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600" windowHeight="11760"/>
  </bookViews>
  <sheets>
    <sheet name="9.1" sheetId="2" r:id="rId1"/>
    <sheet name="RESUMEN " sheetId="4" r:id="rId2"/>
  </sheets>
  <definedNames>
    <definedName name="_xlnm._FilterDatabase" localSheetId="0" hidden="1">'9.1'!$A$7:$AR$608</definedName>
    <definedName name="_xlnm.Print_Area" localSheetId="0">'9.1'!$A$1:$AN$626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W150" i="2" l="1"/>
  <c r="Y150" i="2" s="1"/>
  <c r="AE150" i="2"/>
  <c r="V610" i="2"/>
  <c r="T610" i="2"/>
  <c r="O34" i="4"/>
  <c r="O30" i="4"/>
  <c r="V611" i="2" l="1"/>
  <c r="V612" i="2" s="1"/>
  <c r="T611" i="2"/>
  <c r="T612" i="2" s="1"/>
  <c r="W69" i="4"/>
  <c r="O66" i="4"/>
  <c r="O58" i="4"/>
  <c r="W53" i="4"/>
  <c r="W59" i="4" s="1"/>
  <c r="O60" i="4" s="1"/>
  <c r="W36" i="4"/>
  <c r="W34" i="4"/>
  <c r="W37" i="4" s="1"/>
  <c r="W40" i="4" s="1"/>
  <c r="W46" i="4" s="1"/>
  <c r="O37" i="4"/>
  <c r="AC37" i="4" l="1"/>
  <c r="AK611" i="2"/>
  <c r="AI611" i="2"/>
  <c r="AH611" i="2"/>
  <c r="AD611" i="2"/>
  <c r="AB611" i="2"/>
  <c r="AA611" i="2"/>
  <c r="Z611" i="2"/>
  <c r="X611" i="2"/>
  <c r="U611" i="2"/>
  <c r="R611" i="2"/>
  <c r="AE610" i="2" l="1"/>
  <c r="Q610" i="2"/>
  <c r="Q611" i="2" s="1"/>
  <c r="Q612" i="2" s="1"/>
  <c r="R612" i="2"/>
  <c r="U612" i="2"/>
  <c r="X612" i="2"/>
  <c r="Z612" i="2"/>
  <c r="AA612" i="2"/>
  <c r="AB612" i="2"/>
  <c r="AC610" i="2"/>
  <c r="AB610" i="2"/>
  <c r="AA610" i="2"/>
  <c r="Z610" i="2"/>
  <c r="X610" i="2"/>
  <c r="U610" i="2"/>
  <c r="W395" i="2"/>
  <c r="S437" i="2"/>
  <c r="S84" i="2"/>
  <c r="S116" i="2"/>
  <c r="S157" i="2"/>
  <c r="S193" i="2"/>
  <c r="S230" i="2"/>
  <c r="S262" i="2"/>
  <c r="S295" i="2"/>
  <c r="S331" i="2"/>
  <c r="S365" i="2"/>
  <c r="S399" i="2"/>
  <c r="S445" i="2"/>
  <c r="S479" i="2"/>
  <c r="AD612" i="2"/>
  <c r="AH612" i="2"/>
  <c r="AI612" i="2"/>
  <c r="W610" i="2" l="1"/>
  <c r="W611" i="2" s="1"/>
  <c r="W612" i="2" s="1"/>
  <c r="P621" i="2" s="1"/>
  <c r="O21" i="4" s="1"/>
  <c r="W21" i="4" s="1"/>
  <c r="AC611" i="2"/>
  <c r="AC612" i="2" s="1"/>
  <c r="P623" i="2" s="1"/>
  <c r="AE611" i="2"/>
  <c r="AE612" i="2" s="1"/>
  <c r="Q623" i="2" s="1"/>
  <c r="R610" i="2"/>
  <c r="O24" i="4" l="1"/>
  <c r="W24" i="4" s="1"/>
  <c r="W25" i="4" s="1"/>
  <c r="W28" i="4" s="1"/>
  <c r="W49" i="4" s="1"/>
  <c r="AK610" i="2"/>
  <c r="AK612" i="2" s="1"/>
  <c r="S425" i="2" l="1"/>
  <c r="S137" i="2"/>
  <c r="S457" i="2"/>
  <c r="S167" i="2"/>
  <c r="S610" i="2" l="1"/>
  <c r="S611" i="2" s="1"/>
  <c r="S612" i="2" s="1"/>
  <c r="P619" i="2" s="1"/>
  <c r="O19" i="4" s="1"/>
  <c r="O25" i="4" s="1"/>
  <c r="Y610" i="2"/>
  <c r="P627" i="2" l="1"/>
  <c r="Y611" i="2"/>
  <c r="Y612" i="2" s="1"/>
  <c r="Q621" i="2" s="1"/>
  <c r="Q627" i="2" s="1"/>
  <c r="P630" i="2" l="1"/>
  <c r="AC25" i="4"/>
</calcChain>
</file>

<file path=xl/sharedStrings.xml><?xml version="1.0" encoding="utf-8"?>
<sst xmlns="http://schemas.openxmlformats.org/spreadsheetml/2006/main" count="14142" uniqueCount="1899">
  <si>
    <t>AUTOMERCADO EXPRESS 2707, C.A.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</si>
  <si>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</si>
  <si>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</si>
  <si>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</si>
  <si>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</si>
  <si>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</si>
  <si>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</si>
  <si>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</si>
  <si>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</si>
  <si>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</si>
  <si>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</si>
  <si>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</si>
  <si>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</si>
  <si>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</si>
  <si>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</si>
  <si>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</si>
  <si>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</si>
  <si>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</si>
  <si>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</si>
  <si>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</si>
  <si>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</si>
  <si>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</si>
  <si>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</si>
  <si>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</si>
  <si>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</si>
  <si>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</si>
  <si>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</si>
  <si>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</si>
  <si>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</si>
  <si>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</si>
  <si>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</si>
  <si>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</si>
  <si>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</si>
  <si>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</si>
  <si>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</si>
  <si>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</si>
  <si>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</si>
  <si>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</si>
  <si>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</si>
  <si>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</si>
  <si>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</si>
  <si>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</si>
  <si>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</si>
  <si>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</si>
  <si>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</si>
  <si>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31/8/2020</t>
  </si>
  <si>
    <t>0202</t>
  </si>
  <si>
    <t>001</t>
  </si>
  <si>
    <t>Z1F0004616</t>
  </si>
  <si>
    <t>-</t>
  </si>
  <si>
    <t>FC</t>
  </si>
  <si>
    <t>00070779-00070836</t>
  </si>
  <si>
    <t/>
  </si>
  <si>
    <t>VENTAS NO CONTRIBUYENTES</t>
  </si>
  <si>
    <t>16</t>
  </si>
  <si>
    <t>2</t>
  </si>
  <si>
    <t>002</t>
  </si>
  <si>
    <t>Z1F0008858</t>
  </si>
  <si>
    <t>00086969-00087028</t>
  </si>
  <si>
    <t>3</t>
  </si>
  <si>
    <t>NC</t>
  </si>
  <si>
    <t>00000100</t>
  </si>
  <si>
    <t>00086908</t>
  </si>
  <si>
    <t>30/8/2020</t>
  </si>
  <si>
    <t>VEN</t>
  </si>
  <si>
    <t>PEREZ PATRICIA</t>
  </si>
  <si>
    <t xml:space="preserve">V15119304 </t>
  </si>
  <si>
    <t>4</t>
  </si>
  <si>
    <t>003</t>
  </si>
  <si>
    <t>Z1F0008965</t>
  </si>
  <si>
    <t>00085207-00085269</t>
  </si>
  <si>
    <t>5</t>
  </si>
  <si>
    <t>00000093</t>
  </si>
  <si>
    <t>00085127</t>
  </si>
  <si>
    <t>29/8/2020</t>
  </si>
  <si>
    <t>SOUTO ANDRES</t>
  </si>
  <si>
    <t xml:space="preserve">V14200178 </t>
  </si>
  <si>
    <t>6</t>
  </si>
  <si>
    <t>004</t>
  </si>
  <si>
    <t>Z1B8050578</t>
  </si>
  <si>
    <t>00132905-00132926</t>
  </si>
  <si>
    <t>7</t>
  </si>
  <si>
    <t>0204</t>
  </si>
  <si>
    <t>Z1F0017854</t>
  </si>
  <si>
    <t>00010970-00011032</t>
  </si>
  <si>
    <t>8</t>
  </si>
  <si>
    <t>Z1F0017848</t>
  </si>
  <si>
    <t>00008342-00008349</t>
  </si>
  <si>
    <t>9</t>
  </si>
  <si>
    <t>00008350</t>
  </si>
  <si>
    <t>INVERSIONES RIZZI TOSCANO C.A</t>
  </si>
  <si>
    <t>J309960350</t>
  </si>
  <si>
    <t>10</t>
  </si>
  <si>
    <t>00008351-00008381</t>
  </si>
  <si>
    <t>11</t>
  </si>
  <si>
    <t>00000024</t>
  </si>
  <si>
    <t>00008378</t>
  </si>
  <si>
    <t>BARBARA CARDOZO</t>
  </si>
  <si>
    <t>V20754171</t>
  </si>
  <si>
    <t>12</t>
  </si>
  <si>
    <t>005</t>
  </si>
  <si>
    <t>Z1F0017998</t>
  </si>
  <si>
    <t>00005150-00005173</t>
  </si>
  <si>
    <t>13</t>
  </si>
  <si>
    <t>1/9/2020</t>
  </si>
  <si>
    <t>00070837-00070900</t>
  </si>
  <si>
    <t>14</t>
  </si>
  <si>
    <t>00070901</t>
  </si>
  <si>
    <t>LUIS GPONZALEZ</t>
  </si>
  <si>
    <t xml:space="preserve">V190214372 </t>
  </si>
  <si>
    <t>15</t>
  </si>
  <si>
    <t>00070902-00070917</t>
  </si>
  <si>
    <t>00087029-00087071</t>
  </si>
  <si>
    <t>17</t>
  </si>
  <si>
    <t>00087072</t>
  </si>
  <si>
    <t>LILIANA DIAZ</t>
  </si>
  <si>
    <t xml:space="preserve">V127291614 </t>
  </si>
  <si>
    <t>18</t>
  </si>
  <si>
    <t>00087073-00087119</t>
  </si>
  <si>
    <t>19</t>
  </si>
  <si>
    <t>00085270-00085348</t>
  </si>
  <si>
    <t>20</t>
  </si>
  <si>
    <t>00132927-00132935</t>
  </si>
  <si>
    <t>21</t>
  </si>
  <si>
    <t>22</t>
  </si>
  <si>
    <t>23</t>
  </si>
  <si>
    <t>ANA DE BOLED</t>
  </si>
  <si>
    <t>V6843392</t>
  </si>
  <si>
    <t>24</t>
  </si>
  <si>
    <t>Z1F0017966</t>
  </si>
  <si>
    <t>25</t>
  </si>
  <si>
    <t>26</t>
  </si>
  <si>
    <t>EL DUO DE LA CARNE</t>
  </si>
  <si>
    <t>J408492636</t>
  </si>
  <si>
    <t>27</t>
  </si>
  <si>
    <t>28</t>
  </si>
  <si>
    <t>29</t>
  </si>
  <si>
    <t>30</t>
  </si>
  <si>
    <t>INVERSIONES MITAMI HER C.A</t>
  </si>
  <si>
    <t>J406252875</t>
  </si>
  <si>
    <t>31</t>
  </si>
  <si>
    <t>32</t>
  </si>
  <si>
    <t>33</t>
  </si>
  <si>
    <t>GUIFEL CAFE</t>
  </si>
  <si>
    <t>J406087882</t>
  </si>
  <si>
    <t>34</t>
  </si>
  <si>
    <t>35</t>
  </si>
  <si>
    <t>36</t>
  </si>
  <si>
    <t>37</t>
  </si>
  <si>
    <t>2/9/2020</t>
  </si>
  <si>
    <t>00070918-00070979</t>
  </si>
  <si>
    <t>38</t>
  </si>
  <si>
    <t>00087120-00087188</t>
  </si>
  <si>
    <t>39</t>
  </si>
  <si>
    <t>00085349-00085425</t>
  </si>
  <si>
    <t>40</t>
  </si>
  <si>
    <t>00132936</t>
  </si>
  <si>
    <t>GENESIS PACHECO</t>
  </si>
  <si>
    <t xml:space="preserve">V19764331 </t>
  </si>
  <si>
    <t>41</t>
  </si>
  <si>
    <t>42</t>
  </si>
  <si>
    <t>43</t>
  </si>
  <si>
    <t>44</t>
  </si>
  <si>
    <t>HOGARES DE LA ESPERANZA</t>
  </si>
  <si>
    <t>J294934471</t>
  </si>
  <si>
    <t>45</t>
  </si>
  <si>
    <t>46</t>
  </si>
  <si>
    <t>47</t>
  </si>
  <si>
    <t>48</t>
  </si>
  <si>
    <t>3/9/2020</t>
  </si>
  <si>
    <t>00070980-00071053</t>
  </si>
  <si>
    <t>49</t>
  </si>
  <si>
    <t>00087189-00087224</t>
  </si>
  <si>
    <t>50</t>
  </si>
  <si>
    <t>00087225</t>
  </si>
  <si>
    <t>AQUATECNICA IND</t>
  </si>
  <si>
    <t xml:space="preserve">V309077678 </t>
  </si>
  <si>
    <t>51</t>
  </si>
  <si>
    <t>00087226-00087277</t>
  </si>
  <si>
    <t>52</t>
  </si>
  <si>
    <t>00085426-00085509</t>
  </si>
  <si>
    <t>53</t>
  </si>
  <si>
    <t>00132937-00132960</t>
  </si>
  <si>
    <t>54</t>
  </si>
  <si>
    <t>55</t>
  </si>
  <si>
    <t>56</t>
  </si>
  <si>
    <t>00011179</t>
  </si>
  <si>
    <t>LEON RIVAS Y ASOCIADOS C.A.</t>
  </si>
  <si>
    <t>J311038078</t>
  </si>
  <si>
    <t>57</t>
  </si>
  <si>
    <t>00011180-00011198</t>
  </si>
  <si>
    <t>58</t>
  </si>
  <si>
    <t>59</t>
  </si>
  <si>
    <t>60</t>
  </si>
  <si>
    <t>61</t>
  </si>
  <si>
    <t>62</t>
  </si>
  <si>
    <t>63</t>
  </si>
  <si>
    <t>64</t>
  </si>
  <si>
    <t>00008529</t>
  </si>
  <si>
    <t>VIDA AGUA PURIFICADA</t>
  </si>
  <si>
    <t>J412413007</t>
  </si>
  <si>
    <t>65</t>
  </si>
  <si>
    <t>00008530-00008551</t>
  </si>
  <si>
    <t>66</t>
  </si>
  <si>
    <t>67</t>
  </si>
  <si>
    <t>00000025</t>
  </si>
  <si>
    <t>SALVADOR MENA</t>
  </si>
  <si>
    <t>V4816281</t>
  </si>
  <si>
    <t>68</t>
  </si>
  <si>
    <t>00000026</t>
  </si>
  <si>
    <t>MARIA HERNANDEZ</t>
  </si>
  <si>
    <t>V12761230</t>
  </si>
  <si>
    <t>69</t>
  </si>
  <si>
    <t>MANUEL QUINTANA</t>
  </si>
  <si>
    <t>V3801932</t>
  </si>
  <si>
    <t>70</t>
  </si>
  <si>
    <t>HOTEL BOSQUE DORADO C.A</t>
  </si>
  <si>
    <t>J307028793</t>
  </si>
  <si>
    <t>71</t>
  </si>
  <si>
    <t>72</t>
  </si>
  <si>
    <t>73</t>
  </si>
  <si>
    <t>74</t>
  </si>
  <si>
    <t>75</t>
  </si>
  <si>
    <t>4/9/2020</t>
  </si>
  <si>
    <t>00071054-00071131</t>
  </si>
  <si>
    <t>76</t>
  </si>
  <si>
    <t>00087278-00087364</t>
  </si>
  <si>
    <t>77</t>
  </si>
  <si>
    <t>00085510-00085582</t>
  </si>
  <si>
    <t>78</t>
  </si>
  <si>
    <t>79</t>
  </si>
  <si>
    <t>80</t>
  </si>
  <si>
    <t>INTIMOUS FLOUER</t>
  </si>
  <si>
    <t>J412167960</t>
  </si>
  <si>
    <t>81</t>
  </si>
  <si>
    <t>LUIS PIC0TT</t>
  </si>
  <si>
    <t>V9486103</t>
  </si>
  <si>
    <t>82</t>
  </si>
  <si>
    <t>83</t>
  </si>
  <si>
    <t>84</t>
  </si>
  <si>
    <t>006</t>
  </si>
  <si>
    <t>85</t>
  </si>
  <si>
    <t>AUTOMECANICA MARAÑON C.A</t>
  </si>
  <si>
    <t>J298498030</t>
  </si>
  <si>
    <t>86</t>
  </si>
  <si>
    <t>87</t>
  </si>
  <si>
    <t>5/9/2020</t>
  </si>
  <si>
    <t>00071132-00071275</t>
  </si>
  <si>
    <t>88</t>
  </si>
  <si>
    <t>00087365-00087413</t>
  </si>
  <si>
    <t>89</t>
  </si>
  <si>
    <t>00087414</t>
  </si>
  <si>
    <t>PPFAR C.A</t>
  </si>
  <si>
    <t xml:space="preserve">J294051910 </t>
  </si>
  <si>
    <t>90</t>
  </si>
  <si>
    <t>00087415-00087445</t>
  </si>
  <si>
    <t>91</t>
  </si>
  <si>
    <t>00087446</t>
  </si>
  <si>
    <t>INVERSIONES ZOGA CA</t>
  </si>
  <si>
    <t xml:space="preserve">V402328753 </t>
  </si>
  <si>
    <t>92</t>
  </si>
  <si>
    <t>00087447-00087468</t>
  </si>
  <si>
    <t>93</t>
  </si>
  <si>
    <t>00085583-00085671</t>
  </si>
  <si>
    <t>94</t>
  </si>
  <si>
    <t>00085672</t>
  </si>
  <si>
    <t>ORIANA DUQUE</t>
  </si>
  <si>
    <t xml:space="preserve">V249798195 </t>
  </si>
  <si>
    <t>95</t>
  </si>
  <si>
    <t>00085673-00085674</t>
  </si>
  <si>
    <t>96</t>
  </si>
  <si>
    <t>97</t>
  </si>
  <si>
    <t>PABLO ANTONIO VASQUEZ</t>
  </si>
  <si>
    <t>V5783078</t>
  </si>
  <si>
    <t>98</t>
  </si>
  <si>
    <t>99</t>
  </si>
  <si>
    <t>100</t>
  </si>
  <si>
    <t>101</t>
  </si>
  <si>
    <t>102</t>
  </si>
  <si>
    <t>103</t>
  </si>
  <si>
    <t>VALERIA</t>
  </si>
  <si>
    <t>V20229811</t>
  </si>
  <si>
    <t>104</t>
  </si>
  <si>
    <t>JAKELIN USCATERIN</t>
  </si>
  <si>
    <t>V10867718</t>
  </si>
  <si>
    <t>105</t>
  </si>
  <si>
    <t>106</t>
  </si>
  <si>
    <t>107</t>
  </si>
  <si>
    <t>ARMANDO PEREZ</t>
  </si>
  <si>
    <t>V6856799</t>
  </si>
  <si>
    <t>108</t>
  </si>
  <si>
    <t>00071276-00071351</t>
  </si>
  <si>
    <t>109</t>
  </si>
  <si>
    <t>00085675-00085763</t>
  </si>
  <si>
    <t>110</t>
  </si>
  <si>
    <t>00132961-00132991</t>
  </si>
  <si>
    <t>111</t>
  </si>
  <si>
    <t>112</t>
  </si>
  <si>
    <t>113</t>
  </si>
  <si>
    <t>114</t>
  </si>
  <si>
    <t>115</t>
  </si>
  <si>
    <t>CROMOFTAL S.A.</t>
  </si>
  <si>
    <t>J300441040</t>
  </si>
  <si>
    <t>116</t>
  </si>
  <si>
    <t>117</t>
  </si>
  <si>
    <t>118</t>
  </si>
  <si>
    <t>119</t>
  </si>
  <si>
    <t>120</t>
  </si>
  <si>
    <t>121</t>
  </si>
  <si>
    <t>122</t>
  </si>
  <si>
    <t>00005368</t>
  </si>
  <si>
    <t>123</t>
  </si>
  <si>
    <t>124</t>
  </si>
  <si>
    <t>Z1F0017787</t>
  </si>
  <si>
    <t>125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</si>
  <si>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</si>
  <si>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</si>
  <si>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</si>
  <si>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</si>
  <si>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</si>
  <si>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</si>
  <si>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</si>
  <si>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</si>
  <si>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</si>
  <si>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31-08-2020 HASTA EL 15-09-2020</t>
  </si>
  <si>
    <t>J-406700827</t>
  </si>
  <si>
    <t>0201</t>
  </si>
  <si>
    <t>Z1F0000700</t>
  </si>
  <si>
    <t>Z1B8050002</t>
  </si>
  <si>
    <t>00156437</t>
  </si>
  <si>
    <t>UEP. MARIA DE LAS ALMAS CONSAGRADAS</t>
  </si>
  <si>
    <t xml:space="preserve">J-31410138-2 </t>
  </si>
  <si>
    <t>Z1B8051199</t>
  </si>
  <si>
    <t>Z1B8050937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</si>
  <si>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</si>
  <si>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</si>
  <si>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</si>
  <si>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</si>
  <si>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</si>
  <si>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</si>
  <si>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</si>
  <si>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</si>
  <si>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</si>
  <si>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</si>
  <si>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</si>
  <si>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</si>
  <si>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</si>
  <si>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Z1B8050363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</si>
  <si>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</si>
  <si>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</si>
  <si>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</si>
  <si>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</si>
  <si>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</si>
  <si>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</si>
  <si>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</si>
  <si>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</si>
  <si>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</si>
  <si>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</si>
  <si>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</si>
  <si>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</si>
  <si>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</si>
  <si>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</si>
  <si>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</si>
  <si>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</si>
  <si>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</si>
  <si>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</si>
  <si>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</si>
  <si>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</si>
  <si>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</si>
  <si>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</si>
  <si>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</si>
  <si>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</si>
  <si>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</si>
  <si>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Z1B8044815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</si>
  <si>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</si>
  <si>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</si>
  <si>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</si>
  <si>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</si>
  <si>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</si>
  <si>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</si>
  <si>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</si>
  <si>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</si>
  <si>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</si>
  <si>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ORALIS SILVA</t>
  </si>
  <si>
    <t>007</t>
  </si>
  <si>
    <t>Z1B8050013</t>
  </si>
  <si>
    <t>008</t>
  </si>
  <si>
    <t>Z1B8050003</t>
  </si>
  <si>
    <t>009</t>
  </si>
  <si>
    <t>Z1B8014458</t>
  </si>
  <si>
    <t>00171353</t>
  </si>
  <si>
    <t>PATRICIA DIAZ</t>
  </si>
  <si>
    <t>J-19586087-0</t>
  </si>
  <si>
    <t>010</t>
  </si>
  <si>
    <t>Z1F0000341</t>
  </si>
  <si>
    <t>ELIA GONZALEZ</t>
  </si>
  <si>
    <t>V3587086</t>
  </si>
  <si>
    <t>012</t>
  </si>
  <si>
    <t>Z1B8038506</t>
  </si>
  <si>
    <t>015</t>
  </si>
  <si>
    <t>Z1B8050356</t>
  </si>
  <si>
    <t>00102911</t>
  </si>
  <si>
    <t>ADMINISTRADORA PAZ MIRANDA</t>
  </si>
  <si>
    <t>J313734578</t>
  </si>
  <si>
    <t>00102968</t>
  </si>
  <si>
    <t>ELIZABETH MEZA</t>
  </si>
  <si>
    <t>V10502994</t>
  </si>
  <si>
    <t>00000210</t>
  </si>
  <si>
    <t>00156461</t>
  </si>
  <si>
    <t>SARA MEJIAS</t>
  </si>
  <si>
    <t>V6462882</t>
  </si>
  <si>
    <t>00000122</t>
  </si>
  <si>
    <t>PADRON CARMEN</t>
  </si>
  <si>
    <t xml:space="preserve">V10506145 </t>
  </si>
  <si>
    <t>00179747</t>
  </si>
  <si>
    <t>00000156</t>
  </si>
  <si>
    <t>00171390</t>
  </si>
  <si>
    <t>HERMANOS FRANCISCANOS DE CRUZ</t>
  </si>
  <si>
    <t>J-07553680-0</t>
  </si>
  <si>
    <t>00159016</t>
  </si>
  <si>
    <t>MULTISERVICIOS SOFPAC</t>
  </si>
  <si>
    <t xml:space="preserve">J-411007340 </t>
  </si>
  <si>
    <t>00156519</t>
  </si>
  <si>
    <t>CORPORACION JR 2628 C.A</t>
  </si>
  <si>
    <t>J411475270</t>
  </si>
  <si>
    <t>00179882</t>
  </si>
  <si>
    <t>TURISMO DOÑA CARMEN</t>
  </si>
  <si>
    <t>J-30014727-4</t>
  </si>
  <si>
    <t>00149095</t>
  </si>
  <si>
    <t>AUTOPER</t>
  </si>
  <si>
    <t xml:space="preserve">J-40051902-0 </t>
  </si>
  <si>
    <t>00139831</t>
  </si>
  <si>
    <t>COOPERATIVA LA SOLUCION A TU ALIMENTACION</t>
  </si>
  <si>
    <t>J-31761619-7</t>
  </si>
  <si>
    <t>00165998</t>
  </si>
  <si>
    <t>V12659305</t>
  </si>
  <si>
    <t>00000173</t>
  </si>
  <si>
    <t>00070275</t>
  </si>
  <si>
    <t>MAGALI ZOUTO</t>
  </si>
  <si>
    <t>V6161803</t>
  </si>
  <si>
    <t>00000132</t>
  </si>
  <si>
    <t>00156550</t>
  </si>
  <si>
    <t>MIGUEL ALVAREZ</t>
  </si>
  <si>
    <t>V14772733</t>
  </si>
  <si>
    <t>00159095</t>
  </si>
  <si>
    <t>PABLO ANTONIO DA SILVA PATUDA</t>
  </si>
  <si>
    <t>V6877384</t>
  </si>
  <si>
    <t>00166043</t>
  </si>
  <si>
    <t>HECTOR CASTILLO</t>
  </si>
  <si>
    <t>V6315024</t>
  </si>
  <si>
    <t>00070333</t>
  </si>
  <si>
    <t>M.V.O.A.G.</t>
  </si>
  <si>
    <t xml:space="preserve">J-29722424-6 </t>
  </si>
  <si>
    <t>00085082</t>
  </si>
  <si>
    <t>00000050</t>
  </si>
  <si>
    <t>00103131</t>
  </si>
  <si>
    <t>FUNDACION HAGAMOS EL BIEN</t>
  </si>
  <si>
    <t>J-410349913</t>
  </si>
  <si>
    <t>00156565</t>
  </si>
  <si>
    <t>J-411007340</t>
  </si>
  <si>
    <t>00149172</t>
  </si>
  <si>
    <t>URBINA WILMER</t>
  </si>
  <si>
    <t>V6340010</t>
  </si>
  <si>
    <t>00149202</t>
  </si>
  <si>
    <t>MATIAS</t>
  </si>
  <si>
    <t xml:space="preserve">J-408930994 </t>
  </si>
  <si>
    <t>00000143</t>
  </si>
  <si>
    <t>00139972</t>
  </si>
  <si>
    <t>00000174</t>
  </si>
  <si>
    <t>METALURGICA MONTE BLANCO C.A</t>
  </si>
  <si>
    <t xml:space="preserve">J306682147 </t>
  </si>
  <si>
    <t>00102838-00102903</t>
  </si>
  <si>
    <t>00156426-00156436</t>
  </si>
  <si>
    <t>00156438-00156453</t>
  </si>
  <si>
    <t>00179683-00179702</t>
  </si>
  <si>
    <t>00149041-00149058</t>
  </si>
  <si>
    <t>00158921-00158945</t>
  </si>
  <si>
    <t>00139641-00139683</t>
  </si>
  <si>
    <t>00165872-00165897</t>
  </si>
  <si>
    <t>00165799-00165831</t>
  </si>
  <si>
    <t>00171349-00171352</t>
  </si>
  <si>
    <t>00171354-00171382</t>
  </si>
  <si>
    <t>00070163-00070191</t>
  </si>
  <si>
    <t>00070639-00070644</t>
  </si>
  <si>
    <t>00085051-00085058</t>
  </si>
  <si>
    <t>00102904-00102910</t>
  </si>
  <si>
    <t>00102912-00102981</t>
  </si>
  <si>
    <t>00156454-00156492</t>
  </si>
  <si>
    <t>00179703-00179779</t>
  </si>
  <si>
    <t>00149059-00149072</t>
  </si>
  <si>
    <t>00158946-00158985</t>
  </si>
  <si>
    <t>00139684-00139740</t>
  </si>
  <si>
    <t>00165898-00165922</t>
  </si>
  <si>
    <t>00165832-00165864</t>
  </si>
  <si>
    <t>00171383-00171389</t>
  </si>
  <si>
    <t>00171391-00171445</t>
  </si>
  <si>
    <t>00070192-00070231</t>
  </si>
  <si>
    <t>00070645-00070656</t>
  </si>
  <si>
    <t>00085059-00085065</t>
  </si>
  <si>
    <t>00102982-00103020</t>
  </si>
  <si>
    <t>00156493-00156513</t>
  </si>
  <si>
    <t>00179780-00179857</t>
  </si>
  <si>
    <t>00149073-00149074</t>
  </si>
  <si>
    <t>00158986-00159015</t>
  </si>
  <si>
    <t>00159017-00159032</t>
  </si>
  <si>
    <t>00139803-00139802</t>
  </si>
  <si>
    <t>00165923-00165953</t>
  </si>
  <si>
    <t>00165865-00165891</t>
  </si>
  <si>
    <t>00171446-00171472</t>
  </si>
  <si>
    <t>00070232-00070271</t>
  </si>
  <si>
    <t>00085066-00085071</t>
  </si>
  <si>
    <t>00103021-00103073</t>
  </si>
  <si>
    <t>00156514-00156518</t>
  </si>
  <si>
    <t>00156520-00156533</t>
  </si>
  <si>
    <t>00179858-00179881</t>
  </si>
  <si>
    <t>00179883-00179923</t>
  </si>
  <si>
    <t>00149075-00149094</t>
  </si>
  <si>
    <t>00149096-00149114</t>
  </si>
  <si>
    <t>00159034-00159077</t>
  </si>
  <si>
    <t>00139804-00139830</t>
  </si>
  <si>
    <t>00139832-00139858</t>
  </si>
  <si>
    <t>00165954-00166003</t>
  </si>
  <si>
    <t>00165892-00165909</t>
  </si>
  <si>
    <t>00070272-00070314</t>
  </si>
  <si>
    <t>00085072-00085077</t>
  </si>
  <si>
    <t>00103074-00103117</t>
  </si>
  <si>
    <t>00156534-00156549</t>
  </si>
  <si>
    <t>00156551-00156554</t>
  </si>
  <si>
    <t>00179924-00179973</t>
  </si>
  <si>
    <t>00149115-00149134</t>
  </si>
  <si>
    <t>00159079-00159094</t>
  </si>
  <si>
    <t>00159096-00159131</t>
  </si>
  <si>
    <t>00139859-00139882</t>
  </si>
  <si>
    <t>00166004-00166051</t>
  </si>
  <si>
    <t>00165910-00165953</t>
  </si>
  <si>
    <t>00171473-00171491</t>
  </si>
  <si>
    <t>00070315-00070332</t>
  </si>
  <si>
    <t>00070334-00070352</t>
  </si>
  <si>
    <t>00085078-00085092</t>
  </si>
  <si>
    <t>00103118-00103130</t>
  </si>
  <si>
    <t>00103132-00103176</t>
  </si>
  <si>
    <t>00156555-00156564</t>
  </si>
  <si>
    <t>00156566-00156591</t>
  </si>
  <si>
    <t>00179974-00180035</t>
  </si>
  <si>
    <t>00149135-00149176</t>
  </si>
  <si>
    <t>00159132-00159194</t>
  </si>
  <si>
    <t>00139883-00139948</t>
  </si>
  <si>
    <t>00166052-00166106</t>
  </si>
  <si>
    <t>00165954-00166008</t>
  </si>
  <si>
    <t>00171492-00171530</t>
  </si>
  <si>
    <t>00070353-00070378</t>
  </si>
  <si>
    <t>00070665-00070683</t>
  </si>
  <si>
    <t>00085093-00085117</t>
  </si>
  <si>
    <t>00103177-00103219</t>
  </si>
  <si>
    <t>00156592-00156621</t>
  </si>
  <si>
    <t>00180036-00180075</t>
  </si>
  <si>
    <t>00149177-00149201</t>
  </si>
  <si>
    <t>00149203-00149209</t>
  </si>
  <si>
    <t>00159195-00159245</t>
  </si>
  <si>
    <t>00139949-00139971</t>
  </si>
  <si>
    <t>00139973-00139993</t>
  </si>
  <si>
    <t>00166107-00166153</t>
  </si>
  <si>
    <t>00166009-00166055</t>
  </si>
  <si>
    <t>00171531-00171580</t>
  </si>
  <si>
    <t>00070379-00070408</t>
  </si>
  <si>
    <t>00070684-00070696</t>
  </si>
  <si>
    <t>00085118-00085126</t>
  </si>
  <si>
    <t>00085128-00085142</t>
  </si>
  <si>
    <t>7/9/2020</t>
  </si>
  <si>
    <t>00071352-00071534</t>
  </si>
  <si>
    <t>00085764-00085882</t>
  </si>
  <si>
    <t>00132992-00133059</t>
  </si>
  <si>
    <t>8/9/2020</t>
  </si>
  <si>
    <t>00071535-00071627</t>
  </si>
  <si>
    <t>00071628</t>
  </si>
  <si>
    <t>SUEÑOS CREATIVOS</t>
  </si>
  <si>
    <t xml:space="preserve">V148528787 </t>
  </si>
  <si>
    <t>00071629-00071661</t>
  </si>
  <si>
    <t>00085883-00085992</t>
  </si>
  <si>
    <t>00133060-00133143</t>
  </si>
  <si>
    <t>9/9/2020</t>
  </si>
  <si>
    <t>00071662-00071778</t>
  </si>
  <si>
    <t>00085993-00086131</t>
  </si>
  <si>
    <t>00133144-00133221</t>
  </si>
  <si>
    <t>00071779-00071955</t>
  </si>
  <si>
    <t>00086132-00086328</t>
  </si>
  <si>
    <t>00133222-0000</t>
  </si>
  <si>
    <t>11/9/2020</t>
  </si>
  <si>
    <t>00071956-00072109</t>
  </si>
  <si>
    <t>00072110</t>
  </si>
  <si>
    <t>F.V.A.C</t>
  </si>
  <si>
    <t xml:space="preserve">J31143001-6 </t>
  </si>
  <si>
    <t>00072111-00072145</t>
  </si>
  <si>
    <t>00087470-00087581</t>
  </si>
  <si>
    <t>002087238</t>
  </si>
  <si>
    <t>ELIZABETH MORALES</t>
  </si>
  <si>
    <t xml:space="preserve">V6907442 </t>
  </si>
  <si>
    <t>00086329-00086476</t>
  </si>
  <si>
    <t>00133314-00133414</t>
  </si>
  <si>
    <t>12/9/2020</t>
  </si>
  <si>
    <t>00072146-00072336</t>
  </si>
  <si>
    <t>00000083</t>
  </si>
  <si>
    <t>00072322</t>
  </si>
  <si>
    <t>19/10/2019</t>
  </si>
  <si>
    <t>LARRY HERNANDEZ</t>
  </si>
  <si>
    <t xml:space="preserve">V14706816 </t>
  </si>
  <si>
    <t>00087582-00087724</t>
  </si>
  <si>
    <t>00086477-00086616</t>
  </si>
  <si>
    <t>00133415-00133530</t>
  </si>
  <si>
    <t>13/9/2020</t>
  </si>
  <si>
    <t>00072337-00072490</t>
  </si>
  <si>
    <t>00087725-00087841</t>
  </si>
  <si>
    <t>00086617-00086675</t>
  </si>
  <si>
    <t>00086676</t>
  </si>
  <si>
    <t>SMERAGDOS Y ENEBRO</t>
  </si>
  <si>
    <t xml:space="preserve">J402624115 </t>
  </si>
  <si>
    <t>00086677-00086721</t>
  </si>
  <si>
    <t>00133531-00133561</t>
  </si>
  <si>
    <t>00133562</t>
  </si>
  <si>
    <t>PPFAR, C.A</t>
  </si>
  <si>
    <t xml:space="preserve">J_294051910 </t>
  </si>
  <si>
    <t>00133563-00133581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</si>
  <si>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</si>
  <si>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</si>
  <si>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</si>
  <si>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</si>
  <si>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</si>
  <si>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</si>
  <si>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</si>
  <si>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</si>
  <si>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</si>
  <si>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</si>
  <si>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</si>
  <si>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</si>
  <si>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</si>
  <si>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0644</t>
  </si>
  <si>
    <t>0645</t>
  </si>
  <si>
    <t>0646</t>
  </si>
  <si>
    <t>0647</t>
  </si>
  <si>
    <t>0648</t>
  </si>
  <si>
    <t>0649</t>
  </si>
  <si>
    <t>0650</t>
  </si>
  <si>
    <t>0651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</si>
  <si>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</si>
  <si>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</si>
  <si>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</si>
  <si>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</si>
  <si>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</si>
  <si>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</si>
  <si>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</si>
  <si>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</si>
  <si>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</si>
  <si>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011</t>
  </si>
  <si>
    <t>013</t>
  </si>
  <si>
    <t>1428</t>
  </si>
  <si>
    <t>1429</t>
  </si>
  <si>
    <t>1430</t>
  </si>
  <si>
    <t>1431</t>
  </si>
  <si>
    <t>1432</t>
  </si>
  <si>
    <t>1433</t>
  </si>
  <si>
    <t>00132960</t>
  </si>
  <si>
    <t>CAJA SIN ACTIVIDAD</t>
  </si>
  <si>
    <t>1434</t>
  </si>
  <si>
    <t>1435</t>
  </si>
  <si>
    <t>1436</t>
  </si>
  <si>
    <t>1437</t>
  </si>
  <si>
    <t>1438</t>
  </si>
  <si>
    <t>1439</t>
  </si>
  <si>
    <t>1440</t>
  </si>
  <si>
    <t>190</t>
  </si>
  <si>
    <t>Z1B8050365</t>
  </si>
  <si>
    <t>1232</t>
  </si>
  <si>
    <t>00087454-00087559</t>
  </si>
  <si>
    <t>1233</t>
  </si>
  <si>
    <t>00087559</t>
  </si>
  <si>
    <t>1234</t>
  </si>
  <si>
    <t>00087560-00087590</t>
  </si>
  <si>
    <t>1235</t>
  </si>
  <si>
    <t>00087591-00087604</t>
  </si>
  <si>
    <t>195</t>
  </si>
  <si>
    <t>Z1B8050149</t>
  </si>
  <si>
    <t>0</t>
  </si>
  <si>
    <t>1538</t>
  </si>
  <si>
    <t>00194093-00194129</t>
  </si>
  <si>
    <t>1539</t>
  </si>
  <si>
    <t>1540</t>
  </si>
  <si>
    <t>00194130-00194260</t>
  </si>
  <si>
    <t>00194260</t>
  </si>
  <si>
    <t>1541</t>
  </si>
  <si>
    <t>1542</t>
  </si>
  <si>
    <t>00194261-00194304</t>
  </si>
  <si>
    <t>|</t>
  </si>
  <si>
    <t>1543</t>
  </si>
  <si>
    <t>00194305-00194360</t>
  </si>
  <si>
    <t>1544</t>
  </si>
  <si>
    <t>00194361-00194390</t>
  </si>
  <si>
    <t>1545</t>
  </si>
  <si>
    <t>00194391-00194435</t>
  </si>
  <si>
    <t>1546</t>
  </si>
  <si>
    <t>00194436-00194475</t>
  </si>
  <si>
    <t>1547</t>
  </si>
  <si>
    <t>00194476-00194513</t>
  </si>
  <si>
    <t>00194513</t>
  </si>
  <si>
    <t>1549</t>
  </si>
  <si>
    <t>00194514-00194561</t>
  </si>
  <si>
    <t>1550</t>
  </si>
  <si>
    <t>00194562-00194609</t>
  </si>
  <si>
    <t>0196</t>
  </si>
  <si>
    <t>00011033-00011093</t>
  </si>
  <si>
    <t>0197</t>
  </si>
  <si>
    <t>00000042</t>
  </si>
  <si>
    <t>00011053</t>
  </si>
  <si>
    <t>00003671-00003682</t>
  </si>
  <si>
    <t>0199</t>
  </si>
  <si>
    <t>00003683</t>
  </si>
  <si>
    <t>00003684-00003696</t>
  </si>
  <si>
    <t>00008382-00008413</t>
  </si>
  <si>
    <t>00008414</t>
  </si>
  <si>
    <t>00008415-00008439</t>
  </si>
  <si>
    <t>Z1F0017963</t>
  </si>
  <si>
    <t>00003755-00003759</t>
  </si>
  <si>
    <t>0195</t>
  </si>
  <si>
    <t>00003760</t>
  </si>
  <si>
    <t>00003761-00003772</t>
  </si>
  <si>
    <t>00005174-00005205</t>
  </si>
  <si>
    <t>00011094-00011134</t>
  </si>
  <si>
    <t>00003697-00003741</t>
  </si>
  <si>
    <t>00008440-00008482</t>
  </si>
  <si>
    <t>0198</t>
  </si>
  <si>
    <t>00008483</t>
  </si>
  <si>
    <t>00008484-00008499</t>
  </si>
  <si>
    <t>00003773-00003814</t>
  </si>
  <si>
    <t>00005206-00005228</t>
  </si>
  <si>
    <t>00011135-00011178</t>
  </si>
  <si>
    <t>00003742-00003783</t>
  </si>
  <si>
    <t>00008500-00008528</t>
  </si>
  <si>
    <t>00008424</t>
  </si>
  <si>
    <t>00008485</t>
  </si>
  <si>
    <t>00003815</t>
  </si>
  <si>
    <t>00003816</t>
  </si>
  <si>
    <t>00003817-00003839</t>
  </si>
  <si>
    <t>00005229-00005258</t>
  </si>
  <si>
    <t>00011199-00011272</t>
  </si>
  <si>
    <t>00003784-00003804</t>
  </si>
  <si>
    <t>00003805</t>
  </si>
  <si>
    <t>00003806</t>
  </si>
  <si>
    <t>00003840-00003875</t>
  </si>
  <si>
    <t>00005259-00005311</t>
  </si>
  <si>
    <t>00001123-00001126</t>
  </si>
  <si>
    <t>0174</t>
  </si>
  <si>
    <t>00001127</t>
  </si>
  <si>
    <t>00001128-00001142</t>
  </si>
  <si>
    <t>00011273-00011333</t>
  </si>
  <si>
    <t>00000043</t>
  </si>
  <si>
    <t>00011273</t>
  </si>
  <si>
    <t>00003807-00003845</t>
  </si>
  <si>
    <t>00008552-00008599</t>
  </si>
  <si>
    <t>00008600</t>
  </si>
  <si>
    <t>00008601-00008616</t>
  </si>
  <si>
    <t>00003876-00003901</t>
  </si>
  <si>
    <t>00000011</t>
  </si>
  <si>
    <t>00003893</t>
  </si>
  <si>
    <t>00000012</t>
  </si>
  <si>
    <t>00003898</t>
  </si>
  <si>
    <t>00005312-00005340</t>
  </si>
  <si>
    <t>00001143-00001167</t>
  </si>
  <si>
    <t>0175</t>
  </si>
  <si>
    <t>00000007</t>
  </si>
  <si>
    <t>00001143</t>
  </si>
  <si>
    <t>00011334-00011349</t>
  </si>
  <si>
    <t>00011350</t>
  </si>
  <si>
    <t>00011351-00011377</t>
  </si>
  <si>
    <t>00011378</t>
  </si>
  <si>
    <t>00011379-00011390</t>
  </si>
  <si>
    <t>00003846-00003867</t>
  </si>
  <si>
    <t>00008617-00008665</t>
  </si>
  <si>
    <t>00003902-00003918</t>
  </si>
  <si>
    <t>00005341-00005368</t>
  </si>
  <si>
    <t>00001168-00001187</t>
  </si>
  <si>
    <t>00011391-00011447</t>
  </si>
  <si>
    <t>00003868-00003891</t>
  </si>
  <si>
    <t>00008666-00008712</t>
  </si>
  <si>
    <t>0203</t>
  </si>
  <si>
    <t>00008713</t>
  </si>
  <si>
    <t>INVERSIONES GAMI0606 C.A</t>
  </si>
  <si>
    <t>J411179779</t>
  </si>
  <si>
    <t>00008714-00008715</t>
  </si>
  <si>
    <t>00000027</t>
  </si>
  <si>
    <t>00008668</t>
  </si>
  <si>
    <t>CARLOS PEREZ</t>
  </si>
  <si>
    <t>V3921223</t>
  </si>
  <si>
    <t>00003919-00003942</t>
  </si>
  <si>
    <t>00011448-00011514</t>
  </si>
  <si>
    <t>00003892-00003909</t>
  </si>
  <si>
    <t>00008716-00008720</t>
  </si>
  <si>
    <t>00008721</t>
  </si>
  <si>
    <t>00008722</t>
  </si>
  <si>
    <t>JOSE DOS SANTO</t>
  </si>
  <si>
    <t>V6286800</t>
  </si>
  <si>
    <t>00008723</t>
  </si>
  <si>
    <t>DOMENICO DELMELO</t>
  </si>
  <si>
    <t>V065562878</t>
  </si>
  <si>
    <t>00008724-00008752</t>
  </si>
  <si>
    <t>00003943-00003950</t>
  </si>
  <si>
    <t>00003951</t>
  </si>
  <si>
    <t>UNIMIR C.A</t>
  </si>
  <si>
    <t>J307830794</t>
  </si>
  <si>
    <t>00003952-00003960</t>
  </si>
  <si>
    <t>00005369</t>
  </si>
  <si>
    <t>NELSON TELLERIA</t>
  </si>
  <si>
    <t>V6444980</t>
  </si>
  <si>
    <t>00005370</t>
  </si>
  <si>
    <t>INVERSIONES AGU AMARINEC.A</t>
  </si>
  <si>
    <t>J299380490</t>
  </si>
  <si>
    <t>00005371-00005402</t>
  </si>
  <si>
    <t>00011515-00011593</t>
  </si>
  <si>
    <t>00003910-00003959</t>
  </si>
  <si>
    <t>00008753-00008758</t>
  </si>
  <si>
    <t>00003961-00004006</t>
  </si>
  <si>
    <t>00005403</t>
  </si>
  <si>
    <t>MARI</t>
  </si>
  <si>
    <t>V17624727</t>
  </si>
  <si>
    <t>00011594-00011615</t>
  </si>
  <si>
    <t>0206</t>
  </si>
  <si>
    <t>00011616</t>
  </si>
  <si>
    <t>SILVER EXPRESS</t>
  </si>
  <si>
    <t>J406685690</t>
  </si>
  <si>
    <t>00011617-00011672</t>
  </si>
  <si>
    <t>00008759-00008770</t>
  </si>
  <si>
    <t>00008771</t>
  </si>
  <si>
    <t>ARAQUE ARAQUE CONSULTORA INTEGRAL</t>
  </si>
  <si>
    <t>J317379225</t>
  </si>
  <si>
    <t>00008772-00008802</t>
  </si>
  <si>
    <t>00008803</t>
  </si>
  <si>
    <t>NOVEDADES CRISVIVIAN</t>
  </si>
  <si>
    <t>J311978453</t>
  </si>
  <si>
    <t>00008804-00008807</t>
  </si>
  <si>
    <t>00008808</t>
  </si>
  <si>
    <t>CONSULADO DE ANGOLA</t>
  </si>
  <si>
    <t>G200106239</t>
  </si>
  <si>
    <t>00008809-00008828</t>
  </si>
  <si>
    <t>00005404-00005464</t>
  </si>
  <si>
    <t>00011673-00011695</t>
  </si>
  <si>
    <t>0207</t>
  </si>
  <si>
    <t>00011696</t>
  </si>
  <si>
    <t>00011697-00011720</t>
  </si>
  <si>
    <t>00003960-00003985</t>
  </si>
  <si>
    <t>00008829-00008836</t>
  </si>
  <si>
    <t>00008837</t>
  </si>
  <si>
    <t>LABORATORIO CLINICO CGPLUS</t>
  </si>
  <si>
    <t>J402243740</t>
  </si>
  <si>
    <t>00008838-00008850</t>
  </si>
  <si>
    <t>00008851</t>
  </si>
  <si>
    <t>00008852-00008856</t>
  </si>
  <si>
    <t>00008857</t>
  </si>
  <si>
    <t>SAVACOSMETISC C.A</t>
  </si>
  <si>
    <t>J314139118</t>
  </si>
  <si>
    <t>00008858-00008881</t>
  </si>
  <si>
    <t>00004007-00004032</t>
  </si>
  <si>
    <t>0205</t>
  </si>
  <si>
    <t>00000013</t>
  </si>
  <si>
    <t>00003995</t>
  </si>
  <si>
    <t>MIGUEL PELLEJERO</t>
  </si>
  <si>
    <t>V4054862</t>
  </si>
  <si>
    <t>00005465-00005500</t>
  </si>
  <si>
    <t>00011722-00011759</t>
  </si>
  <si>
    <t>0208</t>
  </si>
  <si>
    <t>00011760</t>
  </si>
  <si>
    <t>INVERSIONESARANTMAUPI C.A</t>
  </si>
  <si>
    <t>J412339931</t>
  </si>
  <si>
    <t>00011761-00011785</t>
  </si>
  <si>
    <t>00011786</t>
  </si>
  <si>
    <t>COMERCIAL CHARAMANA</t>
  </si>
  <si>
    <t>J412543822</t>
  </si>
  <si>
    <t>00011787</t>
  </si>
  <si>
    <t>TATIANA  LOPEZ</t>
  </si>
  <si>
    <t>V13231326</t>
  </si>
  <si>
    <t>00003986-00004012</t>
  </si>
  <si>
    <t>0210</t>
  </si>
  <si>
    <t>00000016</t>
  </si>
  <si>
    <t>00003985</t>
  </si>
  <si>
    <t>ERNAN RUBEN</t>
  </si>
  <si>
    <t>V6105526</t>
  </si>
  <si>
    <t>00008882-00008930</t>
  </si>
  <si>
    <t>00004033-00004064</t>
  </si>
  <si>
    <t>00005501-00005547</t>
  </si>
  <si>
    <t>00001188-00001204</t>
  </si>
  <si>
    <t>00011788-00011854</t>
  </si>
  <si>
    <t>00004013-00004037</t>
  </si>
  <si>
    <t>00008931-00008981</t>
  </si>
  <si>
    <t>0209</t>
  </si>
  <si>
    <t>00000028</t>
  </si>
  <si>
    <t>00008956</t>
  </si>
  <si>
    <t>MARIANELLA MORENO</t>
  </si>
  <si>
    <t>V9062324</t>
  </si>
  <si>
    <t>00004065-00004082</t>
  </si>
  <si>
    <t>00005548-00005578</t>
  </si>
  <si>
    <t>00001205-00001218</t>
  </si>
  <si>
    <t>0200</t>
  </si>
  <si>
    <t>00001122</t>
  </si>
  <si>
    <t>0170</t>
  </si>
  <si>
    <t>00003670</t>
  </si>
  <si>
    <t>00003959</t>
  </si>
  <si>
    <t>00008551</t>
  </si>
  <si>
    <t>0194</t>
  </si>
  <si>
    <t>00003754</t>
  </si>
  <si>
    <t>0190</t>
  </si>
  <si>
    <t>0191</t>
  </si>
  <si>
    <t>0192</t>
  </si>
  <si>
    <t>0193</t>
  </si>
  <si>
    <t>0171</t>
  </si>
  <si>
    <t>0172</t>
  </si>
  <si>
    <t>0173</t>
  </si>
  <si>
    <t>0176</t>
  </si>
  <si>
    <t>0177</t>
  </si>
  <si>
    <t>00001187</t>
  </si>
  <si>
    <t>0178</t>
  </si>
  <si>
    <t>0179</t>
  </si>
  <si>
    <t>0180</t>
  </si>
  <si>
    <t>0181</t>
  </si>
  <si>
    <t>177</t>
  </si>
  <si>
    <t>00103220-00103254</t>
  </si>
  <si>
    <t>178</t>
  </si>
  <si>
    <t>00156622-00156628</t>
  </si>
  <si>
    <t>179</t>
  </si>
  <si>
    <t>00156629</t>
  </si>
  <si>
    <t>COOPERATIVA ALF, R.L.</t>
  </si>
  <si>
    <t>J296108854</t>
  </si>
  <si>
    <t>180</t>
  </si>
  <si>
    <t>00156630-00156657</t>
  </si>
  <si>
    <t>181</t>
  </si>
  <si>
    <t>00180076-00180110</t>
  </si>
  <si>
    <t>182</t>
  </si>
  <si>
    <t>00149210-00149238</t>
  </si>
  <si>
    <t>183</t>
  </si>
  <si>
    <t>00159246-00159309</t>
  </si>
  <si>
    <t>184</t>
  </si>
  <si>
    <t>00139994-00140045</t>
  </si>
  <si>
    <t>185</t>
  </si>
  <si>
    <t>00166154-00166167</t>
  </si>
  <si>
    <t>186</t>
  </si>
  <si>
    <t>00166168</t>
  </si>
  <si>
    <t>LAEN ELECTRIC, C.A</t>
  </si>
  <si>
    <t>J-31124236-8</t>
  </si>
  <si>
    <t>187</t>
  </si>
  <si>
    <t>00166169-00166187</t>
  </si>
  <si>
    <t>188</t>
  </si>
  <si>
    <t>00000175</t>
  </si>
  <si>
    <t>189</t>
  </si>
  <si>
    <t>00166056-00166095</t>
  </si>
  <si>
    <t>00166096</t>
  </si>
  <si>
    <t>191</t>
  </si>
  <si>
    <t>00166097-00166105</t>
  </si>
  <si>
    <t>192</t>
  </si>
  <si>
    <t>00171581-00171608</t>
  </si>
  <si>
    <t>193</t>
  </si>
  <si>
    <t>00000121</t>
  </si>
  <si>
    <t>00171594</t>
  </si>
  <si>
    <t>MEDINA GERMAN</t>
  </si>
  <si>
    <t>V2544318</t>
  </si>
  <si>
    <t>194</t>
  </si>
  <si>
    <t>00070409-00070430</t>
  </si>
  <si>
    <t>196</t>
  </si>
  <si>
    <t>00070697-00070700</t>
  </si>
  <si>
    <t>202</t>
  </si>
  <si>
    <t>00103255-00103286</t>
  </si>
  <si>
    <t>203</t>
  </si>
  <si>
    <t>00000211</t>
  </si>
  <si>
    <t>00103256</t>
  </si>
  <si>
    <t>JAMIG ANCHETA OROPEZA</t>
  </si>
  <si>
    <t>V15022937</t>
  </si>
  <si>
    <t>204</t>
  </si>
  <si>
    <t>00156658-00156699</t>
  </si>
  <si>
    <t>205</t>
  </si>
  <si>
    <t>00180111</t>
  </si>
  <si>
    <t>COOPERATIVA ALF</t>
  </si>
  <si>
    <t>J-296108854</t>
  </si>
  <si>
    <t>206</t>
  </si>
  <si>
    <t>00180112-00180113</t>
  </si>
  <si>
    <t>207</t>
  </si>
  <si>
    <t>00180114</t>
  </si>
  <si>
    <t xml:space="preserve">J-07553680-0 </t>
  </si>
  <si>
    <t>208</t>
  </si>
  <si>
    <t>00180115-00180143</t>
  </si>
  <si>
    <t>209</t>
  </si>
  <si>
    <t>00180144</t>
  </si>
  <si>
    <t>OHSISALUD C.A</t>
  </si>
  <si>
    <t>J-41151440-3</t>
  </si>
  <si>
    <t>210</t>
  </si>
  <si>
    <t>00180145-00180162</t>
  </si>
  <si>
    <t>211</t>
  </si>
  <si>
    <t>00000157</t>
  </si>
  <si>
    <t>00180153</t>
  </si>
  <si>
    <t>MARY RODRIGUEZ</t>
  </si>
  <si>
    <t xml:space="preserve">V11471293 </t>
  </si>
  <si>
    <t>212</t>
  </si>
  <si>
    <t>00000158</t>
  </si>
  <si>
    <t>00180150</t>
  </si>
  <si>
    <t>V11471293</t>
  </si>
  <si>
    <t>213</t>
  </si>
  <si>
    <t>00000159</t>
  </si>
  <si>
    <t>00180159</t>
  </si>
  <si>
    <t>214</t>
  </si>
  <si>
    <t>00000160</t>
  </si>
  <si>
    <t>00180137</t>
  </si>
  <si>
    <t>215</t>
  </si>
  <si>
    <t>00149239-00149281</t>
  </si>
  <si>
    <t>216</t>
  </si>
  <si>
    <t>00159310-00159361</t>
  </si>
  <si>
    <t>217</t>
  </si>
  <si>
    <t>00140046-00140103</t>
  </si>
  <si>
    <t>218</t>
  </si>
  <si>
    <t>00166188-00166218</t>
  </si>
  <si>
    <t>219</t>
  </si>
  <si>
    <t>00166106-00166118</t>
  </si>
  <si>
    <t>220</t>
  </si>
  <si>
    <t>00171609</t>
  </si>
  <si>
    <t>DARRISON BASTIDAS</t>
  </si>
  <si>
    <t xml:space="preserve">V14788479 </t>
  </si>
  <si>
    <t>221</t>
  </si>
  <si>
    <t>00171610</t>
  </si>
  <si>
    <t>AGROPECUARIA EL PORCAO C.A</t>
  </si>
  <si>
    <t xml:space="preserve">J-40602924-6 </t>
  </si>
  <si>
    <t>222</t>
  </si>
  <si>
    <t>00171611-00171645</t>
  </si>
  <si>
    <t>223</t>
  </si>
  <si>
    <t>00070701-00070708</t>
  </si>
  <si>
    <t>224</t>
  </si>
  <si>
    <t>00085143-00085151</t>
  </si>
  <si>
    <t>233</t>
  </si>
  <si>
    <t>00103287-00103323</t>
  </si>
  <si>
    <t>234</t>
  </si>
  <si>
    <t>00156700-00156748</t>
  </si>
  <si>
    <t>235</t>
  </si>
  <si>
    <t>00180163-00180187</t>
  </si>
  <si>
    <t>236</t>
  </si>
  <si>
    <t>00149282-00149324</t>
  </si>
  <si>
    <t>237</t>
  </si>
  <si>
    <t>00140104-00140123</t>
  </si>
  <si>
    <t>238</t>
  </si>
  <si>
    <t>00140124</t>
  </si>
  <si>
    <t>ALFREDO HERRERA LYNCH S.C</t>
  </si>
  <si>
    <t>J-00120722-8</t>
  </si>
  <si>
    <t>239</t>
  </si>
  <si>
    <t>00140125-00140180</t>
  </si>
  <si>
    <t>240</t>
  </si>
  <si>
    <t>00166219-00166254</t>
  </si>
  <si>
    <t>241</t>
  </si>
  <si>
    <t>00166119-00166126</t>
  </si>
  <si>
    <t>242</t>
  </si>
  <si>
    <t>00166127</t>
  </si>
  <si>
    <t>LUNCHERIA RESTAURANT LA ABUELA MARIA C. A.</t>
  </si>
  <si>
    <t>J-308432229</t>
  </si>
  <si>
    <t>243</t>
  </si>
  <si>
    <t>00166128-00166173</t>
  </si>
  <si>
    <t>244</t>
  </si>
  <si>
    <t>00171646-00171681</t>
  </si>
  <si>
    <t>245</t>
  </si>
  <si>
    <t>00070431-00070462</t>
  </si>
  <si>
    <t>246</t>
  </si>
  <si>
    <t>00085152-00085157</t>
  </si>
  <si>
    <t>258</t>
  </si>
  <si>
    <t>00103324-00103370</t>
  </si>
  <si>
    <t>259</t>
  </si>
  <si>
    <t>00156749-00156791</t>
  </si>
  <si>
    <t>260</t>
  </si>
  <si>
    <t>00180188-00180240</t>
  </si>
  <si>
    <t>261</t>
  </si>
  <si>
    <t>00149325-00149349</t>
  </si>
  <si>
    <t>262</t>
  </si>
  <si>
    <t>00159362-00159423</t>
  </si>
  <si>
    <t>263</t>
  </si>
  <si>
    <t>00140181-00140240</t>
  </si>
  <si>
    <t>264</t>
  </si>
  <si>
    <t>00166255-00166283</t>
  </si>
  <si>
    <t>265</t>
  </si>
  <si>
    <t>00166174-00166194</t>
  </si>
  <si>
    <t>266</t>
  </si>
  <si>
    <t>00166195</t>
  </si>
  <si>
    <t>INVERSIONES MADOYUAL C.A</t>
  </si>
  <si>
    <t>J003484334</t>
  </si>
  <si>
    <t>267</t>
  </si>
  <si>
    <t>00166196-00166233</t>
  </si>
  <si>
    <t>268</t>
  </si>
  <si>
    <t>00171682-00171721</t>
  </si>
  <si>
    <t>269</t>
  </si>
  <si>
    <t>00070463-00070493</t>
  </si>
  <si>
    <t>284</t>
  </si>
  <si>
    <t>00103371-00103430</t>
  </si>
  <si>
    <t>285</t>
  </si>
  <si>
    <t>00156792-00156833</t>
  </si>
  <si>
    <t>286</t>
  </si>
  <si>
    <t>00156834</t>
  </si>
  <si>
    <t xml:space="preserve">J-41151440-3 </t>
  </si>
  <si>
    <t>287</t>
  </si>
  <si>
    <t>00156835-00156840</t>
  </si>
  <si>
    <t>288</t>
  </si>
  <si>
    <t>00180241-00180306</t>
  </si>
  <si>
    <t>289</t>
  </si>
  <si>
    <t>00149350-00149368</t>
  </si>
  <si>
    <t>290</t>
  </si>
  <si>
    <t>00149369</t>
  </si>
  <si>
    <t>FUNERARIA LA QUINTA</t>
  </si>
  <si>
    <t>J-29413307-0</t>
  </si>
  <si>
    <t>291</t>
  </si>
  <si>
    <t>00149370-00149408</t>
  </si>
  <si>
    <t>292</t>
  </si>
  <si>
    <t>00000144</t>
  </si>
  <si>
    <t>00149362</t>
  </si>
  <si>
    <t>PABLO VEGA</t>
  </si>
  <si>
    <t>V10782789</t>
  </si>
  <si>
    <t>293</t>
  </si>
  <si>
    <t>00159424-00159500</t>
  </si>
  <si>
    <t>294</t>
  </si>
  <si>
    <t>00000163</t>
  </si>
  <si>
    <t>00159442</t>
  </si>
  <si>
    <t>MARIA DE GOUVEIA</t>
  </si>
  <si>
    <t>V13233006</t>
  </si>
  <si>
    <t>295</t>
  </si>
  <si>
    <t>00140241-00140273</t>
  </si>
  <si>
    <t>296</t>
  </si>
  <si>
    <t>00140274</t>
  </si>
  <si>
    <t>INVERSIONES CAVAL 0713 C.A</t>
  </si>
  <si>
    <t>J-41086275-0</t>
  </si>
  <si>
    <t>297</t>
  </si>
  <si>
    <t>00140275-00140343</t>
  </si>
  <si>
    <t>298</t>
  </si>
  <si>
    <t>00166284-00166311</t>
  </si>
  <si>
    <t>299</t>
  </si>
  <si>
    <t>00166234-00166322</t>
  </si>
  <si>
    <t>300</t>
  </si>
  <si>
    <t>00171722-00171759</t>
  </si>
  <si>
    <t>301</t>
  </si>
  <si>
    <t>00070709-00070711</t>
  </si>
  <si>
    <t>306</t>
  </si>
  <si>
    <t>00103431-00103481</t>
  </si>
  <si>
    <t>307</t>
  </si>
  <si>
    <t>00000212</t>
  </si>
  <si>
    <t>00140341</t>
  </si>
  <si>
    <t>VERA KATHERIN</t>
  </si>
  <si>
    <t>V25896886</t>
  </si>
  <si>
    <t>308</t>
  </si>
  <si>
    <t>00156841-00156872</t>
  </si>
  <si>
    <t>309</t>
  </si>
  <si>
    <t>00156873</t>
  </si>
  <si>
    <t>SABOR Y PUNTO</t>
  </si>
  <si>
    <t>J402526946</t>
  </si>
  <si>
    <t>310</t>
  </si>
  <si>
    <t>00156874-00156898</t>
  </si>
  <si>
    <t>311</t>
  </si>
  <si>
    <t>00180307-00180380</t>
  </si>
  <si>
    <t>312</t>
  </si>
  <si>
    <t>00149409-00149435</t>
  </si>
  <si>
    <t>313</t>
  </si>
  <si>
    <t>00149436</t>
  </si>
  <si>
    <t>GRUPO CORPORATIVO MANUBER C.A</t>
  </si>
  <si>
    <t>J-40982131-5</t>
  </si>
  <si>
    <t>314</t>
  </si>
  <si>
    <t>00149437</t>
  </si>
  <si>
    <t>315</t>
  </si>
  <si>
    <t>00149438-00149458</t>
  </si>
  <si>
    <t>316</t>
  </si>
  <si>
    <t>00159501-00159569</t>
  </si>
  <si>
    <t>317</t>
  </si>
  <si>
    <t>00159570</t>
  </si>
  <si>
    <t>CREACIONES MARI</t>
  </si>
  <si>
    <t>J404113240</t>
  </si>
  <si>
    <t>318</t>
  </si>
  <si>
    <t>00159571-00159574</t>
  </si>
  <si>
    <t>319</t>
  </si>
  <si>
    <t>0-00140421</t>
  </si>
  <si>
    <t>320</t>
  </si>
  <si>
    <t>00166312-00166359</t>
  </si>
  <si>
    <t>321</t>
  </si>
  <si>
    <t>00166324-00166411</t>
  </si>
  <si>
    <t>322</t>
  </si>
  <si>
    <t>00171760-00171801</t>
  </si>
  <si>
    <t>323</t>
  </si>
  <si>
    <t>00171802</t>
  </si>
  <si>
    <t>AARON CICCOLELLA</t>
  </si>
  <si>
    <t xml:space="preserve">J-142022350 </t>
  </si>
  <si>
    <t>324</t>
  </si>
  <si>
    <t>00171803-00171813</t>
  </si>
  <si>
    <t>325</t>
  </si>
  <si>
    <t>00000123</t>
  </si>
  <si>
    <t>00171799</t>
  </si>
  <si>
    <t>FRANCISCA UZCATEGUI</t>
  </si>
  <si>
    <t xml:space="preserve">V12452139 </t>
  </si>
  <si>
    <t>326</t>
  </si>
  <si>
    <t>00070494-00070542</t>
  </si>
  <si>
    <t>327</t>
  </si>
  <si>
    <t>00070712-00070717</t>
  </si>
  <si>
    <t>328</t>
  </si>
  <si>
    <t>00085158-00085195</t>
  </si>
  <si>
    <t>329</t>
  </si>
  <si>
    <t>00103482-00103527</t>
  </si>
  <si>
    <t>330</t>
  </si>
  <si>
    <t>00156899-00156951</t>
  </si>
  <si>
    <t>331</t>
  </si>
  <si>
    <t>00180381-00180452</t>
  </si>
  <si>
    <t>332</t>
  </si>
  <si>
    <t>00000161</t>
  </si>
  <si>
    <t>00180374</t>
  </si>
  <si>
    <t>FALENI MANZANO</t>
  </si>
  <si>
    <t>V14020245</t>
  </si>
  <si>
    <t>333</t>
  </si>
  <si>
    <t>00149459-00149513</t>
  </si>
  <si>
    <t>334</t>
  </si>
  <si>
    <t>00159576-00159651</t>
  </si>
  <si>
    <t>335</t>
  </si>
  <si>
    <t>00159652</t>
  </si>
  <si>
    <t>ONET-VISION</t>
  </si>
  <si>
    <t>J-31525903-6</t>
  </si>
  <si>
    <t>336</t>
  </si>
  <si>
    <t>00159653-00159669</t>
  </si>
  <si>
    <t>337</t>
  </si>
  <si>
    <t>00140422-00140424</t>
  </si>
  <si>
    <t>338</t>
  </si>
  <si>
    <t>00140425</t>
  </si>
  <si>
    <t>INVERSIONES MD2121 C.A</t>
  </si>
  <si>
    <t>J-40768829-4</t>
  </si>
  <si>
    <t>339</t>
  </si>
  <si>
    <t>00140426-00140462</t>
  </si>
  <si>
    <t>340</t>
  </si>
  <si>
    <t>00166360-00166420</t>
  </si>
  <si>
    <t>341</t>
  </si>
  <si>
    <t>00166412-00166479</t>
  </si>
  <si>
    <t>342</t>
  </si>
  <si>
    <t>00171814-00171836</t>
  </si>
  <si>
    <t>343</t>
  </si>
  <si>
    <t>00171837</t>
  </si>
  <si>
    <t>INVERCIONES CORALITO PAISA</t>
  </si>
  <si>
    <t>J405587679</t>
  </si>
  <si>
    <t>344</t>
  </si>
  <si>
    <t>00171838-00171852</t>
  </si>
  <si>
    <t>345</t>
  </si>
  <si>
    <t>00070543-00070574</t>
  </si>
  <si>
    <t>346</t>
  </si>
  <si>
    <t>00000133</t>
  </si>
  <si>
    <t>00070554</t>
  </si>
  <si>
    <t>RAFAEL GONZALEZ</t>
  </si>
  <si>
    <t xml:space="preserve">V7195087 </t>
  </si>
  <si>
    <t>347</t>
  </si>
  <si>
    <t>00070718-00070726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</si>
  <si>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</si>
  <si>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</si>
  <si>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</si>
  <si>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</si>
  <si>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</si>
  <si>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</si>
  <si>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</si>
  <si>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</si>
  <si>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</si>
  <si>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</si>
  <si>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</si>
  <si>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</si>
  <si>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</si>
  <si>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</si>
  <si>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</si>
  <si>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</si>
  <si>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</si>
  <si>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</si>
  <si>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</si>
  <si>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</si>
  <si>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</si>
  <si>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</si>
  <si>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</si>
  <si>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</si>
  <si>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</si>
  <si>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</si>
  <si>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</si>
  <si>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</si>
  <si>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</si>
  <si>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</si>
  <si>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</si>
  <si>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</si>
  <si>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</si>
  <si>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</si>
  <si>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</si>
  <si>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</si>
  <si>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</si>
  <si>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</si>
  <si>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</si>
  <si>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1548</t>
  </si>
  <si>
    <t>1551</t>
  </si>
  <si>
    <t>1552</t>
  </si>
  <si>
    <t>1553</t>
  </si>
  <si>
    <t>1554</t>
  </si>
  <si>
    <t>1555</t>
  </si>
  <si>
    <t>1556</t>
  </si>
  <si>
    <t>1696</t>
  </si>
  <si>
    <t>1697</t>
  </si>
  <si>
    <t>1698</t>
  </si>
  <si>
    <t>1699</t>
  </si>
  <si>
    <t>1700</t>
  </si>
  <si>
    <t>1701</t>
  </si>
  <si>
    <t>1702</t>
  </si>
  <si>
    <t>1703</t>
  </si>
  <si>
    <t>00159361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</si>
  <si>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</si>
  <si>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</si>
  <si>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</si>
  <si>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</si>
  <si>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</si>
  <si>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</si>
  <si>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</si>
  <si>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</si>
  <si>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</si>
  <si>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</si>
  <si>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</si>
  <si>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</si>
  <si>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</si>
  <si>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</si>
  <si>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</si>
  <si>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</si>
  <si>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</si>
  <si>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</si>
  <si>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</si>
  <si>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</si>
  <si>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</si>
  <si>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</si>
  <si>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</si>
  <si>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</si>
  <si>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</si>
  <si>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</si>
  <si>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00171472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</si>
  <si>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</si>
  <si>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</si>
  <si>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</si>
  <si>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</si>
  <si>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</si>
  <si>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</si>
  <si>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</si>
  <si>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</si>
  <si>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</si>
  <si>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</si>
  <si>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</si>
  <si>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00070493</t>
  </si>
  <si>
    <t>1143</t>
  </si>
  <si>
    <t>1465</t>
  </si>
  <si>
    <t>1466</t>
  </si>
  <si>
    <t>1467</t>
  </si>
  <si>
    <t>00070656</t>
  </si>
  <si>
    <t>1470</t>
  </si>
  <si>
    <t>1471</t>
  </si>
  <si>
    <t>1472</t>
  </si>
  <si>
    <t>1473</t>
  </si>
  <si>
    <t>1474</t>
  </si>
  <si>
    <t>00070708</t>
  </si>
  <si>
    <t>1475</t>
  </si>
  <si>
    <t>1476</t>
  </si>
  <si>
    <t>1477</t>
  </si>
  <si>
    <t>014</t>
  </si>
  <si>
    <t>Z1B0000338</t>
  </si>
  <si>
    <t>00048363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</si>
  <si>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</si>
  <si>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</si>
  <si>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</si>
  <si>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</si>
  <si>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</si>
  <si>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</si>
  <si>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</si>
  <si>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</si>
  <si>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</si>
  <si>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</si>
  <si>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</si>
  <si>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</si>
  <si>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</si>
  <si>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1441</t>
  </si>
  <si>
    <t>1442</t>
  </si>
  <si>
    <t>1443</t>
  </si>
  <si>
    <t>1444</t>
  </si>
  <si>
    <t>1445</t>
  </si>
  <si>
    <t>1446</t>
  </si>
  <si>
    <t>00085142</t>
  </si>
  <si>
    <t>1447</t>
  </si>
  <si>
    <t>1448</t>
  </si>
  <si>
    <t>1449</t>
  </si>
  <si>
    <t>1450</t>
  </si>
  <si>
    <t>1451</t>
  </si>
  <si>
    <t>1452</t>
  </si>
  <si>
    <t>00085195</t>
  </si>
  <si>
    <t>1296</t>
  </si>
  <si>
    <t>1631</t>
  </si>
  <si>
    <t>1632</t>
  </si>
  <si>
    <t>1717</t>
  </si>
  <si>
    <t>1557</t>
  </si>
  <si>
    <t>1673</t>
  </si>
  <si>
    <t>1144</t>
  </si>
  <si>
    <t>1478</t>
  </si>
  <si>
    <t>0531</t>
  </si>
  <si>
    <t>0652</t>
  </si>
  <si>
    <t>00194610-00194654</t>
  </si>
  <si>
    <t>14/9/2020</t>
  </si>
  <si>
    <t>00103528-00103555</t>
  </si>
  <si>
    <t>00103556</t>
  </si>
  <si>
    <t>00103557-00103562</t>
  </si>
  <si>
    <t>00156952-00156978</t>
  </si>
  <si>
    <t>00156971</t>
  </si>
  <si>
    <t>EMMA FLORES</t>
  </si>
  <si>
    <t xml:space="preserve">V6948910 </t>
  </si>
  <si>
    <t>00180453-00180485</t>
  </si>
  <si>
    <t>00149514-00149544</t>
  </si>
  <si>
    <t>00159670-00159706</t>
  </si>
  <si>
    <t>00140463-00140504</t>
  </si>
  <si>
    <t>00166421-00166443</t>
  </si>
  <si>
    <t>00166480-00166505</t>
  </si>
  <si>
    <t>00171853-00171859</t>
  </si>
  <si>
    <t>00070575-00070600</t>
  </si>
  <si>
    <t>00070727-00070733</t>
  </si>
  <si>
    <t>00085196-00085200</t>
  </si>
  <si>
    <t>15/9/2020</t>
  </si>
  <si>
    <t>00103563-00103636</t>
  </si>
  <si>
    <t>00156979-00157003</t>
  </si>
  <si>
    <t>00157004</t>
  </si>
  <si>
    <t>00157005-00157007</t>
  </si>
  <si>
    <t>00180486-00180507</t>
  </si>
  <si>
    <t>00180508</t>
  </si>
  <si>
    <t>MANTENIMIENTOS ARFERCA</t>
  </si>
  <si>
    <t xml:space="preserve">J-41073527-9 </t>
  </si>
  <si>
    <t>00180509-00180511</t>
  </si>
  <si>
    <t>00000162</t>
  </si>
  <si>
    <t>00180296</t>
  </si>
  <si>
    <t>MILITZA GONZALEZ</t>
  </si>
  <si>
    <t>V13158910</t>
  </si>
  <si>
    <t>00149545-00149556</t>
  </si>
  <si>
    <t>00149557</t>
  </si>
  <si>
    <t>00149558-00149586</t>
  </si>
  <si>
    <t>00159707-00159787</t>
  </si>
  <si>
    <t>00140506-00140559</t>
  </si>
  <si>
    <t>00166444-00166482</t>
  </si>
  <si>
    <t>00166506-00166542</t>
  </si>
  <si>
    <t>00171860-00171861</t>
  </si>
  <si>
    <t>00171862</t>
  </si>
  <si>
    <t>00171863-00171871</t>
  </si>
  <si>
    <t>00070601-00070638</t>
  </si>
  <si>
    <t>00070734-00070745</t>
  </si>
  <si>
    <t>00011886-00011896</t>
  </si>
  <si>
    <t>001011853-001011883</t>
  </si>
  <si>
    <t>00004056-00004057</t>
  </si>
  <si>
    <t>002004039-002004056</t>
  </si>
  <si>
    <t>00009015-00009019</t>
  </si>
  <si>
    <t>003008982-003009014</t>
  </si>
  <si>
    <t>004004082-004004086</t>
  </si>
  <si>
    <t>004004087</t>
  </si>
  <si>
    <t>004004088-004004095</t>
  </si>
  <si>
    <t>00005606-00005609</t>
  </si>
  <si>
    <t>005005577-005005602</t>
  </si>
  <si>
    <t>005005603</t>
  </si>
  <si>
    <t>JVGDSOLUCIONES EMPRESARIALES C.A</t>
  </si>
  <si>
    <t>J299110396</t>
  </si>
  <si>
    <t>00011940-00011944</t>
  </si>
  <si>
    <t>001011895-001011896</t>
  </si>
  <si>
    <t>001011897</t>
  </si>
  <si>
    <t>FRANCISCO DORTA A SUCESORES</t>
  </si>
  <si>
    <t>J000752583</t>
  </si>
  <si>
    <t>001011898-001011912</t>
  </si>
  <si>
    <t>001011913</t>
  </si>
  <si>
    <t>INVERSIONES LAKHMI 2018</t>
  </si>
  <si>
    <t>J412211897</t>
  </si>
  <si>
    <t>001011914-001011937</t>
  </si>
  <si>
    <t>002004059-002004082</t>
  </si>
  <si>
    <t>00009069-00009099</t>
  </si>
  <si>
    <t>003009020-003009033</t>
  </si>
  <si>
    <t>003009034</t>
  </si>
  <si>
    <t>DISTRIBUIDORA BEMI 1403 C.A</t>
  </si>
  <si>
    <t>J409645592</t>
  </si>
  <si>
    <t>003009035-003009067</t>
  </si>
  <si>
    <t>003009068</t>
  </si>
  <si>
    <t>FUNDAVIGEA</t>
  </si>
  <si>
    <t>J298180811</t>
  </si>
  <si>
    <t>004004096-004004114</t>
  </si>
  <si>
    <t>00005628-00005636</t>
  </si>
  <si>
    <t>005005608-005005625</t>
  </si>
  <si>
    <t>00001219-00001232</t>
  </si>
  <si>
    <t>00072491</t>
  </si>
  <si>
    <t>ROSA BLANCO</t>
  </si>
  <si>
    <t xml:space="preserve">V236608046 </t>
  </si>
  <si>
    <t>00072492-00072571</t>
  </si>
  <si>
    <t>00087842-00087902</t>
  </si>
  <si>
    <t>00086722-00086780</t>
  </si>
  <si>
    <t>00133582-00133619</t>
  </si>
  <si>
    <t>00000029</t>
  </si>
  <si>
    <t>00133614</t>
  </si>
  <si>
    <t>JOSE MIAO</t>
  </si>
  <si>
    <t xml:space="preserve">V </t>
  </si>
  <si>
    <t>00072572-00072684</t>
  </si>
  <si>
    <t>00000084</t>
  </si>
  <si>
    <t>00072619</t>
  </si>
  <si>
    <t>RAUL ZAMBRANO</t>
  </si>
  <si>
    <t xml:space="preserve">V11821380 </t>
  </si>
  <si>
    <t>00087903-00088000</t>
  </si>
  <si>
    <t>00086781-00086883</t>
  </si>
  <si>
    <t>00133620-00133683</t>
  </si>
  <si>
    <t>0532</t>
  </si>
  <si>
    <t>0653</t>
  </si>
  <si>
    <t>00194655-00194688</t>
  </si>
  <si>
    <t>1236</t>
  </si>
  <si>
    <t>00087604</t>
  </si>
  <si>
    <t>0211</t>
  </si>
  <si>
    <t>0212</t>
  </si>
  <si>
    <t>0182</t>
  </si>
  <si>
    <t>0183</t>
  </si>
  <si>
    <t>0184</t>
  </si>
  <si>
    <t>00001218</t>
  </si>
  <si>
    <t>1297</t>
  </si>
  <si>
    <t>1633</t>
  </si>
  <si>
    <t>1718</t>
  </si>
  <si>
    <t>1558</t>
  </si>
  <si>
    <t>1674</t>
  </si>
  <si>
    <t>1145</t>
  </si>
  <si>
    <t>1479</t>
  </si>
  <si>
    <t>1320</t>
  </si>
  <si>
    <t>1453</t>
  </si>
  <si>
    <t>00156898</t>
  </si>
  <si>
    <t>1298</t>
  </si>
  <si>
    <t>1634</t>
  </si>
  <si>
    <t>1719</t>
  </si>
  <si>
    <t>1559</t>
  </si>
  <si>
    <t>1675</t>
  </si>
  <si>
    <t>1146</t>
  </si>
  <si>
    <t>1480</t>
  </si>
  <si>
    <t>1321</t>
  </si>
  <si>
    <t>1454</t>
  </si>
  <si>
    <t>0533</t>
  </si>
  <si>
    <t>0654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</si>
  <si>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</si>
  <si>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</si>
  <si>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</si>
  <si>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</si>
  <si>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</si>
  <si>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</si>
  <si>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</si>
  <si>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</si>
  <si>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</si>
  <si>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</si>
  <si>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</si>
  <si>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</si>
  <si>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</si>
  <si>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</si>
  <si>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</si>
  <si>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</si>
  <si>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</si>
  <si>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</si>
  <si>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</si>
  <si>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</si>
  <si>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</si>
  <si>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</si>
  <si>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</si>
  <si>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</si>
  <si>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</si>
  <si>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</si>
  <si>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</si>
  <si>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</si>
  <si>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</si>
  <si>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</si>
  <si>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</si>
  <si>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</si>
  <si>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</si>
  <si>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</si>
  <si>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</si>
  <si>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</si>
  <si>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</si>
  <si>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</si>
  <si>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</si>
  <si>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</si>
  <si>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</si>
  <si>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</si>
  <si>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</si>
  <si>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</si>
  <si>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</si>
  <si>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</si>
  <si>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</si>
  <si>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</si>
  <si>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</si>
  <si>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</si>
  <si>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</si>
  <si>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</si>
  <si>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</si>
  <si>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</si>
  <si>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</si>
  <si>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</si>
  <si>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</si>
  <si>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</si>
  <si>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</si>
  <si>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</si>
  <si>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</si>
  <si>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</si>
  <si>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</si>
  <si>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</si>
  <si>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</si>
  <si>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</si>
  <si>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</si>
  <si>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</si>
  <si>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</si>
  <si>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DEL 31/08/2020 HASTA EL 15/09/2020</t>
  </si>
  <si>
    <t>0213</t>
  </si>
  <si>
    <t>00205</t>
  </si>
  <si>
    <t>0185</t>
  </si>
  <si>
    <t>173</t>
  </si>
  <si>
    <t>174</t>
  </si>
  <si>
    <t>175</t>
  </si>
  <si>
    <t>176</t>
  </si>
  <si>
    <t>197</t>
  </si>
  <si>
    <t>198</t>
  </si>
  <si>
    <t>199</t>
  </si>
  <si>
    <t>200</t>
  </si>
  <si>
    <t>201</t>
  </si>
  <si>
    <t>225</t>
  </si>
  <si>
    <t>226</t>
  </si>
  <si>
    <t>227</t>
  </si>
  <si>
    <t>228</t>
  </si>
  <si>
    <t>229</t>
  </si>
  <si>
    <t>230</t>
  </si>
  <si>
    <t>231</t>
  </si>
  <si>
    <t>232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</si>
  <si>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</si>
  <si>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</si>
  <si>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</si>
  <si>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</si>
  <si>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</si>
  <si>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</si>
  <si>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</si>
  <si>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</si>
  <si>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</si>
  <si>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</si>
  <si>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</si>
  <si>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</si>
  <si>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</si>
  <si>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</si>
  <si>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</si>
  <si>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</si>
  <si>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</si>
  <si>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</si>
  <si>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</si>
  <si>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</si>
  <si>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</si>
  <si>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</si>
  <si>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</si>
  <si>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</si>
  <si>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</si>
  <si>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302</t>
  </si>
  <si>
    <t>303</t>
  </si>
  <si>
    <t>304</t>
  </si>
  <si>
    <t>305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</si>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</sst>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205">
    <xf numFmtId="0" fontId="0" fillId="0" borderId="0" xfId="0"/>
    <xf numFmtId="166" fontId="0" fillId="2" borderId="2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14" fontId="0" fillId="2" borderId="0" xfId="0" applyNumberFormat="1" applyFill="1"/>
    <xf numFmtId="43" fontId="0" fillId="2" borderId="1" xfId="1" applyFont="1" applyFill="1" applyBorder="1"/>
    <xf numFmtId="49" fontId="0" fillId="2" borderId="0" xfId="0" applyNumberFormat="1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" fontId="0" fillId="2" borderId="0" xfId="0" applyNumberFormat="1" applyFill="1"/>
    <xf numFmtId="14" fontId="0" fillId="2" borderId="1" xfId="1" applyNumberFormat="1" applyFont="1" applyFill="1" applyBorder="1"/>
    <xf numFmtId="43" fontId="0" fillId="2" borderId="0" xfId="1" applyFont="1" applyFill="1"/>
    <xf numFmtId="43" fontId="0" fillId="2" borderId="0" xfId="0" applyNumberFormat="1" applyFill="1"/>
    <xf numFmtId="49" fontId="0" fillId="2" borderId="0" xfId="0" applyNumberFormat="1" applyFill="1" applyBorder="1"/>
    <xf numFmtId="14" fontId="0" fillId="2" borderId="0" xfId="0" applyNumberFormat="1" applyFill="1" applyBorder="1"/>
    <xf numFmtId="166" fontId="0" fillId="2" borderId="0" xfId="0" applyNumberFormat="1" applyFill="1" applyBorder="1"/>
    <xf numFmtId="0" fontId="4" fillId="2" borderId="0" xfId="2" applyFill="1"/>
    <xf numFmtId="0" fontId="5" fillId="2" borderId="0" xfId="2" applyFont="1" applyFill="1"/>
    <xf numFmtId="0" fontId="6" fillId="2" borderId="0" xfId="2" applyFont="1" applyFill="1"/>
    <xf numFmtId="0" fontId="4" fillId="2" borderId="0" xfId="2" applyFill="1" applyBorder="1"/>
    <xf numFmtId="0" fontId="5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4" fillId="0" borderId="0" xfId="2"/>
    <xf numFmtId="0" fontId="4" fillId="2" borderId="0" xfId="2" applyFont="1" applyFill="1"/>
    <xf numFmtId="4" fontId="4" fillId="2" borderId="0" xfId="2" applyNumberFormat="1" applyFill="1"/>
    <xf numFmtId="0" fontId="6" fillId="0" borderId="1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9" fillId="0" borderId="2" xfId="2" applyFont="1" applyBorder="1"/>
    <xf numFmtId="0" fontId="9" fillId="0" borderId="7" xfId="2" applyFont="1" applyBorder="1"/>
    <xf numFmtId="0" fontId="9" fillId="0" borderId="4" xfId="2" applyFont="1" applyBorder="1"/>
    <xf numFmtId="0" fontId="9" fillId="0" borderId="10" xfId="2" applyFont="1" applyBorder="1"/>
    <xf numFmtId="0" fontId="5" fillId="0" borderId="10" xfId="2" applyFont="1" applyBorder="1"/>
    <xf numFmtId="0" fontId="9" fillId="0" borderId="10" xfId="2" quotePrefix="1" applyFont="1" applyBorder="1"/>
    <xf numFmtId="0" fontId="9" fillId="0" borderId="11" xfId="2" applyFont="1" applyBorder="1"/>
    <xf numFmtId="0" fontId="12" fillId="0" borderId="5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4" fillId="0" borderId="0" xfId="2" applyFill="1"/>
    <xf numFmtId="0" fontId="12" fillId="2" borderId="0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4" fillId="4" borderId="2" xfId="2" applyFill="1" applyBorder="1"/>
    <xf numFmtId="0" fontId="9" fillId="0" borderId="1" xfId="2" applyFont="1" applyBorder="1"/>
    <xf numFmtId="3" fontId="9" fillId="0" borderId="1" xfId="2" applyNumberFormat="1" applyFont="1" applyBorder="1" applyAlignment="1"/>
    <xf numFmtId="0" fontId="5" fillId="4" borderId="2" xfId="2" applyFont="1" applyFill="1" applyBorder="1"/>
    <xf numFmtId="0" fontId="5" fillId="4" borderId="7" xfId="2" applyFont="1" applyFill="1" applyBorder="1"/>
    <xf numFmtId="0" fontId="5" fillId="4" borderId="8" xfId="2" applyFont="1" applyFill="1" applyBorder="1"/>
    <xf numFmtId="2" fontId="4" fillId="2" borderId="0" xfId="1" applyNumberFormat="1" applyFont="1" applyFill="1"/>
    <xf numFmtId="2" fontId="4" fillId="2" borderId="0" xfId="2" applyNumberFormat="1" applyFill="1"/>
    <xf numFmtId="43" fontId="4" fillId="2" borderId="0" xfId="1" applyFont="1" applyFill="1"/>
    <xf numFmtId="4" fontId="4" fillId="2" borderId="0" xfId="2" applyNumberFormat="1" applyFont="1" applyFill="1"/>
    <xf numFmtId="3" fontId="9" fillId="0" borderId="2" xfId="2" applyNumberFormat="1" applyFont="1" applyBorder="1" applyAlignment="1"/>
    <xf numFmtId="3" fontId="9" fillId="0" borderId="8" xfId="2" applyNumberFormat="1" applyFont="1" applyBorder="1" applyAlignment="1"/>
    <xf numFmtId="2" fontId="4" fillId="2" borderId="0" xfId="2" applyNumberFormat="1" applyFont="1" applyFill="1"/>
    <xf numFmtId="3" fontId="11" fillId="0" borderId="2" xfId="2" applyNumberFormat="1" applyFont="1" applyBorder="1" applyAlignment="1"/>
    <xf numFmtId="3" fontId="11" fillId="0" borderId="1" xfId="2" applyNumberFormat="1" applyFont="1" applyBorder="1" applyAlignment="1"/>
    <xf numFmtId="43" fontId="6" fillId="2" borderId="0" xfId="1" applyFont="1" applyFill="1" applyBorder="1"/>
    <xf numFmtId="0" fontId="6" fillId="2" borderId="0" xfId="2" applyFont="1" applyFill="1" applyBorder="1"/>
    <xf numFmtId="0" fontId="9" fillId="0" borderId="1" xfId="2" applyFont="1" applyFill="1" applyBorder="1"/>
    <xf numFmtId="2" fontId="5" fillId="2" borderId="0" xfId="2" applyNumberFormat="1" applyFont="1" applyFill="1" applyBorder="1" applyAlignment="1"/>
    <xf numFmtId="2" fontId="4" fillId="2" borderId="0" xfId="2" applyNumberFormat="1" applyFill="1" applyBorder="1"/>
    <xf numFmtId="2" fontId="0" fillId="2" borderId="0" xfId="3" applyNumberFormat="1" applyFont="1" applyFill="1" applyBorder="1"/>
    <xf numFmtId="2" fontId="6" fillId="2" borderId="0" xfId="3" applyNumberFormat="1" applyFont="1" applyFill="1" applyBorder="1"/>
    <xf numFmtId="2" fontId="6" fillId="2" borderId="0" xfId="2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" fontId="4" fillId="2" borderId="0" xfId="2" applyNumberFormat="1" applyFill="1" applyBorder="1"/>
    <xf numFmtId="167" fontId="0" fillId="2" borderId="0" xfId="3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3" fontId="9" fillId="0" borderId="5" xfId="2" applyNumberFormat="1" applyFont="1" applyBorder="1" applyAlignment="1"/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0" fontId="9" fillId="0" borderId="12" xfId="2" applyFont="1" applyFill="1" applyBorder="1"/>
    <xf numFmtId="3" fontId="9" fillId="0" borderId="3" xfId="2" applyNumberFormat="1" applyFont="1" applyBorder="1" applyAlignment="1"/>
    <xf numFmtId="0" fontId="9" fillId="0" borderId="5" xfId="2" applyFont="1" applyBorder="1" applyAlignment="1">
      <alignment horizontal="center"/>
    </xf>
    <xf numFmtId="0" fontId="9" fillId="0" borderId="15" xfId="2" applyFont="1" applyFill="1" applyBorder="1"/>
    <xf numFmtId="3" fontId="9" fillId="0" borderId="13" xfId="2" applyNumberFormat="1" applyFont="1" applyBorder="1" applyAlignment="1"/>
    <xf numFmtId="0" fontId="9" fillId="0" borderId="8" xfId="2" applyFont="1" applyBorder="1" applyAlignment="1">
      <alignment horizontal="center"/>
    </xf>
    <xf numFmtId="0" fontId="14" fillId="2" borderId="0" xfId="2" applyFont="1" applyFill="1"/>
    <xf numFmtId="0" fontId="15" fillId="2" borderId="0" xfId="2" applyFont="1" applyFill="1"/>
    <xf numFmtId="0" fontId="5" fillId="0" borderId="0" xfId="2" applyFont="1"/>
    <xf numFmtId="165" fontId="0" fillId="2" borderId="0" xfId="0" applyNumberFormat="1" applyFill="1" applyBorder="1"/>
    <xf numFmtId="43" fontId="0" fillId="2" borderId="0" xfId="1" applyFont="1" applyFill="1" applyBorder="1"/>
    <xf numFmtId="0" fontId="3" fillId="2" borderId="0" xfId="0" applyNumberFormat="1" applyFont="1" applyFill="1" applyBorder="1" applyAlignment="1" applyProtection="1"/>
    <xf numFmtId="0" fontId="1" fillId="2" borderId="0" xfId="0" applyFont="1" applyFill="1" applyAlignment="1">
      <alignment horizontal="left"/>
    </xf>
    <xf numFmtId="0" fontId="0" fillId="2" borderId="0" xfId="0" applyFill="1" applyBorder="1"/>
    <xf numFmtId="165" fontId="0" fillId="2" borderId="2" xfId="0" applyNumberFormat="1" applyFill="1" applyBorder="1"/>
    <xf numFmtId="165" fontId="0" fillId="2" borderId="8" xfId="0" applyNumberFormat="1" applyFill="1" applyBorder="1"/>
    <xf numFmtId="43" fontId="0" fillId="2" borderId="8" xfId="1" applyFont="1" applyFill="1" applyBorder="1"/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3" fillId="0" borderId="2" xfId="2" applyFont="1" applyFill="1" applyBorder="1" applyAlignment="1">
      <alignment horizontal="left" vertical="justify"/>
    </xf>
    <xf numFmtId="0" fontId="13" fillId="0" borderId="7" xfId="2" applyFont="1" applyFill="1" applyBorder="1" applyAlignment="1">
      <alignment horizontal="left" vertical="justify"/>
    </xf>
    <xf numFmtId="4" fontId="5" fillId="0" borderId="2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0" fontId="6" fillId="0" borderId="2" xfId="2" applyFont="1" applyFill="1" applyBorder="1" applyAlignment="1">
      <alignment horizontal="left" vertical="justify"/>
    </xf>
    <xf numFmtId="0" fontId="6" fillId="0" borderId="7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4" fontId="4" fillId="0" borderId="2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4" fontId="5" fillId="4" borderId="2" xfId="2" applyNumberFormat="1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14" fillId="0" borderId="2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5" fillId="0" borderId="3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0" fontId="4" fillId="0" borderId="2" xfId="2" applyFont="1" applyFill="1" applyBorder="1" applyAlignment="1">
      <alignment horizontal="left" vertical="justify"/>
    </xf>
    <xf numFmtId="0" fontId="4" fillId="0" borderId="7" xfId="2" applyFont="1" applyFill="1" applyBorder="1" applyAlignment="1">
      <alignment horizontal="left" vertical="justify"/>
    </xf>
    <xf numFmtId="0" fontId="4" fillId="0" borderId="8" xfId="2" applyFont="1" applyFill="1" applyBorder="1" applyAlignment="1">
      <alignment horizontal="left" vertical="justify"/>
    </xf>
    <xf numFmtId="0" fontId="13" fillId="0" borderId="8" xfId="2" applyFont="1" applyFill="1" applyBorder="1" applyAlignment="1">
      <alignment horizontal="left" vertical="justify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4" fontId="12" fillId="0" borderId="2" xfId="2" applyNumberFormat="1" applyFont="1" applyBorder="1" applyAlignment="1">
      <alignment horizontal="center"/>
    </xf>
    <xf numFmtId="4" fontId="12" fillId="0" borderId="7" xfId="2" applyNumberFormat="1" applyFont="1" applyBorder="1" applyAlignment="1">
      <alignment horizontal="center"/>
    </xf>
    <xf numFmtId="4" fontId="12" fillId="0" borderId="8" xfId="2" applyNumberFormat="1" applyFont="1" applyBorder="1" applyAlignment="1">
      <alignment horizontal="center"/>
    </xf>
    <xf numFmtId="0" fontId="6" fillId="4" borderId="2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43" fontId="5" fillId="0" borderId="2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8" fontId="5" fillId="0" borderId="7" xfId="1" applyNumberFormat="1" applyFont="1" applyBorder="1" applyAlignment="1">
      <alignment horizontal="center"/>
    </xf>
    <xf numFmtId="168" fontId="5" fillId="0" borderId="8" xfId="1" applyNumberFormat="1" applyFont="1" applyBorder="1" applyAlignment="1">
      <alignment horizontal="center"/>
    </xf>
    <xf numFmtId="4" fontId="5" fillId="0" borderId="2" xfId="2" applyNumberFormat="1" applyFont="1" applyBorder="1" applyAlignment="1">
      <alignment horizontal="center" wrapText="1"/>
    </xf>
    <xf numFmtId="0" fontId="6" fillId="4" borderId="2" xfId="2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3" fontId="12" fillId="4" borderId="2" xfId="2" applyNumberFormat="1" applyFont="1" applyFill="1" applyBorder="1" applyAlignment="1">
      <alignment horizontal="center"/>
    </xf>
    <xf numFmtId="3" fontId="12" fillId="4" borderId="7" xfId="2" applyNumberFormat="1" applyFont="1" applyFill="1" applyBorder="1" applyAlignment="1">
      <alignment horizontal="center"/>
    </xf>
    <xf numFmtId="3" fontId="12" fillId="4" borderId="8" xfId="2" applyNumberFormat="1" applyFont="1" applyFill="1" applyBorder="1" applyAlignment="1">
      <alignment horizontal="center"/>
    </xf>
    <xf numFmtId="0" fontId="4" fillId="0" borderId="2" xfId="2" applyBorder="1" applyAlignment="1">
      <alignment horizontal="left"/>
    </xf>
    <xf numFmtId="0" fontId="4" fillId="0" borderId="7" xfId="2" applyBorder="1" applyAlignment="1">
      <alignment horizontal="left"/>
    </xf>
    <xf numFmtId="0" fontId="4" fillId="0" borderId="8" xfId="2" applyBorder="1" applyAlignment="1">
      <alignment horizontal="left"/>
    </xf>
    <xf numFmtId="0" fontId="6" fillId="0" borderId="2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2" fontId="5" fillId="0" borderId="2" xfId="2" applyNumberFormat="1" applyFont="1" applyBorder="1" applyAlignment="1">
      <alignment horizontal="center"/>
    </xf>
    <xf numFmtId="2" fontId="5" fillId="0" borderId="7" xfId="2" applyNumberFormat="1" applyFont="1" applyBorder="1" applyAlignment="1">
      <alignment horizontal="center"/>
    </xf>
    <xf numFmtId="2" fontId="5" fillId="0" borderId="8" xfId="2" applyNumberFormat="1" applyFont="1" applyBorder="1" applyAlignment="1">
      <alignment horizontal="center"/>
    </xf>
    <xf numFmtId="0" fontId="4" fillId="2" borderId="13" xfId="2" applyFill="1" applyBorder="1" applyAlignment="1">
      <alignment horizontal="center"/>
    </xf>
    <xf numFmtId="0" fontId="4" fillId="2" borderId="10" xfId="2" applyFill="1" applyBorder="1" applyAlignment="1">
      <alignment horizontal="center"/>
    </xf>
    <xf numFmtId="0" fontId="4" fillId="2" borderId="11" xfId="2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7" xfId="2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4" fillId="2" borderId="3" xfId="2" applyFont="1" applyFill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center"/>
    </xf>
    <xf numFmtId="14" fontId="4" fillId="2" borderId="13" xfId="2" applyNumberFormat="1" applyFont="1" applyFill="1" applyBorder="1" applyAlignment="1">
      <alignment horizontal="center"/>
    </xf>
    <xf numFmtId="14" fontId="4" fillId="2" borderId="10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0" fontId="11" fillId="2" borderId="3" xfId="2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3267"/>
  <sheetViews>
    <sheetView tabSelected="1" workbookViewId="0">
      <selection activeCell="U629" sqref="U629"/>
    </sheetView>
  </sheetViews>
  <sheetFormatPr baseColWidth="10" defaultRowHeight="15" x14ac:dyDescent="0.25"/>
  <cols>
    <col min="1" max="1" width="6.28515625" style="6" bestFit="1" customWidth="1"/>
    <col min="2" max="2" width="10.42578125" style="4" bestFit="1" customWidth="1"/>
    <col min="3" max="3" width="9" style="6" bestFit="1" customWidth="1"/>
    <col min="4" max="4" width="5.5703125" style="6" bestFit="1" customWidth="1"/>
    <col min="5" max="5" width="12" style="6" bestFit="1" customWidth="1"/>
    <col min="6" max="6" width="7.5703125" style="6" bestFit="1" customWidth="1"/>
    <col min="7" max="7" width="9.85546875" style="6" bestFit="1" customWidth="1"/>
    <col min="8" max="8" width="19.85546875" style="6" bestFit="1" customWidth="1"/>
    <col min="9" max="12" width="25.7109375" style="12" customWidth="1"/>
    <col min="13" max="13" width="27.85546875" style="12" bestFit="1" customWidth="1"/>
    <col min="14" max="14" width="22.7109375" style="6" bestFit="1" customWidth="1"/>
    <col min="15" max="15" width="45.5703125" style="6" bestFit="1" customWidth="1"/>
    <col min="16" max="16" width="23.7109375" style="6" bestFit="1" customWidth="1"/>
    <col min="17" max="17" width="17" style="12" bestFit="1" customWidth="1"/>
    <col min="18" max="18" width="12.7109375" style="12" bestFit="1" customWidth="1"/>
    <col min="19" max="19" width="17.85546875" style="12" customWidth="1"/>
    <col min="20" max="20" width="16.140625" style="12" customWidth="1"/>
    <col min="21" max="21" width="8" style="6" customWidth="1"/>
    <col min="22" max="22" width="15.42578125" style="12" customWidth="1"/>
    <col min="23" max="23" width="15.85546875" style="12" customWidth="1"/>
    <col min="24" max="24" width="7.85546875" style="6" customWidth="1"/>
    <col min="25" max="25" width="15.7109375" style="12" customWidth="1"/>
    <col min="26" max="26" width="5.140625" style="12" customWidth="1"/>
    <col min="27" max="27" width="9.28515625" style="6" customWidth="1"/>
    <col min="28" max="28" width="9.85546875" style="12" customWidth="1"/>
    <col min="29" max="29" width="12" style="12" customWidth="1"/>
    <col min="30" max="30" width="7" style="6" customWidth="1"/>
    <col min="31" max="31" width="11" style="12" customWidth="1"/>
    <col min="32" max="32" width="27.5703125" style="6" hidden="1" customWidth="1"/>
    <col min="33" max="33" width="18.42578125" style="6" hidden="1" customWidth="1"/>
    <col min="34" max="34" width="30.85546875" style="12" hidden="1" customWidth="1"/>
    <col min="35" max="35" width="12.28515625" style="12" hidden="1" customWidth="1"/>
    <col min="36" max="36" width="8.85546875" style="6" hidden="1" customWidth="1"/>
    <col min="37" max="37" width="12.28515625" style="12" hidden="1" customWidth="1"/>
    <col min="38" max="38" width="5.140625" style="12" hidden="1" customWidth="1"/>
    <col min="39" max="39" width="6.42578125" style="11" customWidth="1"/>
    <col min="40" max="40" width="10" style="6" customWidth="1"/>
    <col min="41" max="41" width="29" style="11" hidden="1" customWidth="1"/>
    <col min="42" max="42" width="11.7109375" style="6" hidden="1" customWidth="1"/>
    <col min="43" max="43" width="14.5703125" style="13" bestFit="1" customWidth="1"/>
    <col min="44" max="44" width="13.28515625" style="13" bestFit="1" customWidth="1"/>
    <col min="45" max="16384" width="11.42578125" style="13"/>
  </cols>
  <sheetData>
    <row r="2" spans="1:44" s="102" customFormat="1" x14ac:dyDescent="0.25">
      <c r="A2" s="107" t="s">
        <v>0</v>
      </c>
      <c r="B2" s="108"/>
      <c r="C2" s="107"/>
      <c r="D2" s="107"/>
      <c r="E2" s="107"/>
      <c r="F2" s="107"/>
      <c r="G2" s="107"/>
      <c r="H2" s="107"/>
      <c r="I2" s="107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8"/>
      <c r="V2" s="7"/>
      <c r="W2" s="7"/>
      <c r="X2" s="8"/>
      <c r="Y2" s="7"/>
      <c r="Z2" s="7"/>
      <c r="AA2" s="8"/>
      <c r="AB2" s="7"/>
      <c r="AC2" s="7"/>
      <c r="AD2" s="8"/>
      <c r="AE2" s="7"/>
      <c r="AF2" s="8"/>
      <c r="AG2" s="8"/>
      <c r="AH2" s="7"/>
      <c r="AI2" s="7"/>
      <c r="AJ2" s="8"/>
      <c r="AK2" s="7"/>
      <c r="AL2" s="7"/>
      <c r="AM2" s="9"/>
      <c r="AN2" s="8"/>
      <c r="AO2" s="9"/>
      <c r="AP2" s="8"/>
    </row>
    <row r="3" spans="1:44" s="102" customFormat="1" x14ac:dyDescent="0.25">
      <c r="A3" s="109" t="s">
        <v>325</v>
      </c>
      <c r="B3" s="108"/>
      <c r="C3" s="109"/>
      <c r="D3" s="109"/>
      <c r="E3" s="109"/>
      <c r="F3" s="109"/>
      <c r="G3" s="109"/>
      <c r="H3" s="109"/>
      <c r="I3" s="109"/>
      <c r="J3" s="7"/>
      <c r="K3" s="7"/>
      <c r="L3" s="7"/>
      <c r="M3" s="7"/>
      <c r="N3" s="8"/>
      <c r="O3" s="8"/>
      <c r="P3" s="8"/>
      <c r="Q3" s="7"/>
      <c r="R3" s="7"/>
      <c r="S3" s="7"/>
      <c r="T3" s="7"/>
      <c r="U3" s="8"/>
      <c r="V3" s="7"/>
      <c r="W3" s="7"/>
      <c r="X3" s="8"/>
      <c r="Y3" s="7"/>
      <c r="Z3" s="7"/>
      <c r="AA3" s="8"/>
      <c r="AB3" s="7"/>
      <c r="AC3" s="7"/>
      <c r="AD3" s="8"/>
      <c r="AE3" s="7"/>
      <c r="AF3" s="8"/>
      <c r="AG3" s="8"/>
      <c r="AH3" s="7"/>
      <c r="AI3" s="7"/>
      <c r="AJ3" s="8"/>
      <c r="AK3" s="7"/>
      <c r="AL3" s="7"/>
      <c r="AM3" s="9"/>
      <c r="AN3" s="8"/>
      <c r="AO3" s="9"/>
      <c r="AP3" s="8"/>
    </row>
    <row r="4" spans="1:44" s="102" customFormat="1" x14ac:dyDescent="0.25">
      <c r="A4" s="109" t="s">
        <v>324</v>
      </c>
      <c r="B4" s="108"/>
      <c r="C4" s="109"/>
      <c r="D4" s="109"/>
      <c r="E4" s="109"/>
      <c r="F4" s="109"/>
      <c r="G4" s="109"/>
      <c r="H4" s="109"/>
      <c r="I4" s="109"/>
      <c r="J4" s="7"/>
      <c r="K4" s="7"/>
      <c r="L4" s="7"/>
      <c r="M4" s="7"/>
      <c r="N4" s="8"/>
      <c r="O4" s="8"/>
      <c r="P4" s="8"/>
      <c r="Q4" s="7"/>
      <c r="R4" s="7"/>
      <c r="S4" s="7"/>
      <c r="T4" s="7"/>
      <c r="U4" s="8"/>
      <c r="V4" s="7"/>
      <c r="W4" s="7"/>
      <c r="X4" s="8"/>
      <c r="Y4" s="7"/>
      <c r="Z4" s="7"/>
      <c r="AA4" s="8"/>
      <c r="AB4" s="7"/>
      <c r="AC4" s="7"/>
      <c r="AD4" s="8"/>
      <c r="AE4" s="7"/>
      <c r="AF4" s="8"/>
      <c r="AG4" s="8"/>
      <c r="AH4" s="7"/>
      <c r="AI4" s="7"/>
      <c r="AJ4" s="8"/>
      <c r="AK4" s="7"/>
      <c r="AL4" s="7"/>
      <c r="AM4" s="9"/>
      <c r="AN4" s="8"/>
      <c r="AO4" s="9"/>
      <c r="AP4" s="8"/>
    </row>
    <row r="5" spans="1:44" s="102" customFormat="1" x14ac:dyDescent="0.25">
      <c r="A5" s="107" t="s">
        <v>1</v>
      </c>
      <c r="B5" s="108"/>
      <c r="C5" s="107"/>
      <c r="D5" s="107"/>
      <c r="E5" s="107"/>
      <c r="F5" s="107"/>
      <c r="G5" s="107"/>
      <c r="H5" s="107"/>
      <c r="I5" s="107"/>
      <c r="J5" s="7"/>
      <c r="K5" s="7"/>
      <c r="L5" s="7"/>
      <c r="M5" s="7"/>
      <c r="N5" s="8"/>
      <c r="O5" s="8"/>
      <c r="P5" s="8"/>
      <c r="Q5" s="7"/>
      <c r="R5" s="7"/>
      <c r="S5" s="7"/>
      <c r="T5" s="7"/>
      <c r="U5" s="8"/>
      <c r="V5" s="7"/>
      <c r="W5" s="7"/>
      <c r="X5" s="8"/>
      <c r="Y5" s="7"/>
      <c r="Z5" s="7"/>
      <c r="AA5" s="8"/>
      <c r="AB5" s="7"/>
      <c r="AC5" s="7"/>
      <c r="AD5" s="8"/>
      <c r="AE5" s="7"/>
      <c r="AF5" s="8"/>
      <c r="AG5" s="8"/>
      <c r="AH5" s="7"/>
      <c r="AI5" s="7"/>
      <c r="AJ5" s="8"/>
      <c r="AK5" s="7"/>
      <c r="AL5" s="7"/>
      <c r="AM5" s="9"/>
      <c r="AN5" s="8"/>
      <c r="AO5" s="9"/>
      <c r="AP5" s="8"/>
    </row>
    <row r="7" spans="1:44" s="204" customFormat="1" ht="78.75" customHeight="1" x14ac:dyDescent="0.25">
      <c r="A7" s="199" t="s">
        <v>2</v>
      </c>
      <c r="B7" s="200" t="s">
        <v>3</v>
      </c>
      <c r="C7" s="199" t="s">
        <v>4</v>
      </c>
      <c r="D7" s="199" t="s">
        <v>5</v>
      </c>
      <c r="E7" s="199" t="s">
        <v>6</v>
      </c>
      <c r="F7" s="199" t="s">
        <v>7</v>
      </c>
      <c r="G7" s="199" t="s">
        <v>8</v>
      </c>
      <c r="H7" s="199" t="s">
        <v>9</v>
      </c>
      <c r="I7" s="201" t="s">
        <v>10</v>
      </c>
      <c r="J7" s="201" t="s">
        <v>11</v>
      </c>
      <c r="K7" s="201" t="s">
        <v>12</v>
      </c>
      <c r="L7" s="201" t="s">
        <v>13</v>
      </c>
      <c r="M7" s="201" t="s">
        <v>14</v>
      </c>
      <c r="N7" s="199" t="s">
        <v>15</v>
      </c>
      <c r="O7" s="199" t="s">
        <v>16</v>
      </c>
      <c r="P7" s="199" t="s">
        <v>17</v>
      </c>
      <c r="Q7" s="201" t="s">
        <v>18</v>
      </c>
      <c r="R7" s="201" t="s">
        <v>19</v>
      </c>
      <c r="S7" s="201" t="s">
        <v>20</v>
      </c>
      <c r="T7" s="201" t="s">
        <v>21</v>
      </c>
      <c r="U7" s="199" t="s">
        <v>22</v>
      </c>
      <c r="V7" s="201" t="s">
        <v>23</v>
      </c>
      <c r="W7" s="201" t="s">
        <v>24</v>
      </c>
      <c r="X7" s="199" t="s">
        <v>25</v>
      </c>
      <c r="Y7" s="201" t="s">
        <v>26</v>
      </c>
      <c r="Z7" s="201" t="s">
        <v>27</v>
      </c>
      <c r="AA7" s="199" t="s">
        <v>28</v>
      </c>
      <c r="AB7" s="201" t="s">
        <v>29</v>
      </c>
      <c r="AC7" s="201" t="s">
        <v>30</v>
      </c>
      <c r="AD7" s="199" t="s">
        <v>31</v>
      </c>
      <c r="AE7" s="201" t="s">
        <v>32</v>
      </c>
      <c r="AF7" s="199" t="s">
        <v>33</v>
      </c>
      <c r="AG7" s="199" t="s">
        <v>34</v>
      </c>
      <c r="AH7" s="201" t="s">
        <v>35</v>
      </c>
      <c r="AI7" s="201" t="s">
        <v>36</v>
      </c>
      <c r="AJ7" s="199" t="s">
        <v>37</v>
      </c>
      <c r="AK7" s="201" t="s">
        <v>38</v>
      </c>
      <c r="AL7" s="201" t="s">
        <v>39</v>
      </c>
      <c r="AM7" s="202" t="s">
        <v>40</v>
      </c>
      <c r="AN7" s="199" t="s">
        <v>41</v>
      </c>
      <c r="AO7" s="202" t="s">
        <v>42</v>
      </c>
      <c r="AP7" s="199" t="s">
        <v>43</v>
      </c>
      <c r="AQ7" s="203"/>
      <c r="AR7" s="203"/>
    </row>
    <row r="8" spans="1:44" s="10" customFormat="1" x14ac:dyDescent="0.25">
      <c r="A8" s="15" t="s">
        <v>44</v>
      </c>
      <c r="B8" s="3">
        <v>44074</v>
      </c>
      <c r="C8" s="15" t="s">
        <v>326</v>
      </c>
      <c r="D8" s="15" t="s">
        <v>47</v>
      </c>
      <c r="E8" s="15" t="s">
        <v>327</v>
      </c>
      <c r="F8" s="15" t="s">
        <v>1244</v>
      </c>
      <c r="G8" s="15" t="s">
        <v>50</v>
      </c>
      <c r="H8" s="15" t="s">
        <v>471</v>
      </c>
      <c r="I8" s="17" t="s">
        <v>52</v>
      </c>
      <c r="J8" s="17" t="s">
        <v>52</v>
      </c>
      <c r="K8" s="17" t="s">
        <v>52</v>
      </c>
      <c r="L8" s="17" t="s">
        <v>52</v>
      </c>
      <c r="M8" s="17">
        <v>0</v>
      </c>
      <c r="N8" s="15" t="s">
        <v>52</v>
      </c>
      <c r="O8" s="15" t="s">
        <v>53</v>
      </c>
      <c r="P8" s="15" t="s">
        <v>52</v>
      </c>
      <c r="Q8" s="17">
        <v>104317514.56299998</v>
      </c>
      <c r="R8" s="17">
        <v>0</v>
      </c>
      <c r="S8" s="17">
        <v>69852672.724999994</v>
      </c>
      <c r="T8" s="17">
        <v>0</v>
      </c>
      <c r="U8" s="15" t="s">
        <v>49</v>
      </c>
      <c r="V8" s="17">
        <v>0</v>
      </c>
      <c r="W8" s="17">
        <v>29711070.550000001</v>
      </c>
      <c r="X8" s="15" t="s">
        <v>54</v>
      </c>
      <c r="Y8" s="17">
        <v>4753771.2879999997</v>
      </c>
      <c r="Z8" s="17">
        <v>0</v>
      </c>
      <c r="AA8" s="15" t="s">
        <v>49</v>
      </c>
      <c r="AB8" s="17">
        <v>0</v>
      </c>
      <c r="AC8" s="17">
        <v>0</v>
      </c>
      <c r="AD8" s="15" t="s">
        <v>49</v>
      </c>
      <c r="AE8" s="17">
        <v>0</v>
      </c>
      <c r="AF8" s="15">
        <v>0</v>
      </c>
      <c r="AG8" s="15" t="s">
        <v>49</v>
      </c>
      <c r="AH8" s="17">
        <v>0</v>
      </c>
      <c r="AI8" s="17">
        <v>0</v>
      </c>
      <c r="AJ8" s="15" t="s">
        <v>49</v>
      </c>
      <c r="AK8" s="17">
        <v>0</v>
      </c>
      <c r="AL8" s="17">
        <v>0</v>
      </c>
      <c r="AM8" s="16" t="s">
        <v>52</v>
      </c>
      <c r="AN8" s="15" t="s">
        <v>52</v>
      </c>
      <c r="AO8" s="16" t="s">
        <v>52</v>
      </c>
      <c r="AP8" s="15" t="s">
        <v>52</v>
      </c>
      <c r="AQ8" s="20"/>
      <c r="AR8" s="20"/>
    </row>
    <row r="9" spans="1:44" x14ac:dyDescent="0.25">
      <c r="A9" s="15" t="s">
        <v>55</v>
      </c>
      <c r="B9" s="3">
        <v>44074</v>
      </c>
      <c r="C9" s="15" t="s">
        <v>82</v>
      </c>
      <c r="D9" s="15" t="s">
        <v>47</v>
      </c>
      <c r="E9" s="15" t="s">
        <v>83</v>
      </c>
      <c r="F9" s="15" t="s">
        <v>707</v>
      </c>
      <c r="G9" s="15" t="s">
        <v>50</v>
      </c>
      <c r="H9" s="15" t="s">
        <v>84</v>
      </c>
      <c r="I9" s="17" t="s">
        <v>52</v>
      </c>
      <c r="J9" s="17" t="s">
        <v>52</v>
      </c>
      <c r="K9" s="17" t="s">
        <v>52</v>
      </c>
      <c r="L9" s="17" t="s">
        <v>52</v>
      </c>
      <c r="M9" s="17">
        <v>0</v>
      </c>
      <c r="N9" s="15" t="s">
        <v>52</v>
      </c>
      <c r="O9" s="15" t="s">
        <v>53</v>
      </c>
      <c r="P9" s="15" t="s">
        <v>52</v>
      </c>
      <c r="Q9" s="17">
        <v>132788757.72039998</v>
      </c>
      <c r="R9" s="17">
        <v>0</v>
      </c>
      <c r="S9" s="17">
        <v>95747299.069999993</v>
      </c>
      <c r="T9" s="17">
        <v>0</v>
      </c>
      <c r="U9" s="15" t="s">
        <v>49</v>
      </c>
      <c r="V9" s="17">
        <v>0</v>
      </c>
      <c r="W9" s="17">
        <v>31932291.940000001</v>
      </c>
      <c r="X9" s="15" t="s">
        <v>49</v>
      </c>
      <c r="Y9" s="17">
        <v>5109166.7103999974</v>
      </c>
      <c r="Z9" s="17">
        <v>0</v>
      </c>
      <c r="AA9" s="15" t="s">
        <v>49</v>
      </c>
      <c r="AB9" s="17">
        <v>0</v>
      </c>
      <c r="AC9" s="17">
        <v>0</v>
      </c>
      <c r="AD9" s="15" t="s">
        <v>49</v>
      </c>
      <c r="AE9" s="17">
        <v>0</v>
      </c>
      <c r="AF9" s="15">
        <v>0</v>
      </c>
      <c r="AG9" s="15" t="s">
        <v>49</v>
      </c>
      <c r="AH9" s="17">
        <v>0</v>
      </c>
      <c r="AI9" s="17">
        <v>0</v>
      </c>
      <c r="AJ9" s="15" t="s">
        <v>49</v>
      </c>
      <c r="AK9" s="17">
        <v>0</v>
      </c>
      <c r="AL9" s="17">
        <v>0</v>
      </c>
      <c r="AM9" s="16" t="s">
        <v>52</v>
      </c>
      <c r="AN9" s="15" t="s">
        <v>52</v>
      </c>
      <c r="AO9" s="16" t="s">
        <v>52</v>
      </c>
      <c r="AP9" s="15" t="s">
        <v>52</v>
      </c>
      <c r="AQ9" s="20"/>
      <c r="AR9" s="20"/>
    </row>
    <row r="10" spans="1:44" x14ac:dyDescent="0.25">
      <c r="A10" s="15" t="s">
        <v>59</v>
      </c>
      <c r="B10" s="3">
        <v>44074</v>
      </c>
      <c r="C10" s="15" t="s">
        <v>326</v>
      </c>
      <c r="D10" s="15" t="s">
        <v>56</v>
      </c>
      <c r="E10" s="15" t="s">
        <v>328</v>
      </c>
      <c r="F10" s="15" t="s">
        <v>1257</v>
      </c>
      <c r="G10" s="15" t="s">
        <v>50</v>
      </c>
      <c r="H10" s="15" t="s">
        <v>472</v>
      </c>
      <c r="I10" s="17" t="s">
        <v>52</v>
      </c>
      <c r="J10" s="17" t="s">
        <v>52</v>
      </c>
      <c r="K10" s="17" t="s">
        <v>52</v>
      </c>
      <c r="L10" s="17" t="s">
        <v>52</v>
      </c>
      <c r="M10" s="17">
        <v>0</v>
      </c>
      <c r="N10" s="15" t="s">
        <v>52</v>
      </c>
      <c r="O10" s="15" t="s">
        <v>53</v>
      </c>
      <c r="P10" s="15" t="s">
        <v>52</v>
      </c>
      <c r="Q10" s="17">
        <v>15627740.168400001</v>
      </c>
      <c r="R10" s="17">
        <v>0</v>
      </c>
      <c r="S10" s="17">
        <v>12983605.875</v>
      </c>
      <c r="T10" s="17">
        <v>0</v>
      </c>
      <c r="U10" s="15" t="s">
        <v>49</v>
      </c>
      <c r="V10" s="17">
        <v>0</v>
      </c>
      <c r="W10" s="17">
        <v>2279426.1150000002</v>
      </c>
      <c r="X10" s="15" t="s">
        <v>49</v>
      </c>
      <c r="Y10" s="17">
        <v>364708.17839999998</v>
      </c>
      <c r="Z10" s="17">
        <v>0</v>
      </c>
      <c r="AA10" s="15" t="s">
        <v>49</v>
      </c>
      <c r="AB10" s="17">
        <v>0</v>
      </c>
      <c r="AC10" s="17">
        <v>0</v>
      </c>
      <c r="AD10" s="15" t="s">
        <v>49</v>
      </c>
      <c r="AE10" s="17">
        <v>0</v>
      </c>
      <c r="AF10" s="15">
        <v>0</v>
      </c>
      <c r="AG10" s="15" t="s">
        <v>49</v>
      </c>
      <c r="AH10" s="17">
        <v>0</v>
      </c>
      <c r="AI10" s="17">
        <v>0</v>
      </c>
      <c r="AJ10" s="15" t="s">
        <v>49</v>
      </c>
      <c r="AK10" s="17">
        <v>0</v>
      </c>
      <c r="AL10" s="17">
        <v>0</v>
      </c>
      <c r="AM10" s="16" t="s">
        <v>52</v>
      </c>
      <c r="AN10" s="15" t="s">
        <v>52</v>
      </c>
      <c r="AO10" s="16" t="s">
        <v>52</v>
      </c>
      <c r="AP10" s="15" t="s">
        <v>52</v>
      </c>
      <c r="AQ10" s="20"/>
      <c r="AR10" s="20"/>
    </row>
    <row r="11" spans="1:44" x14ac:dyDescent="0.25">
      <c r="A11" s="15" t="s">
        <v>67</v>
      </c>
      <c r="B11" s="3">
        <v>44074</v>
      </c>
      <c r="C11" s="15" t="s">
        <v>326</v>
      </c>
      <c r="D11" s="15" t="s">
        <v>56</v>
      </c>
      <c r="E11" s="15" t="s">
        <v>328</v>
      </c>
      <c r="F11" s="15" t="s">
        <v>1257</v>
      </c>
      <c r="G11" s="15" t="s">
        <v>50</v>
      </c>
      <c r="H11" s="15" t="s">
        <v>329</v>
      </c>
      <c r="I11" s="17" t="s">
        <v>52</v>
      </c>
      <c r="J11" s="17" t="s">
        <v>52</v>
      </c>
      <c r="K11" s="17" t="s">
        <v>52</v>
      </c>
      <c r="L11" s="17" t="s">
        <v>52</v>
      </c>
      <c r="M11" s="17">
        <v>0</v>
      </c>
      <c r="N11" s="15" t="s">
        <v>52</v>
      </c>
      <c r="O11" s="15" t="s">
        <v>330</v>
      </c>
      <c r="P11" s="15" t="s">
        <v>331</v>
      </c>
      <c r="Q11" s="17">
        <v>3421245</v>
      </c>
      <c r="R11" s="17">
        <v>0</v>
      </c>
      <c r="S11" s="17">
        <v>1780541</v>
      </c>
      <c r="T11" s="17">
        <v>1414400</v>
      </c>
      <c r="U11" s="15" t="s">
        <v>54</v>
      </c>
      <c r="V11" s="17">
        <v>226304</v>
      </c>
      <c r="W11" s="17">
        <v>0</v>
      </c>
      <c r="X11" s="15" t="s">
        <v>49</v>
      </c>
      <c r="Y11" s="17">
        <v>0</v>
      </c>
      <c r="Z11" s="17">
        <v>0</v>
      </c>
      <c r="AA11" s="15" t="s">
        <v>49</v>
      </c>
      <c r="AB11" s="17">
        <v>0</v>
      </c>
      <c r="AC11" s="17">
        <v>0</v>
      </c>
      <c r="AD11" s="15" t="s">
        <v>49</v>
      </c>
      <c r="AE11" s="17">
        <v>0</v>
      </c>
      <c r="AF11" s="15">
        <v>0</v>
      </c>
      <c r="AG11" s="15" t="s">
        <v>49</v>
      </c>
      <c r="AH11" s="17">
        <v>0</v>
      </c>
      <c r="AI11" s="17">
        <v>0</v>
      </c>
      <c r="AJ11" s="15" t="s">
        <v>49</v>
      </c>
      <c r="AK11" s="17">
        <v>0</v>
      </c>
      <c r="AL11" s="17">
        <v>0</v>
      </c>
      <c r="AM11" s="16" t="s">
        <v>52</v>
      </c>
      <c r="AN11" s="15" t="s">
        <v>52</v>
      </c>
      <c r="AO11" s="16" t="s">
        <v>52</v>
      </c>
      <c r="AP11" s="15" t="s">
        <v>52</v>
      </c>
      <c r="AQ11" s="20"/>
      <c r="AR11" s="20"/>
    </row>
    <row r="12" spans="1:44" x14ac:dyDescent="0.25">
      <c r="A12" s="15" t="s">
        <v>71</v>
      </c>
      <c r="B12" s="3">
        <v>44074</v>
      </c>
      <c r="C12" s="15" t="s">
        <v>326</v>
      </c>
      <c r="D12" s="15" t="s">
        <v>56</v>
      </c>
      <c r="E12" s="15" t="s">
        <v>328</v>
      </c>
      <c r="F12" s="15" t="s">
        <v>1257</v>
      </c>
      <c r="G12" s="15" t="s">
        <v>50</v>
      </c>
      <c r="H12" s="15" t="s">
        <v>473</v>
      </c>
      <c r="I12" s="17" t="s">
        <v>52</v>
      </c>
      <c r="J12" s="17" t="s">
        <v>52</v>
      </c>
      <c r="K12" s="17" t="s">
        <v>52</v>
      </c>
      <c r="L12" s="17" t="s">
        <v>52</v>
      </c>
      <c r="M12" s="17">
        <v>0</v>
      </c>
      <c r="N12" s="15" t="s">
        <v>52</v>
      </c>
      <c r="O12" s="15" t="s">
        <v>53</v>
      </c>
      <c r="P12" s="15" t="s">
        <v>52</v>
      </c>
      <c r="Q12" s="17">
        <v>21875577.5242</v>
      </c>
      <c r="R12" s="17">
        <v>0</v>
      </c>
      <c r="S12" s="17">
        <v>16995873.245000001</v>
      </c>
      <c r="T12" s="17">
        <v>0</v>
      </c>
      <c r="U12" s="15" t="s">
        <v>49</v>
      </c>
      <c r="V12" s="17">
        <v>0</v>
      </c>
      <c r="W12" s="17">
        <v>4206641.62</v>
      </c>
      <c r="X12" s="15" t="s">
        <v>54</v>
      </c>
      <c r="Y12" s="17">
        <v>673062.65920000011</v>
      </c>
      <c r="Z12" s="17">
        <v>0</v>
      </c>
      <c r="AA12" s="15" t="s">
        <v>49</v>
      </c>
      <c r="AB12" s="17">
        <v>0</v>
      </c>
      <c r="AC12" s="17">
        <v>0</v>
      </c>
      <c r="AD12" s="15" t="s">
        <v>49</v>
      </c>
      <c r="AE12" s="17">
        <v>0</v>
      </c>
      <c r="AF12" s="15">
        <v>0</v>
      </c>
      <c r="AG12" s="15" t="s">
        <v>49</v>
      </c>
      <c r="AH12" s="17">
        <v>0</v>
      </c>
      <c r="AI12" s="17">
        <v>0</v>
      </c>
      <c r="AJ12" s="15" t="s">
        <v>49</v>
      </c>
      <c r="AK12" s="17">
        <v>0</v>
      </c>
      <c r="AL12" s="17">
        <v>0</v>
      </c>
      <c r="AM12" s="104" t="s">
        <v>52</v>
      </c>
      <c r="AN12" s="15" t="s">
        <v>52</v>
      </c>
      <c r="AO12" s="105" t="s">
        <v>52</v>
      </c>
      <c r="AP12" s="15" t="s">
        <v>52</v>
      </c>
      <c r="AQ12" s="20"/>
      <c r="AR12" s="20"/>
    </row>
    <row r="13" spans="1:44" x14ac:dyDescent="0.25">
      <c r="A13" s="15" t="s">
        <v>77</v>
      </c>
      <c r="B13" s="3">
        <v>44074</v>
      </c>
      <c r="C13" s="15" t="s">
        <v>326</v>
      </c>
      <c r="D13" s="15" t="s">
        <v>56</v>
      </c>
      <c r="E13" s="15" t="s">
        <v>680</v>
      </c>
      <c r="F13" s="15" t="s">
        <v>682</v>
      </c>
      <c r="G13" s="15" t="s">
        <v>50</v>
      </c>
      <c r="H13" s="15" t="s">
        <v>683</v>
      </c>
      <c r="I13" s="17"/>
      <c r="J13" s="17"/>
      <c r="K13" s="17"/>
      <c r="L13" s="17"/>
      <c r="M13" s="17">
        <v>0</v>
      </c>
      <c r="N13" s="15"/>
      <c r="O13" s="15" t="s">
        <v>53</v>
      </c>
      <c r="P13" s="15"/>
      <c r="Q13" s="17">
        <v>17563173.050000001</v>
      </c>
      <c r="R13" s="17">
        <v>0</v>
      </c>
      <c r="S13" s="17">
        <v>17563173.050000001</v>
      </c>
      <c r="T13" s="17">
        <v>0</v>
      </c>
      <c r="U13" s="15"/>
      <c r="V13" s="17">
        <v>0</v>
      </c>
      <c r="W13" s="17">
        <v>0</v>
      </c>
      <c r="X13" s="15"/>
      <c r="Y13" s="17">
        <v>0</v>
      </c>
      <c r="Z13" s="17">
        <v>0</v>
      </c>
      <c r="AA13" s="15" t="s">
        <v>681</v>
      </c>
      <c r="AB13" s="17">
        <v>0</v>
      </c>
      <c r="AC13" s="17">
        <v>0</v>
      </c>
      <c r="AD13" s="15"/>
      <c r="AE13" s="17">
        <v>0</v>
      </c>
      <c r="AF13" s="15"/>
      <c r="AG13" s="15"/>
      <c r="AH13" s="17">
        <v>0</v>
      </c>
      <c r="AI13" s="17">
        <v>0</v>
      </c>
      <c r="AJ13" s="15"/>
      <c r="AK13" s="17">
        <v>0</v>
      </c>
      <c r="AL13" s="17">
        <v>0</v>
      </c>
      <c r="AM13" s="104"/>
      <c r="AN13" s="5"/>
      <c r="AO13" s="106"/>
      <c r="AP13" s="15"/>
      <c r="AQ13" s="20"/>
      <c r="AR13" s="20"/>
    </row>
    <row r="14" spans="1:44" x14ac:dyDescent="0.25">
      <c r="A14" s="15" t="s">
        <v>81</v>
      </c>
      <c r="B14" s="3">
        <v>44074</v>
      </c>
      <c r="C14" s="15" t="s">
        <v>46</v>
      </c>
      <c r="D14" s="15" t="s">
        <v>56</v>
      </c>
      <c r="E14" s="15" t="s">
        <v>57</v>
      </c>
      <c r="F14" s="15" t="s">
        <v>635</v>
      </c>
      <c r="G14" s="15" t="s">
        <v>50</v>
      </c>
      <c r="H14" s="15" t="s">
        <v>58</v>
      </c>
      <c r="I14" s="17" t="s">
        <v>52</v>
      </c>
      <c r="J14" s="17" t="s">
        <v>52</v>
      </c>
      <c r="K14" s="17" t="s">
        <v>52</v>
      </c>
      <c r="L14" s="17" t="s">
        <v>52</v>
      </c>
      <c r="M14" s="17">
        <v>0</v>
      </c>
      <c r="N14" s="15" t="s">
        <v>52</v>
      </c>
      <c r="O14" s="15" t="s">
        <v>53</v>
      </c>
      <c r="P14" s="15" t="s">
        <v>52</v>
      </c>
      <c r="Q14" s="17">
        <v>39877631.801599994</v>
      </c>
      <c r="R14" s="17">
        <v>0</v>
      </c>
      <c r="S14" s="17">
        <v>36752656.75</v>
      </c>
      <c r="T14" s="17">
        <v>0</v>
      </c>
      <c r="U14" s="15" t="s">
        <v>49</v>
      </c>
      <c r="V14" s="17">
        <v>0</v>
      </c>
      <c r="W14" s="17">
        <v>2693944.0100000002</v>
      </c>
      <c r="X14" s="15" t="s">
        <v>49</v>
      </c>
      <c r="Y14" s="17">
        <v>431031.0416</v>
      </c>
      <c r="Z14" s="17">
        <v>0</v>
      </c>
      <c r="AA14" s="15" t="s">
        <v>49</v>
      </c>
      <c r="AB14" s="17">
        <v>0</v>
      </c>
      <c r="AC14" s="17">
        <v>0</v>
      </c>
      <c r="AD14" s="15" t="s">
        <v>49</v>
      </c>
      <c r="AE14" s="17">
        <v>0</v>
      </c>
      <c r="AF14" s="15">
        <v>0</v>
      </c>
      <c r="AG14" s="15" t="s">
        <v>49</v>
      </c>
      <c r="AH14" s="17">
        <v>0</v>
      </c>
      <c r="AI14" s="17">
        <v>0</v>
      </c>
      <c r="AJ14" s="15" t="s">
        <v>49</v>
      </c>
      <c r="AK14" s="17">
        <v>0</v>
      </c>
      <c r="AL14" s="17">
        <v>0</v>
      </c>
      <c r="AM14" s="104" t="s">
        <v>52</v>
      </c>
      <c r="AN14" s="15" t="s">
        <v>52</v>
      </c>
      <c r="AO14" s="105" t="s">
        <v>52</v>
      </c>
      <c r="AP14" s="15" t="s">
        <v>52</v>
      </c>
      <c r="AQ14" s="20"/>
      <c r="AR14" s="20"/>
    </row>
    <row r="15" spans="1:44" x14ac:dyDescent="0.25">
      <c r="A15" s="15" t="s">
        <v>85</v>
      </c>
      <c r="B15" s="3">
        <v>44074</v>
      </c>
      <c r="C15" s="15" t="s">
        <v>46</v>
      </c>
      <c r="D15" s="15" t="s">
        <v>56</v>
      </c>
      <c r="E15" s="15" t="s">
        <v>57</v>
      </c>
      <c r="F15" s="15" t="s">
        <v>635</v>
      </c>
      <c r="G15" s="15" t="s">
        <v>60</v>
      </c>
      <c r="H15" s="15" t="s">
        <v>52</v>
      </c>
      <c r="I15" s="17" t="s">
        <v>61</v>
      </c>
      <c r="J15" s="17" t="s">
        <v>52</v>
      </c>
      <c r="K15" s="17" t="s">
        <v>62</v>
      </c>
      <c r="L15" s="17" t="s">
        <v>63</v>
      </c>
      <c r="M15" s="17">
        <v>364000</v>
      </c>
      <c r="N15" s="15" t="s">
        <v>64</v>
      </c>
      <c r="O15" s="15" t="s">
        <v>65</v>
      </c>
      <c r="P15" s="15" t="s">
        <v>66</v>
      </c>
      <c r="Q15" s="17">
        <v>-364000</v>
      </c>
      <c r="R15" s="17">
        <v>0</v>
      </c>
      <c r="S15" s="17">
        <v>-364000</v>
      </c>
      <c r="T15" s="17">
        <v>0</v>
      </c>
      <c r="U15" s="15" t="s">
        <v>49</v>
      </c>
      <c r="V15" s="17">
        <v>0</v>
      </c>
      <c r="W15" s="17">
        <v>0</v>
      </c>
      <c r="X15" s="15" t="s">
        <v>49</v>
      </c>
      <c r="Y15" s="17">
        <v>0</v>
      </c>
      <c r="Z15" s="17">
        <v>0</v>
      </c>
      <c r="AA15" s="15" t="s">
        <v>49</v>
      </c>
      <c r="AB15" s="17">
        <v>0</v>
      </c>
      <c r="AC15" s="17">
        <v>0</v>
      </c>
      <c r="AD15" s="15" t="s">
        <v>49</v>
      </c>
      <c r="AE15" s="17">
        <v>0</v>
      </c>
      <c r="AF15" s="15">
        <v>0</v>
      </c>
      <c r="AG15" s="15" t="s">
        <v>49</v>
      </c>
      <c r="AH15" s="17">
        <v>0</v>
      </c>
      <c r="AI15" s="17">
        <v>0</v>
      </c>
      <c r="AJ15" s="15" t="s">
        <v>49</v>
      </c>
      <c r="AK15" s="17">
        <v>0</v>
      </c>
      <c r="AL15" s="17">
        <v>0</v>
      </c>
      <c r="AM15" s="104" t="s">
        <v>52</v>
      </c>
      <c r="AN15" s="15" t="s">
        <v>52</v>
      </c>
      <c r="AO15" s="105" t="s">
        <v>52</v>
      </c>
      <c r="AP15" s="15" t="s">
        <v>52</v>
      </c>
      <c r="AQ15" s="20"/>
      <c r="AR15" s="20"/>
    </row>
    <row r="16" spans="1:44" x14ac:dyDescent="0.25">
      <c r="A16" s="15" t="s">
        <v>88</v>
      </c>
      <c r="B16" s="3">
        <v>44074</v>
      </c>
      <c r="C16" s="15" t="s">
        <v>82</v>
      </c>
      <c r="D16" s="15" t="s">
        <v>56</v>
      </c>
      <c r="E16" s="15" t="s">
        <v>129</v>
      </c>
      <c r="F16" s="15" t="s">
        <v>728</v>
      </c>
      <c r="G16" s="15" t="s">
        <v>50</v>
      </c>
      <c r="H16" s="15" t="s">
        <v>901</v>
      </c>
      <c r="I16" s="17" t="s">
        <v>52</v>
      </c>
      <c r="J16" s="17" t="s">
        <v>52</v>
      </c>
      <c r="K16" s="17" t="s">
        <v>52</v>
      </c>
      <c r="L16" s="17" t="s">
        <v>52</v>
      </c>
      <c r="M16" s="17">
        <v>0</v>
      </c>
      <c r="N16" s="15" t="s">
        <v>52</v>
      </c>
      <c r="O16" s="15" t="s">
        <v>661</v>
      </c>
      <c r="P16" s="15" t="s">
        <v>52</v>
      </c>
      <c r="Q16" s="17">
        <v>0</v>
      </c>
      <c r="R16" s="17">
        <v>0</v>
      </c>
      <c r="S16" s="17">
        <v>0</v>
      </c>
      <c r="T16" s="17">
        <v>0</v>
      </c>
      <c r="U16" s="15" t="s">
        <v>49</v>
      </c>
      <c r="V16" s="17">
        <v>0</v>
      </c>
      <c r="W16" s="17">
        <v>0</v>
      </c>
      <c r="X16" s="15" t="s">
        <v>54</v>
      </c>
      <c r="Y16" s="17">
        <v>0</v>
      </c>
      <c r="Z16" s="17">
        <v>0</v>
      </c>
      <c r="AA16" s="15" t="s">
        <v>49</v>
      </c>
      <c r="AB16" s="17">
        <v>0</v>
      </c>
      <c r="AC16" s="17">
        <v>0</v>
      </c>
      <c r="AD16" s="15" t="s">
        <v>49</v>
      </c>
      <c r="AE16" s="17">
        <v>0</v>
      </c>
      <c r="AF16" s="15">
        <v>0</v>
      </c>
      <c r="AG16" s="15" t="s">
        <v>49</v>
      </c>
      <c r="AH16" s="17">
        <v>0</v>
      </c>
      <c r="AI16" s="17">
        <v>0</v>
      </c>
      <c r="AJ16" s="15" t="s">
        <v>49</v>
      </c>
      <c r="AK16" s="17">
        <v>0</v>
      </c>
      <c r="AL16" s="17">
        <v>0</v>
      </c>
      <c r="AM16" s="104" t="s">
        <v>52</v>
      </c>
      <c r="AN16" s="15" t="s">
        <v>52</v>
      </c>
      <c r="AO16" s="105" t="s">
        <v>52</v>
      </c>
      <c r="AP16" s="15" t="s">
        <v>52</v>
      </c>
      <c r="AQ16" s="20"/>
      <c r="AR16" s="20"/>
    </row>
    <row r="17" spans="1:44" x14ac:dyDescent="0.25">
      <c r="A17" s="15" t="s">
        <v>92</v>
      </c>
      <c r="B17" s="3">
        <v>44074</v>
      </c>
      <c r="C17" s="15" t="s">
        <v>326</v>
      </c>
      <c r="D17" s="15" t="s">
        <v>68</v>
      </c>
      <c r="E17" s="15" t="s">
        <v>332</v>
      </c>
      <c r="F17" s="15" t="s">
        <v>1270</v>
      </c>
      <c r="G17" s="15" t="s">
        <v>50</v>
      </c>
      <c r="H17" s="15" t="s">
        <v>474</v>
      </c>
      <c r="I17" s="17" t="s">
        <v>52</v>
      </c>
      <c r="J17" s="17" t="s">
        <v>52</v>
      </c>
      <c r="K17" s="17" t="s">
        <v>52</v>
      </c>
      <c r="L17" s="17" t="s">
        <v>52</v>
      </c>
      <c r="M17" s="17">
        <v>0</v>
      </c>
      <c r="N17" s="15" t="s">
        <v>52</v>
      </c>
      <c r="O17" s="15" t="s">
        <v>53</v>
      </c>
      <c r="P17" s="15" t="s">
        <v>52</v>
      </c>
      <c r="Q17" s="17">
        <v>31111308.714200005</v>
      </c>
      <c r="R17" s="17">
        <v>0</v>
      </c>
      <c r="S17" s="17">
        <v>24909543.300000001</v>
      </c>
      <c r="T17" s="17">
        <v>0</v>
      </c>
      <c r="U17" s="15" t="s">
        <v>49</v>
      </c>
      <c r="V17" s="17">
        <v>0</v>
      </c>
      <c r="W17" s="17">
        <v>5346349.4950000001</v>
      </c>
      <c r="X17" s="15" t="s">
        <v>54</v>
      </c>
      <c r="Y17" s="17">
        <v>855415.9192</v>
      </c>
      <c r="Z17" s="17">
        <v>0</v>
      </c>
      <c r="AA17" s="15" t="s">
        <v>49</v>
      </c>
      <c r="AB17" s="17">
        <v>0</v>
      </c>
      <c r="AC17" s="17">
        <v>0</v>
      </c>
      <c r="AD17" s="15" t="s">
        <v>49</v>
      </c>
      <c r="AE17" s="17">
        <v>0</v>
      </c>
      <c r="AF17" s="15">
        <v>0</v>
      </c>
      <c r="AG17" s="15" t="s">
        <v>49</v>
      </c>
      <c r="AH17" s="17">
        <v>0</v>
      </c>
      <c r="AI17" s="17">
        <v>0</v>
      </c>
      <c r="AJ17" s="15" t="s">
        <v>49</v>
      </c>
      <c r="AK17" s="17">
        <v>0</v>
      </c>
      <c r="AL17" s="17">
        <v>0</v>
      </c>
      <c r="AM17" s="104" t="s">
        <v>52</v>
      </c>
      <c r="AN17" s="15" t="s">
        <v>52</v>
      </c>
      <c r="AO17" s="105" t="s">
        <v>52</v>
      </c>
      <c r="AP17" s="15" t="s">
        <v>52</v>
      </c>
      <c r="AQ17" s="20"/>
      <c r="AR17" s="20"/>
    </row>
    <row r="18" spans="1:44" x14ac:dyDescent="0.25">
      <c r="A18" s="15" t="s">
        <v>94</v>
      </c>
      <c r="B18" s="3">
        <v>44074</v>
      </c>
      <c r="C18" s="15" t="s">
        <v>46</v>
      </c>
      <c r="D18" s="15" t="s">
        <v>68</v>
      </c>
      <c r="E18" s="15" t="s">
        <v>69</v>
      </c>
      <c r="F18" s="15" t="s">
        <v>643</v>
      </c>
      <c r="G18" s="15" t="s">
        <v>50</v>
      </c>
      <c r="H18" s="15" t="s">
        <v>70</v>
      </c>
      <c r="I18" s="17" t="s">
        <v>52</v>
      </c>
      <c r="J18" s="17" t="s">
        <v>52</v>
      </c>
      <c r="K18" s="17" t="s">
        <v>52</v>
      </c>
      <c r="L18" s="17" t="s">
        <v>52</v>
      </c>
      <c r="M18" s="17">
        <v>0</v>
      </c>
      <c r="N18" s="15" t="s">
        <v>52</v>
      </c>
      <c r="O18" s="15" t="s">
        <v>53</v>
      </c>
      <c r="P18" s="15" t="s">
        <v>52</v>
      </c>
      <c r="Q18" s="17">
        <v>40862164.522000007</v>
      </c>
      <c r="R18" s="17">
        <v>0</v>
      </c>
      <c r="S18" s="17">
        <v>33390585.730000008</v>
      </c>
      <c r="T18" s="17">
        <v>0</v>
      </c>
      <c r="U18" s="15" t="s">
        <v>49</v>
      </c>
      <c r="V18" s="17">
        <v>0</v>
      </c>
      <c r="W18" s="17">
        <v>6441016.2000000002</v>
      </c>
      <c r="X18" s="15" t="s">
        <v>49</v>
      </c>
      <c r="Y18" s="17">
        <v>1030562.5919999999</v>
      </c>
      <c r="Z18" s="17">
        <v>0</v>
      </c>
      <c r="AA18" s="15" t="s">
        <v>49</v>
      </c>
      <c r="AB18" s="17">
        <v>0</v>
      </c>
      <c r="AC18" s="17">
        <v>0</v>
      </c>
      <c r="AD18" s="15" t="s">
        <v>49</v>
      </c>
      <c r="AE18" s="17">
        <v>0</v>
      </c>
      <c r="AF18" s="15">
        <v>0</v>
      </c>
      <c r="AG18" s="15" t="s">
        <v>49</v>
      </c>
      <c r="AH18" s="17">
        <v>0</v>
      </c>
      <c r="AI18" s="17">
        <v>0</v>
      </c>
      <c r="AJ18" s="15" t="s">
        <v>49</v>
      </c>
      <c r="AK18" s="17">
        <v>0</v>
      </c>
      <c r="AL18" s="17">
        <v>0</v>
      </c>
      <c r="AM18" s="104" t="s">
        <v>52</v>
      </c>
      <c r="AN18" s="15" t="s">
        <v>52</v>
      </c>
      <c r="AO18" s="105" t="s">
        <v>52</v>
      </c>
      <c r="AP18" s="15" t="s">
        <v>52</v>
      </c>
      <c r="AQ18" s="20"/>
      <c r="AR18" s="20"/>
    </row>
    <row r="19" spans="1:44" x14ac:dyDescent="0.25">
      <c r="A19" s="15" t="s">
        <v>99</v>
      </c>
      <c r="B19" s="3">
        <v>44074</v>
      </c>
      <c r="C19" s="15" t="s">
        <v>46</v>
      </c>
      <c r="D19" s="15" t="s">
        <v>68</v>
      </c>
      <c r="E19" s="15" t="s">
        <v>69</v>
      </c>
      <c r="F19" s="15" t="s">
        <v>643</v>
      </c>
      <c r="G19" s="15" t="s">
        <v>60</v>
      </c>
      <c r="H19" s="15" t="s">
        <v>52</v>
      </c>
      <c r="I19" s="17" t="s">
        <v>72</v>
      </c>
      <c r="J19" s="17" t="s">
        <v>52</v>
      </c>
      <c r="K19" s="17" t="s">
        <v>73</v>
      </c>
      <c r="L19" s="17" t="s">
        <v>74</v>
      </c>
      <c r="M19" s="17">
        <v>2834212.25</v>
      </c>
      <c r="N19" s="15" t="s">
        <v>64</v>
      </c>
      <c r="O19" s="15" t="s">
        <v>75</v>
      </c>
      <c r="P19" s="15" t="s">
        <v>76</v>
      </c>
      <c r="Q19" s="17">
        <v>-169026</v>
      </c>
      <c r="R19" s="17">
        <v>0</v>
      </c>
      <c r="S19" s="17">
        <v>-169026</v>
      </c>
      <c r="T19" s="17">
        <v>0</v>
      </c>
      <c r="U19" s="15" t="s">
        <v>49</v>
      </c>
      <c r="V19" s="17">
        <v>0</v>
      </c>
      <c r="W19" s="17">
        <v>0</v>
      </c>
      <c r="X19" s="15" t="s">
        <v>49</v>
      </c>
      <c r="Y19" s="17">
        <v>0</v>
      </c>
      <c r="Z19" s="17">
        <v>0</v>
      </c>
      <c r="AA19" s="15" t="s">
        <v>49</v>
      </c>
      <c r="AB19" s="17">
        <v>0</v>
      </c>
      <c r="AC19" s="17">
        <v>0</v>
      </c>
      <c r="AD19" s="15" t="s">
        <v>49</v>
      </c>
      <c r="AE19" s="17">
        <v>0</v>
      </c>
      <c r="AF19" s="15">
        <v>0</v>
      </c>
      <c r="AG19" s="15" t="s">
        <v>49</v>
      </c>
      <c r="AH19" s="17">
        <v>0</v>
      </c>
      <c r="AI19" s="17">
        <v>0</v>
      </c>
      <c r="AJ19" s="15" t="s">
        <v>49</v>
      </c>
      <c r="AK19" s="17">
        <v>0</v>
      </c>
      <c r="AL19" s="17">
        <v>0</v>
      </c>
      <c r="AM19" s="104" t="s">
        <v>52</v>
      </c>
      <c r="AN19" s="15" t="s">
        <v>52</v>
      </c>
      <c r="AO19" s="105" t="s">
        <v>52</v>
      </c>
      <c r="AP19" s="15" t="s">
        <v>52</v>
      </c>
      <c r="AQ19" s="20"/>
      <c r="AR19" s="20"/>
    </row>
    <row r="20" spans="1:44" x14ac:dyDescent="0.25">
      <c r="A20" s="15" t="s">
        <v>103</v>
      </c>
      <c r="B20" s="3">
        <v>44074</v>
      </c>
      <c r="C20" s="15" t="s">
        <v>82</v>
      </c>
      <c r="D20" s="15" t="s">
        <v>68</v>
      </c>
      <c r="E20" s="15" t="s">
        <v>86</v>
      </c>
      <c r="F20" s="15" t="s">
        <v>707</v>
      </c>
      <c r="G20" s="15" t="s">
        <v>50</v>
      </c>
      <c r="H20" s="15" t="s">
        <v>87</v>
      </c>
      <c r="I20" s="17" t="s">
        <v>52</v>
      </c>
      <c r="J20" s="17" t="s">
        <v>52</v>
      </c>
      <c r="K20" s="17" t="s">
        <v>52</v>
      </c>
      <c r="L20" s="17" t="s">
        <v>52</v>
      </c>
      <c r="M20" s="17">
        <v>0</v>
      </c>
      <c r="N20" s="15" t="s">
        <v>52</v>
      </c>
      <c r="O20" s="15" t="s">
        <v>53</v>
      </c>
      <c r="P20" s="15" t="s">
        <v>52</v>
      </c>
      <c r="Q20" s="17">
        <v>23100235.712000001</v>
      </c>
      <c r="R20" s="17">
        <v>0</v>
      </c>
      <c r="S20" s="17">
        <v>17033345</v>
      </c>
      <c r="T20" s="17">
        <v>0</v>
      </c>
      <c r="U20" s="15" t="s">
        <v>49</v>
      </c>
      <c r="V20" s="17">
        <v>0</v>
      </c>
      <c r="W20" s="17">
        <v>5230078.2</v>
      </c>
      <c r="X20" s="15" t="s">
        <v>54</v>
      </c>
      <c r="Y20" s="17">
        <v>836812.5120000001</v>
      </c>
      <c r="Z20" s="17">
        <v>0</v>
      </c>
      <c r="AA20" s="15" t="s">
        <v>49</v>
      </c>
      <c r="AB20" s="17">
        <v>0</v>
      </c>
      <c r="AC20" s="17">
        <v>0</v>
      </c>
      <c r="AD20" s="15" t="s">
        <v>49</v>
      </c>
      <c r="AE20" s="17">
        <v>0</v>
      </c>
      <c r="AF20" s="15">
        <v>0</v>
      </c>
      <c r="AG20" s="15" t="s">
        <v>49</v>
      </c>
      <c r="AH20" s="17">
        <v>0</v>
      </c>
      <c r="AI20" s="17">
        <v>0</v>
      </c>
      <c r="AJ20" s="15" t="s">
        <v>49</v>
      </c>
      <c r="AK20" s="17">
        <v>0</v>
      </c>
      <c r="AL20" s="17">
        <v>0</v>
      </c>
      <c r="AM20" s="104" t="s">
        <v>52</v>
      </c>
      <c r="AN20" s="15" t="s">
        <v>52</v>
      </c>
      <c r="AO20" s="105" t="s">
        <v>52</v>
      </c>
      <c r="AP20" s="15" t="s">
        <v>52</v>
      </c>
      <c r="AQ20" s="20"/>
      <c r="AR20" s="20"/>
    </row>
    <row r="21" spans="1:44" x14ac:dyDescent="0.25">
      <c r="A21" s="15" t="s">
        <v>106</v>
      </c>
      <c r="B21" s="3">
        <v>44074</v>
      </c>
      <c r="C21" s="15" t="s">
        <v>82</v>
      </c>
      <c r="D21" s="15" t="s">
        <v>68</v>
      </c>
      <c r="E21" s="15" t="s">
        <v>86</v>
      </c>
      <c r="F21" s="15" t="s">
        <v>707</v>
      </c>
      <c r="G21" s="15" t="s">
        <v>50</v>
      </c>
      <c r="H21" s="15" t="s">
        <v>89</v>
      </c>
      <c r="I21" s="17" t="s">
        <v>52</v>
      </c>
      <c r="J21" s="17" t="s">
        <v>52</v>
      </c>
      <c r="K21" s="17" t="s">
        <v>52</v>
      </c>
      <c r="L21" s="17" t="s">
        <v>52</v>
      </c>
      <c r="M21" s="17">
        <v>0</v>
      </c>
      <c r="N21" s="15" t="s">
        <v>52</v>
      </c>
      <c r="O21" s="15" t="s">
        <v>90</v>
      </c>
      <c r="P21" s="15" t="s">
        <v>91</v>
      </c>
      <c r="Q21" s="17">
        <v>187434</v>
      </c>
      <c r="R21" s="17">
        <v>0</v>
      </c>
      <c r="S21" s="17">
        <v>187434</v>
      </c>
      <c r="T21" s="17">
        <v>0</v>
      </c>
      <c r="U21" s="15" t="s">
        <v>49</v>
      </c>
      <c r="V21" s="17">
        <v>0</v>
      </c>
      <c r="W21" s="17">
        <v>0</v>
      </c>
      <c r="X21" s="15" t="s">
        <v>49</v>
      </c>
      <c r="Y21" s="17">
        <v>0</v>
      </c>
      <c r="Z21" s="17">
        <v>0</v>
      </c>
      <c r="AA21" s="15" t="s">
        <v>49</v>
      </c>
      <c r="AB21" s="17">
        <v>0</v>
      </c>
      <c r="AC21" s="17">
        <v>0</v>
      </c>
      <c r="AD21" s="15" t="s">
        <v>49</v>
      </c>
      <c r="AE21" s="17">
        <v>0</v>
      </c>
      <c r="AF21" s="15">
        <v>0</v>
      </c>
      <c r="AG21" s="15" t="s">
        <v>49</v>
      </c>
      <c r="AH21" s="17">
        <v>0</v>
      </c>
      <c r="AI21" s="17">
        <v>0</v>
      </c>
      <c r="AJ21" s="15" t="s">
        <v>49</v>
      </c>
      <c r="AK21" s="17">
        <v>0</v>
      </c>
      <c r="AL21" s="17">
        <v>0</v>
      </c>
      <c r="AM21" s="104" t="s">
        <v>52</v>
      </c>
      <c r="AN21" s="15" t="s">
        <v>52</v>
      </c>
      <c r="AO21" s="105" t="s">
        <v>52</v>
      </c>
      <c r="AP21" s="15" t="s">
        <v>52</v>
      </c>
      <c r="AQ21" s="20"/>
      <c r="AR21" s="20"/>
    </row>
    <row r="22" spans="1:44" x14ac:dyDescent="0.25">
      <c r="A22" s="15" t="s">
        <v>110</v>
      </c>
      <c r="B22" s="3">
        <v>44074</v>
      </c>
      <c r="C22" s="15" t="s">
        <v>82</v>
      </c>
      <c r="D22" s="15" t="s">
        <v>68</v>
      </c>
      <c r="E22" s="15" t="s">
        <v>86</v>
      </c>
      <c r="F22" s="15" t="s">
        <v>707</v>
      </c>
      <c r="G22" s="15" t="s">
        <v>50</v>
      </c>
      <c r="H22" s="15" t="s">
        <v>93</v>
      </c>
      <c r="I22" s="17" t="s">
        <v>52</v>
      </c>
      <c r="J22" s="17" t="s">
        <v>52</v>
      </c>
      <c r="K22" s="17" t="s">
        <v>52</v>
      </c>
      <c r="L22" s="17" t="s">
        <v>52</v>
      </c>
      <c r="M22" s="17">
        <v>0</v>
      </c>
      <c r="N22" s="15" t="s">
        <v>52</v>
      </c>
      <c r="O22" s="15" t="s">
        <v>53</v>
      </c>
      <c r="P22" s="15" t="s">
        <v>52</v>
      </c>
      <c r="Q22" s="17">
        <v>48985429.930399999</v>
      </c>
      <c r="R22" s="17">
        <v>0</v>
      </c>
      <c r="S22" s="17">
        <v>31192958.210000005</v>
      </c>
      <c r="T22" s="17">
        <v>0</v>
      </c>
      <c r="U22" s="15" t="s">
        <v>49</v>
      </c>
      <c r="V22" s="17">
        <v>0</v>
      </c>
      <c r="W22" s="17">
        <v>15338337.690000001</v>
      </c>
      <c r="X22" s="15" t="s">
        <v>49</v>
      </c>
      <c r="Y22" s="17">
        <v>2454134.0304000005</v>
      </c>
      <c r="Z22" s="17">
        <v>0</v>
      </c>
      <c r="AA22" s="15" t="s">
        <v>49</v>
      </c>
      <c r="AB22" s="17">
        <v>0</v>
      </c>
      <c r="AC22" s="17">
        <v>0</v>
      </c>
      <c r="AD22" s="15" t="s">
        <v>49</v>
      </c>
      <c r="AE22" s="17">
        <v>0</v>
      </c>
      <c r="AF22" s="15">
        <v>0</v>
      </c>
      <c r="AG22" s="15" t="s">
        <v>49</v>
      </c>
      <c r="AH22" s="17">
        <v>0</v>
      </c>
      <c r="AI22" s="17">
        <v>0</v>
      </c>
      <c r="AJ22" s="15" t="s">
        <v>49</v>
      </c>
      <c r="AK22" s="17">
        <v>0</v>
      </c>
      <c r="AL22" s="17">
        <v>0</v>
      </c>
      <c r="AM22" s="104" t="s">
        <v>52</v>
      </c>
      <c r="AN22" s="15" t="s">
        <v>52</v>
      </c>
      <c r="AO22" s="105" t="s">
        <v>52</v>
      </c>
      <c r="AP22" s="15" t="s">
        <v>52</v>
      </c>
      <c r="AQ22" s="20"/>
      <c r="AR22" s="20"/>
    </row>
    <row r="23" spans="1:44" x14ac:dyDescent="0.25">
      <c r="A23" s="15" t="s">
        <v>54</v>
      </c>
      <c r="B23" s="3">
        <v>44074</v>
      </c>
      <c r="C23" s="15" t="s">
        <v>82</v>
      </c>
      <c r="D23" s="15" t="s">
        <v>68</v>
      </c>
      <c r="E23" s="15" t="s">
        <v>86</v>
      </c>
      <c r="F23" s="15" t="s">
        <v>707</v>
      </c>
      <c r="G23" s="15" t="s">
        <v>60</v>
      </c>
      <c r="H23" s="15" t="s">
        <v>52</v>
      </c>
      <c r="I23" s="17" t="s">
        <v>95</v>
      </c>
      <c r="J23" s="17" t="s">
        <v>52</v>
      </c>
      <c r="K23" s="17" t="s">
        <v>96</v>
      </c>
      <c r="L23" s="17" t="s">
        <v>45</v>
      </c>
      <c r="M23" s="17">
        <v>1661380</v>
      </c>
      <c r="N23" s="15" t="s">
        <v>64</v>
      </c>
      <c r="O23" s="15" t="s">
        <v>97</v>
      </c>
      <c r="P23" s="15" t="s">
        <v>98</v>
      </c>
      <c r="Q23" s="17">
        <v>-858780</v>
      </c>
      <c r="R23" s="17">
        <v>0</v>
      </c>
      <c r="S23" s="17">
        <v>-858780</v>
      </c>
      <c r="T23" s="17">
        <v>0</v>
      </c>
      <c r="U23" s="15" t="s">
        <v>49</v>
      </c>
      <c r="V23" s="17">
        <v>0</v>
      </c>
      <c r="W23" s="17">
        <v>0</v>
      </c>
      <c r="X23" s="15" t="s">
        <v>49</v>
      </c>
      <c r="Y23" s="17">
        <v>0</v>
      </c>
      <c r="Z23" s="17">
        <v>0</v>
      </c>
      <c r="AA23" s="15" t="s">
        <v>49</v>
      </c>
      <c r="AB23" s="17">
        <v>0</v>
      </c>
      <c r="AC23" s="17">
        <v>0</v>
      </c>
      <c r="AD23" s="15" t="s">
        <v>49</v>
      </c>
      <c r="AE23" s="17">
        <v>0</v>
      </c>
      <c r="AF23" s="15">
        <v>0</v>
      </c>
      <c r="AG23" s="15" t="s">
        <v>49</v>
      </c>
      <c r="AH23" s="17">
        <v>0</v>
      </c>
      <c r="AI23" s="17">
        <v>0</v>
      </c>
      <c r="AJ23" s="15" t="s">
        <v>49</v>
      </c>
      <c r="AK23" s="17">
        <v>0</v>
      </c>
      <c r="AL23" s="17">
        <v>0</v>
      </c>
      <c r="AM23" s="104" t="s">
        <v>52</v>
      </c>
      <c r="AN23" s="15" t="s">
        <v>52</v>
      </c>
      <c r="AO23" s="105" t="s">
        <v>52</v>
      </c>
      <c r="AP23" s="15" t="s">
        <v>52</v>
      </c>
      <c r="AQ23" s="20"/>
      <c r="AR23" s="20"/>
    </row>
    <row r="24" spans="1:44" x14ac:dyDescent="0.25">
      <c r="A24" s="15" t="s">
        <v>113</v>
      </c>
      <c r="B24" s="3">
        <v>44074</v>
      </c>
      <c r="C24" s="15" t="s">
        <v>326</v>
      </c>
      <c r="D24" s="15" t="s">
        <v>78</v>
      </c>
      <c r="E24" s="15" t="s">
        <v>333</v>
      </c>
      <c r="F24" s="15" t="s">
        <v>694</v>
      </c>
      <c r="G24" s="15" t="s">
        <v>50</v>
      </c>
      <c r="H24" s="15" t="s">
        <v>475</v>
      </c>
      <c r="I24" s="17" t="s">
        <v>52</v>
      </c>
      <c r="J24" s="17" t="s">
        <v>52</v>
      </c>
      <c r="K24" s="17" t="s">
        <v>52</v>
      </c>
      <c r="L24" s="17" t="s">
        <v>52</v>
      </c>
      <c r="M24" s="17">
        <v>0</v>
      </c>
      <c r="N24" s="15" t="s">
        <v>52</v>
      </c>
      <c r="O24" s="15" t="s">
        <v>53</v>
      </c>
      <c r="P24" s="15" t="s">
        <v>52</v>
      </c>
      <c r="Q24" s="17">
        <v>65855448.540200002</v>
      </c>
      <c r="R24" s="17">
        <v>0</v>
      </c>
      <c r="S24" s="17">
        <v>45389727.785000004</v>
      </c>
      <c r="T24" s="17">
        <v>0</v>
      </c>
      <c r="U24" s="15" t="s">
        <v>49</v>
      </c>
      <c r="V24" s="17">
        <v>0</v>
      </c>
      <c r="W24" s="17">
        <v>17642862.719999999</v>
      </c>
      <c r="X24" s="15" t="s">
        <v>54</v>
      </c>
      <c r="Y24" s="17">
        <v>2822858.0351999998</v>
      </c>
      <c r="Z24" s="17">
        <v>0</v>
      </c>
      <c r="AA24" s="15" t="s">
        <v>49</v>
      </c>
      <c r="AB24" s="17">
        <v>0</v>
      </c>
      <c r="AC24" s="17">
        <v>0</v>
      </c>
      <c r="AD24" s="15" t="s">
        <v>49</v>
      </c>
      <c r="AE24" s="17">
        <v>0</v>
      </c>
      <c r="AF24" s="15">
        <v>0</v>
      </c>
      <c r="AG24" s="15" t="s">
        <v>49</v>
      </c>
      <c r="AH24" s="17">
        <v>0</v>
      </c>
      <c r="AI24" s="17">
        <v>0</v>
      </c>
      <c r="AJ24" s="15" t="s">
        <v>49</v>
      </c>
      <c r="AK24" s="17">
        <v>0</v>
      </c>
      <c r="AL24" s="17">
        <v>0</v>
      </c>
      <c r="AM24" s="104" t="s">
        <v>52</v>
      </c>
      <c r="AN24" s="15" t="s">
        <v>52</v>
      </c>
      <c r="AO24" s="105" t="s">
        <v>52</v>
      </c>
      <c r="AP24" s="15" t="s">
        <v>52</v>
      </c>
      <c r="AQ24" s="20"/>
      <c r="AR24" s="20"/>
    </row>
    <row r="25" spans="1:44" x14ac:dyDescent="0.25">
      <c r="A25" s="15" t="s">
        <v>117</v>
      </c>
      <c r="B25" s="3">
        <v>44074</v>
      </c>
      <c r="C25" s="15" t="s">
        <v>82</v>
      </c>
      <c r="D25" s="15" t="s">
        <v>78</v>
      </c>
      <c r="E25" s="15" t="s">
        <v>719</v>
      </c>
      <c r="F25" s="15" t="s">
        <v>904</v>
      </c>
      <c r="G25" s="15" t="s">
        <v>50</v>
      </c>
      <c r="H25" s="15" t="s">
        <v>905</v>
      </c>
      <c r="I25" s="17" t="s">
        <v>52</v>
      </c>
      <c r="J25" s="17" t="s">
        <v>52</v>
      </c>
      <c r="K25" s="17" t="s">
        <v>52</v>
      </c>
      <c r="L25" s="17" t="s">
        <v>52</v>
      </c>
      <c r="M25" s="17">
        <v>0</v>
      </c>
      <c r="N25" s="15" t="s">
        <v>52</v>
      </c>
      <c r="O25" s="15" t="s">
        <v>661</v>
      </c>
      <c r="P25" s="15" t="s">
        <v>52</v>
      </c>
      <c r="Q25" s="17">
        <v>0</v>
      </c>
      <c r="R25" s="17">
        <v>0</v>
      </c>
      <c r="S25" s="17">
        <v>0</v>
      </c>
      <c r="T25" s="17">
        <v>0</v>
      </c>
      <c r="U25" s="15" t="s">
        <v>49</v>
      </c>
      <c r="V25" s="17">
        <v>0</v>
      </c>
      <c r="W25" s="17">
        <v>0</v>
      </c>
      <c r="X25" s="15" t="s">
        <v>54</v>
      </c>
      <c r="Y25" s="17">
        <v>0</v>
      </c>
      <c r="Z25" s="17">
        <v>0</v>
      </c>
      <c r="AA25" s="15" t="s">
        <v>49</v>
      </c>
      <c r="AB25" s="17">
        <v>0</v>
      </c>
      <c r="AC25" s="17">
        <v>0</v>
      </c>
      <c r="AD25" s="15" t="s">
        <v>49</v>
      </c>
      <c r="AE25" s="17">
        <v>0</v>
      </c>
      <c r="AF25" s="15">
        <v>0</v>
      </c>
      <c r="AG25" s="15" t="s">
        <v>49</v>
      </c>
      <c r="AH25" s="17">
        <v>0</v>
      </c>
      <c r="AI25" s="17">
        <v>0</v>
      </c>
      <c r="AJ25" s="15" t="s">
        <v>49</v>
      </c>
      <c r="AK25" s="17">
        <v>0</v>
      </c>
      <c r="AL25" s="17">
        <v>0</v>
      </c>
      <c r="AM25" s="104" t="s">
        <v>52</v>
      </c>
      <c r="AN25" s="15" t="s">
        <v>52</v>
      </c>
      <c r="AO25" s="105" t="s">
        <v>52</v>
      </c>
      <c r="AP25" s="15" t="s">
        <v>52</v>
      </c>
      <c r="AQ25" s="20"/>
      <c r="AR25" s="20"/>
    </row>
    <row r="26" spans="1:44" x14ac:dyDescent="0.25">
      <c r="A26" s="15" t="s">
        <v>119</v>
      </c>
      <c r="B26" s="3">
        <v>44074</v>
      </c>
      <c r="C26" s="15" t="s">
        <v>326</v>
      </c>
      <c r="D26" s="15" t="s">
        <v>100</v>
      </c>
      <c r="E26" s="15" t="s">
        <v>347</v>
      </c>
      <c r="F26" s="15" t="s">
        <v>1290</v>
      </c>
      <c r="G26" s="15" t="s">
        <v>50</v>
      </c>
      <c r="H26" s="15" t="s">
        <v>476</v>
      </c>
      <c r="I26" s="17" t="s">
        <v>52</v>
      </c>
      <c r="J26" s="17" t="s">
        <v>52</v>
      </c>
      <c r="K26" s="17" t="s">
        <v>52</v>
      </c>
      <c r="L26" s="17" t="s">
        <v>52</v>
      </c>
      <c r="M26" s="17">
        <v>0</v>
      </c>
      <c r="N26" s="15" t="s">
        <v>52</v>
      </c>
      <c r="O26" s="15" t="s">
        <v>53</v>
      </c>
      <c r="P26" s="15" t="s">
        <v>52</v>
      </c>
      <c r="Q26" s="17">
        <v>47889194.281599998</v>
      </c>
      <c r="R26" s="17">
        <v>0</v>
      </c>
      <c r="S26" s="17">
        <v>39738001</v>
      </c>
      <c r="T26" s="17">
        <v>0</v>
      </c>
      <c r="U26" s="15" t="s">
        <v>49</v>
      </c>
      <c r="V26" s="17">
        <v>0</v>
      </c>
      <c r="W26" s="17">
        <v>7026890.7599999998</v>
      </c>
      <c r="X26" s="15" t="s">
        <v>49</v>
      </c>
      <c r="Y26" s="17">
        <v>1124302.5216000001</v>
      </c>
      <c r="Z26" s="17">
        <v>0</v>
      </c>
      <c r="AA26" s="15" t="s">
        <v>49</v>
      </c>
      <c r="AB26" s="17">
        <v>0</v>
      </c>
      <c r="AC26" s="17">
        <v>0</v>
      </c>
      <c r="AD26" s="15" t="s">
        <v>49</v>
      </c>
      <c r="AE26" s="17">
        <v>0</v>
      </c>
      <c r="AF26" s="15">
        <v>0</v>
      </c>
      <c r="AG26" s="15" t="s">
        <v>49</v>
      </c>
      <c r="AH26" s="17">
        <v>0</v>
      </c>
      <c r="AI26" s="17">
        <v>0</v>
      </c>
      <c r="AJ26" s="15" t="s">
        <v>49</v>
      </c>
      <c r="AK26" s="17">
        <v>0</v>
      </c>
      <c r="AL26" s="17">
        <v>0</v>
      </c>
      <c r="AM26" s="104" t="s">
        <v>52</v>
      </c>
      <c r="AN26" s="15" t="s">
        <v>52</v>
      </c>
      <c r="AO26" s="105" t="s">
        <v>52</v>
      </c>
      <c r="AP26" s="15" t="s">
        <v>52</v>
      </c>
      <c r="AQ26" s="20"/>
      <c r="AR26" s="20"/>
    </row>
    <row r="27" spans="1:44" x14ac:dyDescent="0.25">
      <c r="A27" s="15" t="s">
        <v>121</v>
      </c>
      <c r="B27" s="3">
        <v>44074</v>
      </c>
      <c r="C27" s="15" t="s">
        <v>326</v>
      </c>
      <c r="D27" s="15" t="s">
        <v>240</v>
      </c>
      <c r="E27" s="15" t="s">
        <v>373</v>
      </c>
      <c r="F27" s="15" t="s">
        <v>1299</v>
      </c>
      <c r="G27" s="15" t="s">
        <v>50</v>
      </c>
      <c r="H27" s="15" t="s">
        <v>477</v>
      </c>
      <c r="I27" s="17" t="s">
        <v>52</v>
      </c>
      <c r="J27" s="17" t="s">
        <v>52</v>
      </c>
      <c r="K27" s="17" t="s">
        <v>52</v>
      </c>
      <c r="L27" s="17" t="s">
        <v>52</v>
      </c>
      <c r="M27" s="17">
        <v>0</v>
      </c>
      <c r="N27" s="15" t="s">
        <v>52</v>
      </c>
      <c r="O27" s="15" t="s">
        <v>53</v>
      </c>
      <c r="P27" s="15" t="s">
        <v>52</v>
      </c>
      <c r="Q27" s="17">
        <v>94910869.593799978</v>
      </c>
      <c r="R27" s="17">
        <v>0</v>
      </c>
      <c r="S27" s="17">
        <v>75899636.054999977</v>
      </c>
      <c r="T27" s="17">
        <v>0</v>
      </c>
      <c r="U27" s="15" t="s">
        <v>49</v>
      </c>
      <c r="V27" s="17">
        <v>0</v>
      </c>
      <c r="W27" s="17">
        <v>16388994.430000002</v>
      </c>
      <c r="X27" s="15" t="s">
        <v>49</v>
      </c>
      <c r="Y27" s="17">
        <v>2622239.1088</v>
      </c>
      <c r="Z27" s="17">
        <v>0</v>
      </c>
      <c r="AA27" s="15" t="s">
        <v>49</v>
      </c>
      <c r="AB27" s="17">
        <v>0</v>
      </c>
      <c r="AC27" s="17">
        <v>0</v>
      </c>
      <c r="AD27" s="15" t="s">
        <v>49</v>
      </c>
      <c r="AE27" s="17">
        <v>0</v>
      </c>
      <c r="AF27" s="15">
        <v>0</v>
      </c>
      <c r="AG27" s="15" t="s">
        <v>49</v>
      </c>
      <c r="AH27" s="17">
        <v>0</v>
      </c>
      <c r="AI27" s="17">
        <v>0</v>
      </c>
      <c r="AJ27" s="15" t="s">
        <v>49</v>
      </c>
      <c r="AK27" s="17">
        <v>0</v>
      </c>
      <c r="AL27" s="17">
        <v>0</v>
      </c>
      <c r="AM27" s="104" t="s">
        <v>52</v>
      </c>
      <c r="AN27" s="15" t="s">
        <v>52</v>
      </c>
      <c r="AO27" s="105" t="s">
        <v>52</v>
      </c>
      <c r="AP27" s="15" t="s">
        <v>52</v>
      </c>
      <c r="AQ27" s="20"/>
      <c r="AR27" s="20"/>
    </row>
    <row r="28" spans="1:44" x14ac:dyDescent="0.25">
      <c r="A28" s="15" t="s">
        <v>123</v>
      </c>
      <c r="B28" s="3">
        <v>44074</v>
      </c>
      <c r="C28" s="15" t="s">
        <v>82</v>
      </c>
      <c r="D28" s="15" t="s">
        <v>240</v>
      </c>
      <c r="E28" s="15" t="s">
        <v>313</v>
      </c>
      <c r="F28" s="15" t="s">
        <v>900</v>
      </c>
      <c r="G28" s="15" t="s">
        <v>50</v>
      </c>
      <c r="H28" s="15" t="s">
        <v>899</v>
      </c>
      <c r="I28" s="17" t="s">
        <v>52</v>
      </c>
      <c r="J28" s="17" t="s">
        <v>52</v>
      </c>
      <c r="K28" s="17" t="s">
        <v>52</v>
      </c>
      <c r="L28" s="17" t="s">
        <v>52</v>
      </c>
      <c r="M28" s="17">
        <v>0</v>
      </c>
      <c r="N28" s="15" t="s">
        <v>52</v>
      </c>
      <c r="O28" s="15" t="s">
        <v>661</v>
      </c>
      <c r="P28" s="15" t="s">
        <v>52</v>
      </c>
      <c r="Q28" s="17">
        <v>0</v>
      </c>
      <c r="R28" s="17">
        <v>0</v>
      </c>
      <c r="S28" s="17">
        <v>0</v>
      </c>
      <c r="T28" s="17">
        <v>0</v>
      </c>
      <c r="U28" s="15" t="s">
        <v>49</v>
      </c>
      <c r="V28" s="17">
        <v>0</v>
      </c>
      <c r="W28" s="17">
        <v>0</v>
      </c>
      <c r="X28" s="15" t="s">
        <v>54</v>
      </c>
      <c r="Y28" s="17">
        <v>0</v>
      </c>
      <c r="Z28" s="17">
        <v>0</v>
      </c>
      <c r="AA28" s="15" t="s">
        <v>49</v>
      </c>
      <c r="AB28" s="17">
        <v>0</v>
      </c>
      <c r="AC28" s="17">
        <v>0</v>
      </c>
      <c r="AD28" s="15" t="s">
        <v>49</v>
      </c>
      <c r="AE28" s="17">
        <v>0</v>
      </c>
      <c r="AF28" s="15">
        <v>0</v>
      </c>
      <c r="AG28" s="15" t="s">
        <v>49</v>
      </c>
      <c r="AH28" s="17">
        <v>0</v>
      </c>
      <c r="AI28" s="17">
        <v>0</v>
      </c>
      <c r="AJ28" s="15" t="s">
        <v>49</v>
      </c>
      <c r="AK28" s="17">
        <v>0</v>
      </c>
      <c r="AL28" s="17">
        <v>0</v>
      </c>
      <c r="AM28" s="104" t="s">
        <v>52</v>
      </c>
      <c r="AN28" s="15" t="s">
        <v>52</v>
      </c>
      <c r="AO28" s="105" t="s">
        <v>52</v>
      </c>
      <c r="AP28" s="15" t="s">
        <v>52</v>
      </c>
      <c r="AQ28" s="20"/>
      <c r="AR28" s="20"/>
    </row>
    <row r="29" spans="1:44" x14ac:dyDescent="0.25">
      <c r="A29" s="15" t="s">
        <v>124</v>
      </c>
      <c r="B29" s="3">
        <v>44074</v>
      </c>
      <c r="C29" s="15" t="s">
        <v>326</v>
      </c>
      <c r="D29" s="15" t="s">
        <v>384</v>
      </c>
      <c r="E29" s="15" t="s">
        <v>385</v>
      </c>
      <c r="F29" s="15" t="s">
        <v>1312</v>
      </c>
      <c r="G29" s="15" t="s">
        <v>50</v>
      </c>
      <c r="H29" s="15" t="s">
        <v>478</v>
      </c>
      <c r="I29" s="17" t="s">
        <v>52</v>
      </c>
      <c r="J29" s="17" t="s">
        <v>52</v>
      </c>
      <c r="K29" s="17" t="s">
        <v>52</v>
      </c>
      <c r="L29" s="17" t="s">
        <v>52</v>
      </c>
      <c r="M29" s="17">
        <v>0</v>
      </c>
      <c r="N29" s="15" t="s">
        <v>52</v>
      </c>
      <c r="O29" s="15" t="s">
        <v>53</v>
      </c>
      <c r="P29" s="15" t="s">
        <v>52</v>
      </c>
      <c r="Q29" s="17">
        <v>57782082.634599999</v>
      </c>
      <c r="R29" s="17">
        <v>0</v>
      </c>
      <c r="S29" s="17">
        <v>52307705.294999994</v>
      </c>
      <c r="T29" s="17">
        <v>0</v>
      </c>
      <c r="U29" s="15" t="s">
        <v>49</v>
      </c>
      <c r="V29" s="17">
        <v>0</v>
      </c>
      <c r="W29" s="17">
        <v>4719290.8100000005</v>
      </c>
      <c r="X29" s="15" t="s">
        <v>49</v>
      </c>
      <c r="Y29" s="17">
        <v>755086.52960000001</v>
      </c>
      <c r="Z29" s="17">
        <v>0</v>
      </c>
      <c r="AA29" s="15" t="s">
        <v>49</v>
      </c>
      <c r="AB29" s="17">
        <v>0</v>
      </c>
      <c r="AC29" s="17">
        <v>0</v>
      </c>
      <c r="AD29" s="15" t="s">
        <v>49</v>
      </c>
      <c r="AE29" s="17">
        <v>0</v>
      </c>
      <c r="AF29" s="15">
        <v>0</v>
      </c>
      <c r="AG29" s="15" t="s">
        <v>49</v>
      </c>
      <c r="AH29" s="17">
        <v>0</v>
      </c>
      <c r="AI29" s="17">
        <v>0</v>
      </c>
      <c r="AJ29" s="15" t="s">
        <v>49</v>
      </c>
      <c r="AK29" s="17">
        <v>0</v>
      </c>
      <c r="AL29" s="17">
        <v>0</v>
      </c>
      <c r="AM29" s="104" t="s">
        <v>52</v>
      </c>
      <c r="AN29" s="15" t="s">
        <v>52</v>
      </c>
      <c r="AO29" s="105" t="s">
        <v>52</v>
      </c>
      <c r="AP29" s="15" t="s">
        <v>52</v>
      </c>
      <c r="AQ29" s="20"/>
      <c r="AR29" s="20"/>
    </row>
    <row r="30" spans="1:44" x14ac:dyDescent="0.25">
      <c r="A30" s="15" t="s">
        <v>125</v>
      </c>
      <c r="B30" s="3">
        <v>44074</v>
      </c>
      <c r="C30" s="15" t="s">
        <v>326</v>
      </c>
      <c r="D30" s="15" t="s">
        <v>386</v>
      </c>
      <c r="E30" s="15" t="s">
        <v>387</v>
      </c>
      <c r="F30" s="15" t="s">
        <v>1311</v>
      </c>
      <c r="G30" s="15" t="s">
        <v>50</v>
      </c>
      <c r="H30" s="15" t="s">
        <v>479</v>
      </c>
      <c r="I30" s="17" t="s">
        <v>52</v>
      </c>
      <c r="J30" s="17" t="s">
        <v>52</v>
      </c>
      <c r="K30" s="17" t="s">
        <v>52</v>
      </c>
      <c r="L30" s="17" t="s">
        <v>52</v>
      </c>
      <c r="M30" s="17">
        <v>0</v>
      </c>
      <c r="N30" s="15" t="s">
        <v>52</v>
      </c>
      <c r="O30" s="15" t="s">
        <v>53</v>
      </c>
      <c r="P30" s="15" t="s">
        <v>52</v>
      </c>
      <c r="Q30" s="17">
        <v>102449384.36999999</v>
      </c>
      <c r="R30" s="17">
        <v>0</v>
      </c>
      <c r="S30" s="17">
        <v>68252602.030000001</v>
      </c>
      <c r="T30" s="17">
        <v>0</v>
      </c>
      <c r="U30" s="15" t="s">
        <v>49</v>
      </c>
      <c r="V30" s="17">
        <v>0</v>
      </c>
      <c r="W30" s="17">
        <v>28959536.5</v>
      </c>
      <c r="X30" s="15" t="s">
        <v>54</v>
      </c>
      <c r="Y30" s="17">
        <v>4633525.84</v>
      </c>
      <c r="Z30" s="17">
        <v>0</v>
      </c>
      <c r="AA30" s="15" t="s">
        <v>49</v>
      </c>
      <c r="AB30" s="17">
        <v>0</v>
      </c>
      <c r="AC30" s="17">
        <v>559000</v>
      </c>
      <c r="AD30" s="15" t="s">
        <v>49</v>
      </c>
      <c r="AE30" s="17">
        <v>44720</v>
      </c>
      <c r="AF30" s="15">
        <v>0</v>
      </c>
      <c r="AG30" s="15" t="s">
        <v>49</v>
      </c>
      <c r="AH30" s="17">
        <v>0</v>
      </c>
      <c r="AI30" s="17">
        <v>0</v>
      </c>
      <c r="AJ30" s="15" t="s">
        <v>49</v>
      </c>
      <c r="AK30" s="17">
        <v>0</v>
      </c>
      <c r="AL30" s="17">
        <v>0</v>
      </c>
      <c r="AM30" s="104" t="s">
        <v>52</v>
      </c>
      <c r="AN30" s="15" t="s">
        <v>52</v>
      </c>
      <c r="AO30" s="105" t="s">
        <v>52</v>
      </c>
      <c r="AP30" s="15" t="s">
        <v>52</v>
      </c>
      <c r="AQ30" s="20"/>
      <c r="AR30" s="20"/>
    </row>
    <row r="31" spans="1:44" x14ac:dyDescent="0.25">
      <c r="A31" s="15" t="s">
        <v>128</v>
      </c>
      <c r="B31" s="3">
        <v>44074</v>
      </c>
      <c r="C31" s="15" t="s">
        <v>326</v>
      </c>
      <c r="D31" s="15" t="s">
        <v>388</v>
      </c>
      <c r="E31" s="15" t="s">
        <v>389</v>
      </c>
      <c r="F31" s="15" t="s">
        <v>1310</v>
      </c>
      <c r="G31" s="15" t="s">
        <v>50</v>
      </c>
      <c r="H31" s="15" t="s">
        <v>480</v>
      </c>
      <c r="I31" s="17" t="s">
        <v>52</v>
      </c>
      <c r="J31" s="17" t="s">
        <v>52</v>
      </c>
      <c r="K31" s="17" t="s">
        <v>52</v>
      </c>
      <c r="L31" s="17" t="s">
        <v>52</v>
      </c>
      <c r="M31" s="17">
        <v>0</v>
      </c>
      <c r="N31" s="15" t="s">
        <v>52</v>
      </c>
      <c r="O31" s="15" t="s">
        <v>53</v>
      </c>
      <c r="P31" s="15" t="s">
        <v>52</v>
      </c>
      <c r="Q31" s="17">
        <v>2177188.66</v>
      </c>
      <c r="R31" s="17">
        <v>0</v>
      </c>
      <c r="S31" s="17">
        <v>1688527.06</v>
      </c>
      <c r="T31" s="17">
        <v>0</v>
      </c>
      <c r="U31" s="15" t="s">
        <v>49</v>
      </c>
      <c r="V31" s="17">
        <v>0</v>
      </c>
      <c r="W31" s="17">
        <v>421260</v>
      </c>
      <c r="X31" s="15" t="s">
        <v>49</v>
      </c>
      <c r="Y31" s="17">
        <v>67401.600000000006</v>
      </c>
      <c r="Z31" s="17">
        <v>0</v>
      </c>
      <c r="AA31" s="15" t="s">
        <v>49</v>
      </c>
      <c r="AB31" s="17">
        <v>0</v>
      </c>
      <c r="AC31" s="17">
        <v>0</v>
      </c>
      <c r="AD31" s="15" t="s">
        <v>49</v>
      </c>
      <c r="AE31" s="17">
        <v>0</v>
      </c>
      <c r="AF31" s="15">
        <v>0</v>
      </c>
      <c r="AG31" s="15" t="s">
        <v>49</v>
      </c>
      <c r="AH31" s="17">
        <v>0</v>
      </c>
      <c r="AI31" s="17">
        <v>0</v>
      </c>
      <c r="AJ31" s="15" t="s">
        <v>49</v>
      </c>
      <c r="AK31" s="17">
        <v>0</v>
      </c>
      <c r="AL31" s="17">
        <v>0</v>
      </c>
      <c r="AM31" s="104" t="s">
        <v>52</v>
      </c>
      <c r="AN31" s="15" t="s">
        <v>52</v>
      </c>
      <c r="AO31" s="105" t="s">
        <v>52</v>
      </c>
      <c r="AP31" s="15" t="s">
        <v>52</v>
      </c>
      <c r="AQ31" s="20"/>
      <c r="AR31" s="20"/>
    </row>
    <row r="32" spans="1:44" x14ac:dyDescent="0.25">
      <c r="A32" s="15" t="s">
        <v>130</v>
      </c>
      <c r="B32" s="3">
        <v>44074</v>
      </c>
      <c r="C32" s="15" t="s">
        <v>326</v>
      </c>
      <c r="D32" s="15" t="s">
        <v>388</v>
      </c>
      <c r="E32" s="15" t="s">
        <v>389</v>
      </c>
      <c r="F32" s="15" t="s">
        <v>1310</v>
      </c>
      <c r="G32" s="15" t="s">
        <v>50</v>
      </c>
      <c r="H32" s="15" t="s">
        <v>390</v>
      </c>
      <c r="I32" s="17" t="s">
        <v>52</v>
      </c>
      <c r="J32" s="17" t="s">
        <v>52</v>
      </c>
      <c r="K32" s="17" t="s">
        <v>52</v>
      </c>
      <c r="L32" s="17" t="s">
        <v>52</v>
      </c>
      <c r="M32" s="17">
        <v>0</v>
      </c>
      <c r="N32" s="15" t="s">
        <v>52</v>
      </c>
      <c r="O32" s="15" t="s">
        <v>391</v>
      </c>
      <c r="P32" s="15" t="s">
        <v>392</v>
      </c>
      <c r="Q32" s="17">
        <v>12920000</v>
      </c>
      <c r="R32" s="17">
        <v>0</v>
      </c>
      <c r="S32" s="17">
        <v>12920000</v>
      </c>
      <c r="T32" s="17">
        <v>0</v>
      </c>
      <c r="U32" s="15" t="s">
        <v>49</v>
      </c>
      <c r="V32" s="17">
        <v>0</v>
      </c>
      <c r="W32" s="17">
        <v>0</v>
      </c>
      <c r="X32" s="15" t="s">
        <v>49</v>
      </c>
      <c r="Y32" s="17">
        <v>0</v>
      </c>
      <c r="Z32" s="17">
        <v>0</v>
      </c>
      <c r="AA32" s="15" t="s">
        <v>49</v>
      </c>
      <c r="AB32" s="17">
        <v>0</v>
      </c>
      <c r="AC32" s="17">
        <v>0</v>
      </c>
      <c r="AD32" s="15" t="s">
        <v>49</v>
      </c>
      <c r="AE32" s="17">
        <v>0</v>
      </c>
      <c r="AF32" s="15">
        <v>0</v>
      </c>
      <c r="AG32" s="15" t="s">
        <v>49</v>
      </c>
      <c r="AH32" s="17">
        <v>0</v>
      </c>
      <c r="AI32" s="17">
        <v>0</v>
      </c>
      <c r="AJ32" s="15" t="s">
        <v>49</v>
      </c>
      <c r="AK32" s="17">
        <v>0</v>
      </c>
      <c r="AL32" s="17">
        <v>0</v>
      </c>
      <c r="AM32" s="104" t="s">
        <v>52</v>
      </c>
      <c r="AN32" s="15" t="s">
        <v>52</v>
      </c>
      <c r="AO32" s="105" t="s">
        <v>52</v>
      </c>
      <c r="AP32" s="15" t="s">
        <v>52</v>
      </c>
      <c r="AQ32" s="20"/>
      <c r="AR32" s="20"/>
    </row>
    <row r="33" spans="1:44" x14ac:dyDescent="0.25">
      <c r="A33" s="15" t="s">
        <v>131</v>
      </c>
      <c r="B33" s="3">
        <v>44074</v>
      </c>
      <c r="C33" s="15" t="s">
        <v>326</v>
      </c>
      <c r="D33" s="15" t="s">
        <v>388</v>
      </c>
      <c r="E33" s="15" t="s">
        <v>389</v>
      </c>
      <c r="F33" s="15" t="s">
        <v>1310</v>
      </c>
      <c r="G33" s="15" t="s">
        <v>50</v>
      </c>
      <c r="H33" s="15" t="s">
        <v>481</v>
      </c>
      <c r="I33" s="17" t="s">
        <v>52</v>
      </c>
      <c r="J33" s="17" t="s">
        <v>52</v>
      </c>
      <c r="K33" s="17" t="s">
        <v>52</v>
      </c>
      <c r="L33" s="17" t="s">
        <v>52</v>
      </c>
      <c r="M33" s="17">
        <v>0</v>
      </c>
      <c r="N33" s="15" t="s">
        <v>52</v>
      </c>
      <c r="O33" s="15" t="s">
        <v>53</v>
      </c>
      <c r="P33" s="15" t="s">
        <v>52</v>
      </c>
      <c r="Q33" s="17">
        <v>52066653.370999999</v>
      </c>
      <c r="R33" s="17">
        <v>0</v>
      </c>
      <c r="S33" s="17">
        <v>35754737.170000002</v>
      </c>
      <c r="T33" s="17">
        <v>0</v>
      </c>
      <c r="U33" s="15" t="s">
        <v>49</v>
      </c>
      <c r="V33" s="17">
        <v>0</v>
      </c>
      <c r="W33" s="17">
        <v>14061996.725</v>
      </c>
      <c r="X33" s="15" t="s">
        <v>54</v>
      </c>
      <c r="Y33" s="17">
        <v>2249919.4759999998</v>
      </c>
      <c r="Z33" s="17">
        <v>0</v>
      </c>
      <c r="AA33" s="15" t="s">
        <v>49</v>
      </c>
      <c r="AB33" s="17">
        <v>0</v>
      </c>
      <c r="AC33" s="17">
        <v>0</v>
      </c>
      <c r="AD33" s="15" t="s">
        <v>49</v>
      </c>
      <c r="AE33" s="17">
        <v>0</v>
      </c>
      <c r="AF33" s="15">
        <v>0</v>
      </c>
      <c r="AG33" s="15" t="s">
        <v>49</v>
      </c>
      <c r="AH33" s="17">
        <v>0</v>
      </c>
      <c r="AI33" s="17">
        <v>0</v>
      </c>
      <c r="AJ33" s="15" t="s">
        <v>49</v>
      </c>
      <c r="AK33" s="17">
        <v>0</v>
      </c>
      <c r="AL33" s="17">
        <v>0</v>
      </c>
      <c r="AM33" s="104" t="s">
        <v>52</v>
      </c>
      <c r="AN33" s="15" t="s">
        <v>52</v>
      </c>
      <c r="AO33" s="105" t="s">
        <v>52</v>
      </c>
      <c r="AP33" s="15" t="s">
        <v>52</v>
      </c>
      <c r="AQ33" s="20"/>
      <c r="AR33" s="20"/>
    </row>
    <row r="34" spans="1:44" x14ac:dyDescent="0.25">
      <c r="A34" s="15" t="s">
        <v>134</v>
      </c>
      <c r="B34" s="3">
        <v>44074</v>
      </c>
      <c r="C34" s="15" t="s">
        <v>326</v>
      </c>
      <c r="D34" s="15" t="s">
        <v>393</v>
      </c>
      <c r="E34" s="15" t="s">
        <v>394</v>
      </c>
      <c r="F34" s="15" t="s">
        <v>1326</v>
      </c>
      <c r="G34" s="15" t="s">
        <v>50</v>
      </c>
      <c r="H34" s="15" t="s">
        <v>482</v>
      </c>
      <c r="I34" s="17" t="s">
        <v>52</v>
      </c>
      <c r="J34" s="17" t="s">
        <v>52</v>
      </c>
      <c r="K34" s="17" t="s">
        <v>52</v>
      </c>
      <c r="L34" s="17" t="s">
        <v>52</v>
      </c>
      <c r="M34" s="17">
        <v>0</v>
      </c>
      <c r="N34" s="15" t="s">
        <v>52</v>
      </c>
      <c r="O34" s="15" t="s">
        <v>53</v>
      </c>
      <c r="P34" s="15" t="s">
        <v>52</v>
      </c>
      <c r="Q34" s="17">
        <v>63760757.850400001</v>
      </c>
      <c r="R34" s="17">
        <v>0</v>
      </c>
      <c r="S34" s="17">
        <v>43668816.099999994</v>
      </c>
      <c r="T34" s="17">
        <v>0</v>
      </c>
      <c r="U34" s="15" t="s">
        <v>49</v>
      </c>
      <c r="V34" s="17">
        <v>0</v>
      </c>
      <c r="W34" s="17">
        <v>17320639.440000001</v>
      </c>
      <c r="X34" s="15" t="s">
        <v>49</v>
      </c>
      <c r="Y34" s="17">
        <v>2771302.3104000003</v>
      </c>
      <c r="Z34" s="17">
        <v>0</v>
      </c>
      <c r="AA34" s="15" t="s">
        <v>49</v>
      </c>
      <c r="AB34" s="17">
        <v>0</v>
      </c>
      <c r="AC34" s="17">
        <v>0</v>
      </c>
      <c r="AD34" s="15" t="s">
        <v>49</v>
      </c>
      <c r="AE34" s="17">
        <v>0</v>
      </c>
      <c r="AF34" s="15">
        <v>0</v>
      </c>
      <c r="AG34" s="15" t="s">
        <v>49</v>
      </c>
      <c r="AH34" s="17">
        <v>0</v>
      </c>
      <c r="AI34" s="17">
        <v>0</v>
      </c>
      <c r="AJ34" s="15" t="s">
        <v>49</v>
      </c>
      <c r="AK34" s="17">
        <v>0</v>
      </c>
      <c r="AL34" s="17">
        <v>0</v>
      </c>
      <c r="AM34" s="104" t="s">
        <v>52</v>
      </c>
      <c r="AN34" s="15" t="s">
        <v>52</v>
      </c>
      <c r="AO34" s="105" t="s">
        <v>52</v>
      </c>
      <c r="AP34" s="15" t="s">
        <v>52</v>
      </c>
      <c r="AQ34" s="20"/>
      <c r="AR34" s="20"/>
    </row>
    <row r="35" spans="1:44" x14ac:dyDescent="0.25">
      <c r="A35" s="15" t="s">
        <v>135</v>
      </c>
      <c r="B35" s="3">
        <v>44074</v>
      </c>
      <c r="C35" s="15" t="s">
        <v>326</v>
      </c>
      <c r="D35" s="15" t="s">
        <v>652</v>
      </c>
      <c r="E35" s="15" t="s">
        <v>48</v>
      </c>
      <c r="F35" s="15" t="s">
        <v>622</v>
      </c>
      <c r="G35" s="15" t="s">
        <v>50</v>
      </c>
      <c r="H35" s="15" t="s">
        <v>51</v>
      </c>
      <c r="I35" s="17" t="s">
        <v>52</v>
      </c>
      <c r="J35" s="17" t="s">
        <v>52</v>
      </c>
      <c r="K35" s="17" t="s">
        <v>52</v>
      </c>
      <c r="L35" s="17" t="s">
        <v>52</v>
      </c>
      <c r="M35" s="17">
        <v>0</v>
      </c>
      <c r="N35" s="15" t="s">
        <v>52</v>
      </c>
      <c r="O35" s="15" t="s">
        <v>53</v>
      </c>
      <c r="P35" s="15" t="s">
        <v>52</v>
      </c>
      <c r="Q35" s="17">
        <v>54815793.825000003</v>
      </c>
      <c r="R35" s="17">
        <v>0</v>
      </c>
      <c r="S35" s="17">
        <v>49535172.225000001</v>
      </c>
      <c r="T35" s="17">
        <v>0</v>
      </c>
      <c r="U35" s="15" t="s">
        <v>49</v>
      </c>
      <c r="V35" s="17">
        <v>0</v>
      </c>
      <c r="W35" s="17">
        <v>4552260</v>
      </c>
      <c r="X35" s="15" t="s">
        <v>54</v>
      </c>
      <c r="Y35" s="17">
        <v>728361.60000000009</v>
      </c>
      <c r="Z35" s="17">
        <v>0</v>
      </c>
      <c r="AA35" s="15" t="s">
        <v>49</v>
      </c>
      <c r="AB35" s="17">
        <v>0</v>
      </c>
      <c r="AC35" s="17">
        <v>0</v>
      </c>
      <c r="AD35" s="15" t="s">
        <v>49</v>
      </c>
      <c r="AE35" s="17">
        <v>0</v>
      </c>
      <c r="AF35" s="15">
        <v>0</v>
      </c>
      <c r="AG35" s="15" t="s">
        <v>49</v>
      </c>
      <c r="AH35" s="17">
        <v>0</v>
      </c>
      <c r="AI35" s="17">
        <v>0</v>
      </c>
      <c r="AJ35" s="15" t="s">
        <v>49</v>
      </c>
      <c r="AK35" s="17">
        <v>0</v>
      </c>
      <c r="AL35" s="17">
        <v>0</v>
      </c>
      <c r="AM35" s="104" t="s">
        <v>52</v>
      </c>
      <c r="AN35" s="15" t="s">
        <v>52</v>
      </c>
      <c r="AO35" s="105" t="s">
        <v>52</v>
      </c>
      <c r="AP35" s="15" t="s">
        <v>52</v>
      </c>
      <c r="AQ35" s="20"/>
      <c r="AR35" s="20"/>
    </row>
    <row r="36" spans="1:44" x14ac:dyDescent="0.25">
      <c r="A36" s="15" t="s">
        <v>136</v>
      </c>
      <c r="B36" s="3">
        <v>44074</v>
      </c>
      <c r="C36" s="15" t="s">
        <v>326</v>
      </c>
      <c r="D36" s="15" t="s">
        <v>397</v>
      </c>
      <c r="E36" s="15" t="s">
        <v>398</v>
      </c>
      <c r="F36" s="15" t="s">
        <v>1339</v>
      </c>
      <c r="G36" s="15" t="s">
        <v>50</v>
      </c>
      <c r="H36" s="15" t="s">
        <v>483</v>
      </c>
      <c r="I36" s="17" t="s">
        <v>52</v>
      </c>
      <c r="J36" s="17" t="s">
        <v>52</v>
      </c>
      <c r="K36" s="17" t="s">
        <v>52</v>
      </c>
      <c r="L36" s="17" t="s">
        <v>52</v>
      </c>
      <c r="M36" s="17">
        <v>0</v>
      </c>
      <c r="N36" s="15" t="s">
        <v>52</v>
      </c>
      <c r="O36" s="15" t="s">
        <v>53</v>
      </c>
      <c r="P36" s="15" t="s">
        <v>52</v>
      </c>
      <c r="Q36" s="17">
        <v>6853139.5936000003</v>
      </c>
      <c r="R36" s="17">
        <v>0</v>
      </c>
      <c r="S36" s="17">
        <v>0</v>
      </c>
      <c r="T36" s="17">
        <v>0</v>
      </c>
      <c r="U36" s="15" t="s">
        <v>49</v>
      </c>
      <c r="V36" s="17">
        <v>0</v>
      </c>
      <c r="W36" s="17">
        <v>5907878.96</v>
      </c>
      <c r="X36" s="15" t="s">
        <v>54</v>
      </c>
      <c r="Y36" s="17">
        <v>945260.63359999994</v>
      </c>
      <c r="Z36" s="17">
        <v>0</v>
      </c>
      <c r="AA36" s="15" t="s">
        <v>49</v>
      </c>
      <c r="AB36" s="17">
        <v>0</v>
      </c>
      <c r="AC36" s="17">
        <v>0</v>
      </c>
      <c r="AD36" s="15" t="s">
        <v>49</v>
      </c>
      <c r="AE36" s="17">
        <v>0</v>
      </c>
      <c r="AF36" s="15">
        <v>0</v>
      </c>
      <c r="AG36" s="15" t="s">
        <v>49</v>
      </c>
      <c r="AH36" s="17">
        <v>0</v>
      </c>
      <c r="AI36" s="17">
        <v>0</v>
      </c>
      <c r="AJ36" s="15" t="s">
        <v>49</v>
      </c>
      <c r="AK36" s="17">
        <v>0</v>
      </c>
      <c r="AL36" s="17">
        <v>0</v>
      </c>
      <c r="AM36" s="104" t="s">
        <v>52</v>
      </c>
      <c r="AN36" s="15" t="s">
        <v>52</v>
      </c>
      <c r="AO36" s="105" t="s">
        <v>52</v>
      </c>
      <c r="AP36" s="15" t="s">
        <v>52</v>
      </c>
      <c r="AQ36" s="20"/>
      <c r="AR36" s="20"/>
    </row>
    <row r="37" spans="1:44" x14ac:dyDescent="0.25">
      <c r="A37" s="15" t="s">
        <v>137</v>
      </c>
      <c r="B37" s="3">
        <v>44074</v>
      </c>
      <c r="C37" s="15" t="s">
        <v>326</v>
      </c>
      <c r="D37" s="15" t="s">
        <v>653</v>
      </c>
      <c r="E37" s="15" t="s">
        <v>79</v>
      </c>
      <c r="F37" s="15" t="s">
        <v>654</v>
      </c>
      <c r="G37" s="15" t="s">
        <v>50</v>
      </c>
      <c r="H37" s="15" t="s">
        <v>80</v>
      </c>
      <c r="I37" s="17" t="s">
        <v>52</v>
      </c>
      <c r="J37" s="17" t="s">
        <v>52</v>
      </c>
      <c r="K37" s="17" t="s">
        <v>52</v>
      </c>
      <c r="L37" s="17" t="s">
        <v>52</v>
      </c>
      <c r="M37" s="17">
        <v>0</v>
      </c>
      <c r="N37" s="15" t="s">
        <v>52</v>
      </c>
      <c r="O37" s="15" t="s">
        <v>53</v>
      </c>
      <c r="P37" s="15" t="s">
        <v>52</v>
      </c>
      <c r="Q37" s="17">
        <v>18411470.053399999</v>
      </c>
      <c r="R37" s="17">
        <v>0</v>
      </c>
      <c r="S37" s="17">
        <v>17453058.055000003</v>
      </c>
      <c r="T37" s="17">
        <v>0</v>
      </c>
      <c r="U37" s="15" t="s">
        <v>49</v>
      </c>
      <c r="V37" s="17">
        <v>0</v>
      </c>
      <c r="W37" s="17">
        <v>826217.24</v>
      </c>
      <c r="X37" s="15" t="s">
        <v>49</v>
      </c>
      <c r="Y37" s="17">
        <v>132194.75839999999</v>
      </c>
      <c r="Z37" s="17">
        <v>0</v>
      </c>
      <c r="AA37" s="15" t="s">
        <v>49</v>
      </c>
      <c r="AB37" s="17">
        <v>0</v>
      </c>
      <c r="AC37" s="17">
        <v>0</v>
      </c>
      <c r="AD37" s="15" t="s">
        <v>49</v>
      </c>
      <c r="AE37" s="17">
        <v>0</v>
      </c>
      <c r="AF37" s="15">
        <v>0</v>
      </c>
      <c r="AG37" s="15" t="s">
        <v>49</v>
      </c>
      <c r="AH37" s="17">
        <v>0</v>
      </c>
      <c r="AI37" s="17">
        <v>0</v>
      </c>
      <c r="AJ37" s="15" t="s">
        <v>49</v>
      </c>
      <c r="AK37" s="17">
        <v>0</v>
      </c>
      <c r="AL37" s="17">
        <v>0</v>
      </c>
      <c r="AM37" s="104" t="s">
        <v>52</v>
      </c>
      <c r="AN37" s="15" t="s">
        <v>52</v>
      </c>
      <c r="AO37" s="105" t="s">
        <v>52</v>
      </c>
      <c r="AP37" s="15" t="s">
        <v>52</v>
      </c>
      <c r="AQ37" s="20"/>
      <c r="AR37" s="20"/>
    </row>
    <row r="38" spans="1:44" x14ac:dyDescent="0.25">
      <c r="A38" s="15" t="s">
        <v>140</v>
      </c>
      <c r="B38" s="19">
        <v>44074</v>
      </c>
      <c r="C38" s="15" t="s">
        <v>326</v>
      </c>
      <c r="D38" s="15" t="s">
        <v>1352</v>
      </c>
      <c r="E38" s="15" t="s">
        <v>1353</v>
      </c>
      <c r="F38" s="15" t="s">
        <v>1355</v>
      </c>
      <c r="G38" s="15" t="s">
        <v>50</v>
      </c>
      <c r="H38" s="15" t="s">
        <v>1354</v>
      </c>
      <c r="I38" s="17"/>
      <c r="J38" s="17"/>
      <c r="K38" s="17"/>
      <c r="L38" s="17"/>
      <c r="M38" s="17">
        <v>0</v>
      </c>
      <c r="N38" s="15"/>
      <c r="O38" s="15" t="s">
        <v>661</v>
      </c>
      <c r="P38" s="15"/>
      <c r="Q38" s="17">
        <v>0</v>
      </c>
      <c r="R38" s="17">
        <v>0</v>
      </c>
      <c r="S38" s="17">
        <v>0</v>
      </c>
      <c r="T38" s="17">
        <v>0</v>
      </c>
      <c r="U38" s="15" t="s">
        <v>49</v>
      </c>
      <c r="V38" s="17">
        <v>0</v>
      </c>
      <c r="W38" s="17">
        <v>0</v>
      </c>
      <c r="X38" s="15" t="s">
        <v>49</v>
      </c>
      <c r="Y38" s="17">
        <v>0</v>
      </c>
      <c r="Z38" s="17">
        <v>0</v>
      </c>
      <c r="AA38" s="15" t="s">
        <v>49</v>
      </c>
      <c r="AB38" s="17">
        <v>0</v>
      </c>
      <c r="AC38" s="17">
        <v>0</v>
      </c>
      <c r="AD38" s="15" t="s">
        <v>49</v>
      </c>
      <c r="AE38" s="17">
        <v>0</v>
      </c>
      <c r="AF38" s="15" t="s">
        <v>681</v>
      </c>
      <c r="AG38" s="15" t="s">
        <v>49</v>
      </c>
      <c r="AH38" s="17">
        <v>0</v>
      </c>
      <c r="AI38" s="17">
        <v>0</v>
      </c>
      <c r="AJ38" s="15" t="s">
        <v>49</v>
      </c>
      <c r="AK38" s="17">
        <v>0</v>
      </c>
      <c r="AL38" s="17">
        <v>0</v>
      </c>
      <c r="AM38" s="104"/>
      <c r="AN38" s="5"/>
      <c r="AO38" s="106"/>
      <c r="AP38" s="15"/>
      <c r="AQ38" s="20"/>
      <c r="AR38" s="20"/>
    </row>
    <row r="39" spans="1:44" x14ac:dyDescent="0.25">
      <c r="A39" s="15" t="s">
        <v>141</v>
      </c>
      <c r="B39" s="3">
        <v>44074</v>
      </c>
      <c r="C39" s="15" t="s">
        <v>326</v>
      </c>
      <c r="D39" s="15" t="s">
        <v>399</v>
      </c>
      <c r="E39" s="15" t="s">
        <v>400</v>
      </c>
      <c r="F39" s="15" t="s">
        <v>667</v>
      </c>
      <c r="G39" s="15" t="s">
        <v>50</v>
      </c>
      <c r="H39" s="15" t="s">
        <v>484</v>
      </c>
      <c r="I39" s="17" t="s">
        <v>52</v>
      </c>
      <c r="J39" s="17" t="s">
        <v>52</v>
      </c>
      <c r="K39" s="17" t="s">
        <v>52</v>
      </c>
      <c r="L39" s="17" t="s">
        <v>52</v>
      </c>
      <c r="M39" s="17">
        <v>0</v>
      </c>
      <c r="N39" s="15" t="s">
        <v>52</v>
      </c>
      <c r="O39" s="15" t="s">
        <v>53</v>
      </c>
      <c r="P39" s="15" t="s">
        <v>52</v>
      </c>
      <c r="Q39" s="17">
        <v>6283714.9749999996</v>
      </c>
      <c r="R39" s="17">
        <v>0</v>
      </c>
      <c r="S39" s="17">
        <v>5114713.375</v>
      </c>
      <c r="T39" s="17">
        <v>0</v>
      </c>
      <c r="U39" s="15" t="s">
        <v>49</v>
      </c>
      <c r="V39" s="17">
        <v>0</v>
      </c>
      <c r="W39" s="17">
        <v>1007760</v>
      </c>
      <c r="X39" s="15" t="s">
        <v>49</v>
      </c>
      <c r="Y39" s="17">
        <v>161241.60000000001</v>
      </c>
      <c r="Z39" s="17">
        <v>0</v>
      </c>
      <c r="AA39" s="15" t="s">
        <v>49</v>
      </c>
      <c r="AB39" s="17">
        <v>0</v>
      </c>
      <c r="AC39" s="17">
        <v>0</v>
      </c>
      <c r="AD39" s="15" t="s">
        <v>49</v>
      </c>
      <c r="AE39" s="17">
        <v>0</v>
      </c>
      <c r="AF39" s="15">
        <v>0</v>
      </c>
      <c r="AG39" s="15" t="s">
        <v>49</v>
      </c>
      <c r="AH39" s="17">
        <v>0</v>
      </c>
      <c r="AI39" s="17">
        <v>0</v>
      </c>
      <c r="AJ39" s="15" t="s">
        <v>49</v>
      </c>
      <c r="AK39" s="17">
        <v>0</v>
      </c>
      <c r="AL39" s="17">
        <v>0</v>
      </c>
      <c r="AM39" s="104" t="s">
        <v>52</v>
      </c>
      <c r="AN39" s="15" t="s">
        <v>52</v>
      </c>
      <c r="AO39" s="105" t="s">
        <v>52</v>
      </c>
      <c r="AP39" s="15" t="s">
        <v>52</v>
      </c>
      <c r="AQ39" s="20"/>
      <c r="AR39" s="20"/>
    </row>
    <row r="40" spans="1:44" x14ac:dyDescent="0.25">
      <c r="A40" s="15" t="s">
        <v>142</v>
      </c>
      <c r="B40" s="3">
        <v>44075</v>
      </c>
      <c r="C40" s="15" t="s">
        <v>326</v>
      </c>
      <c r="D40" s="15" t="s">
        <v>47</v>
      </c>
      <c r="E40" s="15" t="s">
        <v>327</v>
      </c>
      <c r="F40" s="15" t="s">
        <v>1245</v>
      </c>
      <c r="G40" s="15" t="s">
        <v>50</v>
      </c>
      <c r="H40" s="15" t="s">
        <v>485</v>
      </c>
      <c r="I40" s="17" t="s">
        <v>52</v>
      </c>
      <c r="J40" s="17" t="s">
        <v>52</v>
      </c>
      <c r="K40" s="17" t="s">
        <v>52</v>
      </c>
      <c r="L40" s="17" t="s">
        <v>52</v>
      </c>
      <c r="M40" s="17">
        <v>0</v>
      </c>
      <c r="N40" s="15" t="s">
        <v>52</v>
      </c>
      <c r="O40" s="15" t="s">
        <v>53</v>
      </c>
      <c r="P40" s="15" t="s">
        <v>52</v>
      </c>
      <c r="Q40" s="17">
        <v>15436872.946399998</v>
      </c>
      <c r="R40" s="17">
        <v>0</v>
      </c>
      <c r="S40" s="17">
        <v>14487797.149999999</v>
      </c>
      <c r="T40" s="17">
        <v>0</v>
      </c>
      <c r="U40" s="15" t="s">
        <v>49</v>
      </c>
      <c r="V40" s="17">
        <v>0</v>
      </c>
      <c r="W40" s="17">
        <v>818168.79</v>
      </c>
      <c r="X40" s="15" t="s">
        <v>49</v>
      </c>
      <c r="Y40" s="17">
        <v>130907.0064</v>
      </c>
      <c r="Z40" s="17">
        <v>0</v>
      </c>
      <c r="AA40" s="15" t="s">
        <v>49</v>
      </c>
      <c r="AB40" s="17">
        <v>0</v>
      </c>
      <c r="AC40" s="17">
        <v>0</v>
      </c>
      <c r="AD40" s="15" t="s">
        <v>49</v>
      </c>
      <c r="AE40" s="17">
        <v>0</v>
      </c>
      <c r="AF40" s="15">
        <v>0</v>
      </c>
      <c r="AG40" s="15" t="s">
        <v>49</v>
      </c>
      <c r="AH40" s="17">
        <v>0</v>
      </c>
      <c r="AI40" s="17">
        <v>0</v>
      </c>
      <c r="AJ40" s="15" t="s">
        <v>49</v>
      </c>
      <c r="AK40" s="17">
        <v>0</v>
      </c>
      <c r="AL40" s="17">
        <v>0</v>
      </c>
      <c r="AM40" s="104" t="s">
        <v>52</v>
      </c>
      <c r="AN40" s="15" t="s">
        <v>52</v>
      </c>
      <c r="AO40" s="105" t="s">
        <v>52</v>
      </c>
      <c r="AP40" s="15" t="s">
        <v>52</v>
      </c>
      <c r="AQ40" s="20"/>
      <c r="AR40" s="20"/>
    </row>
    <row r="41" spans="1:44" x14ac:dyDescent="0.25">
      <c r="A41" s="15" t="s">
        <v>145</v>
      </c>
      <c r="B41" s="3">
        <v>44075</v>
      </c>
      <c r="C41" s="15" t="s">
        <v>326</v>
      </c>
      <c r="D41" s="15" t="s">
        <v>47</v>
      </c>
      <c r="E41" s="15" t="s">
        <v>327</v>
      </c>
      <c r="F41" s="15" t="s">
        <v>1245</v>
      </c>
      <c r="G41" s="15" t="s">
        <v>50</v>
      </c>
      <c r="H41" s="15" t="s">
        <v>401</v>
      </c>
      <c r="I41" s="17" t="s">
        <v>52</v>
      </c>
      <c r="J41" s="17" t="s">
        <v>52</v>
      </c>
      <c r="K41" s="17" t="s">
        <v>52</v>
      </c>
      <c r="L41" s="17" t="s">
        <v>52</v>
      </c>
      <c r="M41" s="17">
        <v>0</v>
      </c>
      <c r="N41" s="15" t="s">
        <v>52</v>
      </c>
      <c r="O41" s="15" t="s">
        <v>402</v>
      </c>
      <c r="P41" s="15" t="s">
        <v>403</v>
      </c>
      <c r="Q41" s="17">
        <v>20616192.399999999</v>
      </c>
      <c r="R41" s="17">
        <v>0</v>
      </c>
      <c r="S41" s="17">
        <v>10323930</v>
      </c>
      <c r="T41" s="17">
        <v>8872640</v>
      </c>
      <c r="U41" s="15" t="s">
        <v>54</v>
      </c>
      <c r="V41" s="17">
        <v>1419622.3999999999</v>
      </c>
      <c r="W41" s="17">
        <v>0</v>
      </c>
      <c r="X41" s="15" t="s">
        <v>49</v>
      </c>
      <c r="Y41" s="17">
        <v>0</v>
      </c>
      <c r="Z41" s="17">
        <v>0</v>
      </c>
      <c r="AA41" s="15" t="s">
        <v>49</v>
      </c>
      <c r="AB41" s="17">
        <v>0</v>
      </c>
      <c r="AC41" s="17">
        <v>0</v>
      </c>
      <c r="AD41" s="15" t="s">
        <v>49</v>
      </c>
      <c r="AE41" s="17">
        <v>0</v>
      </c>
      <c r="AF41" s="15">
        <v>0</v>
      </c>
      <c r="AG41" s="15" t="s">
        <v>49</v>
      </c>
      <c r="AH41" s="17">
        <v>0</v>
      </c>
      <c r="AI41" s="17">
        <v>0</v>
      </c>
      <c r="AJ41" s="15" t="s">
        <v>49</v>
      </c>
      <c r="AK41" s="17">
        <v>0</v>
      </c>
      <c r="AL41" s="17">
        <v>0</v>
      </c>
      <c r="AM41" s="104" t="s">
        <v>52</v>
      </c>
      <c r="AN41" s="15" t="s">
        <v>52</v>
      </c>
      <c r="AO41" s="105" t="s">
        <v>52</v>
      </c>
      <c r="AP41" s="15" t="s">
        <v>52</v>
      </c>
      <c r="AQ41" s="20"/>
      <c r="AR41" s="20"/>
    </row>
    <row r="42" spans="1:44" x14ac:dyDescent="0.25">
      <c r="A42" s="15" t="s">
        <v>146</v>
      </c>
      <c r="B42" s="3">
        <v>44075</v>
      </c>
      <c r="C42" s="15" t="s">
        <v>326</v>
      </c>
      <c r="D42" s="15" t="s">
        <v>47</v>
      </c>
      <c r="E42" s="15" t="s">
        <v>327</v>
      </c>
      <c r="F42" s="15" t="s">
        <v>1245</v>
      </c>
      <c r="G42" s="15" t="s">
        <v>50</v>
      </c>
      <c r="H42" s="15" t="s">
        <v>486</v>
      </c>
      <c r="I42" s="17" t="s">
        <v>52</v>
      </c>
      <c r="J42" s="17" t="s">
        <v>52</v>
      </c>
      <c r="K42" s="17" t="s">
        <v>52</v>
      </c>
      <c r="L42" s="17" t="s">
        <v>52</v>
      </c>
      <c r="M42" s="17">
        <v>0</v>
      </c>
      <c r="N42" s="15" t="s">
        <v>52</v>
      </c>
      <c r="O42" s="15" t="s">
        <v>53</v>
      </c>
      <c r="P42" s="15" t="s">
        <v>52</v>
      </c>
      <c r="Q42" s="17">
        <v>112098142.16320002</v>
      </c>
      <c r="R42" s="17">
        <v>0</v>
      </c>
      <c r="S42" s="17">
        <v>91707989.839999989</v>
      </c>
      <c r="T42" s="17">
        <v>0</v>
      </c>
      <c r="U42" s="15" t="s">
        <v>49</v>
      </c>
      <c r="V42" s="17">
        <v>0</v>
      </c>
      <c r="W42" s="17">
        <v>17577717.52</v>
      </c>
      <c r="X42" s="15" t="s">
        <v>54</v>
      </c>
      <c r="Y42" s="17">
        <v>2812434.8032000004</v>
      </c>
      <c r="Z42" s="17">
        <v>0</v>
      </c>
      <c r="AA42" s="15" t="s">
        <v>49</v>
      </c>
      <c r="AB42" s="17">
        <v>0</v>
      </c>
      <c r="AC42" s="17">
        <v>0</v>
      </c>
      <c r="AD42" s="15" t="s">
        <v>49</v>
      </c>
      <c r="AE42" s="17">
        <v>0</v>
      </c>
      <c r="AF42" s="15">
        <v>0</v>
      </c>
      <c r="AG42" s="15" t="s">
        <v>49</v>
      </c>
      <c r="AH42" s="17">
        <v>0</v>
      </c>
      <c r="AI42" s="17">
        <v>0</v>
      </c>
      <c r="AJ42" s="15" t="s">
        <v>49</v>
      </c>
      <c r="AK42" s="17">
        <v>0</v>
      </c>
      <c r="AL42" s="17">
        <v>0</v>
      </c>
      <c r="AM42" s="104" t="s">
        <v>52</v>
      </c>
      <c r="AN42" s="15" t="s">
        <v>52</v>
      </c>
      <c r="AO42" s="105" t="s">
        <v>52</v>
      </c>
      <c r="AP42" s="15" t="s">
        <v>52</v>
      </c>
      <c r="AQ42" s="20"/>
      <c r="AR42" s="20"/>
    </row>
    <row r="43" spans="1:44" x14ac:dyDescent="0.25">
      <c r="A43" s="15" t="s">
        <v>147</v>
      </c>
      <c r="B43" s="3">
        <v>44075</v>
      </c>
      <c r="C43" s="15" t="s">
        <v>326</v>
      </c>
      <c r="D43" s="15" t="s">
        <v>47</v>
      </c>
      <c r="E43" s="15" t="s">
        <v>327</v>
      </c>
      <c r="F43" s="15" t="s">
        <v>1245</v>
      </c>
      <c r="G43" s="15" t="s">
        <v>60</v>
      </c>
      <c r="H43" s="15" t="s">
        <v>52</v>
      </c>
      <c r="I43" s="17" t="s">
        <v>407</v>
      </c>
      <c r="J43" s="17" t="s">
        <v>52</v>
      </c>
      <c r="K43" s="17" t="s">
        <v>404</v>
      </c>
      <c r="L43" s="17" t="s">
        <v>104</v>
      </c>
      <c r="M43" s="17">
        <v>1947618.81</v>
      </c>
      <c r="N43" s="15" t="s">
        <v>64</v>
      </c>
      <c r="O43" s="15" t="s">
        <v>405</v>
      </c>
      <c r="P43" s="15" t="s">
        <v>406</v>
      </c>
      <c r="Q43" s="17">
        <v>-1947618.8119999999</v>
      </c>
      <c r="R43" s="17">
        <v>0</v>
      </c>
      <c r="S43" s="17">
        <v>-1718593.4000000001</v>
      </c>
      <c r="T43" s="17">
        <v>0</v>
      </c>
      <c r="U43" s="15" t="s">
        <v>49</v>
      </c>
      <c r="V43" s="17">
        <v>0</v>
      </c>
      <c r="W43" s="17">
        <v>-197435.7</v>
      </c>
      <c r="X43" s="15" t="s">
        <v>54</v>
      </c>
      <c r="Y43" s="17">
        <v>-31589.712</v>
      </c>
      <c r="Z43" s="17">
        <v>0</v>
      </c>
      <c r="AA43" s="15" t="s">
        <v>49</v>
      </c>
      <c r="AB43" s="17">
        <v>0</v>
      </c>
      <c r="AC43" s="17">
        <v>0</v>
      </c>
      <c r="AD43" s="15" t="s">
        <v>49</v>
      </c>
      <c r="AE43" s="17">
        <v>0</v>
      </c>
      <c r="AF43" s="15">
        <v>0</v>
      </c>
      <c r="AG43" s="15" t="s">
        <v>49</v>
      </c>
      <c r="AH43" s="17">
        <v>0</v>
      </c>
      <c r="AI43" s="17">
        <v>0</v>
      </c>
      <c r="AJ43" s="15" t="s">
        <v>49</v>
      </c>
      <c r="AK43" s="17">
        <v>0</v>
      </c>
      <c r="AL43" s="17">
        <v>0</v>
      </c>
      <c r="AM43" s="104" t="s">
        <v>52</v>
      </c>
      <c r="AN43" s="15" t="s">
        <v>52</v>
      </c>
      <c r="AO43" s="105" t="s">
        <v>52</v>
      </c>
      <c r="AP43" s="15" t="s">
        <v>52</v>
      </c>
      <c r="AQ43" s="20"/>
      <c r="AR43" s="20"/>
    </row>
    <row r="44" spans="1:44" x14ac:dyDescent="0.25">
      <c r="A44" s="15" t="s">
        <v>148</v>
      </c>
      <c r="B44" s="3">
        <v>44075</v>
      </c>
      <c r="C44" s="15" t="s">
        <v>82</v>
      </c>
      <c r="D44" s="15" t="s">
        <v>47</v>
      </c>
      <c r="E44" s="15" t="s">
        <v>83</v>
      </c>
      <c r="F44" s="15" t="s">
        <v>709</v>
      </c>
      <c r="G44" s="15" t="s">
        <v>50</v>
      </c>
      <c r="H44" s="15" t="s">
        <v>708</v>
      </c>
      <c r="I44" s="17" t="s">
        <v>52</v>
      </c>
      <c r="J44" s="17" t="s">
        <v>52</v>
      </c>
      <c r="K44" s="17" t="s">
        <v>52</v>
      </c>
      <c r="L44" s="17" t="s">
        <v>52</v>
      </c>
      <c r="M44" s="17">
        <v>0</v>
      </c>
      <c r="N44" s="15" t="s">
        <v>52</v>
      </c>
      <c r="O44" s="15" t="s">
        <v>53</v>
      </c>
      <c r="P44" s="15" t="s">
        <v>52</v>
      </c>
      <c r="Q44" s="17">
        <v>132621262.86600004</v>
      </c>
      <c r="R44" s="17">
        <v>0</v>
      </c>
      <c r="S44" s="17">
        <v>93815620.350000054</v>
      </c>
      <c r="T44" s="17">
        <v>0</v>
      </c>
      <c r="U44" s="15" t="s">
        <v>49</v>
      </c>
      <c r="V44" s="17">
        <v>0</v>
      </c>
      <c r="W44" s="17">
        <v>33453140.100000001</v>
      </c>
      <c r="X44" s="15" t="s">
        <v>49</v>
      </c>
      <c r="Y44" s="17">
        <v>5352502.4160000002</v>
      </c>
      <c r="Z44" s="17">
        <v>0</v>
      </c>
      <c r="AA44" s="15" t="s">
        <v>49</v>
      </c>
      <c r="AB44" s="17">
        <v>0</v>
      </c>
      <c r="AC44" s="17">
        <v>0</v>
      </c>
      <c r="AD44" s="15" t="s">
        <v>49</v>
      </c>
      <c r="AE44" s="17">
        <v>0</v>
      </c>
      <c r="AF44" s="15">
        <v>0</v>
      </c>
      <c r="AG44" s="15" t="s">
        <v>49</v>
      </c>
      <c r="AH44" s="17">
        <v>0</v>
      </c>
      <c r="AI44" s="17">
        <v>0</v>
      </c>
      <c r="AJ44" s="15" t="s">
        <v>49</v>
      </c>
      <c r="AK44" s="17">
        <v>0</v>
      </c>
      <c r="AL44" s="17">
        <v>0</v>
      </c>
      <c r="AM44" s="104" t="s">
        <v>52</v>
      </c>
      <c r="AN44" s="15" t="s">
        <v>52</v>
      </c>
      <c r="AO44" s="105" t="s">
        <v>52</v>
      </c>
      <c r="AP44" s="15" t="s">
        <v>52</v>
      </c>
      <c r="AQ44" s="20"/>
      <c r="AR44" s="20"/>
    </row>
    <row r="45" spans="1:44" x14ac:dyDescent="0.25">
      <c r="A45" s="15" t="s">
        <v>151</v>
      </c>
      <c r="B45" s="3">
        <v>44075</v>
      </c>
      <c r="C45" s="15" t="s">
        <v>82</v>
      </c>
      <c r="D45" s="15" t="s">
        <v>47</v>
      </c>
      <c r="E45" s="15" t="s">
        <v>83</v>
      </c>
      <c r="F45" s="15" t="s">
        <v>709</v>
      </c>
      <c r="G45" s="15" t="s">
        <v>60</v>
      </c>
      <c r="H45" s="15" t="s">
        <v>52</v>
      </c>
      <c r="I45" s="17" t="s">
        <v>710</v>
      </c>
      <c r="J45" s="17" t="s">
        <v>52</v>
      </c>
      <c r="K45" s="17" t="s">
        <v>711</v>
      </c>
      <c r="L45" s="17" t="s">
        <v>104</v>
      </c>
      <c r="M45" s="17">
        <v>17782079.719999999</v>
      </c>
      <c r="N45" s="15" t="s">
        <v>64</v>
      </c>
      <c r="O45" s="15" t="s">
        <v>126</v>
      </c>
      <c r="P45" s="15" t="s">
        <v>127</v>
      </c>
      <c r="Q45" s="17">
        <v>-550400.00159999996</v>
      </c>
      <c r="R45" s="17">
        <v>0</v>
      </c>
      <c r="S45" s="17">
        <v>0</v>
      </c>
      <c r="T45" s="17">
        <v>0</v>
      </c>
      <c r="U45" s="15" t="s">
        <v>49</v>
      </c>
      <c r="V45" s="17">
        <v>0</v>
      </c>
      <c r="W45" s="17">
        <v>-474482.76</v>
      </c>
      <c r="X45" s="15" t="s">
        <v>54</v>
      </c>
      <c r="Y45" s="17">
        <v>-75917.241599999994</v>
      </c>
      <c r="Z45" s="17">
        <v>0</v>
      </c>
      <c r="AA45" s="15" t="s">
        <v>49</v>
      </c>
      <c r="AB45" s="17">
        <v>0</v>
      </c>
      <c r="AC45" s="17">
        <v>0</v>
      </c>
      <c r="AD45" s="15" t="s">
        <v>49</v>
      </c>
      <c r="AE45" s="17">
        <v>0</v>
      </c>
      <c r="AF45" s="15">
        <v>0</v>
      </c>
      <c r="AG45" s="15" t="s">
        <v>49</v>
      </c>
      <c r="AH45" s="17">
        <v>0</v>
      </c>
      <c r="AI45" s="17">
        <v>0</v>
      </c>
      <c r="AJ45" s="15" t="s">
        <v>49</v>
      </c>
      <c r="AK45" s="17">
        <v>0</v>
      </c>
      <c r="AL45" s="17">
        <v>0</v>
      </c>
      <c r="AM45" s="104" t="s">
        <v>52</v>
      </c>
      <c r="AN45" s="15" t="s">
        <v>52</v>
      </c>
      <c r="AO45" s="105" t="s">
        <v>52</v>
      </c>
      <c r="AP45" s="15" t="s">
        <v>52</v>
      </c>
      <c r="AQ45" s="20"/>
      <c r="AR45" s="20"/>
    </row>
    <row r="46" spans="1:44" x14ac:dyDescent="0.25">
      <c r="A46" s="15" t="s">
        <v>153</v>
      </c>
      <c r="B46" s="3">
        <v>44075</v>
      </c>
      <c r="C46" s="15" t="s">
        <v>326</v>
      </c>
      <c r="D46" s="15" t="s">
        <v>56</v>
      </c>
      <c r="E46" s="15" t="s">
        <v>328</v>
      </c>
      <c r="F46" s="15" t="s">
        <v>1258</v>
      </c>
      <c r="G46" s="15" t="s">
        <v>50</v>
      </c>
      <c r="H46" s="15" t="s">
        <v>487</v>
      </c>
      <c r="I46" s="17" t="s">
        <v>52</v>
      </c>
      <c r="J46" s="17" t="s">
        <v>52</v>
      </c>
      <c r="K46" s="17" t="s">
        <v>52</v>
      </c>
      <c r="L46" s="17" t="s">
        <v>52</v>
      </c>
      <c r="M46" s="17">
        <v>0</v>
      </c>
      <c r="N46" s="15" t="s">
        <v>52</v>
      </c>
      <c r="O46" s="15" t="s">
        <v>53</v>
      </c>
      <c r="P46" s="15" t="s">
        <v>52</v>
      </c>
      <c r="Q46" s="17">
        <v>102036106.6064</v>
      </c>
      <c r="R46" s="17">
        <v>0</v>
      </c>
      <c r="S46" s="17">
        <v>74262078.659999996</v>
      </c>
      <c r="T46" s="17">
        <v>0</v>
      </c>
      <c r="U46" s="15" t="s">
        <v>49</v>
      </c>
      <c r="V46" s="17">
        <v>0</v>
      </c>
      <c r="W46" s="17">
        <v>23943127.540000003</v>
      </c>
      <c r="X46" s="15" t="s">
        <v>54</v>
      </c>
      <c r="Y46" s="17">
        <v>3830900.4064000002</v>
      </c>
      <c r="Z46" s="17">
        <v>0</v>
      </c>
      <c r="AA46" s="15" t="s">
        <v>49</v>
      </c>
      <c r="AB46" s="17">
        <v>0</v>
      </c>
      <c r="AC46" s="17">
        <v>0</v>
      </c>
      <c r="AD46" s="15" t="s">
        <v>49</v>
      </c>
      <c r="AE46" s="17">
        <v>0</v>
      </c>
      <c r="AF46" s="15">
        <v>0</v>
      </c>
      <c r="AG46" s="15" t="s">
        <v>49</v>
      </c>
      <c r="AH46" s="17">
        <v>0</v>
      </c>
      <c r="AI46" s="17">
        <v>0</v>
      </c>
      <c r="AJ46" s="15" t="s">
        <v>49</v>
      </c>
      <c r="AK46" s="17">
        <v>0</v>
      </c>
      <c r="AL46" s="17">
        <v>0</v>
      </c>
      <c r="AM46" s="104" t="s">
        <v>52</v>
      </c>
      <c r="AN46" s="15" t="s">
        <v>52</v>
      </c>
      <c r="AO46" s="105" t="s">
        <v>52</v>
      </c>
      <c r="AP46" s="15" t="s">
        <v>52</v>
      </c>
      <c r="AQ46" s="20"/>
      <c r="AR46" s="20"/>
    </row>
    <row r="47" spans="1:44" x14ac:dyDescent="0.25">
      <c r="A47" s="15" t="s">
        <v>155</v>
      </c>
      <c r="B47" s="3">
        <v>44075</v>
      </c>
      <c r="C47" s="15" t="s">
        <v>326</v>
      </c>
      <c r="D47" s="15" t="s">
        <v>56</v>
      </c>
      <c r="E47" s="15" t="s">
        <v>328</v>
      </c>
      <c r="F47" s="15" t="s">
        <v>1258</v>
      </c>
      <c r="G47" s="15" t="s">
        <v>60</v>
      </c>
      <c r="H47" s="15" t="s">
        <v>52</v>
      </c>
      <c r="I47" s="17" t="s">
        <v>411</v>
      </c>
      <c r="J47" s="17" t="s">
        <v>52</v>
      </c>
      <c r="K47" s="17" t="s">
        <v>408</v>
      </c>
      <c r="L47" s="17" t="s">
        <v>104</v>
      </c>
      <c r="M47" s="17">
        <v>16434301.359999999</v>
      </c>
      <c r="N47" s="15" t="s">
        <v>64</v>
      </c>
      <c r="O47" s="15" t="s">
        <v>409</v>
      </c>
      <c r="P47" s="15" t="s">
        <v>410</v>
      </c>
      <c r="Q47" s="17">
        <v>-441728</v>
      </c>
      <c r="R47" s="17">
        <v>0</v>
      </c>
      <c r="S47" s="17">
        <v>0</v>
      </c>
      <c r="T47" s="17">
        <v>0</v>
      </c>
      <c r="U47" s="15" t="s">
        <v>49</v>
      </c>
      <c r="V47" s="17">
        <v>0</v>
      </c>
      <c r="W47" s="17">
        <v>-380800</v>
      </c>
      <c r="X47" s="15" t="s">
        <v>54</v>
      </c>
      <c r="Y47" s="17">
        <v>-60928</v>
      </c>
      <c r="Z47" s="17">
        <v>0</v>
      </c>
      <c r="AA47" s="15" t="s">
        <v>49</v>
      </c>
      <c r="AB47" s="17">
        <v>0</v>
      </c>
      <c r="AC47" s="17">
        <v>0</v>
      </c>
      <c r="AD47" s="15" t="s">
        <v>49</v>
      </c>
      <c r="AE47" s="17">
        <v>0</v>
      </c>
      <c r="AF47" s="15">
        <v>0</v>
      </c>
      <c r="AG47" s="15" t="s">
        <v>49</v>
      </c>
      <c r="AH47" s="17">
        <v>0</v>
      </c>
      <c r="AI47" s="17">
        <v>0</v>
      </c>
      <c r="AJ47" s="15" t="s">
        <v>49</v>
      </c>
      <c r="AK47" s="17">
        <v>0</v>
      </c>
      <c r="AL47" s="17">
        <v>0</v>
      </c>
      <c r="AM47" s="104" t="s">
        <v>52</v>
      </c>
      <c r="AN47" s="15" t="s">
        <v>52</v>
      </c>
      <c r="AO47" s="105" t="s">
        <v>52</v>
      </c>
      <c r="AP47" s="15" t="s">
        <v>52</v>
      </c>
      <c r="AQ47" s="20"/>
      <c r="AR47" s="20"/>
    </row>
    <row r="48" spans="1:44" x14ac:dyDescent="0.25">
      <c r="A48" s="15" t="s">
        <v>159</v>
      </c>
      <c r="B48" s="3">
        <v>44075</v>
      </c>
      <c r="C48" s="15" t="s">
        <v>326</v>
      </c>
      <c r="D48" s="15" t="s">
        <v>56</v>
      </c>
      <c r="E48" s="15" t="s">
        <v>680</v>
      </c>
      <c r="F48" s="15" t="s">
        <v>684</v>
      </c>
      <c r="G48" s="15" t="s">
        <v>50</v>
      </c>
      <c r="H48" s="15" t="s">
        <v>683</v>
      </c>
      <c r="I48" s="17"/>
      <c r="J48" s="17"/>
      <c r="K48" s="17"/>
      <c r="L48" s="17"/>
      <c r="M48" s="17">
        <v>0</v>
      </c>
      <c r="N48" s="15"/>
      <c r="O48" s="15" t="s">
        <v>53</v>
      </c>
      <c r="P48" s="15"/>
      <c r="Q48" s="17">
        <v>39070687.439999998</v>
      </c>
      <c r="R48" s="17">
        <v>0</v>
      </c>
      <c r="S48" s="17">
        <v>39070687.439999998</v>
      </c>
      <c r="T48" s="17">
        <v>0</v>
      </c>
      <c r="U48" s="15"/>
      <c r="V48" s="17">
        <v>0</v>
      </c>
      <c r="W48" s="17">
        <v>0</v>
      </c>
      <c r="X48" s="15"/>
      <c r="Y48" s="17">
        <v>0</v>
      </c>
      <c r="Z48" s="17">
        <v>0</v>
      </c>
      <c r="AA48" s="15" t="s">
        <v>681</v>
      </c>
      <c r="AB48" s="17">
        <v>0</v>
      </c>
      <c r="AC48" s="17">
        <v>0</v>
      </c>
      <c r="AD48" s="15"/>
      <c r="AE48" s="17">
        <v>0</v>
      </c>
      <c r="AF48" s="15"/>
      <c r="AG48" s="15"/>
      <c r="AH48" s="17">
        <v>0</v>
      </c>
      <c r="AI48" s="17">
        <v>0</v>
      </c>
      <c r="AJ48" s="15"/>
      <c r="AK48" s="17">
        <v>0</v>
      </c>
      <c r="AL48" s="17">
        <v>0</v>
      </c>
      <c r="AM48" s="104"/>
      <c r="AN48" s="5"/>
      <c r="AO48" s="106"/>
      <c r="AP48" s="15"/>
      <c r="AQ48" s="20"/>
      <c r="AR48" s="20"/>
    </row>
    <row r="49" spans="1:44" x14ac:dyDescent="0.25">
      <c r="A49" s="15" t="s">
        <v>160</v>
      </c>
      <c r="B49" s="3">
        <v>44075</v>
      </c>
      <c r="C49" s="15" t="s">
        <v>46</v>
      </c>
      <c r="D49" s="15" t="s">
        <v>56</v>
      </c>
      <c r="E49" s="15" t="s">
        <v>57</v>
      </c>
      <c r="F49" s="15" t="s">
        <v>636</v>
      </c>
      <c r="G49" s="15" t="s">
        <v>50</v>
      </c>
      <c r="H49" s="15" t="s">
        <v>112</v>
      </c>
      <c r="I49" s="17" t="s">
        <v>52</v>
      </c>
      <c r="J49" s="17" t="s">
        <v>52</v>
      </c>
      <c r="K49" s="17" t="s">
        <v>52</v>
      </c>
      <c r="L49" s="17" t="s">
        <v>52</v>
      </c>
      <c r="M49" s="17">
        <v>0</v>
      </c>
      <c r="N49" s="15" t="s">
        <v>52</v>
      </c>
      <c r="O49" s="15" t="s">
        <v>53</v>
      </c>
      <c r="P49" s="15" t="s">
        <v>52</v>
      </c>
      <c r="Q49" s="17">
        <v>33948004.299199998</v>
      </c>
      <c r="R49" s="17">
        <v>0</v>
      </c>
      <c r="S49" s="17">
        <v>31484571.899999995</v>
      </c>
      <c r="T49" s="17">
        <v>0</v>
      </c>
      <c r="U49" s="15" t="s">
        <v>49</v>
      </c>
      <c r="V49" s="17">
        <v>0</v>
      </c>
      <c r="W49" s="17">
        <v>2123648.62</v>
      </c>
      <c r="X49" s="15" t="s">
        <v>49</v>
      </c>
      <c r="Y49" s="17">
        <v>339783.77919999999</v>
      </c>
      <c r="Z49" s="17">
        <v>0</v>
      </c>
      <c r="AA49" s="15" t="s">
        <v>49</v>
      </c>
      <c r="AB49" s="17">
        <v>0</v>
      </c>
      <c r="AC49" s="17">
        <v>0</v>
      </c>
      <c r="AD49" s="15" t="s">
        <v>49</v>
      </c>
      <c r="AE49" s="17">
        <v>0</v>
      </c>
      <c r="AF49" s="15">
        <v>0</v>
      </c>
      <c r="AG49" s="15" t="s">
        <v>49</v>
      </c>
      <c r="AH49" s="17">
        <v>0</v>
      </c>
      <c r="AI49" s="17">
        <v>0</v>
      </c>
      <c r="AJ49" s="15" t="s">
        <v>49</v>
      </c>
      <c r="AK49" s="17">
        <v>0</v>
      </c>
      <c r="AL49" s="17">
        <v>0</v>
      </c>
      <c r="AM49" s="104" t="s">
        <v>52</v>
      </c>
      <c r="AN49" s="15" t="s">
        <v>52</v>
      </c>
      <c r="AO49" s="105" t="s">
        <v>52</v>
      </c>
      <c r="AP49" s="15" t="s">
        <v>52</v>
      </c>
      <c r="AQ49" s="20"/>
      <c r="AR49" s="20"/>
    </row>
    <row r="50" spans="1:44" x14ac:dyDescent="0.25">
      <c r="A50" s="15" t="s">
        <v>161</v>
      </c>
      <c r="B50" s="3">
        <v>44075</v>
      </c>
      <c r="C50" s="15" t="s">
        <v>46</v>
      </c>
      <c r="D50" s="15" t="s">
        <v>56</v>
      </c>
      <c r="E50" s="15" t="s">
        <v>57</v>
      </c>
      <c r="F50" s="15" t="s">
        <v>636</v>
      </c>
      <c r="G50" s="15" t="s">
        <v>50</v>
      </c>
      <c r="H50" s="15" t="s">
        <v>114</v>
      </c>
      <c r="I50" s="17" t="s">
        <v>52</v>
      </c>
      <c r="J50" s="17" t="s">
        <v>52</v>
      </c>
      <c r="K50" s="17" t="s">
        <v>52</v>
      </c>
      <c r="L50" s="17" t="s">
        <v>52</v>
      </c>
      <c r="M50" s="17">
        <v>0</v>
      </c>
      <c r="N50" s="15" t="s">
        <v>52</v>
      </c>
      <c r="O50" s="15" t="s">
        <v>115</v>
      </c>
      <c r="P50" s="15" t="s">
        <v>116</v>
      </c>
      <c r="Q50" s="17">
        <v>556920</v>
      </c>
      <c r="R50" s="17">
        <v>0</v>
      </c>
      <c r="S50" s="17">
        <v>556920</v>
      </c>
      <c r="T50" s="17">
        <v>0</v>
      </c>
      <c r="U50" s="15" t="s">
        <v>49</v>
      </c>
      <c r="V50" s="17">
        <v>0</v>
      </c>
      <c r="W50" s="17">
        <v>0</v>
      </c>
      <c r="X50" s="15" t="s">
        <v>49</v>
      </c>
      <c r="Y50" s="17">
        <v>0</v>
      </c>
      <c r="Z50" s="17">
        <v>0</v>
      </c>
      <c r="AA50" s="15" t="s">
        <v>49</v>
      </c>
      <c r="AB50" s="17">
        <v>0</v>
      </c>
      <c r="AC50" s="17">
        <v>0</v>
      </c>
      <c r="AD50" s="15" t="s">
        <v>49</v>
      </c>
      <c r="AE50" s="17">
        <v>0</v>
      </c>
      <c r="AF50" s="15">
        <v>0</v>
      </c>
      <c r="AG50" s="15" t="s">
        <v>49</v>
      </c>
      <c r="AH50" s="17">
        <v>0</v>
      </c>
      <c r="AI50" s="17">
        <v>0</v>
      </c>
      <c r="AJ50" s="15" t="s">
        <v>49</v>
      </c>
      <c r="AK50" s="17">
        <v>0</v>
      </c>
      <c r="AL50" s="17">
        <v>0</v>
      </c>
      <c r="AM50" s="104" t="s">
        <v>52</v>
      </c>
      <c r="AN50" s="15" t="s">
        <v>52</v>
      </c>
      <c r="AO50" s="105" t="s">
        <v>52</v>
      </c>
      <c r="AP50" s="15" t="s">
        <v>52</v>
      </c>
      <c r="AQ50" s="20"/>
      <c r="AR50" s="20"/>
    </row>
    <row r="51" spans="1:44" x14ac:dyDescent="0.25">
      <c r="A51" s="15" t="s">
        <v>162</v>
      </c>
      <c r="B51" s="3">
        <v>44075</v>
      </c>
      <c r="C51" s="15" t="s">
        <v>46</v>
      </c>
      <c r="D51" s="15" t="s">
        <v>56</v>
      </c>
      <c r="E51" s="15" t="s">
        <v>57</v>
      </c>
      <c r="F51" s="15" t="s">
        <v>636</v>
      </c>
      <c r="G51" s="15" t="s">
        <v>50</v>
      </c>
      <c r="H51" s="15" t="s">
        <v>118</v>
      </c>
      <c r="I51" s="17" t="s">
        <v>52</v>
      </c>
      <c r="J51" s="17" t="s">
        <v>52</v>
      </c>
      <c r="K51" s="17" t="s">
        <v>52</v>
      </c>
      <c r="L51" s="17" t="s">
        <v>52</v>
      </c>
      <c r="M51" s="17">
        <v>0</v>
      </c>
      <c r="N51" s="15" t="s">
        <v>52</v>
      </c>
      <c r="O51" s="15" t="s">
        <v>53</v>
      </c>
      <c r="P51" s="15" t="s">
        <v>52</v>
      </c>
      <c r="Q51" s="17">
        <v>21529685.629999999</v>
      </c>
      <c r="R51" s="17">
        <v>0</v>
      </c>
      <c r="S51" s="17">
        <v>20491230.429999996</v>
      </c>
      <c r="T51" s="17">
        <v>0</v>
      </c>
      <c r="U51" s="15" t="s">
        <v>49</v>
      </c>
      <c r="V51" s="17">
        <v>0</v>
      </c>
      <c r="W51" s="17">
        <v>895220</v>
      </c>
      <c r="X51" s="15" t="s">
        <v>49</v>
      </c>
      <c r="Y51" s="17">
        <v>143235.20000000001</v>
      </c>
      <c r="Z51" s="17">
        <v>0</v>
      </c>
      <c r="AA51" s="15" t="s">
        <v>49</v>
      </c>
      <c r="AB51" s="17">
        <v>0</v>
      </c>
      <c r="AC51" s="17">
        <v>0</v>
      </c>
      <c r="AD51" s="15" t="s">
        <v>49</v>
      </c>
      <c r="AE51" s="17">
        <v>0</v>
      </c>
      <c r="AF51" s="15">
        <v>0</v>
      </c>
      <c r="AG51" s="15" t="s">
        <v>49</v>
      </c>
      <c r="AH51" s="17">
        <v>0</v>
      </c>
      <c r="AI51" s="17">
        <v>0</v>
      </c>
      <c r="AJ51" s="15" t="s">
        <v>49</v>
      </c>
      <c r="AK51" s="17">
        <v>0</v>
      </c>
      <c r="AL51" s="17">
        <v>0</v>
      </c>
      <c r="AM51" s="104" t="s">
        <v>52</v>
      </c>
      <c r="AN51" s="15" t="s">
        <v>52</v>
      </c>
      <c r="AO51" s="105" t="s">
        <v>52</v>
      </c>
      <c r="AP51" s="15" t="s">
        <v>52</v>
      </c>
      <c r="AQ51" s="20"/>
      <c r="AR51" s="20"/>
    </row>
    <row r="52" spans="1:44" x14ac:dyDescent="0.25">
      <c r="A52" s="15" t="s">
        <v>165</v>
      </c>
      <c r="B52" s="3">
        <v>44075</v>
      </c>
      <c r="C52" s="15" t="s">
        <v>82</v>
      </c>
      <c r="D52" s="15" t="s">
        <v>56</v>
      </c>
      <c r="E52" s="15" t="s">
        <v>129</v>
      </c>
      <c r="F52" s="15" t="s">
        <v>713</v>
      </c>
      <c r="G52" s="15" t="s">
        <v>50</v>
      </c>
      <c r="H52" s="15" t="s">
        <v>712</v>
      </c>
      <c r="I52" s="17" t="s">
        <v>52</v>
      </c>
      <c r="J52" s="17" t="s">
        <v>52</v>
      </c>
      <c r="K52" s="17" t="s">
        <v>52</v>
      </c>
      <c r="L52" s="17" t="s">
        <v>52</v>
      </c>
      <c r="M52" s="17">
        <v>0</v>
      </c>
      <c r="N52" s="15" t="s">
        <v>52</v>
      </c>
      <c r="O52" s="15" t="s">
        <v>53</v>
      </c>
      <c r="P52" s="15" t="s">
        <v>52</v>
      </c>
      <c r="Q52" s="17">
        <v>25251113.389200002</v>
      </c>
      <c r="R52" s="17">
        <v>0</v>
      </c>
      <c r="S52" s="17">
        <v>20073531.260000002</v>
      </c>
      <c r="T52" s="17">
        <v>0</v>
      </c>
      <c r="U52" s="15" t="s">
        <v>49</v>
      </c>
      <c r="V52" s="17">
        <v>0</v>
      </c>
      <c r="W52" s="17">
        <v>4463432.87</v>
      </c>
      <c r="X52" s="15" t="s">
        <v>54</v>
      </c>
      <c r="Y52" s="17">
        <v>714149.25919999997</v>
      </c>
      <c r="Z52" s="17">
        <v>0</v>
      </c>
      <c r="AA52" s="15" t="s">
        <v>49</v>
      </c>
      <c r="AB52" s="17">
        <v>0</v>
      </c>
      <c r="AC52" s="17">
        <v>0</v>
      </c>
      <c r="AD52" s="15" t="s">
        <v>49</v>
      </c>
      <c r="AE52" s="17">
        <v>0</v>
      </c>
      <c r="AF52" s="15">
        <v>0</v>
      </c>
      <c r="AG52" s="15" t="s">
        <v>49</v>
      </c>
      <c r="AH52" s="17">
        <v>0</v>
      </c>
      <c r="AI52" s="17">
        <v>0</v>
      </c>
      <c r="AJ52" s="15" t="s">
        <v>49</v>
      </c>
      <c r="AK52" s="17">
        <v>0</v>
      </c>
      <c r="AL52" s="17">
        <v>0</v>
      </c>
      <c r="AM52" s="104" t="s">
        <v>52</v>
      </c>
      <c r="AN52" s="15" t="s">
        <v>52</v>
      </c>
      <c r="AO52" s="105" t="s">
        <v>52</v>
      </c>
      <c r="AP52" s="15" t="s">
        <v>52</v>
      </c>
      <c r="AQ52" s="20"/>
      <c r="AR52" s="20"/>
    </row>
    <row r="53" spans="1:44" x14ac:dyDescent="0.25">
      <c r="A53" s="15" t="s">
        <v>166</v>
      </c>
      <c r="B53" s="3">
        <v>44075</v>
      </c>
      <c r="C53" s="15" t="s">
        <v>82</v>
      </c>
      <c r="D53" s="15" t="s">
        <v>56</v>
      </c>
      <c r="E53" s="15" t="s">
        <v>129</v>
      </c>
      <c r="F53" s="15" t="s">
        <v>713</v>
      </c>
      <c r="G53" s="15" t="s">
        <v>50</v>
      </c>
      <c r="H53" s="15" t="s">
        <v>714</v>
      </c>
      <c r="I53" s="17" t="s">
        <v>52</v>
      </c>
      <c r="J53" s="17" t="s">
        <v>52</v>
      </c>
      <c r="K53" s="17" t="s">
        <v>52</v>
      </c>
      <c r="L53" s="17" t="s">
        <v>52</v>
      </c>
      <c r="M53" s="17">
        <v>0</v>
      </c>
      <c r="N53" s="15" t="s">
        <v>52</v>
      </c>
      <c r="O53" s="15" t="s">
        <v>132</v>
      </c>
      <c r="P53" s="15" t="s">
        <v>133</v>
      </c>
      <c r="Q53" s="17">
        <v>6747680.7999999998</v>
      </c>
      <c r="R53" s="17">
        <v>0</v>
      </c>
      <c r="S53" s="17">
        <v>3215040</v>
      </c>
      <c r="T53" s="17">
        <v>3045380</v>
      </c>
      <c r="U53" s="15" t="s">
        <v>54</v>
      </c>
      <c r="V53" s="17">
        <v>487260.8</v>
      </c>
      <c r="W53" s="17">
        <v>0</v>
      </c>
      <c r="X53" s="15" t="s">
        <v>49</v>
      </c>
      <c r="Y53" s="17">
        <v>0</v>
      </c>
      <c r="Z53" s="17">
        <v>0</v>
      </c>
      <c r="AA53" s="15" t="s">
        <v>49</v>
      </c>
      <c r="AB53" s="17">
        <v>0</v>
      </c>
      <c r="AC53" s="17">
        <v>0</v>
      </c>
      <c r="AD53" s="15" t="s">
        <v>49</v>
      </c>
      <c r="AE53" s="17">
        <v>0</v>
      </c>
      <c r="AF53" s="15">
        <v>0</v>
      </c>
      <c r="AG53" s="15" t="s">
        <v>49</v>
      </c>
      <c r="AH53" s="17">
        <v>0</v>
      </c>
      <c r="AI53" s="17">
        <v>0</v>
      </c>
      <c r="AJ53" s="15" t="s">
        <v>49</v>
      </c>
      <c r="AK53" s="17">
        <v>0</v>
      </c>
      <c r="AL53" s="17">
        <v>0</v>
      </c>
      <c r="AM53" s="104" t="s">
        <v>52</v>
      </c>
      <c r="AN53" s="15" t="s">
        <v>52</v>
      </c>
      <c r="AO53" s="105" t="s">
        <v>52</v>
      </c>
      <c r="AP53" s="15" t="s">
        <v>52</v>
      </c>
      <c r="AQ53" s="20"/>
      <c r="AR53" s="20"/>
    </row>
    <row r="54" spans="1:44" x14ac:dyDescent="0.25">
      <c r="A54" s="15" t="s">
        <v>167</v>
      </c>
      <c r="B54" s="3">
        <v>44075</v>
      </c>
      <c r="C54" s="15" t="s">
        <v>82</v>
      </c>
      <c r="D54" s="15" t="s">
        <v>56</v>
      </c>
      <c r="E54" s="15" t="s">
        <v>129</v>
      </c>
      <c r="F54" s="15" t="s">
        <v>713</v>
      </c>
      <c r="G54" s="15" t="s">
        <v>50</v>
      </c>
      <c r="H54" s="15" t="s">
        <v>715</v>
      </c>
      <c r="I54" s="17" t="s">
        <v>52</v>
      </c>
      <c r="J54" s="17" t="s">
        <v>52</v>
      </c>
      <c r="K54" s="17" t="s">
        <v>52</v>
      </c>
      <c r="L54" s="17" t="s">
        <v>52</v>
      </c>
      <c r="M54" s="17">
        <v>0</v>
      </c>
      <c r="N54" s="15" t="s">
        <v>52</v>
      </c>
      <c r="O54" s="15" t="s">
        <v>53</v>
      </c>
      <c r="P54" s="15" t="s">
        <v>52</v>
      </c>
      <c r="Q54" s="17">
        <v>9723370.0920000002</v>
      </c>
      <c r="R54" s="17">
        <v>0</v>
      </c>
      <c r="S54" s="17">
        <v>4930809.8500000006</v>
      </c>
      <c r="T54" s="17">
        <v>0</v>
      </c>
      <c r="U54" s="15" t="s">
        <v>49</v>
      </c>
      <c r="V54" s="17">
        <v>0</v>
      </c>
      <c r="W54" s="17">
        <v>4131517.45</v>
      </c>
      <c r="X54" s="15" t="s">
        <v>49</v>
      </c>
      <c r="Y54" s="17">
        <v>661042.7919999999</v>
      </c>
      <c r="Z54" s="17">
        <v>0</v>
      </c>
      <c r="AA54" s="15" t="s">
        <v>49</v>
      </c>
      <c r="AB54" s="17">
        <v>0</v>
      </c>
      <c r="AC54" s="17">
        <v>0</v>
      </c>
      <c r="AD54" s="15" t="s">
        <v>49</v>
      </c>
      <c r="AE54" s="17">
        <v>0</v>
      </c>
      <c r="AF54" s="15">
        <v>0</v>
      </c>
      <c r="AG54" s="15" t="s">
        <v>49</v>
      </c>
      <c r="AH54" s="17">
        <v>0</v>
      </c>
      <c r="AI54" s="17">
        <v>0</v>
      </c>
      <c r="AJ54" s="15" t="s">
        <v>49</v>
      </c>
      <c r="AK54" s="17">
        <v>0</v>
      </c>
      <c r="AL54" s="17">
        <v>0</v>
      </c>
      <c r="AM54" s="104" t="s">
        <v>52</v>
      </c>
      <c r="AN54" s="15" t="s">
        <v>52</v>
      </c>
      <c r="AO54" s="105" t="s">
        <v>52</v>
      </c>
      <c r="AP54" s="15" t="s">
        <v>52</v>
      </c>
      <c r="AQ54" s="20"/>
      <c r="AR54" s="20"/>
    </row>
    <row r="55" spans="1:44" x14ac:dyDescent="0.25">
      <c r="A55" s="15" t="s">
        <v>168</v>
      </c>
      <c r="B55" s="3">
        <v>44075</v>
      </c>
      <c r="C55" s="15" t="s">
        <v>326</v>
      </c>
      <c r="D55" s="15" t="s">
        <v>68</v>
      </c>
      <c r="E55" s="15" t="s">
        <v>332</v>
      </c>
      <c r="F55" s="15" t="s">
        <v>1271</v>
      </c>
      <c r="G55" s="15" t="s">
        <v>50</v>
      </c>
      <c r="H55" s="15" t="s">
        <v>488</v>
      </c>
      <c r="I55" s="17" t="s">
        <v>52</v>
      </c>
      <c r="J55" s="17" t="s">
        <v>52</v>
      </c>
      <c r="K55" s="17" t="s">
        <v>52</v>
      </c>
      <c r="L55" s="17" t="s">
        <v>52</v>
      </c>
      <c r="M55" s="17">
        <v>0</v>
      </c>
      <c r="N55" s="15" t="s">
        <v>52</v>
      </c>
      <c r="O55" s="15" t="s">
        <v>53</v>
      </c>
      <c r="P55" s="15" t="s">
        <v>52</v>
      </c>
      <c r="Q55" s="17">
        <v>132948637.374</v>
      </c>
      <c r="R55" s="17">
        <v>0</v>
      </c>
      <c r="S55" s="17">
        <v>100595159.26999998</v>
      </c>
      <c r="T55" s="17">
        <v>0</v>
      </c>
      <c r="U55" s="15" t="s">
        <v>49</v>
      </c>
      <c r="V55" s="17">
        <v>0</v>
      </c>
      <c r="W55" s="17">
        <v>27890929.400000002</v>
      </c>
      <c r="X55" s="15" t="s">
        <v>54</v>
      </c>
      <c r="Y55" s="17">
        <v>4462548.7039999999</v>
      </c>
      <c r="Z55" s="17">
        <v>0</v>
      </c>
      <c r="AA55" s="15" t="s">
        <v>49</v>
      </c>
      <c r="AB55" s="17">
        <v>0</v>
      </c>
      <c r="AC55" s="17">
        <v>0</v>
      </c>
      <c r="AD55" s="15" t="s">
        <v>49</v>
      </c>
      <c r="AE55" s="17">
        <v>0</v>
      </c>
      <c r="AF55" s="15">
        <v>0</v>
      </c>
      <c r="AG55" s="15" t="s">
        <v>49</v>
      </c>
      <c r="AH55" s="17">
        <v>0</v>
      </c>
      <c r="AI55" s="17">
        <v>0</v>
      </c>
      <c r="AJ55" s="15" t="s">
        <v>49</v>
      </c>
      <c r="AK55" s="17">
        <v>0</v>
      </c>
      <c r="AL55" s="17">
        <v>0</v>
      </c>
      <c r="AM55" s="104" t="s">
        <v>52</v>
      </c>
      <c r="AN55" s="15" t="s">
        <v>52</v>
      </c>
      <c r="AO55" s="105" t="s">
        <v>52</v>
      </c>
      <c r="AP55" s="15" t="s">
        <v>52</v>
      </c>
      <c r="AQ55" s="20"/>
      <c r="AR55" s="20"/>
    </row>
    <row r="56" spans="1:44" x14ac:dyDescent="0.25">
      <c r="A56" s="15" t="s">
        <v>171</v>
      </c>
      <c r="B56" s="3">
        <v>44075</v>
      </c>
      <c r="C56" s="15" t="s">
        <v>326</v>
      </c>
      <c r="D56" s="15" t="s">
        <v>68</v>
      </c>
      <c r="E56" s="15" t="s">
        <v>332</v>
      </c>
      <c r="F56" s="15" t="s">
        <v>1271</v>
      </c>
      <c r="G56" s="15" t="s">
        <v>60</v>
      </c>
      <c r="H56" s="15" t="s">
        <v>52</v>
      </c>
      <c r="I56" s="17" t="s">
        <v>415</v>
      </c>
      <c r="J56" s="17" t="s">
        <v>52</v>
      </c>
      <c r="K56" s="17" t="s">
        <v>414</v>
      </c>
      <c r="L56" s="17" t="s">
        <v>104</v>
      </c>
      <c r="M56" s="17">
        <v>3363949.32</v>
      </c>
      <c r="N56" s="15" t="s">
        <v>64</v>
      </c>
      <c r="O56" s="15" t="s">
        <v>412</v>
      </c>
      <c r="P56" s="15" t="s">
        <v>413</v>
      </c>
      <c r="Q56" s="17">
        <v>-371875</v>
      </c>
      <c r="R56" s="17">
        <v>0</v>
      </c>
      <c r="S56" s="17">
        <v>-371875</v>
      </c>
      <c r="T56" s="17">
        <v>0</v>
      </c>
      <c r="U56" s="15" t="s">
        <v>49</v>
      </c>
      <c r="V56" s="17">
        <v>0</v>
      </c>
      <c r="W56" s="17">
        <v>0</v>
      </c>
      <c r="X56" s="15" t="s">
        <v>49</v>
      </c>
      <c r="Y56" s="17">
        <v>0</v>
      </c>
      <c r="Z56" s="17">
        <v>0</v>
      </c>
      <c r="AA56" s="15" t="s">
        <v>49</v>
      </c>
      <c r="AB56" s="17">
        <v>0</v>
      </c>
      <c r="AC56" s="17">
        <v>0</v>
      </c>
      <c r="AD56" s="15" t="s">
        <v>49</v>
      </c>
      <c r="AE56" s="17">
        <v>0</v>
      </c>
      <c r="AF56" s="15">
        <v>0</v>
      </c>
      <c r="AG56" s="15" t="s">
        <v>49</v>
      </c>
      <c r="AH56" s="17">
        <v>0</v>
      </c>
      <c r="AI56" s="17">
        <v>0</v>
      </c>
      <c r="AJ56" s="15" t="s">
        <v>49</v>
      </c>
      <c r="AK56" s="17">
        <v>0</v>
      </c>
      <c r="AL56" s="17">
        <v>0</v>
      </c>
      <c r="AM56" s="104" t="s">
        <v>52</v>
      </c>
      <c r="AN56" s="15" t="s">
        <v>52</v>
      </c>
      <c r="AO56" s="105" t="s">
        <v>52</v>
      </c>
      <c r="AP56" s="15" t="s">
        <v>52</v>
      </c>
      <c r="AQ56" s="20"/>
      <c r="AR56" s="20"/>
    </row>
    <row r="57" spans="1:44" x14ac:dyDescent="0.25">
      <c r="A57" s="15" t="s">
        <v>173</v>
      </c>
      <c r="B57" s="3">
        <v>44075</v>
      </c>
      <c r="C57" s="15" t="s">
        <v>46</v>
      </c>
      <c r="D57" s="15" t="s">
        <v>68</v>
      </c>
      <c r="E57" s="15" t="s">
        <v>69</v>
      </c>
      <c r="F57" s="15" t="s">
        <v>644</v>
      </c>
      <c r="G57" s="15" t="s">
        <v>50</v>
      </c>
      <c r="H57" s="15" t="s">
        <v>120</v>
      </c>
      <c r="I57" s="17" t="s">
        <v>52</v>
      </c>
      <c r="J57" s="17" t="s">
        <v>52</v>
      </c>
      <c r="K57" s="17" t="s">
        <v>52</v>
      </c>
      <c r="L57" s="17" t="s">
        <v>52</v>
      </c>
      <c r="M57" s="17">
        <v>0</v>
      </c>
      <c r="N57" s="15" t="s">
        <v>52</v>
      </c>
      <c r="O57" s="15" t="s">
        <v>53</v>
      </c>
      <c r="P57" s="15" t="s">
        <v>52</v>
      </c>
      <c r="Q57" s="17">
        <v>47878634.674999997</v>
      </c>
      <c r="R57" s="17">
        <v>0</v>
      </c>
      <c r="S57" s="17">
        <v>42560545.074999988</v>
      </c>
      <c r="T57" s="17">
        <v>0</v>
      </c>
      <c r="U57" s="15" t="s">
        <v>49</v>
      </c>
      <c r="V57" s="17">
        <v>0</v>
      </c>
      <c r="W57" s="17">
        <v>4584560</v>
      </c>
      <c r="X57" s="15" t="s">
        <v>54</v>
      </c>
      <c r="Y57" s="17">
        <v>733529.59999999998</v>
      </c>
      <c r="Z57" s="17">
        <v>0</v>
      </c>
      <c r="AA57" s="15" t="s">
        <v>49</v>
      </c>
      <c r="AB57" s="17">
        <v>0</v>
      </c>
      <c r="AC57" s="17">
        <v>0</v>
      </c>
      <c r="AD57" s="15" t="s">
        <v>49</v>
      </c>
      <c r="AE57" s="17">
        <v>0</v>
      </c>
      <c r="AF57" s="15">
        <v>0</v>
      </c>
      <c r="AG57" s="15" t="s">
        <v>49</v>
      </c>
      <c r="AH57" s="17">
        <v>0</v>
      </c>
      <c r="AI57" s="17">
        <v>0</v>
      </c>
      <c r="AJ57" s="15" t="s">
        <v>49</v>
      </c>
      <c r="AK57" s="17">
        <v>0</v>
      </c>
      <c r="AL57" s="17">
        <v>0</v>
      </c>
      <c r="AM57" s="104" t="s">
        <v>52</v>
      </c>
      <c r="AN57" s="15" t="s">
        <v>52</v>
      </c>
      <c r="AO57" s="105" t="s">
        <v>52</v>
      </c>
      <c r="AP57" s="15" t="s">
        <v>52</v>
      </c>
      <c r="AQ57" s="20"/>
      <c r="AR57" s="20"/>
    </row>
    <row r="58" spans="1:44" x14ac:dyDescent="0.25">
      <c r="A58" s="15" t="s">
        <v>177</v>
      </c>
      <c r="B58" s="3">
        <v>44075</v>
      </c>
      <c r="C58" s="15" t="s">
        <v>82</v>
      </c>
      <c r="D58" s="15" t="s">
        <v>68</v>
      </c>
      <c r="E58" s="15" t="s">
        <v>86</v>
      </c>
      <c r="F58" s="15" t="s">
        <v>709</v>
      </c>
      <c r="G58" s="15" t="s">
        <v>50</v>
      </c>
      <c r="H58" s="15" t="s">
        <v>716</v>
      </c>
      <c r="I58" s="17" t="s">
        <v>52</v>
      </c>
      <c r="J58" s="17" t="s">
        <v>52</v>
      </c>
      <c r="K58" s="17" t="s">
        <v>52</v>
      </c>
      <c r="L58" s="17" t="s">
        <v>52</v>
      </c>
      <c r="M58" s="17">
        <v>0</v>
      </c>
      <c r="N58" s="15" t="s">
        <v>52</v>
      </c>
      <c r="O58" s="15" t="s">
        <v>53</v>
      </c>
      <c r="P58" s="15" t="s">
        <v>52</v>
      </c>
      <c r="Q58" s="17">
        <v>85884119.523599997</v>
      </c>
      <c r="R58" s="17">
        <v>0</v>
      </c>
      <c r="S58" s="17">
        <v>63197255.139999993</v>
      </c>
      <c r="T58" s="17">
        <v>0</v>
      </c>
      <c r="U58" s="15" t="s">
        <v>49</v>
      </c>
      <c r="V58" s="17">
        <v>0</v>
      </c>
      <c r="W58" s="17">
        <v>19557641.710000001</v>
      </c>
      <c r="X58" s="15" t="s">
        <v>49</v>
      </c>
      <c r="Y58" s="17">
        <v>3129222.6736000003</v>
      </c>
      <c r="Z58" s="17">
        <v>0</v>
      </c>
      <c r="AA58" s="15" t="s">
        <v>49</v>
      </c>
      <c r="AB58" s="17">
        <v>0</v>
      </c>
      <c r="AC58" s="17">
        <v>0</v>
      </c>
      <c r="AD58" s="15" t="s">
        <v>49</v>
      </c>
      <c r="AE58" s="17">
        <v>0</v>
      </c>
      <c r="AF58" s="15">
        <v>0</v>
      </c>
      <c r="AG58" s="15" t="s">
        <v>49</v>
      </c>
      <c r="AH58" s="17">
        <v>0</v>
      </c>
      <c r="AI58" s="17">
        <v>0</v>
      </c>
      <c r="AJ58" s="15" t="s">
        <v>49</v>
      </c>
      <c r="AK58" s="17">
        <v>0</v>
      </c>
      <c r="AL58" s="17">
        <v>0</v>
      </c>
      <c r="AM58" s="104" t="s">
        <v>52</v>
      </c>
      <c r="AN58" s="15" t="s">
        <v>52</v>
      </c>
      <c r="AO58" s="105" t="s">
        <v>52</v>
      </c>
      <c r="AP58" s="15" t="s">
        <v>52</v>
      </c>
      <c r="AQ58" s="20"/>
      <c r="AR58" s="20"/>
    </row>
    <row r="59" spans="1:44" x14ac:dyDescent="0.25">
      <c r="A59" s="15" t="s">
        <v>179</v>
      </c>
      <c r="B59" s="3">
        <v>44075</v>
      </c>
      <c r="C59" s="15" t="s">
        <v>82</v>
      </c>
      <c r="D59" s="15" t="s">
        <v>68</v>
      </c>
      <c r="E59" s="15" t="s">
        <v>86</v>
      </c>
      <c r="F59" s="15" t="s">
        <v>709</v>
      </c>
      <c r="G59" s="15" t="s">
        <v>50</v>
      </c>
      <c r="H59" s="15" t="s">
        <v>717</v>
      </c>
      <c r="I59" s="17" t="s">
        <v>52</v>
      </c>
      <c r="J59" s="17" t="s">
        <v>52</v>
      </c>
      <c r="K59" s="17" t="s">
        <v>52</v>
      </c>
      <c r="L59" s="17" t="s">
        <v>52</v>
      </c>
      <c r="M59" s="17">
        <v>0</v>
      </c>
      <c r="N59" s="15" t="s">
        <v>52</v>
      </c>
      <c r="O59" s="15" t="s">
        <v>138</v>
      </c>
      <c r="P59" s="15" t="s">
        <v>139</v>
      </c>
      <c r="Q59" s="17">
        <v>14111604.9</v>
      </c>
      <c r="R59" s="17">
        <v>0</v>
      </c>
      <c r="S59" s="17">
        <v>7557761.5</v>
      </c>
      <c r="T59" s="17">
        <v>5649865</v>
      </c>
      <c r="U59" s="15" t="s">
        <v>54</v>
      </c>
      <c r="V59" s="17">
        <v>903978.4</v>
      </c>
      <c r="W59" s="17">
        <v>0</v>
      </c>
      <c r="X59" s="15" t="s">
        <v>49</v>
      </c>
      <c r="Y59" s="17">
        <v>0</v>
      </c>
      <c r="Z59" s="17">
        <v>0</v>
      </c>
      <c r="AA59" s="15" t="s">
        <v>49</v>
      </c>
      <c r="AB59" s="17">
        <v>0</v>
      </c>
      <c r="AC59" s="17">
        <v>0</v>
      </c>
      <c r="AD59" s="15" t="s">
        <v>49</v>
      </c>
      <c r="AE59" s="17">
        <v>0</v>
      </c>
      <c r="AF59" s="15">
        <v>0</v>
      </c>
      <c r="AG59" s="15" t="s">
        <v>49</v>
      </c>
      <c r="AH59" s="17">
        <v>0</v>
      </c>
      <c r="AI59" s="17">
        <v>0</v>
      </c>
      <c r="AJ59" s="15" t="s">
        <v>49</v>
      </c>
      <c r="AK59" s="17">
        <v>0</v>
      </c>
      <c r="AL59" s="17">
        <v>0</v>
      </c>
      <c r="AM59" s="104" t="s">
        <v>52</v>
      </c>
      <c r="AN59" s="15" t="s">
        <v>52</v>
      </c>
      <c r="AO59" s="105" t="s">
        <v>52</v>
      </c>
      <c r="AP59" s="15" t="s">
        <v>52</v>
      </c>
      <c r="AQ59" s="20"/>
      <c r="AR59" s="20"/>
    </row>
    <row r="60" spans="1:44" x14ac:dyDescent="0.25">
      <c r="A60" s="15" t="s">
        <v>181</v>
      </c>
      <c r="B60" s="3">
        <v>44075</v>
      </c>
      <c r="C60" s="15" t="s">
        <v>82</v>
      </c>
      <c r="D60" s="15" t="s">
        <v>68</v>
      </c>
      <c r="E60" s="15" t="s">
        <v>86</v>
      </c>
      <c r="F60" s="15" t="s">
        <v>709</v>
      </c>
      <c r="G60" s="15" t="s">
        <v>50</v>
      </c>
      <c r="H60" s="15" t="s">
        <v>718</v>
      </c>
      <c r="I60" s="17" t="s">
        <v>52</v>
      </c>
      <c r="J60" s="17" t="s">
        <v>52</v>
      </c>
      <c r="K60" s="17" t="s">
        <v>52</v>
      </c>
      <c r="L60" s="17" t="s">
        <v>52</v>
      </c>
      <c r="M60" s="17">
        <v>0</v>
      </c>
      <c r="N60" s="15" t="s">
        <v>52</v>
      </c>
      <c r="O60" s="15" t="s">
        <v>53</v>
      </c>
      <c r="P60" s="15" t="s">
        <v>52</v>
      </c>
      <c r="Q60" s="17">
        <v>44708936.985599995</v>
      </c>
      <c r="R60" s="17">
        <v>0</v>
      </c>
      <c r="S60" s="17">
        <v>32163994.710000001</v>
      </c>
      <c r="T60" s="17">
        <v>0</v>
      </c>
      <c r="U60" s="15" t="s">
        <v>49</v>
      </c>
      <c r="V60" s="17">
        <v>0</v>
      </c>
      <c r="W60" s="17">
        <v>10814605.409999998</v>
      </c>
      <c r="X60" s="15" t="s">
        <v>49</v>
      </c>
      <c r="Y60" s="17">
        <v>1730336.8655999997</v>
      </c>
      <c r="Z60" s="17">
        <v>0</v>
      </c>
      <c r="AA60" s="15" t="s">
        <v>49</v>
      </c>
      <c r="AB60" s="17">
        <v>0</v>
      </c>
      <c r="AC60" s="17">
        <v>0</v>
      </c>
      <c r="AD60" s="15" t="s">
        <v>49</v>
      </c>
      <c r="AE60" s="17">
        <v>0</v>
      </c>
      <c r="AF60" s="15">
        <v>0</v>
      </c>
      <c r="AG60" s="15" t="s">
        <v>49</v>
      </c>
      <c r="AH60" s="17">
        <v>0</v>
      </c>
      <c r="AI60" s="17">
        <v>0</v>
      </c>
      <c r="AJ60" s="15" t="s">
        <v>49</v>
      </c>
      <c r="AK60" s="17">
        <v>0</v>
      </c>
      <c r="AL60" s="17">
        <v>0</v>
      </c>
      <c r="AM60" s="104" t="s">
        <v>52</v>
      </c>
      <c r="AN60" s="15" t="s">
        <v>52</v>
      </c>
      <c r="AO60" s="105" t="s">
        <v>52</v>
      </c>
      <c r="AP60" s="15" t="s">
        <v>52</v>
      </c>
      <c r="AQ60" s="20"/>
      <c r="AR60" s="20"/>
    </row>
    <row r="61" spans="1:44" x14ac:dyDescent="0.25">
      <c r="A61" s="15" t="s">
        <v>183</v>
      </c>
      <c r="B61" s="3">
        <v>44075</v>
      </c>
      <c r="C61" s="15" t="s">
        <v>326</v>
      </c>
      <c r="D61" s="15" t="s">
        <v>78</v>
      </c>
      <c r="E61" s="15" t="s">
        <v>333</v>
      </c>
      <c r="F61" s="15" t="s">
        <v>696</v>
      </c>
      <c r="G61" s="15" t="s">
        <v>50</v>
      </c>
      <c r="H61" s="15" t="s">
        <v>489</v>
      </c>
      <c r="I61" s="17" t="s">
        <v>52</v>
      </c>
      <c r="J61" s="17" t="s">
        <v>52</v>
      </c>
      <c r="K61" s="17" t="s">
        <v>52</v>
      </c>
      <c r="L61" s="17" t="s">
        <v>52</v>
      </c>
      <c r="M61" s="17">
        <v>0</v>
      </c>
      <c r="N61" s="15" t="s">
        <v>52</v>
      </c>
      <c r="O61" s="15" t="s">
        <v>53</v>
      </c>
      <c r="P61" s="15" t="s">
        <v>52</v>
      </c>
      <c r="Q61" s="17">
        <v>43385125.258000001</v>
      </c>
      <c r="R61" s="17">
        <v>0</v>
      </c>
      <c r="S61" s="17">
        <v>30379288.52</v>
      </c>
      <c r="T61" s="17">
        <v>0</v>
      </c>
      <c r="U61" s="15" t="s">
        <v>49</v>
      </c>
      <c r="V61" s="17">
        <v>0</v>
      </c>
      <c r="W61" s="17">
        <v>10683473.050000001</v>
      </c>
      <c r="X61" s="15" t="s">
        <v>49</v>
      </c>
      <c r="Y61" s="17">
        <v>1709355.69</v>
      </c>
      <c r="Z61" s="17">
        <v>0</v>
      </c>
      <c r="AA61" s="15" t="s">
        <v>49</v>
      </c>
      <c r="AB61" s="17">
        <v>0</v>
      </c>
      <c r="AC61" s="17">
        <v>567600</v>
      </c>
      <c r="AD61" s="15" t="s">
        <v>49</v>
      </c>
      <c r="AE61" s="17">
        <v>45408</v>
      </c>
      <c r="AF61" s="15">
        <v>0</v>
      </c>
      <c r="AG61" s="15" t="s">
        <v>49</v>
      </c>
      <c r="AH61" s="17">
        <v>0</v>
      </c>
      <c r="AI61" s="17">
        <v>0</v>
      </c>
      <c r="AJ61" s="15" t="s">
        <v>49</v>
      </c>
      <c r="AK61" s="17">
        <v>0</v>
      </c>
      <c r="AL61" s="17">
        <v>0</v>
      </c>
      <c r="AM61" s="104" t="s">
        <v>52</v>
      </c>
      <c r="AN61" s="15" t="s">
        <v>52</v>
      </c>
      <c r="AO61" s="105" t="s">
        <v>52</v>
      </c>
      <c r="AP61" s="15" t="s">
        <v>52</v>
      </c>
      <c r="AQ61" s="20"/>
      <c r="AR61" s="20"/>
    </row>
    <row r="62" spans="1:44" x14ac:dyDescent="0.25">
      <c r="A62" s="15" t="s">
        <v>184</v>
      </c>
      <c r="B62" s="3">
        <v>44075</v>
      </c>
      <c r="C62" s="15" t="s">
        <v>82</v>
      </c>
      <c r="D62" s="15" t="s">
        <v>78</v>
      </c>
      <c r="E62" s="15" t="s">
        <v>719</v>
      </c>
      <c r="F62" s="15" t="s">
        <v>721</v>
      </c>
      <c r="G62" s="15" t="s">
        <v>50</v>
      </c>
      <c r="H62" s="15" t="s">
        <v>720</v>
      </c>
      <c r="I62" s="17" t="s">
        <v>52</v>
      </c>
      <c r="J62" s="17" t="s">
        <v>52</v>
      </c>
      <c r="K62" s="17" t="s">
        <v>52</v>
      </c>
      <c r="L62" s="17" t="s">
        <v>52</v>
      </c>
      <c r="M62" s="17">
        <v>0</v>
      </c>
      <c r="N62" s="15" t="s">
        <v>52</v>
      </c>
      <c r="O62" s="15" t="s">
        <v>53</v>
      </c>
      <c r="P62" s="15" t="s">
        <v>52</v>
      </c>
      <c r="Q62" s="17">
        <v>7858333.5819999995</v>
      </c>
      <c r="R62" s="17">
        <v>0</v>
      </c>
      <c r="S62" s="17">
        <v>5685335.7999999998</v>
      </c>
      <c r="T62" s="17">
        <v>0</v>
      </c>
      <c r="U62" s="15" t="s">
        <v>49</v>
      </c>
      <c r="V62" s="17">
        <v>0</v>
      </c>
      <c r="W62" s="17">
        <v>1873273.95</v>
      </c>
      <c r="X62" s="15" t="s">
        <v>54</v>
      </c>
      <c r="Y62" s="17">
        <v>299723.83200000005</v>
      </c>
      <c r="Z62" s="17">
        <v>0</v>
      </c>
      <c r="AA62" s="15" t="s">
        <v>49</v>
      </c>
      <c r="AB62" s="17">
        <v>0</v>
      </c>
      <c r="AC62" s="17">
        <v>0</v>
      </c>
      <c r="AD62" s="15" t="s">
        <v>49</v>
      </c>
      <c r="AE62" s="17">
        <v>0</v>
      </c>
      <c r="AF62" s="15">
        <v>0</v>
      </c>
      <c r="AG62" s="15" t="s">
        <v>49</v>
      </c>
      <c r="AH62" s="17">
        <v>0</v>
      </c>
      <c r="AI62" s="17">
        <v>0</v>
      </c>
      <c r="AJ62" s="15" t="s">
        <v>49</v>
      </c>
      <c r="AK62" s="17">
        <v>0</v>
      </c>
      <c r="AL62" s="17">
        <v>0</v>
      </c>
      <c r="AM62" s="104" t="s">
        <v>52</v>
      </c>
      <c r="AN62" s="15" t="s">
        <v>52</v>
      </c>
      <c r="AO62" s="105" t="s">
        <v>52</v>
      </c>
      <c r="AP62" s="15" t="s">
        <v>52</v>
      </c>
      <c r="AQ62" s="20"/>
      <c r="AR62" s="20"/>
    </row>
    <row r="63" spans="1:44" x14ac:dyDescent="0.25">
      <c r="A63" s="15" t="s">
        <v>185</v>
      </c>
      <c r="B63" s="3">
        <v>44075</v>
      </c>
      <c r="C63" s="15" t="s">
        <v>82</v>
      </c>
      <c r="D63" s="15" t="s">
        <v>78</v>
      </c>
      <c r="E63" s="15" t="s">
        <v>719</v>
      </c>
      <c r="F63" s="15" t="s">
        <v>721</v>
      </c>
      <c r="G63" s="15" t="s">
        <v>50</v>
      </c>
      <c r="H63" s="15" t="s">
        <v>722</v>
      </c>
      <c r="I63" s="17" t="s">
        <v>52</v>
      </c>
      <c r="J63" s="17" t="s">
        <v>52</v>
      </c>
      <c r="K63" s="17" t="s">
        <v>52</v>
      </c>
      <c r="L63" s="17" t="s">
        <v>52</v>
      </c>
      <c r="M63" s="17">
        <v>0</v>
      </c>
      <c r="N63" s="15" t="s">
        <v>52</v>
      </c>
      <c r="O63" s="15" t="s">
        <v>143</v>
      </c>
      <c r="P63" s="15" t="s">
        <v>144</v>
      </c>
      <c r="Q63" s="17">
        <v>1496879.88</v>
      </c>
      <c r="R63" s="17">
        <v>0</v>
      </c>
      <c r="S63" s="17">
        <v>1496879.88</v>
      </c>
      <c r="T63" s="17">
        <v>0</v>
      </c>
      <c r="U63" s="15" t="s">
        <v>49</v>
      </c>
      <c r="V63" s="17">
        <v>0</v>
      </c>
      <c r="W63" s="17">
        <v>0</v>
      </c>
      <c r="X63" s="15" t="s">
        <v>49</v>
      </c>
      <c r="Y63" s="17">
        <v>0</v>
      </c>
      <c r="Z63" s="17">
        <v>0</v>
      </c>
      <c r="AA63" s="15" t="s">
        <v>49</v>
      </c>
      <c r="AB63" s="17">
        <v>0</v>
      </c>
      <c r="AC63" s="17">
        <v>0</v>
      </c>
      <c r="AD63" s="15" t="s">
        <v>49</v>
      </c>
      <c r="AE63" s="17">
        <v>0</v>
      </c>
      <c r="AF63" s="15">
        <v>0</v>
      </c>
      <c r="AG63" s="15" t="s">
        <v>49</v>
      </c>
      <c r="AH63" s="17">
        <v>0</v>
      </c>
      <c r="AI63" s="17">
        <v>0</v>
      </c>
      <c r="AJ63" s="15" t="s">
        <v>49</v>
      </c>
      <c r="AK63" s="17">
        <v>0</v>
      </c>
      <c r="AL63" s="17">
        <v>0</v>
      </c>
      <c r="AM63" s="104" t="s">
        <v>52</v>
      </c>
      <c r="AN63" s="15" t="s">
        <v>52</v>
      </c>
      <c r="AO63" s="105" t="s">
        <v>52</v>
      </c>
      <c r="AP63" s="15" t="s">
        <v>52</v>
      </c>
      <c r="AQ63" s="20"/>
      <c r="AR63" s="20"/>
    </row>
    <row r="64" spans="1:44" x14ac:dyDescent="0.25">
      <c r="A64" s="15" t="s">
        <v>189</v>
      </c>
      <c r="B64" s="3">
        <v>44075</v>
      </c>
      <c r="C64" s="15" t="s">
        <v>82</v>
      </c>
      <c r="D64" s="15" t="s">
        <v>78</v>
      </c>
      <c r="E64" s="15" t="s">
        <v>719</v>
      </c>
      <c r="F64" s="15" t="s">
        <v>721</v>
      </c>
      <c r="G64" s="15" t="s">
        <v>50</v>
      </c>
      <c r="H64" s="15" t="s">
        <v>723</v>
      </c>
      <c r="I64" s="17" t="s">
        <v>52</v>
      </c>
      <c r="J64" s="17" t="s">
        <v>52</v>
      </c>
      <c r="K64" s="17" t="s">
        <v>52</v>
      </c>
      <c r="L64" s="17" t="s">
        <v>52</v>
      </c>
      <c r="M64" s="17">
        <v>0</v>
      </c>
      <c r="N64" s="15" t="s">
        <v>52</v>
      </c>
      <c r="O64" s="15" t="s">
        <v>53</v>
      </c>
      <c r="P64" s="15" t="s">
        <v>52</v>
      </c>
      <c r="Q64" s="17">
        <v>26400774.864799999</v>
      </c>
      <c r="R64" s="17">
        <v>0</v>
      </c>
      <c r="S64" s="17">
        <v>18120538.229999997</v>
      </c>
      <c r="T64" s="17">
        <v>0</v>
      </c>
      <c r="U64" s="15" t="s">
        <v>49</v>
      </c>
      <c r="V64" s="17">
        <v>0</v>
      </c>
      <c r="W64" s="17">
        <v>7138135.0300000003</v>
      </c>
      <c r="X64" s="15" t="s">
        <v>54</v>
      </c>
      <c r="Y64" s="17">
        <v>1142101.6048000001</v>
      </c>
      <c r="Z64" s="17">
        <v>0</v>
      </c>
      <c r="AA64" s="15" t="s">
        <v>49</v>
      </c>
      <c r="AB64" s="17">
        <v>0</v>
      </c>
      <c r="AC64" s="17">
        <v>0</v>
      </c>
      <c r="AD64" s="15" t="s">
        <v>49</v>
      </c>
      <c r="AE64" s="17">
        <v>0</v>
      </c>
      <c r="AF64" s="15">
        <v>0</v>
      </c>
      <c r="AG64" s="15" t="s">
        <v>49</v>
      </c>
      <c r="AH64" s="17">
        <v>0</v>
      </c>
      <c r="AI64" s="17">
        <v>0</v>
      </c>
      <c r="AJ64" s="15" t="s">
        <v>49</v>
      </c>
      <c r="AK64" s="17">
        <v>0</v>
      </c>
      <c r="AL64" s="17">
        <v>0</v>
      </c>
      <c r="AM64" s="104" t="s">
        <v>52</v>
      </c>
      <c r="AN64" s="15" t="s">
        <v>52</v>
      </c>
      <c r="AO64" s="105" t="s">
        <v>52</v>
      </c>
      <c r="AP64" s="15" t="s">
        <v>52</v>
      </c>
      <c r="AQ64" s="20"/>
      <c r="AR64" s="20"/>
    </row>
    <row r="65" spans="1:44" x14ac:dyDescent="0.25">
      <c r="A65" s="15" t="s">
        <v>191</v>
      </c>
      <c r="B65" s="3">
        <v>44075</v>
      </c>
      <c r="C65" s="15" t="s">
        <v>326</v>
      </c>
      <c r="D65" s="15" t="s">
        <v>100</v>
      </c>
      <c r="E65" s="15" t="s">
        <v>347</v>
      </c>
      <c r="F65" s="15" t="s">
        <v>1291</v>
      </c>
      <c r="G65" s="15" t="s">
        <v>50</v>
      </c>
      <c r="H65" s="15" t="s">
        <v>490</v>
      </c>
      <c r="I65" s="17" t="s">
        <v>52</v>
      </c>
      <c r="J65" s="17" t="s">
        <v>52</v>
      </c>
      <c r="K65" s="17" t="s">
        <v>52</v>
      </c>
      <c r="L65" s="17" t="s">
        <v>52</v>
      </c>
      <c r="M65" s="17">
        <v>0</v>
      </c>
      <c r="N65" s="15" t="s">
        <v>52</v>
      </c>
      <c r="O65" s="15" t="s">
        <v>53</v>
      </c>
      <c r="P65" s="15" t="s">
        <v>52</v>
      </c>
      <c r="Q65" s="17">
        <v>113196318.86120002</v>
      </c>
      <c r="R65" s="17">
        <v>0</v>
      </c>
      <c r="S65" s="17">
        <v>85029795.020000011</v>
      </c>
      <c r="T65" s="17">
        <v>0</v>
      </c>
      <c r="U65" s="15" t="s">
        <v>49</v>
      </c>
      <c r="V65" s="17">
        <v>0</v>
      </c>
      <c r="W65" s="17">
        <v>24281486.07</v>
      </c>
      <c r="X65" s="15" t="s">
        <v>49</v>
      </c>
      <c r="Y65" s="17">
        <v>3885037.7711999994</v>
      </c>
      <c r="Z65" s="17">
        <v>0</v>
      </c>
      <c r="AA65" s="15" t="s">
        <v>49</v>
      </c>
      <c r="AB65" s="17">
        <v>0</v>
      </c>
      <c r="AC65" s="17">
        <v>0</v>
      </c>
      <c r="AD65" s="15" t="s">
        <v>49</v>
      </c>
      <c r="AE65" s="17">
        <v>0</v>
      </c>
      <c r="AF65" s="15">
        <v>0</v>
      </c>
      <c r="AG65" s="15" t="s">
        <v>49</v>
      </c>
      <c r="AH65" s="17">
        <v>0</v>
      </c>
      <c r="AI65" s="17">
        <v>0</v>
      </c>
      <c r="AJ65" s="15" t="s">
        <v>49</v>
      </c>
      <c r="AK65" s="17">
        <v>0</v>
      </c>
      <c r="AL65" s="17">
        <v>0</v>
      </c>
      <c r="AM65" s="104" t="s">
        <v>52</v>
      </c>
      <c r="AN65" s="15" t="s">
        <v>52</v>
      </c>
      <c r="AO65" s="105" t="s">
        <v>52</v>
      </c>
      <c r="AP65" s="15" t="s">
        <v>52</v>
      </c>
      <c r="AQ65" s="20"/>
      <c r="AR65" s="20"/>
    </row>
    <row r="66" spans="1:44" x14ac:dyDescent="0.25">
      <c r="A66" s="15" t="s">
        <v>192</v>
      </c>
      <c r="B66" s="3">
        <v>44075</v>
      </c>
      <c r="C66" s="15" t="s">
        <v>326</v>
      </c>
      <c r="D66" s="15" t="s">
        <v>240</v>
      </c>
      <c r="E66" s="15" t="s">
        <v>373</v>
      </c>
      <c r="F66" s="15" t="s">
        <v>1300</v>
      </c>
      <c r="G66" s="15" t="s">
        <v>50</v>
      </c>
      <c r="H66" s="15" t="s">
        <v>491</v>
      </c>
      <c r="I66" s="17" t="s">
        <v>52</v>
      </c>
      <c r="J66" s="17" t="s">
        <v>52</v>
      </c>
      <c r="K66" s="17" t="s">
        <v>52</v>
      </c>
      <c r="L66" s="17" t="s">
        <v>52</v>
      </c>
      <c r="M66" s="17">
        <v>0</v>
      </c>
      <c r="N66" s="15" t="s">
        <v>52</v>
      </c>
      <c r="O66" s="15" t="s">
        <v>53</v>
      </c>
      <c r="P66" s="15" t="s">
        <v>52</v>
      </c>
      <c r="Q66" s="17">
        <v>78798822.654399976</v>
      </c>
      <c r="R66" s="17">
        <v>0</v>
      </c>
      <c r="S66" s="17">
        <v>59852903.890000008</v>
      </c>
      <c r="T66" s="17">
        <v>0</v>
      </c>
      <c r="U66" s="15" t="s">
        <v>49</v>
      </c>
      <c r="V66" s="17">
        <v>0</v>
      </c>
      <c r="W66" s="17">
        <v>16332688.589999998</v>
      </c>
      <c r="X66" s="15" t="s">
        <v>49</v>
      </c>
      <c r="Y66" s="17">
        <v>2613230.1744000004</v>
      </c>
      <c r="Z66" s="17">
        <v>0</v>
      </c>
      <c r="AA66" s="15" t="s">
        <v>49</v>
      </c>
      <c r="AB66" s="17">
        <v>0</v>
      </c>
      <c r="AC66" s="17">
        <v>0</v>
      </c>
      <c r="AD66" s="15" t="s">
        <v>49</v>
      </c>
      <c r="AE66" s="17">
        <v>0</v>
      </c>
      <c r="AF66" s="15">
        <v>0</v>
      </c>
      <c r="AG66" s="15" t="s">
        <v>49</v>
      </c>
      <c r="AH66" s="17">
        <v>0</v>
      </c>
      <c r="AI66" s="17">
        <v>0</v>
      </c>
      <c r="AJ66" s="15" t="s">
        <v>49</v>
      </c>
      <c r="AK66" s="17">
        <v>0</v>
      </c>
      <c r="AL66" s="17">
        <v>0</v>
      </c>
      <c r="AM66" s="104" t="s">
        <v>52</v>
      </c>
      <c r="AN66" s="15" t="s">
        <v>52</v>
      </c>
      <c r="AO66" s="105" t="s">
        <v>52</v>
      </c>
      <c r="AP66" s="15" t="s">
        <v>52</v>
      </c>
      <c r="AQ66" s="20"/>
      <c r="AR66" s="20"/>
    </row>
    <row r="67" spans="1:44" x14ac:dyDescent="0.25">
      <c r="A67" s="15" t="s">
        <v>193</v>
      </c>
      <c r="B67" s="3">
        <v>44075</v>
      </c>
      <c r="C67" s="15" t="s">
        <v>82</v>
      </c>
      <c r="D67" s="15" t="s">
        <v>240</v>
      </c>
      <c r="E67" s="15" t="s">
        <v>313</v>
      </c>
      <c r="F67" s="15" t="s">
        <v>910</v>
      </c>
      <c r="G67" s="15" t="s">
        <v>50</v>
      </c>
      <c r="H67" s="15" t="s">
        <v>899</v>
      </c>
      <c r="I67" s="17" t="s">
        <v>52</v>
      </c>
      <c r="J67" s="17" t="s">
        <v>52</v>
      </c>
      <c r="K67" s="17" t="s">
        <v>52</v>
      </c>
      <c r="L67" s="17" t="s">
        <v>52</v>
      </c>
      <c r="M67" s="17">
        <v>0</v>
      </c>
      <c r="N67" s="15" t="s">
        <v>52</v>
      </c>
      <c r="O67" s="15" t="s">
        <v>661</v>
      </c>
      <c r="P67" s="15" t="s">
        <v>52</v>
      </c>
      <c r="Q67" s="17">
        <v>0</v>
      </c>
      <c r="R67" s="17">
        <v>0</v>
      </c>
      <c r="S67" s="17">
        <v>0</v>
      </c>
      <c r="T67" s="17">
        <v>0</v>
      </c>
      <c r="U67" s="15" t="s">
        <v>49</v>
      </c>
      <c r="V67" s="17">
        <v>0</v>
      </c>
      <c r="W67" s="17">
        <v>0</v>
      </c>
      <c r="X67" s="15" t="s">
        <v>54</v>
      </c>
      <c r="Y67" s="17">
        <v>0</v>
      </c>
      <c r="Z67" s="17">
        <v>0</v>
      </c>
      <c r="AA67" s="15" t="s">
        <v>49</v>
      </c>
      <c r="AB67" s="17">
        <v>0</v>
      </c>
      <c r="AC67" s="17">
        <v>0</v>
      </c>
      <c r="AD67" s="15" t="s">
        <v>49</v>
      </c>
      <c r="AE67" s="17">
        <v>0</v>
      </c>
      <c r="AF67" s="15">
        <v>0</v>
      </c>
      <c r="AG67" s="15" t="s">
        <v>49</v>
      </c>
      <c r="AH67" s="17">
        <v>0</v>
      </c>
      <c r="AI67" s="17">
        <v>0</v>
      </c>
      <c r="AJ67" s="15" t="s">
        <v>49</v>
      </c>
      <c r="AK67" s="17">
        <v>0</v>
      </c>
      <c r="AL67" s="17">
        <v>0</v>
      </c>
      <c r="AM67" s="104" t="s">
        <v>52</v>
      </c>
      <c r="AN67" s="15" t="s">
        <v>52</v>
      </c>
      <c r="AO67" s="105" t="s">
        <v>52</v>
      </c>
      <c r="AP67" s="15" t="s">
        <v>52</v>
      </c>
      <c r="AQ67" s="20"/>
      <c r="AR67" s="20"/>
    </row>
    <row r="68" spans="1:44" x14ac:dyDescent="0.25">
      <c r="A68" s="15" t="s">
        <v>194</v>
      </c>
      <c r="B68" s="3">
        <v>44075</v>
      </c>
      <c r="C68" s="15" t="s">
        <v>326</v>
      </c>
      <c r="D68" s="15" t="s">
        <v>384</v>
      </c>
      <c r="E68" s="15" t="s">
        <v>385</v>
      </c>
      <c r="F68" s="15" t="s">
        <v>1313</v>
      </c>
      <c r="G68" s="15" t="s">
        <v>50</v>
      </c>
      <c r="H68" s="15" t="s">
        <v>492</v>
      </c>
      <c r="I68" s="17" t="s">
        <v>52</v>
      </c>
      <c r="J68" s="17" t="s">
        <v>52</v>
      </c>
      <c r="K68" s="17" t="s">
        <v>52</v>
      </c>
      <c r="L68" s="17" t="s">
        <v>52</v>
      </c>
      <c r="M68" s="17">
        <v>0</v>
      </c>
      <c r="N68" s="15" t="s">
        <v>52</v>
      </c>
      <c r="O68" s="15" t="s">
        <v>53</v>
      </c>
      <c r="P68" s="15" t="s">
        <v>52</v>
      </c>
      <c r="Q68" s="17">
        <v>55204103.090799995</v>
      </c>
      <c r="R68" s="17">
        <v>0</v>
      </c>
      <c r="S68" s="17">
        <v>38427258.709999993</v>
      </c>
      <c r="T68" s="17">
        <v>0</v>
      </c>
      <c r="U68" s="15" t="s">
        <v>49</v>
      </c>
      <c r="V68" s="17">
        <v>0</v>
      </c>
      <c r="W68" s="17">
        <v>14462796.880000001</v>
      </c>
      <c r="X68" s="15" t="s">
        <v>49</v>
      </c>
      <c r="Y68" s="17">
        <v>2314047.5007999996</v>
      </c>
      <c r="Z68" s="17">
        <v>0</v>
      </c>
      <c r="AA68" s="15" t="s">
        <v>49</v>
      </c>
      <c r="AB68" s="17">
        <v>0</v>
      </c>
      <c r="AC68" s="17">
        <v>0</v>
      </c>
      <c r="AD68" s="15" t="s">
        <v>49</v>
      </c>
      <c r="AE68" s="17">
        <v>0</v>
      </c>
      <c r="AF68" s="15">
        <v>0</v>
      </c>
      <c r="AG68" s="15" t="s">
        <v>49</v>
      </c>
      <c r="AH68" s="17">
        <v>0</v>
      </c>
      <c r="AI68" s="17">
        <v>0</v>
      </c>
      <c r="AJ68" s="15" t="s">
        <v>49</v>
      </c>
      <c r="AK68" s="17">
        <v>0</v>
      </c>
      <c r="AL68" s="17">
        <v>0</v>
      </c>
      <c r="AM68" s="104" t="s">
        <v>52</v>
      </c>
      <c r="AN68" s="15" t="s">
        <v>52</v>
      </c>
      <c r="AO68" s="105" t="s">
        <v>52</v>
      </c>
      <c r="AP68" s="15" t="s">
        <v>52</v>
      </c>
      <c r="AQ68" s="20"/>
      <c r="AR68" s="20"/>
    </row>
    <row r="69" spans="1:44" x14ac:dyDescent="0.25">
      <c r="A69" s="15" t="s">
        <v>195</v>
      </c>
      <c r="B69" s="3">
        <v>44075</v>
      </c>
      <c r="C69" s="15" t="s">
        <v>326</v>
      </c>
      <c r="D69" s="15" t="s">
        <v>386</v>
      </c>
      <c r="E69" s="15" t="s">
        <v>387</v>
      </c>
      <c r="F69" s="15" t="s">
        <v>1257</v>
      </c>
      <c r="G69" s="15" t="s">
        <v>50</v>
      </c>
      <c r="H69" s="15" t="s">
        <v>493</v>
      </c>
      <c r="I69" s="17" t="s">
        <v>52</v>
      </c>
      <c r="J69" s="17" t="s">
        <v>52</v>
      </c>
      <c r="K69" s="17" t="s">
        <v>52</v>
      </c>
      <c r="L69" s="17" t="s">
        <v>52</v>
      </c>
      <c r="M69" s="17">
        <v>0</v>
      </c>
      <c r="N69" s="15" t="s">
        <v>52</v>
      </c>
      <c r="O69" s="15" t="s">
        <v>53</v>
      </c>
      <c r="P69" s="15" t="s">
        <v>52</v>
      </c>
      <c r="Q69" s="17">
        <v>61508176.438000001</v>
      </c>
      <c r="R69" s="17">
        <v>0</v>
      </c>
      <c r="S69" s="17">
        <v>49781613.710000001</v>
      </c>
      <c r="T69" s="17">
        <v>0</v>
      </c>
      <c r="U69" s="15" t="s">
        <v>49</v>
      </c>
      <c r="V69" s="17">
        <v>0</v>
      </c>
      <c r="W69" s="17">
        <v>10109105.799999999</v>
      </c>
      <c r="X69" s="15" t="s">
        <v>49</v>
      </c>
      <c r="Y69" s="17">
        <v>1617456.9280000001</v>
      </c>
      <c r="Z69" s="17">
        <v>0</v>
      </c>
      <c r="AA69" s="15" t="s">
        <v>49</v>
      </c>
      <c r="AB69" s="17">
        <v>0</v>
      </c>
      <c r="AC69" s="17">
        <v>0</v>
      </c>
      <c r="AD69" s="15" t="s">
        <v>49</v>
      </c>
      <c r="AE69" s="17">
        <v>0</v>
      </c>
      <c r="AF69" s="15">
        <v>0</v>
      </c>
      <c r="AG69" s="15" t="s">
        <v>49</v>
      </c>
      <c r="AH69" s="17">
        <v>0</v>
      </c>
      <c r="AI69" s="17">
        <v>0</v>
      </c>
      <c r="AJ69" s="15" t="s">
        <v>49</v>
      </c>
      <c r="AK69" s="17">
        <v>0</v>
      </c>
      <c r="AL69" s="17">
        <v>0</v>
      </c>
      <c r="AM69" s="104" t="s">
        <v>52</v>
      </c>
      <c r="AN69" s="15" t="s">
        <v>52</v>
      </c>
      <c r="AO69" s="105" t="s">
        <v>52</v>
      </c>
      <c r="AP69" s="15" t="s">
        <v>52</v>
      </c>
      <c r="AQ69" s="20"/>
      <c r="AR69" s="20"/>
    </row>
    <row r="70" spans="1:44" x14ac:dyDescent="0.25">
      <c r="A70" s="15" t="s">
        <v>196</v>
      </c>
      <c r="B70" s="3">
        <v>44075</v>
      </c>
      <c r="C70" s="15" t="s">
        <v>326</v>
      </c>
      <c r="D70" s="15" t="s">
        <v>388</v>
      </c>
      <c r="E70" s="15" t="s">
        <v>389</v>
      </c>
      <c r="F70" s="15" t="s">
        <v>1311</v>
      </c>
      <c r="G70" s="15" t="s">
        <v>50</v>
      </c>
      <c r="H70" s="15" t="s">
        <v>494</v>
      </c>
      <c r="I70" s="17" t="s">
        <v>52</v>
      </c>
      <c r="J70" s="17" t="s">
        <v>52</v>
      </c>
      <c r="K70" s="17" t="s">
        <v>52</v>
      </c>
      <c r="L70" s="17" t="s">
        <v>52</v>
      </c>
      <c r="M70" s="17">
        <v>0</v>
      </c>
      <c r="N70" s="15" t="s">
        <v>52</v>
      </c>
      <c r="O70" s="15" t="s">
        <v>53</v>
      </c>
      <c r="P70" s="15" t="s">
        <v>52</v>
      </c>
      <c r="Q70" s="17">
        <v>8067834.0899999999</v>
      </c>
      <c r="R70" s="17">
        <v>0</v>
      </c>
      <c r="S70" s="17">
        <v>8067834.0899999999</v>
      </c>
      <c r="T70" s="17">
        <v>0</v>
      </c>
      <c r="U70" s="15" t="s">
        <v>49</v>
      </c>
      <c r="V70" s="17">
        <v>0</v>
      </c>
      <c r="W70" s="17">
        <v>0</v>
      </c>
      <c r="X70" s="15" t="s">
        <v>49</v>
      </c>
      <c r="Y70" s="17">
        <v>0</v>
      </c>
      <c r="Z70" s="17">
        <v>0</v>
      </c>
      <c r="AA70" s="15" t="s">
        <v>49</v>
      </c>
      <c r="AB70" s="17">
        <v>0</v>
      </c>
      <c r="AC70" s="17">
        <v>0</v>
      </c>
      <c r="AD70" s="15" t="s">
        <v>49</v>
      </c>
      <c r="AE70" s="17">
        <v>0</v>
      </c>
      <c r="AF70" s="15">
        <v>0</v>
      </c>
      <c r="AG70" s="15" t="s">
        <v>49</v>
      </c>
      <c r="AH70" s="17">
        <v>0</v>
      </c>
      <c r="AI70" s="17">
        <v>0</v>
      </c>
      <c r="AJ70" s="15" t="s">
        <v>49</v>
      </c>
      <c r="AK70" s="17">
        <v>0</v>
      </c>
      <c r="AL70" s="17">
        <v>0</v>
      </c>
      <c r="AM70" s="104" t="s">
        <v>52</v>
      </c>
      <c r="AN70" s="15" t="s">
        <v>52</v>
      </c>
      <c r="AO70" s="105" t="s">
        <v>52</v>
      </c>
      <c r="AP70" s="15" t="s">
        <v>52</v>
      </c>
      <c r="AQ70" s="20"/>
      <c r="AR70" s="20"/>
    </row>
    <row r="71" spans="1:44" x14ac:dyDescent="0.25">
      <c r="A71" s="15" t="s">
        <v>197</v>
      </c>
      <c r="B71" s="3">
        <v>44075</v>
      </c>
      <c r="C71" s="15" t="s">
        <v>326</v>
      </c>
      <c r="D71" s="15" t="s">
        <v>388</v>
      </c>
      <c r="E71" s="15" t="s">
        <v>389</v>
      </c>
      <c r="F71" s="15" t="s">
        <v>1311</v>
      </c>
      <c r="G71" s="15" t="s">
        <v>50</v>
      </c>
      <c r="H71" s="15" t="s">
        <v>416</v>
      </c>
      <c r="I71" s="17" t="s">
        <v>52</v>
      </c>
      <c r="J71" s="17" t="s">
        <v>52</v>
      </c>
      <c r="K71" s="17" t="s">
        <v>52</v>
      </c>
      <c r="L71" s="17" t="s">
        <v>52</v>
      </c>
      <c r="M71" s="17">
        <v>0</v>
      </c>
      <c r="N71" s="15" t="s">
        <v>52</v>
      </c>
      <c r="O71" s="15" t="s">
        <v>417</v>
      </c>
      <c r="P71" s="15" t="s">
        <v>418</v>
      </c>
      <c r="Q71" s="17">
        <v>2807128.5</v>
      </c>
      <c r="R71" s="17">
        <v>0</v>
      </c>
      <c r="S71" s="17">
        <v>2807128.5</v>
      </c>
      <c r="T71" s="17">
        <v>0</v>
      </c>
      <c r="U71" s="15" t="s">
        <v>49</v>
      </c>
      <c r="V71" s="17">
        <v>0</v>
      </c>
      <c r="W71" s="17">
        <v>0</v>
      </c>
      <c r="X71" s="15" t="s">
        <v>49</v>
      </c>
      <c r="Y71" s="17">
        <v>0</v>
      </c>
      <c r="Z71" s="17">
        <v>0</v>
      </c>
      <c r="AA71" s="15" t="s">
        <v>49</v>
      </c>
      <c r="AB71" s="17">
        <v>0</v>
      </c>
      <c r="AC71" s="17">
        <v>0</v>
      </c>
      <c r="AD71" s="15" t="s">
        <v>49</v>
      </c>
      <c r="AE71" s="17">
        <v>0</v>
      </c>
      <c r="AF71" s="15">
        <v>0</v>
      </c>
      <c r="AG71" s="15" t="s">
        <v>49</v>
      </c>
      <c r="AH71" s="17">
        <v>0</v>
      </c>
      <c r="AI71" s="17">
        <v>0</v>
      </c>
      <c r="AJ71" s="15" t="s">
        <v>49</v>
      </c>
      <c r="AK71" s="17">
        <v>0</v>
      </c>
      <c r="AL71" s="17">
        <v>0</v>
      </c>
      <c r="AM71" s="104" t="s">
        <v>52</v>
      </c>
      <c r="AN71" s="15" t="s">
        <v>52</v>
      </c>
      <c r="AO71" s="105" t="s">
        <v>52</v>
      </c>
      <c r="AP71" s="15" t="s">
        <v>52</v>
      </c>
      <c r="AQ71" s="20"/>
      <c r="AR71" s="20"/>
    </row>
    <row r="72" spans="1:44" x14ac:dyDescent="0.25">
      <c r="A72" s="15" t="s">
        <v>201</v>
      </c>
      <c r="B72" s="3">
        <v>44075</v>
      </c>
      <c r="C72" s="15" t="s">
        <v>326</v>
      </c>
      <c r="D72" s="15" t="s">
        <v>388</v>
      </c>
      <c r="E72" s="15" t="s">
        <v>389</v>
      </c>
      <c r="F72" s="15" t="s">
        <v>1311</v>
      </c>
      <c r="G72" s="15" t="s">
        <v>50</v>
      </c>
      <c r="H72" s="15" t="s">
        <v>495</v>
      </c>
      <c r="I72" s="17" t="s">
        <v>52</v>
      </c>
      <c r="J72" s="17" t="s">
        <v>52</v>
      </c>
      <c r="K72" s="17" t="s">
        <v>52</v>
      </c>
      <c r="L72" s="17" t="s">
        <v>52</v>
      </c>
      <c r="M72" s="17">
        <v>0</v>
      </c>
      <c r="N72" s="15" t="s">
        <v>52</v>
      </c>
      <c r="O72" s="15" t="s">
        <v>53</v>
      </c>
      <c r="P72" s="15" t="s">
        <v>52</v>
      </c>
      <c r="Q72" s="17">
        <v>107637549.942</v>
      </c>
      <c r="R72" s="17">
        <v>0</v>
      </c>
      <c r="S72" s="17">
        <v>82533055.619999975</v>
      </c>
      <c r="T72" s="17">
        <v>0</v>
      </c>
      <c r="U72" s="15" t="s">
        <v>49</v>
      </c>
      <c r="V72" s="17">
        <v>0</v>
      </c>
      <c r="W72" s="17">
        <v>21641805.450000003</v>
      </c>
      <c r="X72" s="15" t="s">
        <v>54</v>
      </c>
      <c r="Y72" s="17">
        <v>3462688.872</v>
      </c>
      <c r="Z72" s="17">
        <v>0</v>
      </c>
      <c r="AA72" s="15" t="s">
        <v>49</v>
      </c>
      <c r="AB72" s="17">
        <v>0</v>
      </c>
      <c r="AC72" s="17">
        <v>0</v>
      </c>
      <c r="AD72" s="15" t="s">
        <v>49</v>
      </c>
      <c r="AE72" s="17">
        <v>0</v>
      </c>
      <c r="AF72" s="15">
        <v>0</v>
      </c>
      <c r="AG72" s="15" t="s">
        <v>49</v>
      </c>
      <c r="AH72" s="17">
        <v>0</v>
      </c>
      <c r="AI72" s="17">
        <v>0</v>
      </c>
      <c r="AJ72" s="15" t="s">
        <v>49</v>
      </c>
      <c r="AK72" s="17">
        <v>0</v>
      </c>
      <c r="AL72" s="17">
        <v>0</v>
      </c>
      <c r="AM72" s="104" t="s">
        <v>52</v>
      </c>
      <c r="AN72" s="15" t="s">
        <v>52</v>
      </c>
      <c r="AO72" s="105" t="s">
        <v>52</v>
      </c>
      <c r="AP72" s="15" t="s">
        <v>52</v>
      </c>
      <c r="AQ72" s="20"/>
      <c r="AR72" s="20"/>
    </row>
    <row r="73" spans="1:44" x14ac:dyDescent="0.25">
      <c r="A73" s="15" t="s">
        <v>203</v>
      </c>
      <c r="B73" s="3">
        <v>44075</v>
      </c>
      <c r="C73" s="15" t="s">
        <v>326</v>
      </c>
      <c r="D73" s="15" t="s">
        <v>393</v>
      </c>
      <c r="E73" s="15" t="s">
        <v>394</v>
      </c>
      <c r="F73" s="15" t="s">
        <v>1327</v>
      </c>
      <c r="G73" s="15" t="s">
        <v>50</v>
      </c>
      <c r="H73" s="15" t="s">
        <v>496</v>
      </c>
      <c r="I73" s="17" t="s">
        <v>52</v>
      </c>
      <c r="J73" s="17" t="s">
        <v>52</v>
      </c>
      <c r="K73" s="17" t="s">
        <v>52</v>
      </c>
      <c r="L73" s="17" t="s">
        <v>52</v>
      </c>
      <c r="M73" s="17">
        <v>0</v>
      </c>
      <c r="N73" s="15" t="s">
        <v>52</v>
      </c>
      <c r="O73" s="15" t="s">
        <v>53</v>
      </c>
      <c r="P73" s="15" t="s">
        <v>52</v>
      </c>
      <c r="Q73" s="17">
        <v>76683935.983599991</v>
      </c>
      <c r="R73" s="17">
        <v>0</v>
      </c>
      <c r="S73" s="17">
        <v>57757538.719999991</v>
      </c>
      <c r="T73" s="17">
        <v>0</v>
      </c>
      <c r="U73" s="15" t="s">
        <v>49</v>
      </c>
      <c r="V73" s="17">
        <v>0</v>
      </c>
      <c r="W73" s="17">
        <v>16315859.710000003</v>
      </c>
      <c r="X73" s="15" t="s">
        <v>54</v>
      </c>
      <c r="Y73" s="17">
        <v>2610537.5535999998</v>
      </c>
      <c r="Z73" s="17">
        <v>0</v>
      </c>
      <c r="AA73" s="15" t="s">
        <v>49</v>
      </c>
      <c r="AB73" s="17">
        <v>0</v>
      </c>
      <c r="AC73" s="17">
        <v>0</v>
      </c>
      <c r="AD73" s="15" t="s">
        <v>49</v>
      </c>
      <c r="AE73" s="17">
        <v>0</v>
      </c>
      <c r="AF73" s="15">
        <v>0</v>
      </c>
      <c r="AG73" s="15" t="s">
        <v>49</v>
      </c>
      <c r="AH73" s="17">
        <v>0</v>
      </c>
      <c r="AI73" s="17">
        <v>0</v>
      </c>
      <c r="AJ73" s="15" t="s">
        <v>49</v>
      </c>
      <c r="AK73" s="17">
        <v>0</v>
      </c>
      <c r="AL73" s="17">
        <v>0</v>
      </c>
      <c r="AM73" s="104" t="s">
        <v>52</v>
      </c>
      <c r="AN73" s="15" t="s">
        <v>52</v>
      </c>
      <c r="AO73" s="105" t="s">
        <v>52</v>
      </c>
      <c r="AP73" s="15" t="s">
        <v>52</v>
      </c>
      <c r="AQ73" s="20"/>
      <c r="AR73" s="20"/>
    </row>
    <row r="74" spans="1:44" x14ac:dyDescent="0.25">
      <c r="A74" s="15" t="s">
        <v>204</v>
      </c>
      <c r="B74" s="3">
        <v>44075</v>
      </c>
      <c r="C74" s="15" t="s">
        <v>326</v>
      </c>
      <c r="D74" s="15" t="s">
        <v>652</v>
      </c>
      <c r="E74" s="15" t="s">
        <v>48</v>
      </c>
      <c r="F74" s="15" t="s">
        <v>623</v>
      </c>
      <c r="G74" s="15" t="s">
        <v>50</v>
      </c>
      <c r="H74" s="15" t="s">
        <v>105</v>
      </c>
      <c r="I74" s="17" t="s">
        <v>52</v>
      </c>
      <c r="J74" s="17" t="s">
        <v>52</v>
      </c>
      <c r="K74" s="17" t="s">
        <v>52</v>
      </c>
      <c r="L74" s="17" t="s">
        <v>52</v>
      </c>
      <c r="M74" s="17">
        <v>0</v>
      </c>
      <c r="N74" s="15" t="s">
        <v>52</v>
      </c>
      <c r="O74" s="15" t="s">
        <v>53</v>
      </c>
      <c r="P74" s="15" t="s">
        <v>52</v>
      </c>
      <c r="Q74" s="17">
        <v>41906950.155000001</v>
      </c>
      <c r="R74" s="17">
        <v>0</v>
      </c>
      <c r="S74" s="17">
        <v>37570127.755000003</v>
      </c>
      <c r="T74" s="17">
        <v>0</v>
      </c>
      <c r="U74" s="15" t="s">
        <v>49</v>
      </c>
      <c r="V74" s="17">
        <v>0</v>
      </c>
      <c r="W74" s="17">
        <v>3738640</v>
      </c>
      <c r="X74" s="15" t="s">
        <v>49</v>
      </c>
      <c r="Y74" s="17">
        <v>598182.40000000002</v>
      </c>
      <c r="Z74" s="17">
        <v>0</v>
      </c>
      <c r="AA74" s="15" t="s">
        <v>49</v>
      </c>
      <c r="AB74" s="17">
        <v>0</v>
      </c>
      <c r="AC74" s="17">
        <v>0</v>
      </c>
      <c r="AD74" s="15" t="s">
        <v>49</v>
      </c>
      <c r="AE74" s="17">
        <v>0</v>
      </c>
      <c r="AF74" s="15">
        <v>0</v>
      </c>
      <c r="AG74" s="15" t="s">
        <v>49</v>
      </c>
      <c r="AH74" s="17">
        <v>0</v>
      </c>
      <c r="AI74" s="17">
        <v>0</v>
      </c>
      <c r="AJ74" s="15" t="s">
        <v>49</v>
      </c>
      <c r="AK74" s="17">
        <v>0</v>
      </c>
      <c r="AL74" s="17">
        <v>0</v>
      </c>
      <c r="AM74" s="104" t="s">
        <v>52</v>
      </c>
      <c r="AN74" s="15" t="s">
        <v>52</v>
      </c>
      <c r="AO74" s="105" t="s">
        <v>52</v>
      </c>
      <c r="AP74" s="15" t="s">
        <v>52</v>
      </c>
      <c r="AQ74" s="20"/>
      <c r="AR74" s="20"/>
    </row>
    <row r="75" spans="1:44" x14ac:dyDescent="0.25">
      <c r="A75" s="15" t="s">
        <v>208</v>
      </c>
      <c r="B75" s="3">
        <v>44075</v>
      </c>
      <c r="C75" s="15" t="s">
        <v>326</v>
      </c>
      <c r="D75" s="15" t="s">
        <v>652</v>
      </c>
      <c r="E75" s="15" t="s">
        <v>48</v>
      </c>
      <c r="F75" s="15" t="s">
        <v>623</v>
      </c>
      <c r="G75" s="15" t="s">
        <v>50</v>
      </c>
      <c r="H75" s="15" t="s">
        <v>107</v>
      </c>
      <c r="I75" s="17" t="s">
        <v>52</v>
      </c>
      <c r="J75" s="17" t="s">
        <v>52</v>
      </c>
      <c r="K75" s="17" t="s">
        <v>52</v>
      </c>
      <c r="L75" s="17" t="s">
        <v>52</v>
      </c>
      <c r="M75" s="17">
        <v>0</v>
      </c>
      <c r="N75" s="15" t="s">
        <v>52</v>
      </c>
      <c r="O75" s="15" t="s">
        <v>108</v>
      </c>
      <c r="P75" s="15" t="s">
        <v>109</v>
      </c>
      <c r="Q75" s="17">
        <v>85800</v>
      </c>
      <c r="R75" s="17">
        <v>0</v>
      </c>
      <c r="S75" s="17">
        <v>85800</v>
      </c>
      <c r="T75" s="17">
        <v>0</v>
      </c>
      <c r="U75" s="15" t="s">
        <v>49</v>
      </c>
      <c r="V75" s="17">
        <v>0</v>
      </c>
      <c r="W75" s="17">
        <v>0</v>
      </c>
      <c r="X75" s="15" t="s">
        <v>49</v>
      </c>
      <c r="Y75" s="17">
        <v>0</v>
      </c>
      <c r="Z75" s="17">
        <v>0</v>
      </c>
      <c r="AA75" s="15" t="s">
        <v>49</v>
      </c>
      <c r="AB75" s="17">
        <v>0</v>
      </c>
      <c r="AC75" s="17">
        <v>0</v>
      </c>
      <c r="AD75" s="15" t="s">
        <v>49</v>
      </c>
      <c r="AE75" s="17">
        <v>0</v>
      </c>
      <c r="AF75" s="15">
        <v>0</v>
      </c>
      <c r="AG75" s="15" t="s">
        <v>49</v>
      </c>
      <c r="AH75" s="17">
        <v>0</v>
      </c>
      <c r="AI75" s="17">
        <v>0</v>
      </c>
      <c r="AJ75" s="15" t="s">
        <v>49</v>
      </c>
      <c r="AK75" s="17">
        <v>0</v>
      </c>
      <c r="AL75" s="17">
        <v>0</v>
      </c>
      <c r="AM75" s="104" t="s">
        <v>52</v>
      </c>
      <c r="AN75" s="15" t="s">
        <v>52</v>
      </c>
      <c r="AO75" s="105" t="s">
        <v>52</v>
      </c>
      <c r="AP75" s="15" t="s">
        <v>52</v>
      </c>
      <c r="AQ75" s="20"/>
      <c r="AR75" s="20"/>
    </row>
    <row r="76" spans="1:44" x14ac:dyDescent="0.25">
      <c r="A76" s="15" t="s">
        <v>212</v>
      </c>
      <c r="B76" s="3">
        <v>44075</v>
      </c>
      <c r="C76" s="15" t="s">
        <v>326</v>
      </c>
      <c r="D76" s="15" t="s">
        <v>652</v>
      </c>
      <c r="E76" s="15" t="s">
        <v>48</v>
      </c>
      <c r="F76" s="15" t="s">
        <v>623</v>
      </c>
      <c r="G76" s="15" t="s">
        <v>50</v>
      </c>
      <c r="H76" s="15" t="s">
        <v>111</v>
      </c>
      <c r="I76" s="17" t="s">
        <v>52</v>
      </c>
      <c r="J76" s="17" t="s">
        <v>52</v>
      </c>
      <c r="K76" s="17" t="s">
        <v>52</v>
      </c>
      <c r="L76" s="17" t="s">
        <v>52</v>
      </c>
      <c r="M76" s="17">
        <v>0</v>
      </c>
      <c r="N76" s="15" t="s">
        <v>52</v>
      </c>
      <c r="O76" s="15" t="s">
        <v>53</v>
      </c>
      <c r="P76" s="15" t="s">
        <v>52</v>
      </c>
      <c r="Q76" s="17">
        <v>11877141.260000002</v>
      </c>
      <c r="R76" s="17">
        <v>0</v>
      </c>
      <c r="S76" s="17">
        <v>11431469.260000002</v>
      </c>
      <c r="T76" s="17">
        <v>0</v>
      </c>
      <c r="U76" s="15" t="s">
        <v>49</v>
      </c>
      <c r="V76" s="17">
        <v>0</v>
      </c>
      <c r="W76" s="17">
        <v>384200</v>
      </c>
      <c r="X76" s="15" t="s">
        <v>49</v>
      </c>
      <c r="Y76" s="17">
        <v>61472</v>
      </c>
      <c r="Z76" s="17">
        <v>0</v>
      </c>
      <c r="AA76" s="15" t="s">
        <v>49</v>
      </c>
      <c r="AB76" s="17">
        <v>0</v>
      </c>
      <c r="AC76" s="17">
        <v>0</v>
      </c>
      <c r="AD76" s="15" t="s">
        <v>49</v>
      </c>
      <c r="AE76" s="17">
        <v>0</v>
      </c>
      <c r="AF76" s="15">
        <v>0</v>
      </c>
      <c r="AG76" s="15" t="s">
        <v>49</v>
      </c>
      <c r="AH76" s="17">
        <v>0</v>
      </c>
      <c r="AI76" s="17">
        <v>0</v>
      </c>
      <c r="AJ76" s="15" t="s">
        <v>49</v>
      </c>
      <c r="AK76" s="17">
        <v>0</v>
      </c>
      <c r="AL76" s="17">
        <v>0</v>
      </c>
      <c r="AM76" s="104" t="s">
        <v>52</v>
      </c>
      <c r="AN76" s="15" t="s">
        <v>52</v>
      </c>
      <c r="AO76" s="105" t="s">
        <v>52</v>
      </c>
      <c r="AP76" s="15" t="s">
        <v>52</v>
      </c>
      <c r="AQ76" s="20"/>
      <c r="AR76" s="20"/>
    </row>
    <row r="77" spans="1:44" x14ac:dyDescent="0.25">
      <c r="A77" s="15" t="s">
        <v>215</v>
      </c>
      <c r="B77" s="3">
        <v>44075</v>
      </c>
      <c r="C77" s="15" t="s">
        <v>326</v>
      </c>
      <c r="D77" s="15" t="s">
        <v>397</v>
      </c>
      <c r="E77" s="15" t="s">
        <v>398</v>
      </c>
      <c r="F77" s="15" t="s">
        <v>1340</v>
      </c>
      <c r="G77" s="15" t="s">
        <v>50</v>
      </c>
      <c r="H77" s="15" t="s">
        <v>497</v>
      </c>
      <c r="I77" s="17" t="s">
        <v>52</v>
      </c>
      <c r="J77" s="17" t="s">
        <v>52</v>
      </c>
      <c r="K77" s="17" t="s">
        <v>52</v>
      </c>
      <c r="L77" s="17" t="s">
        <v>52</v>
      </c>
      <c r="M77" s="17">
        <v>0</v>
      </c>
      <c r="N77" s="15" t="s">
        <v>52</v>
      </c>
      <c r="O77" s="15" t="s">
        <v>53</v>
      </c>
      <c r="P77" s="15" t="s">
        <v>52</v>
      </c>
      <c r="Q77" s="17">
        <v>5117504.2</v>
      </c>
      <c r="R77" s="17">
        <v>0</v>
      </c>
      <c r="S77" s="17">
        <v>1901961</v>
      </c>
      <c r="T77" s="17">
        <v>0</v>
      </c>
      <c r="U77" s="15" t="s">
        <v>49</v>
      </c>
      <c r="V77" s="17">
        <v>0</v>
      </c>
      <c r="W77" s="17">
        <v>2772020</v>
      </c>
      <c r="X77" s="15" t="s">
        <v>54</v>
      </c>
      <c r="Y77" s="17">
        <v>443523.2</v>
      </c>
      <c r="Z77" s="17">
        <v>0</v>
      </c>
      <c r="AA77" s="15" t="s">
        <v>49</v>
      </c>
      <c r="AB77" s="17">
        <v>0</v>
      </c>
      <c r="AC77" s="17">
        <v>0</v>
      </c>
      <c r="AD77" s="15" t="s">
        <v>49</v>
      </c>
      <c r="AE77" s="17">
        <v>0</v>
      </c>
      <c r="AF77" s="15">
        <v>0</v>
      </c>
      <c r="AG77" s="15" t="s">
        <v>49</v>
      </c>
      <c r="AH77" s="17">
        <v>0</v>
      </c>
      <c r="AI77" s="17">
        <v>0</v>
      </c>
      <c r="AJ77" s="15" t="s">
        <v>49</v>
      </c>
      <c r="AK77" s="17">
        <v>0</v>
      </c>
      <c r="AL77" s="17">
        <v>0</v>
      </c>
      <c r="AM77" s="104" t="s">
        <v>52</v>
      </c>
      <c r="AN77" s="15" t="s">
        <v>52</v>
      </c>
      <c r="AO77" s="105" t="s">
        <v>52</v>
      </c>
      <c r="AP77" s="15" t="s">
        <v>52</v>
      </c>
      <c r="AQ77" s="20"/>
      <c r="AR77" s="20"/>
    </row>
    <row r="78" spans="1:44" x14ac:dyDescent="0.25">
      <c r="A78" s="15" t="s">
        <v>218</v>
      </c>
      <c r="B78" s="3">
        <v>44075</v>
      </c>
      <c r="C78" s="15" t="s">
        <v>326</v>
      </c>
      <c r="D78" s="15" t="s">
        <v>653</v>
      </c>
      <c r="E78" s="15" t="s">
        <v>79</v>
      </c>
      <c r="F78" s="15" t="s">
        <v>655</v>
      </c>
      <c r="G78" s="15" t="s">
        <v>50</v>
      </c>
      <c r="H78" s="15" t="s">
        <v>122</v>
      </c>
      <c r="I78" s="17" t="s">
        <v>52</v>
      </c>
      <c r="J78" s="17" t="s">
        <v>52</v>
      </c>
      <c r="K78" s="17" t="s">
        <v>52</v>
      </c>
      <c r="L78" s="17" t="s">
        <v>52</v>
      </c>
      <c r="M78" s="17">
        <v>0</v>
      </c>
      <c r="N78" s="15" t="s">
        <v>52</v>
      </c>
      <c r="O78" s="15" t="s">
        <v>53</v>
      </c>
      <c r="P78" s="15" t="s">
        <v>52</v>
      </c>
      <c r="Q78" s="17">
        <v>7657316.3215999994</v>
      </c>
      <c r="R78" s="17">
        <v>0</v>
      </c>
      <c r="S78" s="17">
        <v>6454140.8199999994</v>
      </c>
      <c r="T78" s="17">
        <v>0</v>
      </c>
      <c r="U78" s="15" t="s">
        <v>49</v>
      </c>
      <c r="V78" s="17">
        <v>0</v>
      </c>
      <c r="W78" s="17">
        <v>1037220.26</v>
      </c>
      <c r="X78" s="15" t="s">
        <v>54</v>
      </c>
      <c r="Y78" s="17">
        <v>165955.24160000001</v>
      </c>
      <c r="Z78" s="17">
        <v>0</v>
      </c>
      <c r="AA78" s="15" t="s">
        <v>49</v>
      </c>
      <c r="AB78" s="17">
        <v>0</v>
      </c>
      <c r="AC78" s="17">
        <v>0</v>
      </c>
      <c r="AD78" s="15" t="s">
        <v>49</v>
      </c>
      <c r="AE78" s="17">
        <v>0</v>
      </c>
      <c r="AF78" s="15">
        <v>0</v>
      </c>
      <c r="AG78" s="15" t="s">
        <v>49</v>
      </c>
      <c r="AH78" s="17">
        <v>0</v>
      </c>
      <c r="AI78" s="17">
        <v>0</v>
      </c>
      <c r="AJ78" s="15" t="s">
        <v>49</v>
      </c>
      <c r="AK78" s="17">
        <v>0</v>
      </c>
      <c r="AL78" s="17">
        <v>0</v>
      </c>
      <c r="AM78" s="104" t="s">
        <v>52</v>
      </c>
      <c r="AN78" s="15" t="s">
        <v>52</v>
      </c>
      <c r="AO78" s="105" t="s">
        <v>52</v>
      </c>
      <c r="AP78" s="15" t="s">
        <v>52</v>
      </c>
      <c r="AQ78" s="20"/>
      <c r="AR78" s="20"/>
    </row>
    <row r="79" spans="1:44" x14ac:dyDescent="0.25">
      <c r="A79" s="15" t="s">
        <v>219</v>
      </c>
      <c r="B79" s="19">
        <v>44075</v>
      </c>
      <c r="C79" s="15" t="s">
        <v>326</v>
      </c>
      <c r="D79" s="15" t="s">
        <v>1352</v>
      </c>
      <c r="E79" s="15" t="s">
        <v>1353</v>
      </c>
      <c r="F79" s="15" t="s">
        <v>1356</v>
      </c>
      <c r="G79" s="15" t="s">
        <v>50</v>
      </c>
      <c r="H79" s="15" t="s">
        <v>1354</v>
      </c>
      <c r="I79" s="17"/>
      <c r="J79" s="17"/>
      <c r="K79" s="17"/>
      <c r="L79" s="17"/>
      <c r="M79" s="17">
        <v>0</v>
      </c>
      <c r="N79" s="15"/>
      <c r="O79" s="15" t="s">
        <v>661</v>
      </c>
      <c r="P79" s="15"/>
      <c r="Q79" s="17">
        <v>0</v>
      </c>
      <c r="R79" s="17">
        <v>0</v>
      </c>
      <c r="S79" s="17">
        <v>0</v>
      </c>
      <c r="T79" s="17">
        <v>0</v>
      </c>
      <c r="U79" s="15" t="s">
        <v>49</v>
      </c>
      <c r="V79" s="17">
        <v>0</v>
      </c>
      <c r="W79" s="17">
        <v>0</v>
      </c>
      <c r="X79" s="15" t="s">
        <v>49</v>
      </c>
      <c r="Y79" s="17">
        <v>0</v>
      </c>
      <c r="Z79" s="17">
        <v>0</v>
      </c>
      <c r="AA79" s="15" t="s">
        <v>49</v>
      </c>
      <c r="AB79" s="17">
        <v>0</v>
      </c>
      <c r="AC79" s="17">
        <v>0</v>
      </c>
      <c r="AD79" s="15" t="s">
        <v>49</v>
      </c>
      <c r="AE79" s="17">
        <v>0</v>
      </c>
      <c r="AF79" s="15" t="s">
        <v>681</v>
      </c>
      <c r="AG79" s="15" t="s">
        <v>49</v>
      </c>
      <c r="AH79" s="17">
        <v>0</v>
      </c>
      <c r="AI79" s="17">
        <v>0</v>
      </c>
      <c r="AJ79" s="15" t="s">
        <v>49</v>
      </c>
      <c r="AK79" s="17">
        <v>0</v>
      </c>
      <c r="AL79" s="17">
        <v>0</v>
      </c>
      <c r="AM79" s="104"/>
      <c r="AN79" s="5"/>
      <c r="AO79" s="106"/>
      <c r="AP79" s="15"/>
      <c r="AQ79" s="20"/>
      <c r="AR79" s="20"/>
    </row>
    <row r="80" spans="1:44" x14ac:dyDescent="0.25">
      <c r="A80" s="15" t="s">
        <v>220</v>
      </c>
      <c r="B80" s="3">
        <v>44075</v>
      </c>
      <c r="C80" s="15" t="s">
        <v>326</v>
      </c>
      <c r="D80" s="15" t="s">
        <v>399</v>
      </c>
      <c r="E80" s="15" t="s">
        <v>400</v>
      </c>
      <c r="F80" s="15" t="s">
        <v>668</v>
      </c>
      <c r="G80" s="15" t="s">
        <v>50</v>
      </c>
      <c r="H80" s="15" t="s">
        <v>498</v>
      </c>
      <c r="I80" s="17" t="s">
        <v>52</v>
      </c>
      <c r="J80" s="17" t="s">
        <v>52</v>
      </c>
      <c r="K80" s="17" t="s">
        <v>52</v>
      </c>
      <c r="L80" s="17" t="s">
        <v>52</v>
      </c>
      <c r="M80" s="17">
        <v>0</v>
      </c>
      <c r="N80" s="15" t="s">
        <v>52</v>
      </c>
      <c r="O80" s="15" t="s">
        <v>53</v>
      </c>
      <c r="P80" s="15" t="s">
        <v>52</v>
      </c>
      <c r="Q80" s="17">
        <v>46335479.4384</v>
      </c>
      <c r="R80" s="17">
        <v>0</v>
      </c>
      <c r="S80" s="17">
        <v>30282036.159999996</v>
      </c>
      <c r="T80" s="17">
        <v>0</v>
      </c>
      <c r="U80" s="15" t="s">
        <v>49</v>
      </c>
      <c r="V80" s="17">
        <v>0</v>
      </c>
      <c r="W80" s="17">
        <v>13839175.24</v>
      </c>
      <c r="X80" s="15" t="s">
        <v>54</v>
      </c>
      <c r="Y80" s="17">
        <v>2214268.0384</v>
      </c>
      <c r="Z80" s="17">
        <v>0</v>
      </c>
      <c r="AA80" s="15" t="s">
        <v>49</v>
      </c>
      <c r="AB80" s="17">
        <v>0</v>
      </c>
      <c r="AC80" s="17">
        <v>0</v>
      </c>
      <c r="AD80" s="15" t="s">
        <v>49</v>
      </c>
      <c r="AE80" s="17">
        <v>0</v>
      </c>
      <c r="AF80" s="15">
        <v>0</v>
      </c>
      <c r="AG80" s="15" t="s">
        <v>49</v>
      </c>
      <c r="AH80" s="17">
        <v>0</v>
      </c>
      <c r="AI80" s="17">
        <v>0</v>
      </c>
      <c r="AJ80" s="15" t="s">
        <v>49</v>
      </c>
      <c r="AK80" s="17">
        <v>0</v>
      </c>
      <c r="AL80" s="17">
        <v>0</v>
      </c>
      <c r="AM80" s="104" t="s">
        <v>52</v>
      </c>
      <c r="AN80" s="15" t="s">
        <v>52</v>
      </c>
      <c r="AO80" s="105" t="s">
        <v>52</v>
      </c>
      <c r="AP80" s="15" t="s">
        <v>52</v>
      </c>
      <c r="AQ80" s="20"/>
      <c r="AR80" s="20"/>
    </row>
    <row r="81" spans="1:44" x14ac:dyDescent="0.25">
      <c r="A81" s="15" t="s">
        <v>221</v>
      </c>
      <c r="B81" s="3">
        <v>44076</v>
      </c>
      <c r="C81" s="15" t="s">
        <v>326</v>
      </c>
      <c r="D81" s="15" t="s">
        <v>47</v>
      </c>
      <c r="E81" s="15" t="s">
        <v>327</v>
      </c>
      <c r="F81" s="15" t="s">
        <v>1246</v>
      </c>
      <c r="G81" s="15" t="s">
        <v>50</v>
      </c>
      <c r="H81" s="15" t="s">
        <v>499</v>
      </c>
      <c r="I81" s="17" t="s">
        <v>52</v>
      </c>
      <c r="J81" s="17" t="s">
        <v>52</v>
      </c>
      <c r="K81" s="17" t="s">
        <v>52</v>
      </c>
      <c r="L81" s="17" t="s">
        <v>52</v>
      </c>
      <c r="M81" s="17">
        <v>0</v>
      </c>
      <c r="N81" s="15" t="s">
        <v>52</v>
      </c>
      <c r="O81" s="15" t="s">
        <v>53</v>
      </c>
      <c r="P81" s="15" t="s">
        <v>52</v>
      </c>
      <c r="Q81" s="17">
        <v>58855187.647999994</v>
      </c>
      <c r="R81" s="17">
        <v>0</v>
      </c>
      <c r="S81" s="17">
        <v>50226263.399999991</v>
      </c>
      <c r="T81" s="17">
        <v>0</v>
      </c>
      <c r="U81" s="15" t="s">
        <v>49</v>
      </c>
      <c r="V81" s="17">
        <v>0</v>
      </c>
      <c r="W81" s="17">
        <v>7438727.7999999998</v>
      </c>
      <c r="X81" s="15" t="s">
        <v>49</v>
      </c>
      <c r="Y81" s="17">
        <v>1190196.4480000001</v>
      </c>
      <c r="Z81" s="17">
        <v>0</v>
      </c>
      <c r="AA81" s="15" t="s">
        <v>49</v>
      </c>
      <c r="AB81" s="17">
        <v>0</v>
      </c>
      <c r="AC81" s="17">
        <v>0</v>
      </c>
      <c r="AD81" s="15" t="s">
        <v>49</v>
      </c>
      <c r="AE81" s="17">
        <v>0</v>
      </c>
      <c r="AF81" s="15">
        <v>0</v>
      </c>
      <c r="AG81" s="15" t="s">
        <v>49</v>
      </c>
      <c r="AH81" s="17">
        <v>0</v>
      </c>
      <c r="AI81" s="17">
        <v>0</v>
      </c>
      <c r="AJ81" s="15" t="s">
        <v>49</v>
      </c>
      <c r="AK81" s="17">
        <v>0</v>
      </c>
      <c r="AL81" s="17">
        <v>0</v>
      </c>
      <c r="AM81" s="104" t="s">
        <v>52</v>
      </c>
      <c r="AN81" s="15" t="s">
        <v>52</v>
      </c>
      <c r="AO81" s="105" t="s">
        <v>52</v>
      </c>
      <c r="AP81" s="15" t="s">
        <v>52</v>
      </c>
      <c r="AQ81" s="20"/>
      <c r="AR81" s="20"/>
    </row>
    <row r="82" spans="1:44" x14ac:dyDescent="0.25">
      <c r="A82" s="15" t="s">
        <v>222</v>
      </c>
      <c r="B82" s="3">
        <v>44076</v>
      </c>
      <c r="C82" s="15" t="s">
        <v>82</v>
      </c>
      <c r="D82" s="15" t="s">
        <v>47</v>
      </c>
      <c r="E82" s="15" t="s">
        <v>83</v>
      </c>
      <c r="F82" s="15" t="s">
        <v>728</v>
      </c>
      <c r="G82" s="15" t="s">
        <v>50</v>
      </c>
      <c r="H82" s="15" t="s">
        <v>725</v>
      </c>
      <c r="I82" s="17" t="s">
        <v>52</v>
      </c>
      <c r="J82" s="17" t="s">
        <v>52</v>
      </c>
      <c r="K82" s="17" t="s">
        <v>52</v>
      </c>
      <c r="L82" s="17" t="s">
        <v>52</v>
      </c>
      <c r="M82" s="17">
        <v>0</v>
      </c>
      <c r="N82" s="15" t="s">
        <v>52</v>
      </c>
      <c r="O82" s="15" t="s">
        <v>53</v>
      </c>
      <c r="P82" s="15" t="s">
        <v>52</v>
      </c>
      <c r="Q82" s="17">
        <v>129424836.19839999</v>
      </c>
      <c r="R82" s="17">
        <v>0</v>
      </c>
      <c r="S82" s="17">
        <v>92713283.520000011</v>
      </c>
      <c r="T82" s="17">
        <v>0</v>
      </c>
      <c r="U82" s="15" t="s">
        <v>49</v>
      </c>
      <c r="V82" s="17">
        <v>0</v>
      </c>
      <c r="W82" s="17">
        <v>31647890.239999998</v>
      </c>
      <c r="X82" s="15" t="s">
        <v>54</v>
      </c>
      <c r="Y82" s="17">
        <v>5063662.4383999994</v>
      </c>
      <c r="Z82" s="17">
        <v>0</v>
      </c>
      <c r="AA82" s="15" t="s">
        <v>49</v>
      </c>
      <c r="AB82" s="17">
        <v>0</v>
      </c>
      <c r="AC82" s="17">
        <v>0</v>
      </c>
      <c r="AD82" s="15" t="s">
        <v>49</v>
      </c>
      <c r="AE82" s="17">
        <v>0</v>
      </c>
      <c r="AF82" s="15">
        <v>0</v>
      </c>
      <c r="AG82" s="15" t="s">
        <v>49</v>
      </c>
      <c r="AH82" s="17">
        <v>0</v>
      </c>
      <c r="AI82" s="17">
        <v>0</v>
      </c>
      <c r="AJ82" s="15" t="s">
        <v>49</v>
      </c>
      <c r="AK82" s="17">
        <v>0</v>
      </c>
      <c r="AL82" s="17">
        <v>0</v>
      </c>
      <c r="AM82" s="104" t="s">
        <v>52</v>
      </c>
      <c r="AN82" s="15" t="s">
        <v>52</v>
      </c>
      <c r="AO82" s="105" t="s">
        <v>52</v>
      </c>
      <c r="AP82" s="15" t="s">
        <v>52</v>
      </c>
      <c r="AQ82" s="20"/>
      <c r="AR82" s="20"/>
    </row>
    <row r="83" spans="1:44" x14ac:dyDescent="0.25">
      <c r="A83" s="15" t="s">
        <v>225</v>
      </c>
      <c r="B83" s="3">
        <v>44076</v>
      </c>
      <c r="C83" s="15" t="s">
        <v>326</v>
      </c>
      <c r="D83" s="15" t="s">
        <v>56</v>
      </c>
      <c r="E83" s="15" t="s">
        <v>328</v>
      </c>
      <c r="F83" s="15" t="s">
        <v>1259</v>
      </c>
      <c r="G83" s="15" t="s">
        <v>50</v>
      </c>
      <c r="H83" s="15" t="s">
        <v>500</v>
      </c>
      <c r="I83" s="17" t="s">
        <v>52</v>
      </c>
      <c r="J83" s="17" t="s">
        <v>52</v>
      </c>
      <c r="K83" s="17" t="s">
        <v>52</v>
      </c>
      <c r="L83" s="17" t="s">
        <v>52</v>
      </c>
      <c r="M83" s="17">
        <v>0</v>
      </c>
      <c r="N83" s="15" t="s">
        <v>52</v>
      </c>
      <c r="O83" s="15" t="s">
        <v>53</v>
      </c>
      <c r="P83" s="15" t="s">
        <v>52</v>
      </c>
      <c r="Q83" s="17">
        <v>48785580.099200003</v>
      </c>
      <c r="R83" s="17">
        <v>0</v>
      </c>
      <c r="S83" s="17">
        <v>36294632.680000007</v>
      </c>
      <c r="T83" s="17">
        <v>0</v>
      </c>
      <c r="U83" s="15" t="s">
        <v>49</v>
      </c>
      <c r="V83" s="17">
        <v>0</v>
      </c>
      <c r="W83" s="17">
        <v>10768058.120000001</v>
      </c>
      <c r="X83" s="15" t="s">
        <v>54</v>
      </c>
      <c r="Y83" s="17">
        <v>1722889.2992</v>
      </c>
      <c r="Z83" s="17">
        <v>0</v>
      </c>
      <c r="AA83" s="15" t="s">
        <v>49</v>
      </c>
      <c r="AB83" s="17">
        <v>0</v>
      </c>
      <c r="AC83" s="17">
        <v>0</v>
      </c>
      <c r="AD83" s="15" t="s">
        <v>49</v>
      </c>
      <c r="AE83" s="17">
        <v>0</v>
      </c>
      <c r="AF83" s="15">
        <v>0</v>
      </c>
      <c r="AG83" s="15" t="s">
        <v>49</v>
      </c>
      <c r="AH83" s="17">
        <v>0</v>
      </c>
      <c r="AI83" s="17">
        <v>0</v>
      </c>
      <c r="AJ83" s="15" t="s">
        <v>49</v>
      </c>
      <c r="AK83" s="17">
        <v>0</v>
      </c>
      <c r="AL83" s="17">
        <v>0</v>
      </c>
      <c r="AM83" s="104" t="s">
        <v>52</v>
      </c>
      <c r="AN83" s="15" t="s">
        <v>52</v>
      </c>
      <c r="AO83" s="105" t="s">
        <v>52</v>
      </c>
      <c r="AP83" s="15" t="s">
        <v>52</v>
      </c>
      <c r="AQ83" s="20"/>
      <c r="AR83" s="20"/>
    </row>
    <row r="84" spans="1:44" x14ac:dyDescent="0.25">
      <c r="A84" s="15" t="s">
        <v>227</v>
      </c>
      <c r="B84" s="3">
        <v>44076</v>
      </c>
      <c r="C84" s="15" t="s">
        <v>326</v>
      </c>
      <c r="D84" s="15" t="s">
        <v>56</v>
      </c>
      <c r="E84" s="15" t="s">
        <v>680</v>
      </c>
      <c r="F84" s="15" t="s">
        <v>685</v>
      </c>
      <c r="G84" s="15" t="s">
        <v>50</v>
      </c>
      <c r="H84" s="15" t="s">
        <v>686</v>
      </c>
      <c r="I84" s="17"/>
      <c r="J84" s="17"/>
      <c r="K84" s="17"/>
      <c r="L84" s="17"/>
      <c r="M84" s="17">
        <v>0</v>
      </c>
      <c r="N84" s="15"/>
      <c r="O84" s="15" t="s">
        <v>53</v>
      </c>
      <c r="P84" s="15"/>
      <c r="Q84" s="17">
        <v>27313354.850000001</v>
      </c>
      <c r="R84" s="17">
        <v>0</v>
      </c>
      <c r="S84" s="17">
        <f>+Q84</f>
        <v>27313354.850000001</v>
      </c>
      <c r="T84" s="17">
        <v>0</v>
      </c>
      <c r="U84" s="15"/>
      <c r="V84" s="17">
        <v>0</v>
      </c>
      <c r="W84" s="17">
        <v>0</v>
      </c>
      <c r="X84" s="15"/>
      <c r="Y84" s="17">
        <v>0</v>
      </c>
      <c r="Z84" s="17">
        <v>0</v>
      </c>
      <c r="AA84" s="15" t="s">
        <v>681</v>
      </c>
      <c r="AB84" s="17">
        <v>0</v>
      </c>
      <c r="AC84" s="17">
        <v>0</v>
      </c>
      <c r="AD84" s="15"/>
      <c r="AE84" s="17">
        <v>0</v>
      </c>
      <c r="AF84" s="15"/>
      <c r="AG84" s="15"/>
      <c r="AH84" s="17">
        <v>0</v>
      </c>
      <c r="AI84" s="17">
        <v>0</v>
      </c>
      <c r="AJ84" s="15"/>
      <c r="AK84" s="17">
        <v>0</v>
      </c>
      <c r="AL84" s="17">
        <v>0</v>
      </c>
      <c r="AM84" s="104"/>
      <c r="AN84" s="5"/>
      <c r="AO84" s="106"/>
      <c r="AP84" s="15"/>
      <c r="AQ84" s="20"/>
      <c r="AR84" s="20"/>
    </row>
    <row r="85" spans="1:44" x14ac:dyDescent="0.25">
      <c r="A85" s="15" t="s">
        <v>229</v>
      </c>
      <c r="B85" s="3">
        <v>44076</v>
      </c>
      <c r="C85" s="15" t="s">
        <v>46</v>
      </c>
      <c r="D85" s="15" t="s">
        <v>56</v>
      </c>
      <c r="E85" s="15" t="s">
        <v>57</v>
      </c>
      <c r="F85" s="15" t="s">
        <v>637</v>
      </c>
      <c r="G85" s="15" t="s">
        <v>50</v>
      </c>
      <c r="H85" s="15" t="s">
        <v>152</v>
      </c>
      <c r="I85" s="17" t="s">
        <v>52</v>
      </c>
      <c r="J85" s="17" t="s">
        <v>52</v>
      </c>
      <c r="K85" s="17" t="s">
        <v>52</v>
      </c>
      <c r="L85" s="17" t="s">
        <v>52</v>
      </c>
      <c r="M85" s="17">
        <v>0</v>
      </c>
      <c r="N85" s="15" t="s">
        <v>52</v>
      </c>
      <c r="O85" s="15" t="s">
        <v>53</v>
      </c>
      <c r="P85" s="15" t="s">
        <v>52</v>
      </c>
      <c r="Q85" s="17">
        <v>37684133.151200004</v>
      </c>
      <c r="R85" s="17">
        <v>0</v>
      </c>
      <c r="S85" s="17">
        <v>32753269.160000004</v>
      </c>
      <c r="T85" s="17">
        <v>0</v>
      </c>
      <c r="U85" s="15" t="s">
        <v>49</v>
      </c>
      <c r="V85" s="17">
        <v>0</v>
      </c>
      <c r="W85" s="17">
        <v>4250744.82</v>
      </c>
      <c r="X85" s="15" t="s">
        <v>49</v>
      </c>
      <c r="Y85" s="17">
        <v>680119.17119999998</v>
      </c>
      <c r="Z85" s="17">
        <v>0</v>
      </c>
      <c r="AA85" s="15" t="s">
        <v>49</v>
      </c>
      <c r="AB85" s="17">
        <v>0</v>
      </c>
      <c r="AC85" s="17">
        <v>0</v>
      </c>
      <c r="AD85" s="15" t="s">
        <v>49</v>
      </c>
      <c r="AE85" s="17">
        <v>0</v>
      </c>
      <c r="AF85" s="15">
        <v>0</v>
      </c>
      <c r="AG85" s="15" t="s">
        <v>49</v>
      </c>
      <c r="AH85" s="17">
        <v>0</v>
      </c>
      <c r="AI85" s="17">
        <v>0</v>
      </c>
      <c r="AJ85" s="15" t="s">
        <v>49</v>
      </c>
      <c r="AK85" s="17">
        <v>0</v>
      </c>
      <c r="AL85" s="17">
        <v>0</v>
      </c>
      <c r="AM85" s="104" t="s">
        <v>52</v>
      </c>
      <c r="AN85" s="15" t="s">
        <v>52</v>
      </c>
      <c r="AO85" s="105" t="s">
        <v>52</v>
      </c>
      <c r="AP85" s="15" t="s">
        <v>52</v>
      </c>
      <c r="AQ85" s="20"/>
      <c r="AR85" s="20"/>
    </row>
    <row r="86" spans="1:44" x14ac:dyDescent="0.25">
      <c r="A86" s="15" t="s">
        <v>230</v>
      </c>
      <c r="B86" s="3">
        <v>44076</v>
      </c>
      <c r="C86" s="15" t="s">
        <v>82</v>
      </c>
      <c r="D86" s="15" t="s">
        <v>56</v>
      </c>
      <c r="E86" s="15" t="s">
        <v>129</v>
      </c>
      <c r="F86" s="15" t="s">
        <v>898</v>
      </c>
      <c r="G86" s="15" t="s">
        <v>50</v>
      </c>
      <c r="H86" s="15" t="s">
        <v>726</v>
      </c>
      <c r="I86" s="17" t="s">
        <v>52</v>
      </c>
      <c r="J86" s="17" t="s">
        <v>52</v>
      </c>
      <c r="K86" s="17" t="s">
        <v>52</v>
      </c>
      <c r="L86" s="17" t="s">
        <v>52</v>
      </c>
      <c r="M86" s="17">
        <v>0</v>
      </c>
      <c r="N86" s="15" t="s">
        <v>52</v>
      </c>
      <c r="O86" s="15" t="s">
        <v>53</v>
      </c>
      <c r="P86" s="15" t="s">
        <v>52</v>
      </c>
      <c r="Q86" s="17">
        <v>77922473.057599992</v>
      </c>
      <c r="R86" s="17">
        <v>0</v>
      </c>
      <c r="S86" s="17">
        <v>49604802.329999998</v>
      </c>
      <c r="T86" s="17">
        <v>0</v>
      </c>
      <c r="U86" s="15" t="s">
        <v>49</v>
      </c>
      <c r="V86" s="17">
        <v>0</v>
      </c>
      <c r="W86" s="17">
        <v>24411785.109999999</v>
      </c>
      <c r="X86" s="15" t="s">
        <v>54</v>
      </c>
      <c r="Y86" s="17">
        <v>3905885.6176000005</v>
      </c>
      <c r="Z86" s="17">
        <v>0</v>
      </c>
      <c r="AA86" s="15" t="s">
        <v>49</v>
      </c>
      <c r="AB86" s="17">
        <v>0</v>
      </c>
      <c r="AC86" s="17">
        <v>0</v>
      </c>
      <c r="AD86" s="15" t="s">
        <v>49</v>
      </c>
      <c r="AE86" s="17">
        <v>0</v>
      </c>
      <c r="AF86" s="15">
        <v>0</v>
      </c>
      <c r="AG86" s="15" t="s">
        <v>49</v>
      </c>
      <c r="AH86" s="17">
        <v>0</v>
      </c>
      <c r="AI86" s="17">
        <v>0</v>
      </c>
      <c r="AJ86" s="15" t="s">
        <v>49</v>
      </c>
      <c r="AK86" s="17">
        <v>0</v>
      </c>
      <c r="AL86" s="17">
        <v>0</v>
      </c>
      <c r="AM86" s="104" t="s">
        <v>52</v>
      </c>
      <c r="AN86" s="15" t="s">
        <v>52</v>
      </c>
      <c r="AO86" s="105" t="s">
        <v>52</v>
      </c>
      <c r="AP86" s="15" t="s">
        <v>52</v>
      </c>
      <c r="AQ86" s="20"/>
      <c r="AR86" s="20"/>
    </row>
    <row r="87" spans="1:44" x14ac:dyDescent="0.25">
      <c r="A87" s="15" t="s">
        <v>231</v>
      </c>
      <c r="B87" s="3">
        <v>44076</v>
      </c>
      <c r="C87" s="15" t="s">
        <v>326</v>
      </c>
      <c r="D87" s="15" t="s">
        <v>68</v>
      </c>
      <c r="E87" s="15" t="s">
        <v>332</v>
      </c>
      <c r="F87" s="15" t="s">
        <v>1272</v>
      </c>
      <c r="G87" s="15" t="s">
        <v>50</v>
      </c>
      <c r="H87" s="15" t="s">
        <v>501</v>
      </c>
      <c r="I87" s="17" t="s">
        <v>52</v>
      </c>
      <c r="J87" s="17" t="s">
        <v>52</v>
      </c>
      <c r="K87" s="17" t="s">
        <v>52</v>
      </c>
      <c r="L87" s="17" t="s">
        <v>52</v>
      </c>
      <c r="M87" s="17">
        <v>0</v>
      </c>
      <c r="N87" s="15" t="s">
        <v>52</v>
      </c>
      <c r="O87" s="15" t="s">
        <v>53</v>
      </c>
      <c r="P87" s="15" t="s">
        <v>52</v>
      </c>
      <c r="Q87" s="17">
        <v>89015559.492799997</v>
      </c>
      <c r="R87" s="17">
        <v>0</v>
      </c>
      <c r="S87" s="17">
        <v>70124146.529999986</v>
      </c>
      <c r="T87" s="17">
        <v>0</v>
      </c>
      <c r="U87" s="15" t="s">
        <v>49</v>
      </c>
      <c r="V87" s="17">
        <v>0</v>
      </c>
      <c r="W87" s="17">
        <v>16285700.83</v>
      </c>
      <c r="X87" s="15" t="s">
        <v>49</v>
      </c>
      <c r="Y87" s="17">
        <v>2605712.1327999998</v>
      </c>
      <c r="Z87" s="17">
        <v>0</v>
      </c>
      <c r="AA87" s="15" t="s">
        <v>49</v>
      </c>
      <c r="AB87" s="17">
        <v>0</v>
      </c>
      <c r="AC87" s="17">
        <v>0</v>
      </c>
      <c r="AD87" s="15" t="s">
        <v>49</v>
      </c>
      <c r="AE87" s="17">
        <v>0</v>
      </c>
      <c r="AF87" s="15">
        <v>0</v>
      </c>
      <c r="AG87" s="15" t="s">
        <v>49</v>
      </c>
      <c r="AH87" s="17">
        <v>0</v>
      </c>
      <c r="AI87" s="17">
        <v>0</v>
      </c>
      <c r="AJ87" s="15" t="s">
        <v>49</v>
      </c>
      <c r="AK87" s="17">
        <v>0</v>
      </c>
      <c r="AL87" s="17">
        <v>0</v>
      </c>
      <c r="AM87" s="104" t="s">
        <v>52</v>
      </c>
      <c r="AN87" s="15" t="s">
        <v>52</v>
      </c>
      <c r="AO87" s="105" t="s">
        <v>52</v>
      </c>
      <c r="AP87" s="15" t="s">
        <v>52</v>
      </c>
      <c r="AQ87" s="20"/>
      <c r="AR87" s="20"/>
    </row>
    <row r="88" spans="1:44" x14ac:dyDescent="0.25">
      <c r="A88" s="15" t="s">
        <v>234</v>
      </c>
      <c r="B88" s="3">
        <v>44076</v>
      </c>
      <c r="C88" s="15" t="s">
        <v>46</v>
      </c>
      <c r="D88" s="15" t="s">
        <v>68</v>
      </c>
      <c r="E88" s="15" t="s">
        <v>69</v>
      </c>
      <c r="F88" s="15" t="s">
        <v>645</v>
      </c>
      <c r="G88" s="15" t="s">
        <v>50</v>
      </c>
      <c r="H88" s="15" t="s">
        <v>154</v>
      </c>
      <c r="I88" s="17" t="s">
        <v>52</v>
      </c>
      <c r="J88" s="17" t="s">
        <v>52</v>
      </c>
      <c r="K88" s="17" t="s">
        <v>52</v>
      </c>
      <c r="L88" s="17" t="s">
        <v>52</v>
      </c>
      <c r="M88" s="17">
        <v>0</v>
      </c>
      <c r="N88" s="15" t="s">
        <v>52</v>
      </c>
      <c r="O88" s="15" t="s">
        <v>53</v>
      </c>
      <c r="P88" s="15" t="s">
        <v>52</v>
      </c>
      <c r="Q88" s="17">
        <v>56896602.260800011</v>
      </c>
      <c r="R88" s="17">
        <v>0</v>
      </c>
      <c r="S88" s="17">
        <v>51182698.469999999</v>
      </c>
      <c r="T88" s="17">
        <v>0</v>
      </c>
      <c r="U88" s="15" t="s">
        <v>49</v>
      </c>
      <c r="V88" s="17">
        <v>0</v>
      </c>
      <c r="W88" s="17">
        <v>4925779.13</v>
      </c>
      <c r="X88" s="15" t="s">
        <v>54</v>
      </c>
      <c r="Y88" s="17">
        <v>788124.66079999995</v>
      </c>
      <c r="Z88" s="17">
        <v>0</v>
      </c>
      <c r="AA88" s="15" t="s">
        <v>49</v>
      </c>
      <c r="AB88" s="17">
        <v>0</v>
      </c>
      <c r="AC88" s="17">
        <v>0</v>
      </c>
      <c r="AD88" s="15" t="s">
        <v>49</v>
      </c>
      <c r="AE88" s="17">
        <v>0</v>
      </c>
      <c r="AF88" s="15">
        <v>0</v>
      </c>
      <c r="AG88" s="15" t="s">
        <v>49</v>
      </c>
      <c r="AH88" s="17">
        <v>0</v>
      </c>
      <c r="AI88" s="17">
        <v>0</v>
      </c>
      <c r="AJ88" s="15" t="s">
        <v>49</v>
      </c>
      <c r="AK88" s="17">
        <v>0</v>
      </c>
      <c r="AL88" s="17">
        <v>0</v>
      </c>
      <c r="AM88" s="104" t="s">
        <v>52</v>
      </c>
      <c r="AN88" s="15" t="s">
        <v>52</v>
      </c>
      <c r="AO88" s="105" t="s">
        <v>52</v>
      </c>
      <c r="AP88" s="15" t="s">
        <v>52</v>
      </c>
      <c r="AQ88" s="20"/>
      <c r="AR88" s="20"/>
    </row>
    <row r="89" spans="1:44" x14ac:dyDescent="0.25">
      <c r="A89" s="15" t="s">
        <v>237</v>
      </c>
      <c r="B89" s="3">
        <v>44076</v>
      </c>
      <c r="C89" s="15" t="s">
        <v>82</v>
      </c>
      <c r="D89" s="15" t="s">
        <v>68</v>
      </c>
      <c r="E89" s="15" t="s">
        <v>86</v>
      </c>
      <c r="F89" s="15" t="s">
        <v>728</v>
      </c>
      <c r="G89" s="15" t="s">
        <v>50</v>
      </c>
      <c r="H89" s="15" t="s">
        <v>727</v>
      </c>
      <c r="I89" s="17" t="s">
        <v>52</v>
      </c>
      <c r="J89" s="17" t="s">
        <v>52</v>
      </c>
      <c r="K89" s="17" t="s">
        <v>52</v>
      </c>
      <c r="L89" s="17" t="s">
        <v>52</v>
      </c>
      <c r="M89" s="17">
        <v>0</v>
      </c>
      <c r="N89" s="15" t="s">
        <v>52</v>
      </c>
      <c r="O89" s="15" t="s">
        <v>53</v>
      </c>
      <c r="P89" s="15" t="s">
        <v>52</v>
      </c>
      <c r="Q89" s="17">
        <v>90463889.350799978</v>
      </c>
      <c r="R89" s="17">
        <v>0</v>
      </c>
      <c r="S89" s="17">
        <v>63624676.590000004</v>
      </c>
      <c r="T89" s="17">
        <v>0</v>
      </c>
      <c r="U89" s="15" t="s">
        <v>49</v>
      </c>
      <c r="V89" s="17">
        <v>0</v>
      </c>
      <c r="W89" s="17">
        <v>23137252.379999999</v>
      </c>
      <c r="X89" s="15" t="s">
        <v>54</v>
      </c>
      <c r="Y89" s="17">
        <v>3701960.3807999995</v>
      </c>
      <c r="Z89" s="17">
        <v>0</v>
      </c>
      <c r="AA89" s="15" t="s">
        <v>49</v>
      </c>
      <c r="AB89" s="17">
        <v>0</v>
      </c>
      <c r="AC89" s="17">
        <v>0</v>
      </c>
      <c r="AD89" s="15" t="s">
        <v>49</v>
      </c>
      <c r="AE89" s="17">
        <v>0</v>
      </c>
      <c r="AF89" s="15">
        <v>0</v>
      </c>
      <c r="AG89" s="15" t="s">
        <v>49</v>
      </c>
      <c r="AH89" s="17">
        <v>0</v>
      </c>
      <c r="AI89" s="17">
        <v>0</v>
      </c>
      <c r="AJ89" s="15" t="s">
        <v>49</v>
      </c>
      <c r="AK89" s="17">
        <v>0</v>
      </c>
      <c r="AL89" s="17">
        <v>0</v>
      </c>
      <c r="AM89" s="104" t="s">
        <v>52</v>
      </c>
      <c r="AN89" s="15" t="s">
        <v>52</v>
      </c>
      <c r="AO89" s="105" t="s">
        <v>52</v>
      </c>
      <c r="AP89" s="15" t="s">
        <v>52</v>
      </c>
      <c r="AQ89" s="20"/>
      <c r="AR89" s="20"/>
    </row>
    <row r="90" spans="1:44" x14ac:dyDescent="0.25">
      <c r="A90" s="15" t="s">
        <v>238</v>
      </c>
      <c r="B90" s="3">
        <v>44076</v>
      </c>
      <c r="C90" s="15" t="s">
        <v>82</v>
      </c>
      <c r="D90" s="15" t="s">
        <v>68</v>
      </c>
      <c r="E90" s="15" t="s">
        <v>86</v>
      </c>
      <c r="F90" s="15" t="s">
        <v>728</v>
      </c>
      <c r="G90" s="15" t="s">
        <v>50</v>
      </c>
      <c r="H90" s="15" t="s">
        <v>729</v>
      </c>
      <c r="I90" s="17" t="s">
        <v>52</v>
      </c>
      <c r="J90" s="17" t="s">
        <v>52</v>
      </c>
      <c r="K90" s="17" t="s">
        <v>52</v>
      </c>
      <c r="L90" s="17" t="s">
        <v>52</v>
      </c>
      <c r="M90" s="17">
        <v>0</v>
      </c>
      <c r="N90" s="15" t="s">
        <v>52</v>
      </c>
      <c r="O90" s="15" t="s">
        <v>163</v>
      </c>
      <c r="P90" s="15" t="s">
        <v>164</v>
      </c>
      <c r="Q90" s="17">
        <v>5036896</v>
      </c>
      <c r="R90" s="17">
        <v>0</v>
      </c>
      <c r="S90" s="17">
        <v>2733600</v>
      </c>
      <c r="T90" s="17">
        <v>1985600</v>
      </c>
      <c r="U90" s="15" t="s">
        <v>54</v>
      </c>
      <c r="V90" s="17">
        <v>317696</v>
      </c>
      <c r="W90" s="17">
        <v>0</v>
      </c>
      <c r="X90" s="15" t="s">
        <v>49</v>
      </c>
      <c r="Y90" s="17">
        <v>0</v>
      </c>
      <c r="Z90" s="17">
        <v>0</v>
      </c>
      <c r="AA90" s="15" t="s">
        <v>49</v>
      </c>
      <c r="AB90" s="17">
        <v>0</v>
      </c>
      <c r="AC90" s="17">
        <v>0</v>
      </c>
      <c r="AD90" s="15" t="s">
        <v>49</v>
      </c>
      <c r="AE90" s="17">
        <v>0</v>
      </c>
      <c r="AF90" s="15">
        <v>0</v>
      </c>
      <c r="AG90" s="15" t="s">
        <v>49</v>
      </c>
      <c r="AH90" s="17">
        <v>0</v>
      </c>
      <c r="AI90" s="17">
        <v>0</v>
      </c>
      <c r="AJ90" s="15" t="s">
        <v>49</v>
      </c>
      <c r="AK90" s="17">
        <v>0</v>
      </c>
      <c r="AL90" s="17">
        <v>0</v>
      </c>
      <c r="AM90" s="104" t="s">
        <v>52</v>
      </c>
      <c r="AN90" s="15" t="s">
        <v>52</v>
      </c>
      <c r="AO90" s="105" t="s">
        <v>52</v>
      </c>
      <c r="AP90" s="15" t="s">
        <v>52</v>
      </c>
      <c r="AQ90" s="20"/>
      <c r="AR90" s="20"/>
    </row>
    <row r="91" spans="1:44" x14ac:dyDescent="0.25">
      <c r="A91" s="15" t="s">
        <v>239</v>
      </c>
      <c r="B91" s="3">
        <v>44076</v>
      </c>
      <c r="C91" s="15" t="s">
        <v>82</v>
      </c>
      <c r="D91" s="15" t="s">
        <v>68</v>
      </c>
      <c r="E91" s="15" t="s">
        <v>86</v>
      </c>
      <c r="F91" s="15" t="s">
        <v>728</v>
      </c>
      <c r="G91" s="15" t="s">
        <v>50</v>
      </c>
      <c r="H91" s="15" t="s">
        <v>730</v>
      </c>
      <c r="I91" s="17" t="s">
        <v>52</v>
      </c>
      <c r="J91" s="17" t="s">
        <v>52</v>
      </c>
      <c r="K91" s="17" t="s">
        <v>52</v>
      </c>
      <c r="L91" s="17" t="s">
        <v>52</v>
      </c>
      <c r="M91" s="17">
        <v>0</v>
      </c>
      <c r="N91" s="15" t="s">
        <v>52</v>
      </c>
      <c r="O91" s="15" t="s">
        <v>53</v>
      </c>
      <c r="P91" s="15" t="s">
        <v>52</v>
      </c>
      <c r="Q91" s="17">
        <v>66969276.124799989</v>
      </c>
      <c r="R91" s="17">
        <v>0</v>
      </c>
      <c r="S91" s="17">
        <v>44132824.730000004</v>
      </c>
      <c r="T91" s="17">
        <v>0</v>
      </c>
      <c r="U91" s="15" t="s">
        <v>49</v>
      </c>
      <c r="V91" s="17">
        <v>0</v>
      </c>
      <c r="W91" s="17">
        <v>19686596.029999997</v>
      </c>
      <c r="X91" s="15" t="s">
        <v>54</v>
      </c>
      <c r="Y91" s="17">
        <v>3149855.3648000006</v>
      </c>
      <c r="Z91" s="17">
        <v>0</v>
      </c>
      <c r="AA91" s="15" t="s">
        <v>49</v>
      </c>
      <c r="AB91" s="17">
        <v>0</v>
      </c>
      <c r="AC91" s="17">
        <v>0</v>
      </c>
      <c r="AD91" s="15" t="s">
        <v>49</v>
      </c>
      <c r="AE91" s="17">
        <v>0</v>
      </c>
      <c r="AF91" s="15">
        <v>0</v>
      </c>
      <c r="AG91" s="15" t="s">
        <v>49</v>
      </c>
      <c r="AH91" s="17">
        <v>0</v>
      </c>
      <c r="AI91" s="17">
        <v>0</v>
      </c>
      <c r="AJ91" s="15" t="s">
        <v>49</v>
      </c>
      <c r="AK91" s="17">
        <v>0</v>
      </c>
      <c r="AL91" s="17">
        <v>0</v>
      </c>
      <c r="AM91" s="104" t="s">
        <v>52</v>
      </c>
      <c r="AN91" s="15" t="s">
        <v>52</v>
      </c>
      <c r="AO91" s="105" t="s">
        <v>52</v>
      </c>
      <c r="AP91" s="15" t="s">
        <v>52</v>
      </c>
      <c r="AQ91" s="20"/>
      <c r="AR91" s="20"/>
    </row>
    <row r="92" spans="1:44" x14ac:dyDescent="0.25">
      <c r="A92" s="15" t="s">
        <v>241</v>
      </c>
      <c r="B92" s="3">
        <v>44076</v>
      </c>
      <c r="C92" s="15" t="s">
        <v>326</v>
      </c>
      <c r="D92" s="15" t="s">
        <v>78</v>
      </c>
      <c r="E92" s="15" t="s">
        <v>333</v>
      </c>
      <c r="F92" s="15" t="s">
        <v>698</v>
      </c>
      <c r="G92" s="15" t="s">
        <v>50</v>
      </c>
      <c r="H92" s="15" t="s">
        <v>502</v>
      </c>
      <c r="I92" s="17" t="s">
        <v>52</v>
      </c>
      <c r="J92" s="17" t="s">
        <v>52</v>
      </c>
      <c r="K92" s="17" t="s">
        <v>52</v>
      </c>
      <c r="L92" s="17" t="s">
        <v>52</v>
      </c>
      <c r="M92" s="17">
        <v>0</v>
      </c>
      <c r="N92" s="15" t="s">
        <v>52</v>
      </c>
      <c r="O92" s="15" t="s">
        <v>53</v>
      </c>
      <c r="P92" s="15" t="s">
        <v>52</v>
      </c>
      <c r="Q92" s="17">
        <v>1464239.9939999999</v>
      </c>
      <c r="R92" s="17">
        <v>0</v>
      </c>
      <c r="S92" s="17">
        <v>1168640.5</v>
      </c>
      <c r="T92" s="17">
        <v>0</v>
      </c>
      <c r="U92" s="15" t="s">
        <v>49</v>
      </c>
      <c r="V92" s="17">
        <v>0</v>
      </c>
      <c r="W92" s="17">
        <v>254827.15</v>
      </c>
      <c r="X92" s="15" t="s">
        <v>54</v>
      </c>
      <c r="Y92" s="17">
        <v>40772.343999999997</v>
      </c>
      <c r="Z92" s="17">
        <v>0</v>
      </c>
      <c r="AA92" s="15" t="s">
        <v>49</v>
      </c>
      <c r="AB92" s="17">
        <v>0</v>
      </c>
      <c r="AC92" s="17">
        <v>0</v>
      </c>
      <c r="AD92" s="15" t="s">
        <v>49</v>
      </c>
      <c r="AE92" s="17">
        <v>0</v>
      </c>
      <c r="AF92" s="15">
        <v>0</v>
      </c>
      <c r="AG92" s="15" t="s">
        <v>49</v>
      </c>
      <c r="AH92" s="17">
        <v>0</v>
      </c>
      <c r="AI92" s="17">
        <v>0</v>
      </c>
      <c r="AJ92" s="15" t="s">
        <v>49</v>
      </c>
      <c r="AK92" s="17">
        <v>0</v>
      </c>
      <c r="AL92" s="17">
        <v>0</v>
      </c>
      <c r="AM92" s="104" t="s">
        <v>52</v>
      </c>
      <c r="AN92" s="15" t="s">
        <v>52</v>
      </c>
      <c r="AO92" s="105" t="s">
        <v>52</v>
      </c>
      <c r="AP92" s="15" t="s">
        <v>52</v>
      </c>
      <c r="AQ92" s="20"/>
      <c r="AR92" s="20"/>
    </row>
    <row r="93" spans="1:44" x14ac:dyDescent="0.25">
      <c r="A93" s="15" t="s">
        <v>244</v>
      </c>
      <c r="B93" s="3">
        <v>44076</v>
      </c>
      <c r="C93" s="15" t="s">
        <v>82</v>
      </c>
      <c r="D93" s="15" t="s">
        <v>78</v>
      </c>
      <c r="E93" s="15" t="s">
        <v>719</v>
      </c>
      <c r="F93" s="15" t="s">
        <v>707</v>
      </c>
      <c r="G93" s="15" t="s">
        <v>50</v>
      </c>
      <c r="H93" s="15" t="s">
        <v>731</v>
      </c>
      <c r="I93" s="17" t="s">
        <v>52</v>
      </c>
      <c r="J93" s="17" t="s">
        <v>52</v>
      </c>
      <c r="K93" s="17" t="s">
        <v>52</v>
      </c>
      <c r="L93" s="17" t="s">
        <v>52</v>
      </c>
      <c r="M93" s="17">
        <v>0</v>
      </c>
      <c r="N93" s="15" t="s">
        <v>52</v>
      </c>
      <c r="O93" s="15" t="s">
        <v>53</v>
      </c>
      <c r="P93" s="15" t="s">
        <v>52</v>
      </c>
      <c r="Q93" s="17">
        <v>98533912.940000013</v>
      </c>
      <c r="R93" s="17">
        <v>0</v>
      </c>
      <c r="S93" s="17">
        <v>54014905.719999984</v>
      </c>
      <c r="T93" s="17">
        <v>0</v>
      </c>
      <c r="U93" s="15" t="s">
        <v>49</v>
      </c>
      <c r="V93" s="17">
        <v>0</v>
      </c>
      <c r="W93" s="17">
        <v>38378454.5</v>
      </c>
      <c r="X93" s="15" t="s">
        <v>49</v>
      </c>
      <c r="Y93" s="17">
        <v>6140552.7200000007</v>
      </c>
      <c r="Z93" s="17">
        <v>0</v>
      </c>
      <c r="AA93" s="15" t="s">
        <v>49</v>
      </c>
      <c r="AB93" s="17">
        <v>0</v>
      </c>
      <c r="AC93" s="17">
        <v>0</v>
      </c>
      <c r="AD93" s="15" t="s">
        <v>49</v>
      </c>
      <c r="AE93" s="17">
        <v>0</v>
      </c>
      <c r="AF93" s="15">
        <v>0</v>
      </c>
      <c r="AG93" s="15" t="s">
        <v>49</v>
      </c>
      <c r="AH93" s="17">
        <v>0</v>
      </c>
      <c r="AI93" s="17">
        <v>0</v>
      </c>
      <c r="AJ93" s="15" t="s">
        <v>49</v>
      </c>
      <c r="AK93" s="17">
        <v>0</v>
      </c>
      <c r="AL93" s="17">
        <v>0</v>
      </c>
      <c r="AM93" s="104" t="s">
        <v>52</v>
      </c>
      <c r="AN93" s="15" t="s">
        <v>52</v>
      </c>
      <c r="AO93" s="105" t="s">
        <v>52</v>
      </c>
      <c r="AP93" s="15" t="s">
        <v>52</v>
      </c>
      <c r="AQ93" s="20"/>
      <c r="AR93" s="20"/>
    </row>
    <row r="94" spans="1:44" x14ac:dyDescent="0.25">
      <c r="A94" s="15" t="s">
        <v>245</v>
      </c>
      <c r="B94" s="3">
        <v>44076</v>
      </c>
      <c r="C94" s="15" t="s">
        <v>326</v>
      </c>
      <c r="D94" s="15" t="s">
        <v>100</v>
      </c>
      <c r="E94" s="15" t="s">
        <v>347</v>
      </c>
      <c r="F94" s="15" t="s">
        <v>1292</v>
      </c>
      <c r="G94" s="15" t="s">
        <v>50</v>
      </c>
      <c r="H94" s="15" t="s">
        <v>503</v>
      </c>
      <c r="I94" s="17" t="s">
        <v>52</v>
      </c>
      <c r="J94" s="17" t="s">
        <v>52</v>
      </c>
      <c r="K94" s="17" t="s">
        <v>52</v>
      </c>
      <c r="L94" s="17" t="s">
        <v>52</v>
      </c>
      <c r="M94" s="17">
        <v>0</v>
      </c>
      <c r="N94" s="15" t="s">
        <v>52</v>
      </c>
      <c r="O94" s="15" t="s">
        <v>53</v>
      </c>
      <c r="P94" s="15" t="s">
        <v>52</v>
      </c>
      <c r="Q94" s="17">
        <v>71649859.468400002</v>
      </c>
      <c r="R94" s="17">
        <v>0</v>
      </c>
      <c r="S94" s="17">
        <v>55806084.45000001</v>
      </c>
      <c r="T94" s="17">
        <v>0</v>
      </c>
      <c r="U94" s="15" t="s">
        <v>49</v>
      </c>
      <c r="V94" s="17">
        <v>0</v>
      </c>
      <c r="W94" s="17">
        <v>13658426.74</v>
      </c>
      <c r="X94" s="15" t="s">
        <v>54</v>
      </c>
      <c r="Y94" s="17">
        <v>2185348.2784000002</v>
      </c>
      <c r="Z94" s="17">
        <v>0</v>
      </c>
      <c r="AA94" s="15" t="s">
        <v>49</v>
      </c>
      <c r="AB94" s="17">
        <v>0</v>
      </c>
      <c r="AC94" s="17">
        <v>0</v>
      </c>
      <c r="AD94" s="15" t="s">
        <v>49</v>
      </c>
      <c r="AE94" s="17">
        <v>0</v>
      </c>
      <c r="AF94" s="15">
        <v>0</v>
      </c>
      <c r="AG94" s="15" t="s">
        <v>49</v>
      </c>
      <c r="AH94" s="17">
        <v>0</v>
      </c>
      <c r="AI94" s="17">
        <v>0</v>
      </c>
      <c r="AJ94" s="15" t="s">
        <v>49</v>
      </c>
      <c r="AK94" s="17">
        <v>0</v>
      </c>
      <c r="AL94" s="17">
        <v>0</v>
      </c>
      <c r="AM94" s="104" t="s">
        <v>52</v>
      </c>
      <c r="AN94" s="15" t="s">
        <v>52</v>
      </c>
      <c r="AO94" s="105" t="s">
        <v>52</v>
      </c>
      <c r="AP94" s="15" t="s">
        <v>52</v>
      </c>
      <c r="AQ94" s="20"/>
      <c r="AR94" s="20"/>
    </row>
    <row r="95" spans="1:44" x14ac:dyDescent="0.25">
      <c r="A95" s="15" t="s">
        <v>248</v>
      </c>
      <c r="B95" s="3">
        <v>44076</v>
      </c>
      <c r="C95" s="15" t="s">
        <v>326</v>
      </c>
      <c r="D95" s="15" t="s">
        <v>100</v>
      </c>
      <c r="E95" s="15" t="s">
        <v>347</v>
      </c>
      <c r="F95" s="15" t="s">
        <v>1292</v>
      </c>
      <c r="G95" s="15" t="s">
        <v>50</v>
      </c>
      <c r="H95" s="15" t="s">
        <v>419</v>
      </c>
      <c r="I95" s="17" t="s">
        <v>52</v>
      </c>
      <c r="J95" s="17" t="s">
        <v>52</v>
      </c>
      <c r="K95" s="17" t="s">
        <v>52</v>
      </c>
      <c r="L95" s="17" t="s">
        <v>52</v>
      </c>
      <c r="M95" s="17">
        <v>0</v>
      </c>
      <c r="N95" s="15" t="s">
        <v>52</v>
      </c>
      <c r="O95" s="15" t="s">
        <v>420</v>
      </c>
      <c r="P95" s="15" t="s">
        <v>421</v>
      </c>
      <c r="Q95" s="17">
        <v>13028284.880000001</v>
      </c>
      <c r="R95" s="17">
        <v>0</v>
      </c>
      <c r="S95" s="17">
        <v>12760092.880000001</v>
      </c>
      <c r="T95" s="17">
        <v>231200</v>
      </c>
      <c r="U95" s="15" t="s">
        <v>54</v>
      </c>
      <c r="V95" s="17">
        <v>36992</v>
      </c>
      <c r="W95" s="17">
        <v>0</v>
      </c>
      <c r="X95" s="15" t="s">
        <v>49</v>
      </c>
      <c r="Y95" s="17">
        <v>0</v>
      </c>
      <c r="Z95" s="17">
        <v>0</v>
      </c>
      <c r="AA95" s="15" t="s">
        <v>49</v>
      </c>
      <c r="AB95" s="17">
        <v>0</v>
      </c>
      <c r="AC95" s="17">
        <v>0</v>
      </c>
      <c r="AD95" s="15" t="s">
        <v>49</v>
      </c>
      <c r="AE95" s="17">
        <v>0</v>
      </c>
      <c r="AF95" s="15">
        <v>0</v>
      </c>
      <c r="AG95" s="15" t="s">
        <v>49</v>
      </c>
      <c r="AH95" s="17">
        <v>0</v>
      </c>
      <c r="AI95" s="17">
        <v>0</v>
      </c>
      <c r="AJ95" s="15" t="s">
        <v>49</v>
      </c>
      <c r="AK95" s="17">
        <v>0</v>
      </c>
      <c r="AL95" s="17">
        <v>0</v>
      </c>
      <c r="AM95" s="104" t="s">
        <v>52</v>
      </c>
      <c r="AN95" s="15" t="s">
        <v>52</v>
      </c>
      <c r="AO95" s="105" t="s">
        <v>52</v>
      </c>
      <c r="AP95" s="15" t="s">
        <v>52</v>
      </c>
      <c r="AQ95" s="20"/>
      <c r="AR95" s="20"/>
    </row>
    <row r="96" spans="1:44" x14ac:dyDescent="0.25">
      <c r="A96" s="15" t="s">
        <v>250</v>
      </c>
      <c r="B96" s="3">
        <v>44076</v>
      </c>
      <c r="C96" s="15" t="s">
        <v>326</v>
      </c>
      <c r="D96" s="15" t="s">
        <v>100</v>
      </c>
      <c r="E96" s="15" t="s">
        <v>347</v>
      </c>
      <c r="F96" s="15" t="s">
        <v>1292</v>
      </c>
      <c r="G96" s="15" t="s">
        <v>50</v>
      </c>
      <c r="H96" s="15" t="s">
        <v>504</v>
      </c>
      <c r="I96" s="17" t="s">
        <v>52</v>
      </c>
      <c r="J96" s="17" t="s">
        <v>52</v>
      </c>
      <c r="K96" s="17" t="s">
        <v>52</v>
      </c>
      <c r="L96" s="17" t="s">
        <v>52</v>
      </c>
      <c r="M96" s="17">
        <v>0</v>
      </c>
      <c r="N96" s="15" t="s">
        <v>52</v>
      </c>
      <c r="O96" s="15" t="s">
        <v>53</v>
      </c>
      <c r="P96" s="15" t="s">
        <v>52</v>
      </c>
      <c r="Q96" s="17">
        <v>32143010.192000002</v>
      </c>
      <c r="R96" s="17">
        <v>0</v>
      </c>
      <c r="S96" s="17">
        <v>23734457.350000001</v>
      </c>
      <c r="T96" s="17">
        <v>0</v>
      </c>
      <c r="U96" s="15" t="s">
        <v>49</v>
      </c>
      <c r="V96" s="17">
        <v>0</v>
      </c>
      <c r="W96" s="17">
        <v>7248752.4500000002</v>
      </c>
      <c r="X96" s="15" t="s">
        <v>54</v>
      </c>
      <c r="Y96" s="17">
        <v>1159800.392</v>
      </c>
      <c r="Z96" s="17">
        <v>0</v>
      </c>
      <c r="AA96" s="15" t="s">
        <v>49</v>
      </c>
      <c r="AB96" s="17">
        <v>0</v>
      </c>
      <c r="AC96" s="17">
        <v>0</v>
      </c>
      <c r="AD96" s="15" t="s">
        <v>49</v>
      </c>
      <c r="AE96" s="17">
        <v>0</v>
      </c>
      <c r="AF96" s="15">
        <v>0</v>
      </c>
      <c r="AG96" s="15" t="s">
        <v>49</v>
      </c>
      <c r="AH96" s="17">
        <v>0</v>
      </c>
      <c r="AI96" s="17">
        <v>0</v>
      </c>
      <c r="AJ96" s="15" t="s">
        <v>49</v>
      </c>
      <c r="AK96" s="17">
        <v>0</v>
      </c>
      <c r="AL96" s="17">
        <v>0</v>
      </c>
      <c r="AM96" s="104" t="s">
        <v>52</v>
      </c>
      <c r="AN96" s="15" t="s">
        <v>52</v>
      </c>
      <c r="AO96" s="105" t="s">
        <v>52</v>
      </c>
      <c r="AP96" s="15" t="s">
        <v>52</v>
      </c>
      <c r="AQ96" s="20"/>
      <c r="AR96" s="20"/>
    </row>
    <row r="97" spans="1:44" x14ac:dyDescent="0.25">
      <c r="A97" s="15" t="s">
        <v>254</v>
      </c>
      <c r="B97" s="3">
        <v>44076</v>
      </c>
      <c r="C97" s="15" t="s">
        <v>326</v>
      </c>
      <c r="D97" s="15" t="s">
        <v>240</v>
      </c>
      <c r="E97" s="15" t="s">
        <v>373</v>
      </c>
      <c r="F97" s="15" t="s">
        <v>1301</v>
      </c>
      <c r="G97" s="15" t="s">
        <v>50</v>
      </c>
      <c r="H97" s="15" t="s">
        <v>505</v>
      </c>
      <c r="I97" s="17" t="s">
        <v>52</v>
      </c>
      <c r="J97" s="17" t="s">
        <v>52</v>
      </c>
      <c r="K97" s="17" t="s">
        <v>52</v>
      </c>
      <c r="L97" s="17" t="s">
        <v>52</v>
      </c>
      <c r="M97" s="17">
        <v>0</v>
      </c>
      <c r="N97" s="15" t="s">
        <v>52</v>
      </c>
      <c r="O97" s="15" t="s">
        <v>53</v>
      </c>
      <c r="P97" s="15" t="s">
        <v>52</v>
      </c>
      <c r="Q97" s="17">
        <v>95435270.695199966</v>
      </c>
      <c r="R97" s="17">
        <v>0</v>
      </c>
      <c r="S97" s="17">
        <v>77221199.259999976</v>
      </c>
      <c r="T97" s="17">
        <v>0</v>
      </c>
      <c r="U97" s="15" t="s">
        <v>49</v>
      </c>
      <c r="V97" s="17">
        <v>0</v>
      </c>
      <c r="W97" s="17">
        <v>15701785.720000003</v>
      </c>
      <c r="X97" s="15" t="s">
        <v>54</v>
      </c>
      <c r="Y97" s="17">
        <v>2512285.7152</v>
      </c>
      <c r="Z97" s="17">
        <v>0</v>
      </c>
      <c r="AA97" s="15" t="s">
        <v>49</v>
      </c>
      <c r="AB97" s="17">
        <v>0</v>
      </c>
      <c r="AC97" s="17">
        <v>0</v>
      </c>
      <c r="AD97" s="15" t="s">
        <v>49</v>
      </c>
      <c r="AE97" s="17">
        <v>0</v>
      </c>
      <c r="AF97" s="15">
        <v>0</v>
      </c>
      <c r="AG97" s="15" t="s">
        <v>49</v>
      </c>
      <c r="AH97" s="17">
        <v>0</v>
      </c>
      <c r="AI97" s="17">
        <v>0</v>
      </c>
      <c r="AJ97" s="15" t="s">
        <v>49</v>
      </c>
      <c r="AK97" s="17">
        <v>0</v>
      </c>
      <c r="AL97" s="17">
        <v>0</v>
      </c>
      <c r="AM97" s="104" t="s">
        <v>52</v>
      </c>
      <c r="AN97" s="15" t="s">
        <v>52</v>
      </c>
      <c r="AO97" s="105" t="s">
        <v>52</v>
      </c>
      <c r="AP97" s="15" t="s">
        <v>52</v>
      </c>
      <c r="AQ97" s="20"/>
      <c r="AR97" s="20"/>
    </row>
    <row r="98" spans="1:44" x14ac:dyDescent="0.25">
      <c r="A98" s="15" t="s">
        <v>256</v>
      </c>
      <c r="B98" s="3">
        <v>44076</v>
      </c>
      <c r="C98" s="15" t="s">
        <v>82</v>
      </c>
      <c r="D98" s="15" t="s">
        <v>240</v>
      </c>
      <c r="E98" s="15" t="s">
        <v>313</v>
      </c>
      <c r="F98" s="15" t="s">
        <v>911</v>
      </c>
      <c r="G98" s="15" t="s">
        <v>50</v>
      </c>
      <c r="H98" s="15" t="s">
        <v>899</v>
      </c>
      <c r="I98" s="17" t="s">
        <v>52</v>
      </c>
      <c r="J98" s="17" t="s">
        <v>52</v>
      </c>
      <c r="K98" s="17" t="s">
        <v>52</v>
      </c>
      <c r="L98" s="17" t="s">
        <v>52</v>
      </c>
      <c r="M98" s="17">
        <v>0</v>
      </c>
      <c r="N98" s="15" t="s">
        <v>52</v>
      </c>
      <c r="O98" s="15" t="s">
        <v>661</v>
      </c>
      <c r="P98" s="15" t="s">
        <v>52</v>
      </c>
      <c r="Q98" s="17">
        <v>0</v>
      </c>
      <c r="R98" s="17">
        <v>0</v>
      </c>
      <c r="S98" s="17">
        <v>0</v>
      </c>
      <c r="T98" s="17">
        <v>0</v>
      </c>
      <c r="U98" s="15" t="s">
        <v>49</v>
      </c>
      <c r="V98" s="17">
        <v>0</v>
      </c>
      <c r="W98" s="17">
        <v>0</v>
      </c>
      <c r="X98" s="15" t="s">
        <v>54</v>
      </c>
      <c r="Y98" s="17">
        <v>0</v>
      </c>
      <c r="Z98" s="17">
        <v>0</v>
      </c>
      <c r="AA98" s="15" t="s">
        <v>49</v>
      </c>
      <c r="AB98" s="17">
        <v>0</v>
      </c>
      <c r="AC98" s="17">
        <v>0</v>
      </c>
      <c r="AD98" s="15" t="s">
        <v>49</v>
      </c>
      <c r="AE98" s="17">
        <v>0</v>
      </c>
      <c r="AF98" s="15">
        <v>0</v>
      </c>
      <c r="AG98" s="15" t="s">
        <v>49</v>
      </c>
      <c r="AH98" s="17">
        <v>0</v>
      </c>
      <c r="AI98" s="17">
        <v>0</v>
      </c>
      <c r="AJ98" s="15" t="s">
        <v>49</v>
      </c>
      <c r="AK98" s="17">
        <v>0</v>
      </c>
      <c r="AL98" s="17">
        <v>0</v>
      </c>
      <c r="AM98" s="104" t="s">
        <v>52</v>
      </c>
      <c r="AN98" s="15" t="s">
        <v>52</v>
      </c>
      <c r="AO98" s="105" t="s">
        <v>52</v>
      </c>
      <c r="AP98" s="15" t="s">
        <v>52</v>
      </c>
      <c r="AQ98" s="20"/>
      <c r="AR98" s="20"/>
    </row>
    <row r="99" spans="1:44" x14ac:dyDescent="0.25">
      <c r="A99" s="15" t="s">
        <v>260</v>
      </c>
      <c r="B99" s="3">
        <v>44076</v>
      </c>
      <c r="C99" s="15" t="s">
        <v>326</v>
      </c>
      <c r="D99" s="15" t="s">
        <v>384</v>
      </c>
      <c r="E99" s="15" t="s">
        <v>385</v>
      </c>
      <c r="F99" s="15" t="s">
        <v>1314</v>
      </c>
      <c r="G99" s="15" t="s">
        <v>50</v>
      </c>
      <c r="H99" s="15" t="s">
        <v>506</v>
      </c>
      <c r="I99" s="17" t="s">
        <v>52</v>
      </c>
      <c r="J99" s="17" t="s">
        <v>52</v>
      </c>
      <c r="K99" s="17" t="s">
        <v>52</v>
      </c>
      <c r="L99" s="17" t="s">
        <v>52</v>
      </c>
      <c r="M99" s="17">
        <v>0</v>
      </c>
      <c r="N99" s="15" t="s">
        <v>52</v>
      </c>
      <c r="O99" s="15" t="s">
        <v>53</v>
      </c>
      <c r="P99" s="15" t="s">
        <v>52</v>
      </c>
      <c r="Q99" s="17">
        <v>88933341.640774891</v>
      </c>
      <c r="R99" s="17">
        <v>0</v>
      </c>
      <c r="S99" s="17">
        <v>54240349.749999955</v>
      </c>
      <c r="T99" s="17">
        <v>0</v>
      </c>
      <c r="U99" s="15" t="s">
        <v>49</v>
      </c>
      <c r="V99" s="17">
        <v>0</v>
      </c>
      <c r="W99" s="17">
        <v>29907751.629980505</v>
      </c>
      <c r="X99" s="15" t="s">
        <v>54</v>
      </c>
      <c r="Y99" s="17">
        <v>4785240.2608035896</v>
      </c>
      <c r="Z99" s="17">
        <v>0</v>
      </c>
      <c r="AA99" s="15" t="s">
        <v>49</v>
      </c>
      <c r="AB99" s="17">
        <v>0</v>
      </c>
      <c r="AC99" s="17">
        <v>0</v>
      </c>
      <c r="AD99" s="15" t="s">
        <v>49</v>
      </c>
      <c r="AE99" s="17">
        <v>0</v>
      </c>
      <c r="AF99" s="15">
        <v>0</v>
      </c>
      <c r="AG99" s="15" t="s">
        <v>49</v>
      </c>
      <c r="AH99" s="17">
        <v>0</v>
      </c>
      <c r="AI99" s="17">
        <v>0</v>
      </c>
      <c r="AJ99" s="15" t="s">
        <v>49</v>
      </c>
      <c r="AK99" s="17">
        <v>0</v>
      </c>
      <c r="AL99" s="17">
        <v>0</v>
      </c>
      <c r="AM99" s="104" t="s">
        <v>52</v>
      </c>
      <c r="AN99" s="15" t="s">
        <v>52</v>
      </c>
      <c r="AO99" s="105" t="s">
        <v>52</v>
      </c>
      <c r="AP99" s="15" t="s">
        <v>52</v>
      </c>
      <c r="AQ99" s="20"/>
      <c r="AR99" s="20"/>
    </row>
    <row r="100" spans="1:44" x14ac:dyDescent="0.25">
      <c r="A100" s="15" t="s">
        <v>262</v>
      </c>
      <c r="B100" s="3">
        <v>44076</v>
      </c>
      <c r="C100" s="15" t="s">
        <v>326</v>
      </c>
      <c r="D100" s="15" t="s">
        <v>386</v>
      </c>
      <c r="E100" s="15" t="s">
        <v>387</v>
      </c>
      <c r="F100" s="15" t="s">
        <v>1258</v>
      </c>
      <c r="G100" s="15" t="s">
        <v>50</v>
      </c>
      <c r="H100" s="15" t="s">
        <v>507</v>
      </c>
      <c r="I100" s="17" t="s">
        <v>52</v>
      </c>
      <c r="J100" s="17" t="s">
        <v>52</v>
      </c>
      <c r="K100" s="17" t="s">
        <v>52</v>
      </c>
      <c r="L100" s="17" t="s">
        <v>52</v>
      </c>
      <c r="M100" s="17">
        <v>0</v>
      </c>
      <c r="N100" s="15" t="s">
        <v>52</v>
      </c>
      <c r="O100" s="15" t="s">
        <v>53</v>
      </c>
      <c r="P100" s="15" t="s">
        <v>52</v>
      </c>
      <c r="Q100" s="17">
        <v>82941746.090399995</v>
      </c>
      <c r="R100" s="17">
        <v>0</v>
      </c>
      <c r="S100" s="17">
        <v>67212879.280000001</v>
      </c>
      <c r="T100" s="17">
        <v>0</v>
      </c>
      <c r="U100" s="15" t="s">
        <v>49</v>
      </c>
      <c r="V100" s="17">
        <v>0</v>
      </c>
      <c r="W100" s="17">
        <v>13559367.939999999</v>
      </c>
      <c r="X100" s="15" t="s">
        <v>49</v>
      </c>
      <c r="Y100" s="17">
        <v>2169498.8703999999</v>
      </c>
      <c r="Z100" s="17">
        <v>0</v>
      </c>
      <c r="AA100" s="15" t="s">
        <v>49</v>
      </c>
      <c r="AB100" s="17">
        <v>0</v>
      </c>
      <c r="AC100" s="17">
        <v>0</v>
      </c>
      <c r="AD100" s="15" t="s">
        <v>49</v>
      </c>
      <c r="AE100" s="17">
        <v>0</v>
      </c>
      <c r="AF100" s="15">
        <v>0</v>
      </c>
      <c r="AG100" s="15" t="s">
        <v>49</v>
      </c>
      <c r="AH100" s="17">
        <v>0</v>
      </c>
      <c r="AI100" s="17">
        <v>0</v>
      </c>
      <c r="AJ100" s="15" t="s">
        <v>49</v>
      </c>
      <c r="AK100" s="17">
        <v>0</v>
      </c>
      <c r="AL100" s="17">
        <v>0</v>
      </c>
      <c r="AM100" s="104" t="s">
        <v>52</v>
      </c>
      <c r="AN100" s="15" t="s">
        <v>52</v>
      </c>
      <c r="AO100" s="105" t="s">
        <v>52</v>
      </c>
      <c r="AP100" s="15" t="s">
        <v>52</v>
      </c>
      <c r="AQ100" s="20"/>
      <c r="AR100" s="20"/>
    </row>
    <row r="101" spans="1:44" x14ac:dyDescent="0.25">
      <c r="A101" s="15" t="s">
        <v>264</v>
      </c>
      <c r="B101" s="3">
        <v>44076</v>
      </c>
      <c r="C101" s="15" t="s">
        <v>326</v>
      </c>
      <c r="D101" s="15" t="s">
        <v>388</v>
      </c>
      <c r="E101" s="15" t="s">
        <v>389</v>
      </c>
      <c r="F101" s="15" t="s">
        <v>1257</v>
      </c>
      <c r="G101" s="15" t="s">
        <v>50</v>
      </c>
      <c r="H101" s="15" t="s">
        <v>508</v>
      </c>
      <c r="I101" s="17" t="s">
        <v>52</v>
      </c>
      <c r="J101" s="17" t="s">
        <v>52</v>
      </c>
      <c r="K101" s="17" t="s">
        <v>52</v>
      </c>
      <c r="L101" s="17" t="s">
        <v>52</v>
      </c>
      <c r="M101" s="17">
        <v>0</v>
      </c>
      <c r="N101" s="15" t="s">
        <v>52</v>
      </c>
      <c r="O101" s="15" t="s">
        <v>53</v>
      </c>
      <c r="P101" s="15" t="s">
        <v>52</v>
      </c>
      <c r="Q101" s="17">
        <v>41999840.940400004</v>
      </c>
      <c r="R101" s="17">
        <v>0</v>
      </c>
      <c r="S101" s="17">
        <v>28809418.370000005</v>
      </c>
      <c r="T101" s="17">
        <v>0</v>
      </c>
      <c r="U101" s="15" t="s">
        <v>49</v>
      </c>
      <c r="V101" s="17">
        <v>0</v>
      </c>
      <c r="W101" s="17">
        <v>11371053.939999999</v>
      </c>
      <c r="X101" s="15" t="s">
        <v>54</v>
      </c>
      <c r="Y101" s="17">
        <v>1819368.6303999999</v>
      </c>
      <c r="Z101" s="17">
        <v>0</v>
      </c>
      <c r="AA101" s="15" t="s">
        <v>49</v>
      </c>
      <c r="AB101" s="17">
        <v>0</v>
      </c>
      <c r="AC101" s="17">
        <v>0</v>
      </c>
      <c r="AD101" s="15" t="s">
        <v>49</v>
      </c>
      <c r="AE101" s="17">
        <v>0</v>
      </c>
      <c r="AF101" s="15">
        <v>0</v>
      </c>
      <c r="AG101" s="15" t="s">
        <v>49</v>
      </c>
      <c r="AH101" s="17">
        <v>0</v>
      </c>
      <c r="AI101" s="17">
        <v>0</v>
      </c>
      <c r="AJ101" s="15" t="s">
        <v>49</v>
      </c>
      <c r="AK101" s="17">
        <v>0</v>
      </c>
      <c r="AL101" s="17">
        <v>0</v>
      </c>
      <c r="AM101" s="104" t="s">
        <v>52</v>
      </c>
      <c r="AN101" s="15" t="s">
        <v>52</v>
      </c>
      <c r="AO101" s="105" t="s">
        <v>52</v>
      </c>
      <c r="AP101" s="15" t="s">
        <v>52</v>
      </c>
      <c r="AQ101" s="20"/>
      <c r="AR101" s="20"/>
    </row>
    <row r="102" spans="1:44" x14ac:dyDescent="0.25">
      <c r="A102" s="15" t="s">
        <v>268</v>
      </c>
      <c r="B102" s="3">
        <v>44076</v>
      </c>
      <c r="C102" s="15" t="s">
        <v>326</v>
      </c>
      <c r="D102" s="15" t="s">
        <v>393</v>
      </c>
      <c r="E102" s="15" t="s">
        <v>394</v>
      </c>
      <c r="F102" s="15" t="s">
        <v>1328</v>
      </c>
      <c r="G102" s="15" t="s">
        <v>50</v>
      </c>
      <c r="H102" s="15" t="s">
        <v>509</v>
      </c>
      <c r="I102" s="17" t="s">
        <v>52</v>
      </c>
      <c r="J102" s="17" t="s">
        <v>52</v>
      </c>
      <c r="K102" s="17" t="s">
        <v>52</v>
      </c>
      <c r="L102" s="17" t="s">
        <v>52</v>
      </c>
      <c r="M102" s="17">
        <v>0</v>
      </c>
      <c r="N102" s="15" t="s">
        <v>52</v>
      </c>
      <c r="O102" s="15" t="s">
        <v>53</v>
      </c>
      <c r="P102" s="15" t="s">
        <v>52</v>
      </c>
      <c r="Q102" s="17">
        <v>53216715.679200009</v>
      </c>
      <c r="R102" s="17">
        <v>0</v>
      </c>
      <c r="S102" s="17">
        <v>34486432.760000005</v>
      </c>
      <c r="T102" s="17">
        <v>0</v>
      </c>
      <c r="U102" s="15" t="s">
        <v>49</v>
      </c>
      <c r="V102" s="17">
        <v>0</v>
      </c>
      <c r="W102" s="17">
        <v>16146795.620000001</v>
      </c>
      <c r="X102" s="15" t="s">
        <v>54</v>
      </c>
      <c r="Y102" s="17">
        <v>2583487.2991999998</v>
      </c>
      <c r="Z102" s="17">
        <v>0</v>
      </c>
      <c r="AA102" s="15" t="s">
        <v>49</v>
      </c>
      <c r="AB102" s="17">
        <v>0</v>
      </c>
      <c r="AC102" s="17">
        <v>0</v>
      </c>
      <c r="AD102" s="15" t="s">
        <v>49</v>
      </c>
      <c r="AE102" s="17">
        <v>0</v>
      </c>
      <c r="AF102" s="15">
        <v>0</v>
      </c>
      <c r="AG102" s="15" t="s">
        <v>49</v>
      </c>
      <c r="AH102" s="17">
        <v>0</v>
      </c>
      <c r="AI102" s="17">
        <v>0</v>
      </c>
      <c r="AJ102" s="15" t="s">
        <v>49</v>
      </c>
      <c r="AK102" s="17">
        <v>0</v>
      </c>
      <c r="AL102" s="17">
        <v>0</v>
      </c>
      <c r="AM102" s="104" t="s">
        <v>52</v>
      </c>
      <c r="AN102" s="15" t="s">
        <v>52</v>
      </c>
      <c r="AO102" s="105" t="s">
        <v>52</v>
      </c>
      <c r="AP102" s="15" t="s">
        <v>52</v>
      </c>
      <c r="AQ102" s="20"/>
      <c r="AR102" s="20"/>
    </row>
    <row r="103" spans="1:44" x14ac:dyDescent="0.25">
      <c r="A103" s="15" t="s">
        <v>270</v>
      </c>
      <c r="B103" s="3">
        <v>44076</v>
      </c>
      <c r="C103" s="15" t="s">
        <v>326</v>
      </c>
      <c r="D103" s="15" t="s">
        <v>652</v>
      </c>
      <c r="E103" s="15" t="s">
        <v>48</v>
      </c>
      <c r="F103" s="15" t="s">
        <v>624</v>
      </c>
      <c r="G103" s="15" t="s">
        <v>50</v>
      </c>
      <c r="H103" s="15" t="s">
        <v>150</v>
      </c>
      <c r="I103" s="17" t="s">
        <v>52</v>
      </c>
      <c r="J103" s="17" t="s">
        <v>52</v>
      </c>
      <c r="K103" s="17" t="s">
        <v>52</v>
      </c>
      <c r="L103" s="17" t="s">
        <v>52</v>
      </c>
      <c r="M103" s="17">
        <v>0</v>
      </c>
      <c r="N103" s="15" t="s">
        <v>52</v>
      </c>
      <c r="O103" s="15" t="s">
        <v>53</v>
      </c>
      <c r="P103" s="15" t="s">
        <v>52</v>
      </c>
      <c r="Q103" s="17">
        <v>57178205.184000008</v>
      </c>
      <c r="R103" s="17">
        <v>0</v>
      </c>
      <c r="S103" s="17">
        <v>52521898.600000001</v>
      </c>
      <c r="T103" s="17">
        <v>0</v>
      </c>
      <c r="U103" s="15" t="s">
        <v>49</v>
      </c>
      <c r="V103" s="17">
        <v>0</v>
      </c>
      <c r="W103" s="17">
        <v>4014057.4</v>
      </c>
      <c r="X103" s="15" t="s">
        <v>49</v>
      </c>
      <c r="Y103" s="17">
        <v>642249.18400000001</v>
      </c>
      <c r="Z103" s="17">
        <v>0</v>
      </c>
      <c r="AA103" s="15" t="s">
        <v>49</v>
      </c>
      <c r="AB103" s="17">
        <v>0</v>
      </c>
      <c r="AC103" s="17">
        <v>0</v>
      </c>
      <c r="AD103" s="15" t="s">
        <v>49</v>
      </c>
      <c r="AE103" s="17">
        <v>0</v>
      </c>
      <c r="AF103" s="15">
        <v>0</v>
      </c>
      <c r="AG103" s="15" t="s">
        <v>49</v>
      </c>
      <c r="AH103" s="17">
        <v>0</v>
      </c>
      <c r="AI103" s="17">
        <v>0</v>
      </c>
      <c r="AJ103" s="15" t="s">
        <v>49</v>
      </c>
      <c r="AK103" s="17">
        <v>0</v>
      </c>
      <c r="AL103" s="17">
        <v>0</v>
      </c>
      <c r="AM103" s="104" t="s">
        <v>52</v>
      </c>
      <c r="AN103" s="15" t="s">
        <v>52</v>
      </c>
      <c r="AO103" s="105" t="s">
        <v>52</v>
      </c>
      <c r="AP103" s="15" t="s">
        <v>52</v>
      </c>
      <c r="AQ103" s="20"/>
      <c r="AR103" s="20"/>
    </row>
    <row r="104" spans="1:44" x14ac:dyDescent="0.25">
      <c r="A104" s="15" t="s">
        <v>271</v>
      </c>
      <c r="B104" s="3">
        <v>44076</v>
      </c>
      <c r="C104" s="15" t="s">
        <v>326</v>
      </c>
      <c r="D104" s="15" t="s">
        <v>397</v>
      </c>
      <c r="E104" s="15" t="s">
        <v>398</v>
      </c>
      <c r="F104" s="15" t="s">
        <v>1341</v>
      </c>
      <c r="G104" s="15" t="s">
        <v>50</v>
      </c>
      <c r="H104" s="15" t="s">
        <v>1342</v>
      </c>
      <c r="I104" s="17" t="s">
        <v>52</v>
      </c>
      <c r="J104" s="17" t="s">
        <v>52</v>
      </c>
      <c r="K104" s="17" t="s">
        <v>52</v>
      </c>
      <c r="L104" s="17" t="s">
        <v>52</v>
      </c>
      <c r="M104" s="17">
        <v>0</v>
      </c>
      <c r="N104" s="15" t="s">
        <v>52</v>
      </c>
      <c r="O104" s="15" t="s">
        <v>661</v>
      </c>
      <c r="P104" s="15" t="s">
        <v>52</v>
      </c>
      <c r="Q104" s="17">
        <v>0</v>
      </c>
      <c r="R104" s="17">
        <v>0</v>
      </c>
      <c r="S104" s="17">
        <v>0</v>
      </c>
      <c r="T104" s="17">
        <v>0</v>
      </c>
      <c r="U104" s="15" t="s">
        <v>49</v>
      </c>
      <c r="V104" s="17">
        <v>0</v>
      </c>
      <c r="W104" s="17">
        <v>0</v>
      </c>
      <c r="X104" s="15" t="s">
        <v>49</v>
      </c>
      <c r="Y104" s="17">
        <v>0</v>
      </c>
      <c r="Z104" s="17">
        <v>0</v>
      </c>
      <c r="AA104" s="15" t="s">
        <v>49</v>
      </c>
      <c r="AB104" s="17">
        <v>0</v>
      </c>
      <c r="AC104" s="17">
        <v>0</v>
      </c>
      <c r="AD104" s="15" t="s">
        <v>49</v>
      </c>
      <c r="AE104" s="17">
        <v>0</v>
      </c>
      <c r="AF104" s="15">
        <v>0</v>
      </c>
      <c r="AG104" s="15" t="s">
        <v>49</v>
      </c>
      <c r="AH104" s="17">
        <v>0</v>
      </c>
      <c r="AI104" s="17">
        <v>0</v>
      </c>
      <c r="AJ104" s="15" t="s">
        <v>49</v>
      </c>
      <c r="AK104" s="17">
        <v>0</v>
      </c>
      <c r="AL104" s="17">
        <v>0</v>
      </c>
      <c r="AM104" s="104" t="s">
        <v>52</v>
      </c>
      <c r="AN104" s="15" t="s">
        <v>52</v>
      </c>
      <c r="AO104" s="105" t="s">
        <v>52</v>
      </c>
      <c r="AP104" s="15" t="s">
        <v>52</v>
      </c>
      <c r="AQ104" s="20"/>
      <c r="AR104" s="20"/>
    </row>
    <row r="105" spans="1:44" x14ac:dyDescent="0.25">
      <c r="A105" s="15" t="s">
        <v>274</v>
      </c>
      <c r="B105" s="3">
        <v>44076</v>
      </c>
      <c r="C105" s="15" t="s">
        <v>326</v>
      </c>
      <c r="D105" s="15" t="s">
        <v>653</v>
      </c>
      <c r="E105" s="15" t="s">
        <v>79</v>
      </c>
      <c r="F105" s="15" t="s">
        <v>656</v>
      </c>
      <c r="G105" s="15" t="s">
        <v>50</v>
      </c>
      <c r="H105" s="15" t="s">
        <v>156</v>
      </c>
      <c r="I105" s="17" t="s">
        <v>52</v>
      </c>
      <c r="J105" s="17" t="s">
        <v>52</v>
      </c>
      <c r="K105" s="17" t="s">
        <v>52</v>
      </c>
      <c r="L105" s="17" t="s">
        <v>52</v>
      </c>
      <c r="M105" s="17">
        <v>0</v>
      </c>
      <c r="N105" s="15" t="s">
        <v>52</v>
      </c>
      <c r="O105" s="15" t="s">
        <v>157</v>
      </c>
      <c r="P105" s="15" t="s">
        <v>158</v>
      </c>
      <c r="Q105" s="17">
        <v>199000</v>
      </c>
      <c r="R105" s="17">
        <v>0</v>
      </c>
      <c r="S105" s="17">
        <v>199000</v>
      </c>
      <c r="T105" s="17">
        <v>0</v>
      </c>
      <c r="U105" s="15" t="s">
        <v>49</v>
      </c>
      <c r="V105" s="17">
        <v>0</v>
      </c>
      <c r="W105" s="17">
        <v>0</v>
      </c>
      <c r="X105" s="15" t="s">
        <v>49</v>
      </c>
      <c r="Y105" s="17">
        <v>0</v>
      </c>
      <c r="Z105" s="17">
        <v>0</v>
      </c>
      <c r="AA105" s="15" t="s">
        <v>49</v>
      </c>
      <c r="AB105" s="17">
        <v>0</v>
      </c>
      <c r="AC105" s="17">
        <v>0</v>
      </c>
      <c r="AD105" s="15" t="s">
        <v>49</v>
      </c>
      <c r="AE105" s="17">
        <v>0</v>
      </c>
      <c r="AF105" s="15">
        <v>0</v>
      </c>
      <c r="AG105" s="15" t="s">
        <v>49</v>
      </c>
      <c r="AH105" s="17">
        <v>0</v>
      </c>
      <c r="AI105" s="17">
        <v>0</v>
      </c>
      <c r="AJ105" s="15" t="s">
        <v>49</v>
      </c>
      <c r="AK105" s="17">
        <v>0</v>
      </c>
      <c r="AL105" s="17">
        <v>0</v>
      </c>
      <c r="AM105" s="104" t="s">
        <v>52</v>
      </c>
      <c r="AN105" s="15" t="s">
        <v>52</v>
      </c>
      <c r="AO105" s="105" t="s">
        <v>52</v>
      </c>
      <c r="AP105" s="15" t="s">
        <v>52</v>
      </c>
      <c r="AQ105" s="20"/>
      <c r="AR105" s="20"/>
    </row>
    <row r="106" spans="1:44" x14ac:dyDescent="0.25">
      <c r="A106" s="15" t="s">
        <v>275</v>
      </c>
      <c r="B106" s="19">
        <v>44076</v>
      </c>
      <c r="C106" s="15" t="s">
        <v>326</v>
      </c>
      <c r="D106" s="15" t="s">
        <v>1352</v>
      </c>
      <c r="E106" s="15" t="s">
        <v>1353</v>
      </c>
      <c r="F106" s="15" t="s">
        <v>1357</v>
      </c>
      <c r="G106" s="15" t="s">
        <v>50</v>
      </c>
      <c r="H106" s="15" t="s">
        <v>1354</v>
      </c>
      <c r="I106" s="17"/>
      <c r="J106" s="17"/>
      <c r="K106" s="17"/>
      <c r="L106" s="17"/>
      <c r="M106" s="17">
        <v>0</v>
      </c>
      <c r="N106" s="15"/>
      <c r="O106" s="15" t="s">
        <v>661</v>
      </c>
      <c r="P106" s="15"/>
      <c r="Q106" s="17">
        <v>0</v>
      </c>
      <c r="R106" s="17">
        <v>0</v>
      </c>
      <c r="S106" s="17">
        <v>0</v>
      </c>
      <c r="T106" s="17">
        <v>0</v>
      </c>
      <c r="U106" s="15" t="s">
        <v>49</v>
      </c>
      <c r="V106" s="17">
        <v>0</v>
      </c>
      <c r="W106" s="17">
        <v>0</v>
      </c>
      <c r="X106" s="15" t="s">
        <v>49</v>
      </c>
      <c r="Y106" s="17">
        <v>0</v>
      </c>
      <c r="Z106" s="17">
        <v>0</v>
      </c>
      <c r="AA106" s="15" t="s">
        <v>49</v>
      </c>
      <c r="AB106" s="17">
        <v>0</v>
      </c>
      <c r="AC106" s="17">
        <v>0</v>
      </c>
      <c r="AD106" s="15" t="s">
        <v>49</v>
      </c>
      <c r="AE106" s="17">
        <v>0</v>
      </c>
      <c r="AF106" s="15" t="s">
        <v>681</v>
      </c>
      <c r="AG106" s="15" t="s">
        <v>49</v>
      </c>
      <c r="AH106" s="17">
        <v>0</v>
      </c>
      <c r="AI106" s="17">
        <v>0</v>
      </c>
      <c r="AJ106" s="15" t="s">
        <v>49</v>
      </c>
      <c r="AK106" s="17">
        <v>0</v>
      </c>
      <c r="AL106" s="17">
        <v>0</v>
      </c>
      <c r="AM106" s="104"/>
      <c r="AN106" s="5"/>
      <c r="AO106" s="106"/>
      <c r="AP106" s="15"/>
      <c r="AQ106" s="20"/>
      <c r="AR106" s="20"/>
    </row>
    <row r="107" spans="1:44" x14ac:dyDescent="0.25">
      <c r="A107" s="15" t="s">
        <v>276</v>
      </c>
      <c r="B107" s="3">
        <v>44076</v>
      </c>
      <c r="C107" s="15" t="s">
        <v>326</v>
      </c>
      <c r="D107" s="15" t="s">
        <v>399</v>
      </c>
      <c r="E107" s="15" t="s">
        <v>400</v>
      </c>
      <c r="F107" s="15" t="s">
        <v>1368</v>
      </c>
      <c r="G107" s="15" t="s">
        <v>50</v>
      </c>
      <c r="H107" s="15" t="s">
        <v>510</v>
      </c>
      <c r="I107" s="17" t="s">
        <v>52</v>
      </c>
      <c r="J107" s="17" t="s">
        <v>52</v>
      </c>
      <c r="K107" s="17" t="s">
        <v>52</v>
      </c>
      <c r="L107" s="17" t="s">
        <v>52</v>
      </c>
      <c r="M107" s="17">
        <v>0</v>
      </c>
      <c r="N107" s="15" t="s">
        <v>52</v>
      </c>
      <c r="O107" s="15" t="s">
        <v>53</v>
      </c>
      <c r="P107" s="15" t="s">
        <v>52</v>
      </c>
      <c r="Q107" s="17">
        <v>21227226.753600001</v>
      </c>
      <c r="R107" s="17">
        <v>0</v>
      </c>
      <c r="S107" s="17">
        <v>8213906</v>
      </c>
      <c r="T107" s="17">
        <v>0</v>
      </c>
      <c r="U107" s="15" t="s">
        <v>49</v>
      </c>
      <c r="V107" s="17">
        <v>0</v>
      </c>
      <c r="W107" s="17">
        <v>11218379.960000001</v>
      </c>
      <c r="X107" s="15" t="s">
        <v>49</v>
      </c>
      <c r="Y107" s="17">
        <v>1794940.7936</v>
      </c>
      <c r="Z107" s="17">
        <v>0</v>
      </c>
      <c r="AA107" s="15" t="s">
        <v>49</v>
      </c>
      <c r="AB107" s="17">
        <v>0</v>
      </c>
      <c r="AC107" s="17">
        <v>0</v>
      </c>
      <c r="AD107" s="15" t="s">
        <v>49</v>
      </c>
      <c r="AE107" s="17">
        <v>0</v>
      </c>
      <c r="AF107" s="15">
        <v>0</v>
      </c>
      <c r="AG107" s="15" t="s">
        <v>49</v>
      </c>
      <c r="AH107" s="17">
        <v>0</v>
      </c>
      <c r="AI107" s="17">
        <v>0</v>
      </c>
      <c r="AJ107" s="15" t="s">
        <v>49</v>
      </c>
      <c r="AK107" s="17">
        <v>0</v>
      </c>
      <c r="AL107" s="17">
        <v>0</v>
      </c>
      <c r="AM107" s="104" t="s">
        <v>52</v>
      </c>
      <c r="AN107" s="15" t="s">
        <v>52</v>
      </c>
      <c r="AO107" s="105" t="s">
        <v>52</v>
      </c>
      <c r="AP107" s="15" t="s">
        <v>52</v>
      </c>
      <c r="AQ107" s="20"/>
      <c r="AR107" s="20"/>
    </row>
    <row r="108" spans="1:44" x14ac:dyDescent="0.25">
      <c r="A108" s="15" t="s">
        <v>277</v>
      </c>
      <c r="B108" s="3">
        <v>44077</v>
      </c>
      <c r="C108" s="15" t="s">
        <v>326</v>
      </c>
      <c r="D108" s="15" t="s">
        <v>47</v>
      </c>
      <c r="E108" s="15" t="s">
        <v>327</v>
      </c>
      <c r="F108" s="15" t="s">
        <v>1247</v>
      </c>
      <c r="G108" s="15" t="s">
        <v>50</v>
      </c>
      <c r="H108" s="15" t="s">
        <v>511</v>
      </c>
      <c r="I108" s="17" t="s">
        <v>52</v>
      </c>
      <c r="J108" s="17" t="s">
        <v>52</v>
      </c>
      <c r="K108" s="17" t="s">
        <v>52</v>
      </c>
      <c r="L108" s="17" t="s">
        <v>52</v>
      </c>
      <c r="M108" s="17">
        <v>0</v>
      </c>
      <c r="N108" s="15" t="s">
        <v>52</v>
      </c>
      <c r="O108" s="15" t="s">
        <v>53</v>
      </c>
      <c r="P108" s="15" t="s">
        <v>52</v>
      </c>
      <c r="Q108" s="17">
        <v>94680253.164799944</v>
      </c>
      <c r="R108" s="17">
        <v>0</v>
      </c>
      <c r="S108" s="17">
        <v>68195667.889999971</v>
      </c>
      <c r="T108" s="17">
        <v>0</v>
      </c>
      <c r="U108" s="15" t="s">
        <v>49</v>
      </c>
      <c r="V108" s="17">
        <v>0</v>
      </c>
      <c r="W108" s="17">
        <v>22831539.030000001</v>
      </c>
      <c r="X108" s="15" t="s">
        <v>49</v>
      </c>
      <c r="Y108" s="17">
        <v>3653046.2448000005</v>
      </c>
      <c r="Z108" s="17">
        <v>0</v>
      </c>
      <c r="AA108" s="15" t="s">
        <v>49</v>
      </c>
      <c r="AB108" s="17">
        <v>0</v>
      </c>
      <c r="AC108" s="17">
        <v>0</v>
      </c>
      <c r="AD108" s="15" t="s">
        <v>49</v>
      </c>
      <c r="AE108" s="17">
        <v>0</v>
      </c>
      <c r="AF108" s="15">
        <v>0</v>
      </c>
      <c r="AG108" s="15" t="s">
        <v>49</v>
      </c>
      <c r="AH108" s="17">
        <v>0</v>
      </c>
      <c r="AI108" s="17">
        <v>0</v>
      </c>
      <c r="AJ108" s="15" t="s">
        <v>49</v>
      </c>
      <c r="AK108" s="17">
        <v>0</v>
      </c>
      <c r="AL108" s="17">
        <v>0</v>
      </c>
      <c r="AM108" s="104" t="s">
        <v>52</v>
      </c>
      <c r="AN108" s="15" t="s">
        <v>52</v>
      </c>
      <c r="AO108" s="105" t="s">
        <v>52</v>
      </c>
      <c r="AP108" s="15" t="s">
        <v>52</v>
      </c>
      <c r="AQ108" s="20"/>
      <c r="AR108" s="20"/>
    </row>
    <row r="109" spans="1:44" x14ac:dyDescent="0.25">
      <c r="A109" s="15" t="s">
        <v>278</v>
      </c>
      <c r="B109" s="3">
        <v>44077</v>
      </c>
      <c r="C109" s="15" t="s">
        <v>326</v>
      </c>
      <c r="D109" s="15" t="s">
        <v>47</v>
      </c>
      <c r="E109" s="15" t="s">
        <v>670</v>
      </c>
      <c r="F109" s="15" t="s">
        <v>671</v>
      </c>
      <c r="G109" s="15" t="s">
        <v>50</v>
      </c>
      <c r="H109" s="15" t="s">
        <v>672</v>
      </c>
      <c r="I109" s="17"/>
      <c r="J109" s="17"/>
      <c r="K109" s="17"/>
      <c r="L109" s="17"/>
      <c r="M109" s="17">
        <v>0</v>
      </c>
      <c r="N109" s="15"/>
      <c r="O109" s="15" t="s">
        <v>53</v>
      </c>
      <c r="P109" s="15"/>
      <c r="Q109" s="17">
        <v>20931162.73</v>
      </c>
      <c r="R109" s="17">
        <v>0</v>
      </c>
      <c r="S109" s="17">
        <v>20931162.73</v>
      </c>
      <c r="T109" s="17">
        <v>0</v>
      </c>
      <c r="U109" s="15"/>
      <c r="V109" s="17">
        <v>0</v>
      </c>
      <c r="W109" s="17">
        <v>0</v>
      </c>
      <c r="X109" s="15"/>
      <c r="Y109" s="17">
        <v>0</v>
      </c>
      <c r="Z109" s="17">
        <v>0</v>
      </c>
      <c r="AA109" s="15"/>
      <c r="AB109" s="17">
        <v>0</v>
      </c>
      <c r="AC109" s="17">
        <v>0</v>
      </c>
      <c r="AD109" s="15"/>
      <c r="AE109" s="17">
        <v>0</v>
      </c>
      <c r="AF109" s="15"/>
      <c r="AG109" s="15"/>
      <c r="AH109" s="17">
        <v>0</v>
      </c>
      <c r="AI109" s="17">
        <v>0</v>
      </c>
      <c r="AJ109" s="15"/>
      <c r="AK109" s="17">
        <v>0</v>
      </c>
      <c r="AL109" s="17">
        <v>0</v>
      </c>
      <c r="AM109" s="104"/>
      <c r="AN109" s="5"/>
      <c r="AO109" s="106"/>
      <c r="AP109" s="15"/>
      <c r="AQ109" s="20"/>
      <c r="AR109" s="20"/>
    </row>
    <row r="110" spans="1:44" x14ac:dyDescent="0.25">
      <c r="A110" s="15" t="s">
        <v>279</v>
      </c>
      <c r="B110" s="3">
        <v>44077</v>
      </c>
      <c r="C110" s="15" t="s">
        <v>82</v>
      </c>
      <c r="D110" s="15" t="s">
        <v>47</v>
      </c>
      <c r="E110" s="15" t="s">
        <v>83</v>
      </c>
      <c r="F110" s="15" t="s">
        <v>713</v>
      </c>
      <c r="G110" s="15" t="s">
        <v>50</v>
      </c>
      <c r="H110" s="15" t="s">
        <v>733</v>
      </c>
      <c r="I110" s="17" t="s">
        <v>52</v>
      </c>
      <c r="J110" s="17" t="s">
        <v>52</v>
      </c>
      <c r="K110" s="17" t="s">
        <v>52</v>
      </c>
      <c r="L110" s="17" t="s">
        <v>52</v>
      </c>
      <c r="M110" s="17">
        <v>0</v>
      </c>
      <c r="N110" s="15" t="s">
        <v>52</v>
      </c>
      <c r="O110" s="15" t="s">
        <v>53</v>
      </c>
      <c r="P110" s="15" t="s">
        <v>52</v>
      </c>
      <c r="Q110" s="17">
        <v>133342120.03160001</v>
      </c>
      <c r="R110" s="17">
        <v>0</v>
      </c>
      <c r="S110" s="17">
        <v>82066275.779999971</v>
      </c>
      <c r="T110" s="17">
        <v>0</v>
      </c>
      <c r="U110" s="15" t="s">
        <v>49</v>
      </c>
      <c r="V110" s="17">
        <v>0</v>
      </c>
      <c r="W110" s="17">
        <v>44203314.010000005</v>
      </c>
      <c r="X110" s="15" t="s">
        <v>49</v>
      </c>
      <c r="Y110" s="17">
        <v>7072530.2415999994</v>
      </c>
      <c r="Z110" s="17">
        <v>0</v>
      </c>
      <c r="AA110" s="15" t="s">
        <v>49</v>
      </c>
      <c r="AB110" s="17">
        <v>0</v>
      </c>
      <c r="AC110" s="17">
        <v>0</v>
      </c>
      <c r="AD110" s="15" t="s">
        <v>49</v>
      </c>
      <c r="AE110" s="17">
        <v>0</v>
      </c>
      <c r="AF110" s="15">
        <v>0</v>
      </c>
      <c r="AG110" s="15" t="s">
        <v>49</v>
      </c>
      <c r="AH110" s="17">
        <v>0</v>
      </c>
      <c r="AI110" s="17">
        <v>0</v>
      </c>
      <c r="AJ110" s="15" t="s">
        <v>49</v>
      </c>
      <c r="AK110" s="17">
        <v>0</v>
      </c>
      <c r="AL110" s="17">
        <v>0</v>
      </c>
      <c r="AM110" s="104" t="s">
        <v>52</v>
      </c>
      <c r="AN110" s="15" t="s">
        <v>52</v>
      </c>
      <c r="AO110" s="105" t="s">
        <v>52</v>
      </c>
      <c r="AP110" s="15" t="s">
        <v>52</v>
      </c>
      <c r="AQ110" s="20"/>
      <c r="AR110" s="20"/>
    </row>
    <row r="111" spans="1:44" x14ac:dyDescent="0.25">
      <c r="A111" s="15" t="s">
        <v>282</v>
      </c>
      <c r="B111" s="3">
        <v>44077</v>
      </c>
      <c r="C111" s="15" t="s">
        <v>82</v>
      </c>
      <c r="D111" s="15" t="s">
        <v>47</v>
      </c>
      <c r="E111" s="15" t="s">
        <v>83</v>
      </c>
      <c r="F111" s="15" t="s">
        <v>713</v>
      </c>
      <c r="G111" s="15" t="s">
        <v>50</v>
      </c>
      <c r="H111" s="15" t="s">
        <v>186</v>
      </c>
      <c r="I111" s="17" t="s">
        <v>52</v>
      </c>
      <c r="J111" s="17" t="s">
        <v>52</v>
      </c>
      <c r="K111" s="17" t="s">
        <v>52</v>
      </c>
      <c r="L111" s="17" t="s">
        <v>52</v>
      </c>
      <c r="M111" s="17">
        <v>0</v>
      </c>
      <c r="N111" s="15" t="s">
        <v>52</v>
      </c>
      <c r="O111" s="15" t="s">
        <v>187</v>
      </c>
      <c r="P111" s="15" t="s">
        <v>188</v>
      </c>
      <c r="Q111" s="17">
        <v>8247596.7916000001</v>
      </c>
      <c r="R111" s="17">
        <v>0</v>
      </c>
      <c r="S111" s="17">
        <v>4650146.78</v>
      </c>
      <c r="T111" s="17">
        <v>3101250.01</v>
      </c>
      <c r="U111" s="15" t="s">
        <v>54</v>
      </c>
      <c r="V111" s="17">
        <v>496200.00160000002</v>
      </c>
      <c r="W111" s="17">
        <v>0</v>
      </c>
      <c r="X111" s="15" t="s">
        <v>49</v>
      </c>
      <c r="Y111" s="17">
        <v>0</v>
      </c>
      <c r="Z111" s="17">
        <v>0</v>
      </c>
      <c r="AA111" s="15" t="s">
        <v>49</v>
      </c>
      <c r="AB111" s="17">
        <v>0</v>
      </c>
      <c r="AC111" s="17">
        <v>0</v>
      </c>
      <c r="AD111" s="15" t="s">
        <v>49</v>
      </c>
      <c r="AE111" s="17">
        <v>0</v>
      </c>
      <c r="AF111" s="15">
        <v>0</v>
      </c>
      <c r="AG111" s="15" t="s">
        <v>49</v>
      </c>
      <c r="AH111" s="17">
        <v>0</v>
      </c>
      <c r="AI111" s="17">
        <v>0</v>
      </c>
      <c r="AJ111" s="15" t="s">
        <v>49</v>
      </c>
      <c r="AK111" s="17">
        <v>0</v>
      </c>
      <c r="AL111" s="17">
        <v>0</v>
      </c>
      <c r="AM111" s="104" t="s">
        <v>52</v>
      </c>
      <c r="AN111" s="15" t="s">
        <v>52</v>
      </c>
      <c r="AO111" s="105" t="s">
        <v>52</v>
      </c>
      <c r="AP111" s="15" t="s">
        <v>52</v>
      </c>
      <c r="AQ111" s="20"/>
      <c r="AR111" s="20"/>
    </row>
    <row r="112" spans="1:44" x14ac:dyDescent="0.25">
      <c r="A112" s="15" t="s">
        <v>285</v>
      </c>
      <c r="B112" s="3">
        <v>44077</v>
      </c>
      <c r="C112" s="15" t="s">
        <v>82</v>
      </c>
      <c r="D112" s="15" t="s">
        <v>47</v>
      </c>
      <c r="E112" s="15" t="s">
        <v>83</v>
      </c>
      <c r="F112" s="15" t="s">
        <v>713</v>
      </c>
      <c r="G112" s="15" t="s">
        <v>50</v>
      </c>
      <c r="H112" s="15" t="s">
        <v>190</v>
      </c>
      <c r="I112" s="17" t="s">
        <v>52</v>
      </c>
      <c r="J112" s="17" t="s">
        <v>52</v>
      </c>
      <c r="K112" s="17" t="s">
        <v>52</v>
      </c>
      <c r="L112" s="17" t="s">
        <v>52</v>
      </c>
      <c r="M112" s="17">
        <v>0</v>
      </c>
      <c r="N112" s="15" t="s">
        <v>52</v>
      </c>
      <c r="O112" s="15" t="s">
        <v>53</v>
      </c>
      <c r="P112" s="15" t="s">
        <v>52</v>
      </c>
      <c r="Q112" s="17">
        <v>41722822.497199997</v>
      </c>
      <c r="R112" s="17">
        <v>0</v>
      </c>
      <c r="S112" s="17">
        <v>28142649.229999997</v>
      </c>
      <c r="T112" s="17">
        <v>0</v>
      </c>
      <c r="U112" s="15" t="s">
        <v>49</v>
      </c>
      <c r="V112" s="17">
        <v>0</v>
      </c>
      <c r="W112" s="17">
        <v>11707045.92</v>
      </c>
      <c r="X112" s="15" t="s">
        <v>54</v>
      </c>
      <c r="Y112" s="17">
        <v>1873127.3472</v>
      </c>
      <c r="Z112" s="17">
        <v>0</v>
      </c>
      <c r="AA112" s="15" t="s">
        <v>49</v>
      </c>
      <c r="AB112" s="17">
        <v>0</v>
      </c>
      <c r="AC112" s="17">
        <v>0</v>
      </c>
      <c r="AD112" s="15" t="s">
        <v>49</v>
      </c>
      <c r="AE112" s="17">
        <v>0</v>
      </c>
      <c r="AF112" s="15">
        <v>0</v>
      </c>
      <c r="AG112" s="15" t="s">
        <v>49</v>
      </c>
      <c r="AH112" s="17">
        <v>0</v>
      </c>
      <c r="AI112" s="17">
        <v>0</v>
      </c>
      <c r="AJ112" s="15" t="s">
        <v>49</v>
      </c>
      <c r="AK112" s="17">
        <v>0</v>
      </c>
      <c r="AL112" s="17">
        <v>0</v>
      </c>
      <c r="AM112" s="104" t="s">
        <v>52</v>
      </c>
      <c r="AN112" s="15" t="s">
        <v>52</v>
      </c>
      <c r="AO112" s="105" t="s">
        <v>52</v>
      </c>
      <c r="AP112" s="15" t="s">
        <v>52</v>
      </c>
      <c r="AQ112" s="20"/>
      <c r="AR112" s="20"/>
    </row>
    <row r="113" spans="1:44" x14ac:dyDescent="0.25">
      <c r="A113" s="15" t="s">
        <v>286</v>
      </c>
      <c r="B113" s="3">
        <v>44077</v>
      </c>
      <c r="C113" s="15" t="s">
        <v>326</v>
      </c>
      <c r="D113" s="15" t="s">
        <v>56</v>
      </c>
      <c r="E113" s="15" t="s">
        <v>328</v>
      </c>
      <c r="F113" s="15" t="s">
        <v>1260</v>
      </c>
      <c r="G113" s="15" t="s">
        <v>50</v>
      </c>
      <c r="H113" s="15" t="s">
        <v>512</v>
      </c>
      <c r="I113" s="17" t="s">
        <v>52</v>
      </c>
      <c r="J113" s="17" t="s">
        <v>52</v>
      </c>
      <c r="K113" s="17" t="s">
        <v>52</v>
      </c>
      <c r="L113" s="17" t="s">
        <v>52</v>
      </c>
      <c r="M113" s="17">
        <v>0</v>
      </c>
      <c r="N113" s="15" t="s">
        <v>52</v>
      </c>
      <c r="O113" s="15" t="s">
        <v>53</v>
      </c>
      <c r="P113" s="15" t="s">
        <v>52</v>
      </c>
      <c r="Q113" s="17">
        <v>3941533.75</v>
      </c>
      <c r="R113" s="17">
        <v>0</v>
      </c>
      <c r="S113" s="17">
        <v>3941533.75</v>
      </c>
      <c r="T113" s="17">
        <v>0</v>
      </c>
      <c r="U113" s="15" t="s">
        <v>49</v>
      </c>
      <c r="V113" s="17">
        <v>0</v>
      </c>
      <c r="W113" s="17">
        <v>0</v>
      </c>
      <c r="X113" s="15" t="s">
        <v>49</v>
      </c>
      <c r="Y113" s="17">
        <v>0</v>
      </c>
      <c r="Z113" s="17">
        <v>0</v>
      </c>
      <c r="AA113" s="15" t="s">
        <v>49</v>
      </c>
      <c r="AB113" s="17">
        <v>0</v>
      </c>
      <c r="AC113" s="17">
        <v>0</v>
      </c>
      <c r="AD113" s="15" t="s">
        <v>49</v>
      </c>
      <c r="AE113" s="17">
        <v>0</v>
      </c>
      <c r="AF113" s="15">
        <v>0</v>
      </c>
      <c r="AG113" s="15" t="s">
        <v>49</v>
      </c>
      <c r="AH113" s="17">
        <v>0</v>
      </c>
      <c r="AI113" s="17">
        <v>0</v>
      </c>
      <c r="AJ113" s="15" t="s">
        <v>49</v>
      </c>
      <c r="AK113" s="17">
        <v>0</v>
      </c>
      <c r="AL113" s="17">
        <v>0</v>
      </c>
      <c r="AM113" s="104" t="s">
        <v>52</v>
      </c>
      <c r="AN113" s="15" t="s">
        <v>52</v>
      </c>
      <c r="AO113" s="105" t="s">
        <v>52</v>
      </c>
      <c r="AP113" s="15" t="s">
        <v>52</v>
      </c>
      <c r="AQ113" s="20"/>
      <c r="AR113" s="20"/>
    </row>
    <row r="114" spans="1:44" x14ac:dyDescent="0.25">
      <c r="A114" s="15" t="s">
        <v>287</v>
      </c>
      <c r="B114" s="3">
        <v>44077</v>
      </c>
      <c r="C114" s="15" t="s">
        <v>326</v>
      </c>
      <c r="D114" s="15" t="s">
        <v>56</v>
      </c>
      <c r="E114" s="15" t="s">
        <v>328</v>
      </c>
      <c r="F114" s="15" t="s">
        <v>1260</v>
      </c>
      <c r="G114" s="15" t="s">
        <v>50</v>
      </c>
      <c r="H114" s="15" t="s">
        <v>422</v>
      </c>
      <c r="I114" s="17" t="s">
        <v>52</v>
      </c>
      <c r="J114" s="17" t="s">
        <v>52</v>
      </c>
      <c r="K114" s="17" t="s">
        <v>52</v>
      </c>
      <c r="L114" s="17" t="s">
        <v>52</v>
      </c>
      <c r="M114" s="17">
        <v>0</v>
      </c>
      <c r="N114" s="15" t="s">
        <v>52</v>
      </c>
      <c r="O114" s="15" t="s">
        <v>423</v>
      </c>
      <c r="P114" s="15" t="s">
        <v>424</v>
      </c>
      <c r="Q114" s="17">
        <v>5266624.05</v>
      </c>
      <c r="R114" s="17">
        <v>0</v>
      </c>
      <c r="S114" s="17">
        <v>2755921.5</v>
      </c>
      <c r="T114" s="17">
        <v>2164398.75</v>
      </c>
      <c r="U114" s="15" t="s">
        <v>54</v>
      </c>
      <c r="V114" s="17">
        <v>346303.8</v>
      </c>
      <c r="W114" s="17">
        <v>0</v>
      </c>
      <c r="X114" s="15" t="s">
        <v>49</v>
      </c>
      <c r="Y114" s="17">
        <v>0</v>
      </c>
      <c r="Z114" s="17">
        <v>0</v>
      </c>
      <c r="AA114" s="15" t="s">
        <v>49</v>
      </c>
      <c r="AB114" s="17">
        <v>0</v>
      </c>
      <c r="AC114" s="17">
        <v>0</v>
      </c>
      <c r="AD114" s="15" t="s">
        <v>49</v>
      </c>
      <c r="AE114" s="17">
        <v>0</v>
      </c>
      <c r="AF114" s="15">
        <v>0</v>
      </c>
      <c r="AG114" s="15" t="s">
        <v>49</v>
      </c>
      <c r="AH114" s="17">
        <v>0</v>
      </c>
      <c r="AI114" s="17">
        <v>0</v>
      </c>
      <c r="AJ114" s="15" t="s">
        <v>49</v>
      </c>
      <c r="AK114" s="17">
        <v>0</v>
      </c>
      <c r="AL114" s="17">
        <v>0</v>
      </c>
      <c r="AM114" s="104" t="s">
        <v>52</v>
      </c>
      <c r="AN114" s="15" t="s">
        <v>52</v>
      </c>
      <c r="AO114" s="105" t="s">
        <v>52</v>
      </c>
      <c r="AP114" s="15" t="s">
        <v>52</v>
      </c>
      <c r="AQ114" s="20"/>
      <c r="AR114" s="20"/>
    </row>
    <row r="115" spans="1:44" x14ac:dyDescent="0.25">
      <c r="A115" s="15" t="s">
        <v>290</v>
      </c>
      <c r="B115" s="3">
        <v>44077</v>
      </c>
      <c r="C115" s="15" t="s">
        <v>326</v>
      </c>
      <c r="D115" s="15" t="s">
        <v>56</v>
      </c>
      <c r="E115" s="15" t="s">
        <v>328</v>
      </c>
      <c r="F115" s="15" t="s">
        <v>1260</v>
      </c>
      <c r="G115" s="15" t="s">
        <v>50</v>
      </c>
      <c r="H115" s="15" t="s">
        <v>513</v>
      </c>
      <c r="I115" s="17" t="s">
        <v>52</v>
      </c>
      <c r="J115" s="17" t="s">
        <v>52</v>
      </c>
      <c r="K115" s="17" t="s">
        <v>52</v>
      </c>
      <c r="L115" s="17" t="s">
        <v>52</v>
      </c>
      <c r="M115" s="17">
        <v>0</v>
      </c>
      <c r="N115" s="15" t="s">
        <v>52</v>
      </c>
      <c r="O115" s="15" t="s">
        <v>53</v>
      </c>
      <c r="P115" s="15" t="s">
        <v>52</v>
      </c>
      <c r="Q115" s="17">
        <v>49284776.006400004</v>
      </c>
      <c r="R115" s="17">
        <v>0</v>
      </c>
      <c r="S115" s="17">
        <v>40781940.580000006</v>
      </c>
      <c r="T115" s="17">
        <v>0</v>
      </c>
      <c r="U115" s="15" t="s">
        <v>49</v>
      </c>
      <c r="V115" s="17">
        <v>0</v>
      </c>
      <c r="W115" s="17">
        <v>7330030.54</v>
      </c>
      <c r="X115" s="15" t="s">
        <v>49</v>
      </c>
      <c r="Y115" s="17">
        <v>1172804.8864</v>
      </c>
      <c r="Z115" s="17">
        <v>0</v>
      </c>
      <c r="AA115" s="15" t="s">
        <v>49</v>
      </c>
      <c r="AB115" s="17">
        <v>0</v>
      </c>
      <c r="AC115" s="17">
        <v>0</v>
      </c>
      <c r="AD115" s="15" t="s">
        <v>49</v>
      </c>
      <c r="AE115" s="17">
        <v>0</v>
      </c>
      <c r="AF115" s="15">
        <v>0</v>
      </c>
      <c r="AG115" s="15" t="s">
        <v>49</v>
      </c>
      <c r="AH115" s="17">
        <v>0</v>
      </c>
      <c r="AI115" s="17">
        <v>0</v>
      </c>
      <c r="AJ115" s="15" t="s">
        <v>49</v>
      </c>
      <c r="AK115" s="17">
        <v>0</v>
      </c>
      <c r="AL115" s="17">
        <v>0</v>
      </c>
      <c r="AM115" s="104" t="s">
        <v>52</v>
      </c>
      <c r="AN115" s="15" t="s">
        <v>52</v>
      </c>
      <c r="AO115" s="105" t="s">
        <v>52</v>
      </c>
      <c r="AP115" s="15" t="s">
        <v>52</v>
      </c>
      <c r="AQ115" s="20"/>
      <c r="AR115" s="20"/>
    </row>
    <row r="116" spans="1:44" x14ac:dyDescent="0.25">
      <c r="A116" s="15" t="s">
        <v>292</v>
      </c>
      <c r="B116" s="3">
        <v>44077</v>
      </c>
      <c r="C116" s="15" t="s">
        <v>326</v>
      </c>
      <c r="D116" s="15" t="s">
        <v>56</v>
      </c>
      <c r="E116" s="15" t="s">
        <v>680</v>
      </c>
      <c r="F116" s="15" t="s">
        <v>688</v>
      </c>
      <c r="G116" s="15" t="s">
        <v>50</v>
      </c>
      <c r="H116" s="15" t="s">
        <v>687</v>
      </c>
      <c r="I116" s="17"/>
      <c r="J116" s="17"/>
      <c r="K116" s="17"/>
      <c r="L116" s="17"/>
      <c r="M116" s="17">
        <v>0</v>
      </c>
      <c r="N116" s="15"/>
      <c r="O116" s="15" t="s">
        <v>661</v>
      </c>
      <c r="P116" s="15"/>
      <c r="Q116" s="17">
        <v>0</v>
      </c>
      <c r="R116" s="17">
        <v>0</v>
      </c>
      <c r="S116" s="17">
        <f>+Q116</f>
        <v>0</v>
      </c>
      <c r="T116" s="17">
        <v>0</v>
      </c>
      <c r="U116" s="15"/>
      <c r="V116" s="17">
        <v>0</v>
      </c>
      <c r="W116" s="17">
        <v>0</v>
      </c>
      <c r="X116" s="15"/>
      <c r="Y116" s="17">
        <v>0</v>
      </c>
      <c r="Z116" s="17">
        <v>0</v>
      </c>
      <c r="AA116" s="15" t="s">
        <v>681</v>
      </c>
      <c r="AB116" s="17">
        <v>0</v>
      </c>
      <c r="AC116" s="17">
        <v>0</v>
      </c>
      <c r="AD116" s="15"/>
      <c r="AE116" s="17">
        <v>0</v>
      </c>
      <c r="AF116" s="15"/>
      <c r="AG116" s="15"/>
      <c r="AH116" s="17">
        <v>0</v>
      </c>
      <c r="AI116" s="17">
        <v>0</v>
      </c>
      <c r="AJ116" s="15"/>
      <c r="AK116" s="17">
        <v>0</v>
      </c>
      <c r="AL116" s="17">
        <v>0</v>
      </c>
      <c r="AM116" s="104"/>
      <c r="AN116" s="5"/>
      <c r="AO116" s="106"/>
      <c r="AP116" s="15"/>
      <c r="AQ116" s="20"/>
      <c r="AR116" s="20"/>
    </row>
    <row r="117" spans="1:44" x14ac:dyDescent="0.25">
      <c r="A117" s="15" t="s">
        <v>294</v>
      </c>
      <c r="B117" s="3">
        <v>44077</v>
      </c>
      <c r="C117" s="15" t="s">
        <v>46</v>
      </c>
      <c r="D117" s="15" t="s">
        <v>56</v>
      </c>
      <c r="E117" s="15" t="s">
        <v>57</v>
      </c>
      <c r="F117" s="15" t="s">
        <v>638</v>
      </c>
      <c r="G117" s="15" t="s">
        <v>50</v>
      </c>
      <c r="H117" s="15" t="s">
        <v>172</v>
      </c>
      <c r="I117" s="17" t="s">
        <v>52</v>
      </c>
      <c r="J117" s="17" t="s">
        <v>52</v>
      </c>
      <c r="K117" s="17" t="s">
        <v>52</v>
      </c>
      <c r="L117" s="17" t="s">
        <v>52</v>
      </c>
      <c r="M117" s="17">
        <v>0</v>
      </c>
      <c r="N117" s="15" t="s">
        <v>52</v>
      </c>
      <c r="O117" s="15" t="s">
        <v>53</v>
      </c>
      <c r="P117" s="15" t="s">
        <v>52</v>
      </c>
      <c r="Q117" s="17">
        <v>21890252.585200004</v>
      </c>
      <c r="R117" s="17">
        <v>0</v>
      </c>
      <c r="S117" s="17">
        <v>18801981.720000003</v>
      </c>
      <c r="T117" s="17">
        <v>0</v>
      </c>
      <c r="U117" s="15" t="s">
        <v>49</v>
      </c>
      <c r="V117" s="17">
        <v>0</v>
      </c>
      <c r="W117" s="17">
        <v>2662302.4699999997</v>
      </c>
      <c r="X117" s="15" t="s">
        <v>54</v>
      </c>
      <c r="Y117" s="17">
        <v>425968.39520000003</v>
      </c>
      <c r="Z117" s="17">
        <v>0</v>
      </c>
      <c r="AA117" s="15" t="s">
        <v>49</v>
      </c>
      <c r="AB117" s="17">
        <v>0</v>
      </c>
      <c r="AC117" s="17">
        <v>0</v>
      </c>
      <c r="AD117" s="15" t="s">
        <v>49</v>
      </c>
      <c r="AE117" s="17">
        <v>0</v>
      </c>
      <c r="AF117" s="15">
        <v>0</v>
      </c>
      <c r="AG117" s="15" t="s">
        <v>49</v>
      </c>
      <c r="AH117" s="17">
        <v>0</v>
      </c>
      <c r="AI117" s="17">
        <v>0</v>
      </c>
      <c r="AJ117" s="15" t="s">
        <v>49</v>
      </c>
      <c r="AK117" s="17">
        <v>0</v>
      </c>
      <c r="AL117" s="17">
        <v>0</v>
      </c>
      <c r="AM117" s="104" t="s">
        <v>52</v>
      </c>
      <c r="AN117" s="15" t="s">
        <v>52</v>
      </c>
      <c r="AO117" s="105" t="s">
        <v>52</v>
      </c>
      <c r="AP117" s="15" t="s">
        <v>52</v>
      </c>
      <c r="AQ117" s="20"/>
      <c r="AR117" s="20"/>
    </row>
    <row r="118" spans="1:44" x14ac:dyDescent="0.25">
      <c r="A118" s="15" t="s">
        <v>296</v>
      </c>
      <c r="B118" s="3">
        <v>44077</v>
      </c>
      <c r="C118" s="15" t="s">
        <v>46</v>
      </c>
      <c r="D118" s="15" t="s">
        <v>56</v>
      </c>
      <c r="E118" s="15" t="s">
        <v>57</v>
      </c>
      <c r="F118" s="15" t="s">
        <v>638</v>
      </c>
      <c r="G118" s="15" t="s">
        <v>50</v>
      </c>
      <c r="H118" s="15" t="s">
        <v>174</v>
      </c>
      <c r="I118" s="17" t="s">
        <v>52</v>
      </c>
      <c r="J118" s="17" t="s">
        <v>52</v>
      </c>
      <c r="K118" s="17" t="s">
        <v>52</v>
      </c>
      <c r="L118" s="17" t="s">
        <v>52</v>
      </c>
      <c r="M118" s="17">
        <v>0</v>
      </c>
      <c r="N118" s="15" t="s">
        <v>52</v>
      </c>
      <c r="O118" s="15" t="s">
        <v>175</v>
      </c>
      <c r="P118" s="15" t="s">
        <v>176</v>
      </c>
      <c r="Q118" s="17">
        <v>1971248.45</v>
      </c>
      <c r="R118" s="17">
        <v>0</v>
      </c>
      <c r="S118" s="17">
        <v>1971248.45</v>
      </c>
      <c r="T118" s="17">
        <v>0</v>
      </c>
      <c r="U118" s="15" t="s">
        <v>49</v>
      </c>
      <c r="V118" s="17">
        <v>0</v>
      </c>
      <c r="W118" s="17">
        <v>0</v>
      </c>
      <c r="X118" s="15" t="s">
        <v>49</v>
      </c>
      <c r="Y118" s="17">
        <v>0</v>
      </c>
      <c r="Z118" s="17">
        <v>0</v>
      </c>
      <c r="AA118" s="15" t="s">
        <v>49</v>
      </c>
      <c r="AB118" s="17">
        <v>0</v>
      </c>
      <c r="AC118" s="17">
        <v>0</v>
      </c>
      <c r="AD118" s="15" t="s">
        <v>49</v>
      </c>
      <c r="AE118" s="17">
        <v>0</v>
      </c>
      <c r="AF118" s="15">
        <v>0</v>
      </c>
      <c r="AG118" s="15" t="s">
        <v>49</v>
      </c>
      <c r="AH118" s="17">
        <v>0</v>
      </c>
      <c r="AI118" s="17">
        <v>0</v>
      </c>
      <c r="AJ118" s="15" t="s">
        <v>49</v>
      </c>
      <c r="AK118" s="17">
        <v>0</v>
      </c>
      <c r="AL118" s="17">
        <v>0</v>
      </c>
      <c r="AM118" s="104" t="s">
        <v>52</v>
      </c>
      <c r="AN118" s="15" t="s">
        <v>52</v>
      </c>
      <c r="AO118" s="105" t="s">
        <v>52</v>
      </c>
      <c r="AP118" s="15" t="s">
        <v>52</v>
      </c>
      <c r="AQ118" s="20"/>
      <c r="AR118" s="20"/>
    </row>
    <row r="119" spans="1:44" x14ac:dyDescent="0.25">
      <c r="A119" s="15" t="s">
        <v>297</v>
      </c>
      <c r="B119" s="3">
        <v>44077</v>
      </c>
      <c r="C119" s="15" t="s">
        <v>46</v>
      </c>
      <c r="D119" s="15" t="s">
        <v>56</v>
      </c>
      <c r="E119" s="15" t="s">
        <v>57</v>
      </c>
      <c r="F119" s="15" t="s">
        <v>638</v>
      </c>
      <c r="G119" s="15" t="s">
        <v>50</v>
      </c>
      <c r="H119" s="15" t="s">
        <v>178</v>
      </c>
      <c r="I119" s="17" t="s">
        <v>52</v>
      </c>
      <c r="J119" s="17" t="s">
        <v>52</v>
      </c>
      <c r="K119" s="17" t="s">
        <v>52</v>
      </c>
      <c r="L119" s="17" t="s">
        <v>52</v>
      </c>
      <c r="M119" s="17">
        <v>0</v>
      </c>
      <c r="N119" s="15" t="s">
        <v>52</v>
      </c>
      <c r="O119" s="15" t="s">
        <v>53</v>
      </c>
      <c r="P119" s="15" t="s">
        <v>52</v>
      </c>
      <c r="Q119" s="17">
        <v>31415934.060000002</v>
      </c>
      <c r="R119" s="17">
        <v>0</v>
      </c>
      <c r="S119" s="17">
        <v>26194078.060000002</v>
      </c>
      <c r="T119" s="17">
        <v>0</v>
      </c>
      <c r="U119" s="15" t="s">
        <v>49</v>
      </c>
      <c r="V119" s="17">
        <v>0</v>
      </c>
      <c r="W119" s="17">
        <v>4501600</v>
      </c>
      <c r="X119" s="15" t="s">
        <v>49</v>
      </c>
      <c r="Y119" s="17">
        <v>720256</v>
      </c>
      <c r="Z119" s="17">
        <v>0</v>
      </c>
      <c r="AA119" s="15" t="s">
        <v>49</v>
      </c>
      <c r="AB119" s="17">
        <v>0</v>
      </c>
      <c r="AC119" s="17">
        <v>0</v>
      </c>
      <c r="AD119" s="15" t="s">
        <v>49</v>
      </c>
      <c r="AE119" s="17">
        <v>0</v>
      </c>
      <c r="AF119" s="15">
        <v>0</v>
      </c>
      <c r="AG119" s="15" t="s">
        <v>49</v>
      </c>
      <c r="AH119" s="17">
        <v>0</v>
      </c>
      <c r="AI119" s="17">
        <v>0</v>
      </c>
      <c r="AJ119" s="15" t="s">
        <v>49</v>
      </c>
      <c r="AK119" s="17">
        <v>0</v>
      </c>
      <c r="AL119" s="17">
        <v>0</v>
      </c>
      <c r="AM119" s="104" t="s">
        <v>52</v>
      </c>
      <c r="AN119" s="15" t="s">
        <v>52</v>
      </c>
      <c r="AO119" s="105" t="s">
        <v>52</v>
      </c>
      <c r="AP119" s="15" t="s">
        <v>52</v>
      </c>
      <c r="AQ119" s="20"/>
      <c r="AR119" s="20"/>
    </row>
    <row r="120" spans="1:44" x14ac:dyDescent="0.25">
      <c r="A120" s="15" t="s">
        <v>298</v>
      </c>
      <c r="B120" s="3">
        <v>44077</v>
      </c>
      <c r="C120" s="15" t="s">
        <v>82</v>
      </c>
      <c r="D120" s="15" t="s">
        <v>56</v>
      </c>
      <c r="E120" s="15" t="s">
        <v>129</v>
      </c>
      <c r="F120" s="15" t="s">
        <v>326</v>
      </c>
      <c r="G120" s="15" t="s">
        <v>50</v>
      </c>
      <c r="H120" s="15" t="s">
        <v>734</v>
      </c>
      <c r="I120" s="17" t="s">
        <v>52</v>
      </c>
      <c r="J120" s="17" t="s">
        <v>52</v>
      </c>
      <c r="K120" s="17" t="s">
        <v>52</v>
      </c>
      <c r="L120" s="17" t="s">
        <v>52</v>
      </c>
      <c r="M120" s="17">
        <v>0</v>
      </c>
      <c r="N120" s="15" t="s">
        <v>52</v>
      </c>
      <c r="O120" s="15" t="s">
        <v>53</v>
      </c>
      <c r="P120" s="15" t="s">
        <v>52</v>
      </c>
      <c r="Q120" s="17">
        <v>77220253.044400007</v>
      </c>
      <c r="R120" s="17">
        <v>0</v>
      </c>
      <c r="S120" s="17">
        <v>58954878.440000013</v>
      </c>
      <c r="T120" s="17">
        <v>0</v>
      </c>
      <c r="U120" s="15" t="s">
        <v>49</v>
      </c>
      <c r="V120" s="17">
        <v>0</v>
      </c>
      <c r="W120" s="17">
        <v>15746012.59</v>
      </c>
      <c r="X120" s="15" t="s">
        <v>54</v>
      </c>
      <c r="Y120" s="17">
        <v>2519362.0143999998</v>
      </c>
      <c r="Z120" s="17">
        <v>0</v>
      </c>
      <c r="AA120" s="15" t="s">
        <v>49</v>
      </c>
      <c r="AB120" s="17">
        <v>0</v>
      </c>
      <c r="AC120" s="17">
        <v>0</v>
      </c>
      <c r="AD120" s="15" t="s">
        <v>49</v>
      </c>
      <c r="AE120" s="17">
        <v>0</v>
      </c>
      <c r="AF120" s="15">
        <v>0</v>
      </c>
      <c r="AG120" s="15" t="s">
        <v>49</v>
      </c>
      <c r="AH120" s="17">
        <v>0</v>
      </c>
      <c r="AI120" s="17">
        <v>0</v>
      </c>
      <c r="AJ120" s="15" t="s">
        <v>49</v>
      </c>
      <c r="AK120" s="17">
        <v>0</v>
      </c>
      <c r="AL120" s="17">
        <v>0</v>
      </c>
      <c r="AM120" s="104" t="s">
        <v>52</v>
      </c>
      <c r="AN120" s="15" t="s">
        <v>52</v>
      </c>
      <c r="AO120" s="105" t="s">
        <v>52</v>
      </c>
      <c r="AP120" s="15" t="s">
        <v>52</v>
      </c>
      <c r="AQ120" s="20"/>
      <c r="AR120" s="20"/>
    </row>
    <row r="121" spans="1:44" ht="15.75" customHeight="1" x14ac:dyDescent="0.25">
      <c r="A121" s="15" t="s">
        <v>299</v>
      </c>
      <c r="B121" s="3">
        <v>44077</v>
      </c>
      <c r="C121" s="15" t="s">
        <v>326</v>
      </c>
      <c r="D121" s="15" t="s">
        <v>68</v>
      </c>
      <c r="E121" s="15" t="s">
        <v>332</v>
      </c>
      <c r="F121" s="15" t="s">
        <v>1273</v>
      </c>
      <c r="G121" s="15" t="s">
        <v>50</v>
      </c>
      <c r="H121" s="15" t="s">
        <v>514</v>
      </c>
      <c r="I121" s="17" t="s">
        <v>52</v>
      </c>
      <c r="J121" s="17" t="s">
        <v>52</v>
      </c>
      <c r="K121" s="17" t="s">
        <v>52</v>
      </c>
      <c r="L121" s="17" t="s">
        <v>52</v>
      </c>
      <c r="M121" s="17">
        <v>0</v>
      </c>
      <c r="N121" s="15" t="s">
        <v>52</v>
      </c>
      <c r="O121" s="15" t="s">
        <v>53</v>
      </c>
      <c r="P121" s="15" t="s">
        <v>52</v>
      </c>
      <c r="Q121" s="17">
        <v>50336212.166000001</v>
      </c>
      <c r="R121" s="17">
        <v>0</v>
      </c>
      <c r="S121" s="17">
        <v>37967807.460000001</v>
      </c>
      <c r="T121" s="17">
        <v>0</v>
      </c>
      <c r="U121" s="15" t="s">
        <v>49</v>
      </c>
      <c r="V121" s="17">
        <v>0</v>
      </c>
      <c r="W121" s="17">
        <v>10662417.85</v>
      </c>
      <c r="X121" s="15" t="s">
        <v>49</v>
      </c>
      <c r="Y121" s="17">
        <v>1705986.8559999999</v>
      </c>
      <c r="Z121" s="17">
        <v>0</v>
      </c>
      <c r="AA121" s="15" t="s">
        <v>49</v>
      </c>
      <c r="AB121" s="17">
        <v>0</v>
      </c>
      <c r="AC121" s="17">
        <v>0</v>
      </c>
      <c r="AD121" s="15" t="s">
        <v>49</v>
      </c>
      <c r="AE121" s="17">
        <v>0</v>
      </c>
      <c r="AF121" s="15">
        <v>0</v>
      </c>
      <c r="AG121" s="15" t="s">
        <v>49</v>
      </c>
      <c r="AH121" s="17">
        <v>0</v>
      </c>
      <c r="AI121" s="17">
        <v>0</v>
      </c>
      <c r="AJ121" s="15" t="s">
        <v>49</v>
      </c>
      <c r="AK121" s="17">
        <v>0</v>
      </c>
      <c r="AL121" s="17">
        <v>0</v>
      </c>
      <c r="AM121" s="104" t="s">
        <v>52</v>
      </c>
      <c r="AN121" s="15" t="s">
        <v>52</v>
      </c>
      <c r="AO121" s="105" t="s">
        <v>52</v>
      </c>
      <c r="AP121" s="15" t="s">
        <v>52</v>
      </c>
      <c r="AQ121" s="20"/>
      <c r="AR121" s="20"/>
    </row>
    <row r="122" spans="1:44" x14ac:dyDescent="0.25">
      <c r="A122" s="15" t="s">
        <v>300</v>
      </c>
      <c r="B122" s="3">
        <v>44077</v>
      </c>
      <c r="C122" s="15" t="s">
        <v>326</v>
      </c>
      <c r="D122" s="15" t="s">
        <v>68</v>
      </c>
      <c r="E122" s="15" t="s">
        <v>332</v>
      </c>
      <c r="F122" s="15" t="s">
        <v>1273</v>
      </c>
      <c r="G122" s="15" t="s">
        <v>50</v>
      </c>
      <c r="H122" s="15" t="s">
        <v>425</v>
      </c>
      <c r="I122" s="17" t="s">
        <v>52</v>
      </c>
      <c r="J122" s="17" t="s">
        <v>52</v>
      </c>
      <c r="K122" s="17" t="s">
        <v>52</v>
      </c>
      <c r="L122" s="17" t="s">
        <v>52</v>
      </c>
      <c r="M122" s="17">
        <v>0</v>
      </c>
      <c r="N122" s="15" t="s">
        <v>52</v>
      </c>
      <c r="O122" s="15" t="s">
        <v>426</v>
      </c>
      <c r="P122" s="15" t="s">
        <v>427</v>
      </c>
      <c r="Q122" s="17">
        <v>2182972.4</v>
      </c>
      <c r="R122" s="17">
        <v>0</v>
      </c>
      <c r="S122" s="17">
        <v>1046706</v>
      </c>
      <c r="T122" s="17">
        <v>979540</v>
      </c>
      <c r="U122" s="15" t="s">
        <v>54</v>
      </c>
      <c r="V122" s="17">
        <v>156726.39999999999</v>
      </c>
      <c r="W122" s="17">
        <v>0</v>
      </c>
      <c r="X122" s="15" t="s">
        <v>49</v>
      </c>
      <c r="Y122" s="17">
        <v>0</v>
      </c>
      <c r="Z122" s="17">
        <v>0</v>
      </c>
      <c r="AA122" s="15" t="s">
        <v>49</v>
      </c>
      <c r="AB122" s="17">
        <v>0</v>
      </c>
      <c r="AC122" s="17">
        <v>0</v>
      </c>
      <c r="AD122" s="15" t="s">
        <v>49</v>
      </c>
      <c r="AE122" s="17">
        <v>0</v>
      </c>
      <c r="AF122" s="15">
        <v>0</v>
      </c>
      <c r="AG122" s="15" t="s">
        <v>49</v>
      </c>
      <c r="AH122" s="17">
        <v>0</v>
      </c>
      <c r="AI122" s="17">
        <v>0</v>
      </c>
      <c r="AJ122" s="15" t="s">
        <v>49</v>
      </c>
      <c r="AK122" s="17">
        <v>0</v>
      </c>
      <c r="AL122" s="17">
        <v>0</v>
      </c>
      <c r="AM122" s="104" t="s">
        <v>52</v>
      </c>
      <c r="AN122" s="15" t="s">
        <v>52</v>
      </c>
      <c r="AO122" s="105" t="s">
        <v>52</v>
      </c>
      <c r="AP122" s="15" t="s">
        <v>52</v>
      </c>
      <c r="AQ122" s="20"/>
      <c r="AR122" s="20"/>
    </row>
    <row r="123" spans="1:44" x14ac:dyDescent="0.25">
      <c r="A123" s="15" t="s">
        <v>303</v>
      </c>
      <c r="B123" s="3">
        <v>44077</v>
      </c>
      <c r="C123" s="15" t="s">
        <v>326</v>
      </c>
      <c r="D123" s="15" t="s">
        <v>68</v>
      </c>
      <c r="E123" s="15" t="s">
        <v>332</v>
      </c>
      <c r="F123" s="15" t="s">
        <v>1273</v>
      </c>
      <c r="G123" s="15" t="s">
        <v>50</v>
      </c>
      <c r="H123" s="15" t="s">
        <v>515</v>
      </c>
      <c r="I123" s="17" t="s">
        <v>52</v>
      </c>
      <c r="J123" s="17" t="s">
        <v>52</v>
      </c>
      <c r="K123" s="17" t="s">
        <v>52</v>
      </c>
      <c r="L123" s="17" t="s">
        <v>52</v>
      </c>
      <c r="M123" s="17">
        <v>0</v>
      </c>
      <c r="N123" s="15" t="s">
        <v>52</v>
      </c>
      <c r="O123" s="15" t="s">
        <v>53</v>
      </c>
      <c r="P123" s="15" t="s">
        <v>52</v>
      </c>
      <c r="Q123" s="17">
        <v>41575654.005200006</v>
      </c>
      <c r="R123" s="17">
        <v>0</v>
      </c>
      <c r="S123" s="17">
        <v>33244193.870000005</v>
      </c>
      <c r="T123" s="17">
        <v>0</v>
      </c>
      <c r="U123" s="15" t="s">
        <v>49</v>
      </c>
      <c r="V123" s="17">
        <v>0</v>
      </c>
      <c r="W123" s="17">
        <v>7182293.2199999997</v>
      </c>
      <c r="X123" s="15" t="s">
        <v>49</v>
      </c>
      <c r="Y123" s="17">
        <v>1149166.9151999999</v>
      </c>
      <c r="Z123" s="17">
        <v>0</v>
      </c>
      <c r="AA123" s="15" t="s">
        <v>49</v>
      </c>
      <c r="AB123" s="17">
        <v>0</v>
      </c>
      <c r="AC123" s="17">
        <v>0</v>
      </c>
      <c r="AD123" s="15" t="s">
        <v>49</v>
      </c>
      <c r="AE123" s="17">
        <v>0</v>
      </c>
      <c r="AF123" s="15">
        <v>0</v>
      </c>
      <c r="AG123" s="15" t="s">
        <v>49</v>
      </c>
      <c r="AH123" s="17">
        <v>0</v>
      </c>
      <c r="AI123" s="17">
        <v>0</v>
      </c>
      <c r="AJ123" s="15" t="s">
        <v>49</v>
      </c>
      <c r="AK123" s="17">
        <v>0</v>
      </c>
      <c r="AL123" s="17">
        <v>0</v>
      </c>
      <c r="AM123" s="104" t="s">
        <v>52</v>
      </c>
      <c r="AN123" s="15" t="s">
        <v>52</v>
      </c>
      <c r="AO123" s="105" t="s">
        <v>52</v>
      </c>
      <c r="AP123" s="15" t="s">
        <v>52</v>
      </c>
      <c r="AQ123" s="20"/>
      <c r="AR123" s="20"/>
    </row>
    <row r="124" spans="1:44" x14ac:dyDescent="0.25">
      <c r="A124" s="15" t="s">
        <v>304</v>
      </c>
      <c r="B124" s="3">
        <v>44077</v>
      </c>
      <c r="C124" s="15" t="s">
        <v>46</v>
      </c>
      <c r="D124" s="15" t="s">
        <v>68</v>
      </c>
      <c r="E124" s="15" t="s">
        <v>69</v>
      </c>
      <c r="F124" s="15" t="s">
        <v>646</v>
      </c>
      <c r="G124" s="15" t="s">
        <v>50</v>
      </c>
      <c r="H124" s="15" t="s">
        <v>180</v>
      </c>
      <c r="I124" s="17" t="s">
        <v>52</v>
      </c>
      <c r="J124" s="17" t="s">
        <v>52</v>
      </c>
      <c r="K124" s="17" t="s">
        <v>52</v>
      </c>
      <c r="L124" s="17" t="s">
        <v>52</v>
      </c>
      <c r="M124" s="17">
        <v>0</v>
      </c>
      <c r="N124" s="15" t="s">
        <v>52</v>
      </c>
      <c r="O124" s="15" t="s">
        <v>53</v>
      </c>
      <c r="P124" s="15" t="s">
        <v>52</v>
      </c>
      <c r="Q124" s="17">
        <v>55746236.875999987</v>
      </c>
      <c r="R124" s="17">
        <v>0</v>
      </c>
      <c r="S124" s="17">
        <v>50745662.069999993</v>
      </c>
      <c r="T124" s="17">
        <v>0</v>
      </c>
      <c r="U124" s="15" t="s">
        <v>49</v>
      </c>
      <c r="V124" s="17">
        <v>0</v>
      </c>
      <c r="W124" s="17">
        <v>4310840.3499999996</v>
      </c>
      <c r="X124" s="15" t="s">
        <v>49</v>
      </c>
      <c r="Y124" s="17">
        <v>689734.45599999989</v>
      </c>
      <c r="Z124" s="17">
        <v>0</v>
      </c>
      <c r="AA124" s="15" t="s">
        <v>49</v>
      </c>
      <c r="AB124" s="17">
        <v>0</v>
      </c>
      <c r="AC124" s="17">
        <v>0</v>
      </c>
      <c r="AD124" s="15" t="s">
        <v>49</v>
      </c>
      <c r="AE124" s="17">
        <v>0</v>
      </c>
      <c r="AF124" s="15">
        <v>0</v>
      </c>
      <c r="AG124" s="15" t="s">
        <v>49</v>
      </c>
      <c r="AH124" s="17">
        <v>0</v>
      </c>
      <c r="AI124" s="17">
        <v>0</v>
      </c>
      <c r="AJ124" s="15" t="s">
        <v>49</v>
      </c>
      <c r="AK124" s="17">
        <v>0</v>
      </c>
      <c r="AL124" s="17">
        <v>0</v>
      </c>
      <c r="AM124" s="104" t="s">
        <v>52</v>
      </c>
      <c r="AN124" s="15" t="s">
        <v>52</v>
      </c>
      <c r="AO124" s="105" t="s">
        <v>52</v>
      </c>
      <c r="AP124" s="15" t="s">
        <v>52</v>
      </c>
      <c r="AQ124" s="20"/>
      <c r="AR124" s="20"/>
    </row>
    <row r="125" spans="1:44" x14ac:dyDescent="0.25">
      <c r="A125" s="15" t="s">
        <v>305</v>
      </c>
      <c r="B125" s="3">
        <v>44077</v>
      </c>
      <c r="C125" s="15" t="s">
        <v>82</v>
      </c>
      <c r="D125" s="15" t="s">
        <v>68</v>
      </c>
      <c r="E125" s="15" t="s">
        <v>86</v>
      </c>
      <c r="F125" s="15" t="s">
        <v>713</v>
      </c>
      <c r="G125" s="15" t="s">
        <v>50</v>
      </c>
      <c r="H125" s="15" t="s">
        <v>735</v>
      </c>
      <c r="I125" s="17" t="s">
        <v>52</v>
      </c>
      <c r="J125" s="17" t="s">
        <v>52</v>
      </c>
      <c r="K125" s="17" t="s">
        <v>52</v>
      </c>
      <c r="L125" s="17" t="s">
        <v>52</v>
      </c>
      <c r="M125" s="17">
        <v>0</v>
      </c>
      <c r="N125" s="15" t="s">
        <v>52</v>
      </c>
      <c r="O125" s="15" t="s">
        <v>53</v>
      </c>
      <c r="P125" s="15" t="s">
        <v>52</v>
      </c>
      <c r="Q125" s="17">
        <v>85740294.888400018</v>
      </c>
      <c r="R125" s="17">
        <v>0</v>
      </c>
      <c r="S125" s="17">
        <v>57670435.970000014</v>
      </c>
      <c r="T125" s="17">
        <v>0</v>
      </c>
      <c r="U125" s="15" t="s">
        <v>49</v>
      </c>
      <c r="V125" s="17">
        <v>0</v>
      </c>
      <c r="W125" s="17">
        <v>24198154.239999998</v>
      </c>
      <c r="X125" s="15" t="s">
        <v>49</v>
      </c>
      <c r="Y125" s="17">
        <v>3871704.6784000006</v>
      </c>
      <c r="Z125" s="17">
        <v>0</v>
      </c>
      <c r="AA125" s="15" t="s">
        <v>49</v>
      </c>
      <c r="AB125" s="17">
        <v>0</v>
      </c>
      <c r="AC125" s="17">
        <v>0</v>
      </c>
      <c r="AD125" s="15" t="s">
        <v>49</v>
      </c>
      <c r="AE125" s="17">
        <v>0</v>
      </c>
      <c r="AF125" s="15">
        <v>0</v>
      </c>
      <c r="AG125" s="15" t="s">
        <v>49</v>
      </c>
      <c r="AH125" s="17">
        <v>0</v>
      </c>
      <c r="AI125" s="17">
        <v>0</v>
      </c>
      <c r="AJ125" s="15" t="s">
        <v>49</v>
      </c>
      <c r="AK125" s="17">
        <v>0</v>
      </c>
      <c r="AL125" s="17">
        <v>0</v>
      </c>
      <c r="AM125" s="104" t="s">
        <v>52</v>
      </c>
      <c r="AN125" s="15" t="s">
        <v>52</v>
      </c>
      <c r="AO125" s="105" t="s">
        <v>52</v>
      </c>
      <c r="AP125" s="15" t="s">
        <v>52</v>
      </c>
      <c r="AQ125" s="20"/>
      <c r="AR125" s="20"/>
    </row>
    <row r="126" spans="1:44" x14ac:dyDescent="0.25">
      <c r="A126" s="15" t="s">
        <v>306</v>
      </c>
      <c r="B126" s="3">
        <v>44077</v>
      </c>
      <c r="C126" s="15" t="s">
        <v>82</v>
      </c>
      <c r="D126" s="15" t="s">
        <v>68</v>
      </c>
      <c r="E126" s="15" t="s">
        <v>86</v>
      </c>
      <c r="F126" s="15" t="s">
        <v>713</v>
      </c>
      <c r="G126" s="15" t="s">
        <v>50</v>
      </c>
      <c r="H126" s="15" t="s">
        <v>198</v>
      </c>
      <c r="I126" s="17" t="s">
        <v>52</v>
      </c>
      <c r="J126" s="17" t="s">
        <v>52</v>
      </c>
      <c r="K126" s="17" t="s">
        <v>52</v>
      </c>
      <c r="L126" s="17" t="s">
        <v>52</v>
      </c>
      <c r="M126" s="17">
        <v>0</v>
      </c>
      <c r="N126" s="15" t="s">
        <v>52</v>
      </c>
      <c r="O126" s="15" t="s">
        <v>199</v>
      </c>
      <c r="P126" s="15" t="s">
        <v>200</v>
      </c>
      <c r="Q126" s="17">
        <v>9417172.9528000001</v>
      </c>
      <c r="R126" s="17">
        <v>0</v>
      </c>
      <c r="S126" s="17">
        <v>6185620.5</v>
      </c>
      <c r="T126" s="17">
        <v>2785821.08</v>
      </c>
      <c r="U126" s="15" t="s">
        <v>54</v>
      </c>
      <c r="V126" s="17">
        <v>445731.37280000001</v>
      </c>
      <c r="W126" s="17">
        <v>0</v>
      </c>
      <c r="X126" s="15" t="s">
        <v>49</v>
      </c>
      <c r="Y126" s="17">
        <v>0</v>
      </c>
      <c r="Z126" s="17">
        <v>0</v>
      </c>
      <c r="AA126" s="15" t="s">
        <v>49</v>
      </c>
      <c r="AB126" s="17">
        <v>0</v>
      </c>
      <c r="AC126" s="17">
        <v>0</v>
      </c>
      <c r="AD126" s="15" t="s">
        <v>49</v>
      </c>
      <c r="AE126" s="17">
        <v>0</v>
      </c>
      <c r="AF126" s="15">
        <v>0</v>
      </c>
      <c r="AG126" s="15" t="s">
        <v>49</v>
      </c>
      <c r="AH126" s="17">
        <v>0</v>
      </c>
      <c r="AI126" s="17">
        <v>0</v>
      </c>
      <c r="AJ126" s="15" t="s">
        <v>49</v>
      </c>
      <c r="AK126" s="17">
        <v>0</v>
      </c>
      <c r="AL126" s="17">
        <v>0</v>
      </c>
      <c r="AM126" s="104" t="s">
        <v>52</v>
      </c>
      <c r="AN126" s="15" t="s">
        <v>52</v>
      </c>
      <c r="AO126" s="105" t="s">
        <v>52</v>
      </c>
      <c r="AP126" s="15" t="s">
        <v>52</v>
      </c>
      <c r="AQ126" s="20"/>
      <c r="AR126" s="20"/>
    </row>
    <row r="127" spans="1:44" x14ac:dyDescent="0.25">
      <c r="A127" s="15" t="s">
        <v>307</v>
      </c>
      <c r="B127" s="3">
        <v>44077</v>
      </c>
      <c r="C127" s="15" t="s">
        <v>82</v>
      </c>
      <c r="D127" s="15" t="s">
        <v>68</v>
      </c>
      <c r="E127" s="15" t="s">
        <v>86</v>
      </c>
      <c r="F127" s="15" t="s">
        <v>713</v>
      </c>
      <c r="G127" s="15" t="s">
        <v>50</v>
      </c>
      <c r="H127" s="15" t="s">
        <v>202</v>
      </c>
      <c r="I127" s="17" t="s">
        <v>52</v>
      </c>
      <c r="J127" s="17" t="s">
        <v>52</v>
      </c>
      <c r="K127" s="17" t="s">
        <v>52</v>
      </c>
      <c r="L127" s="17" t="s">
        <v>52</v>
      </c>
      <c r="M127" s="17">
        <v>0</v>
      </c>
      <c r="N127" s="15" t="s">
        <v>52</v>
      </c>
      <c r="O127" s="15" t="s">
        <v>53</v>
      </c>
      <c r="P127" s="15" t="s">
        <v>52</v>
      </c>
      <c r="Q127" s="17">
        <v>55397187.005999997</v>
      </c>
      <c r="R127" s="17">
        <v>0</v>
      </c>
      <c r="S127" s="17">
        <v>37789581.400000006</v>
      </c>
      <c r="T127" s="17">
        <v>0</v>
      </c>
      <c r="U127" s="15" t="s">
        <v>49</v>
      </c>
      <c r="V127" s="17">
        <v>0</v>
      </c>
      <c r="W127" s="17">
        <v>15178970.349999998</v>
      </c>
      <c r="X127" s="15" t="s">
        <v>54</v>
      </c>
      <c r="Y127" s="17">
        <v>2428635.2560000001</v>
      </c>
      <c r="Z127" s="17">
        <v>0</v>
      </c>
      <c r="AA127" s="15" t="s">
        <v>49</v>
      </c>
      <c r="AB127" s="17">
        <v>0</v>
      </c>
      <c r="AC127" s="17">
        <v>0</v>
      </c>
      <c r="AD127" s="15" t="s">
        <v>49</v>
      </c>
      <c r="AE127" s="17">
        <v>0</v>
      </c>
      <c r="AF127" s="15">
        <v>0</v>
      </c>
      <c r="AG127" s="15" t="s">
        <v>49</v>
      </c>
      <c r="AH127" s="17">
        <v>0</v>
      </c>
      <c r="AI127" s="17">
        <v>0</v>
      </c>
      <c r="AJ127" s="15" t="s">
        <v>49</v>
      </c>
      <c r="AK127" s="17">
        <v>0</v>
      </c>
      <c r="AL127" s="17">
        <v>0</v>
      </c>
      <c r="AM127" s="104" t="s">
        <v>52</v>
      </c>
      <c r="AN127" s="15" t="s">
        <v>52</v>
      </c>
      <c r="AO127" s="105" t="s">
        <v>52</v>
      </c>
      <c r="AP127" s="15" t="s">
        <v>52</v>
      </c>
      <c r="AQ127" s="20"/>
      <c r="AR127" s="20"/>
    </row>
    <row r="128" spans="1:44" x14ac:dyDescent="0.25">
      <c r="A128" s="15" t="s">
        <v>308</v>
      </c>
      <c r="B128" s="3">
        <v>44077</v>
      </c>
      <c r="C128" s="15" t="s">
        <v>82</v>
      </c>
      <c r="D128" s="15" t="s">
        <v>68</v>
      </c>
      <c r="E128" s="15" t="s">
        <v>86</v>
      </c>
      <c r="F128" s="15" t="s">
        <v>713</v>
      </c>
      <c r="G128" s="15" t="s">
        <v>60</v>
      </c>
      <c r="H128" s="15" t="s">
        <v>52</v>
      </c>
      <c r="I128" s="17" t="s">
        <v>205</v>
      </c>
      <c r="J128" s="17" t="s">
        <v>52</v>
      </c>
      <c r="K128" s="17" t="s">
        <v>736</v>
      </c>
      <c r="L128" s="17" t="s">
        <v>104</v>
      </c>
      <c r="M128" s="17">
        <v>8211967.6399999997</v>
      </c>
      <c r="N128" s="15" t="s">
        <v>64</v>
      </c>
      <c r="O128" s="15" t="s">
        <v>206</v>
      </c>
      <c r="P128" s="15" t="s">
        <v>207</v>
      </c>
      <c r="Q128" s="17">
        <v>-842061</v>
      </c>
      <c r="R128" s="17">
        <v>0</v>
      </c>
      <c r="S128" s="17">
        <v>-842061</v>
      </c>
      <c r="T128" s="17">
        <v>0</v>
      </c>
      <c r="U128" s="15" t="s">
        <v>49</v>
      </c>
      <c r="V128" s="17">
        <v>0</v>
      </c>
      <c r="W128" s="17">
        <v>0</v>
      </c>
      <c r="X128" s="15" t="s">
        <v>49</v>
      </c>
      <c r="Y128" s="17">
        <v>0</v>
      </c>
      <c r="Z128" s="17">
        <v>0</v>
      </c>
      <c r="AA128" s="15" t="s">
        <v>49</v>
      </c>
      <c r="AB128" s="17">
        <v>0</v>
      </c>
      <c r="AC128" s="17">
        <v>0</v>
      </c>
      <c r="AD128" s="15" t="s">
        <v>49</v>
      </c>
      <c r="AE128" s="17">
        <v>0</v>
      </c>
      <c r="AF128" s="15">
        <v>0</v>
      </c>
      <c r="AG128" s="15" t="s">
        <v>49</v>
      </c>
      <c r="AH128" s="17">
        <v>0</v>
      </c>
      <c r="AI128" s="17">
        <v>0</v>
      </c>
      <c r="AJ128" s="15" t="s">
        <v>49</v>
      </c>
      <c r="AK128" s="17">
        <v>0</v>
      </c>
      <c r="AL128" s="17">
        <v>0</v>
      </c>
      <c r="AM128" s="104" t="s">
        <v>52</v>
      </c>
      <c r="AN128" s="15" t="s">
        <v>52</v>
      </c>
      <c r="AO128" s="105" t="s">
        <v>52</v>
      </c>
      <c r="AP128" s="15" t="s">
        <v>52</v>
      </c>
      <c r="AQ128" s="20"/>
      <c r="AR128" s="20"/>
    </row>
    <row r="129" spans="1:44" x14ac:dyDescent="0.25">
      <c r="A129" s="15" t="s">
        <v>309</v>
      </c>
      <c r="B129" s="3">
        <v>44077</v>
      </c>
      <c r="C129" s="15" t="s">
        <v>82</v>
      </c>
      <c r="D129" s="15" t="s">
        <v>68</v>
      </c>
      <c r="E129" s="15" t="s">
        <v>86</v>
      </c>
      <c r="F129" s="15" t="s">
        <v>713</v>
      </c>
      <c r="G129" s="15" t="s">
        <v>60</v>
      </c>
      <c r="H129" s="15" t="s">
        <v>52</v>
      </c>
      <c r="I129" s="17" t="s">
        <v>209</v>
      </c>
      <c r="J129" s="17" t="s">
        <v>52</v>
      </c>
      <c r="K129" s="17" t="s">
        <v>737</v>
      </c>
      <c r="L129" s="17" t="s">
        <v>149</v>
      </c>
      <c r="M129" s="17">
        <v>38484824.18</v>
      </c>
      <c r="N129" s="15" t="s">
        <v>64</v>
      </c>
      <c r="O129" s="15" t="s">
        <v>210</v>
      </c>
      <c r="P129" s="15" t="s">
        <v>211</v>
      </c>
      <c r="Q129" s="17">
        <v>-835380</v>
      </c>
      <c r="R129" s="17">
        <v>0</v>
      </c>
      <c r="S129" s="17">
        <v>-835380</v>
      </c>
      <c r="T129" s="17">
        <v>0</v>
      </c>
      <c r="U129" s="15" t="s">
        <v>49</v>
      </c>
      <c r="V129" s="17">
        <v>0</v>
      </c>
      <c r="W129" s="17">
        <v>0</v>
      </c>
      <c r="X129" s="15" t="s">
        <v>49</v>
      </c>
      <c r="Y129" s="17">
        <v>0</v>
      </c>
      <c r="Z129" s="17">
        <v>0</v>
      </c>
      <c r="AA129" s="15" t="s">
        <v>49</v>
      </c>
      <c r="AB129" s="17">
        <v>0</v>
      </c>
      <c r="AC129" s="17">
        <v>0</v>
      </c>
      <c r="AD129" s="15" t="s">
        <v>49</v>
      </c>
      <c r="AE129" s="17">
        <v>0</v>
      </c>
      <c r="AF129" s="15">
        <v>0</v>
      </c>
      <c r="AG129" s="15" t="s">
        <v>49</v>
      </c>
      <c r="AH129" s="17">
        <v>0</v>
      </c>
      <c r="AI129" s="17">
        <v>0</v>
      </c>
      <c r="AJ129" s="15" t="s">
        <v>49</v>
      </c>
      <c r="AK129" s="17">
        <v>0</v>
      </c>
      <c r="AL129" s="17">
        <v>0</v>
      </c>
      <c r="AM129" s="104" t="s">
        <v>52</v>
      </c>
      <c r="AN129" s="15" t="s">
        <v>52</v>
      </c>
      <c r="AO129" s="105" t="s">
        <v>52</v>
      </c>
      <c r="AP129" s="15" t="s">
        <v>52</v>
      </c>
      <c r="AQ129" s="20"/>
      <c r="AR129" s="20"/>
    </row>
    <row r="130" spans="1:44" x14ac:dyDescent="0.25">
      <c r="A130" s="15" t="s">
        <v>311</v>
      </c>
      <c r="B130" s="3">
        <v>44077</v>
      </c>
      <c r="C130" s="15" t="s">
        <v>326</v>
      </c>
      <c r="D130" s="15" t="s">
        <v>78</v>
      </c>
      <c r="E130" s="15" t="s">
        <v>333</v>
      </c>
      <c r="F130" s="15" t="s">
        <v>700</v>
      </c>
      <c r="G130" s="15" t="s">
        <v>50</v>
      </c>
      <c r="H130" s="15" t="s">
        <v>516</v>
      </c>
      <c r="I130" s="17" t="s">
        <v>52</v>
      </c>
      <c r="J130" s="17" t="s">
        <v>52</v>
      </c>
      <c r="K130" s="17" t="s">
        <v>52</v>
      </c>
      <c r="L130" s="17" t="s">
        <v>52</v>
      </c>
      <c r="M130" s="17">
        <v>0</v>
      </c>
      <c r="N130" s="15" t="s">
        <v>52</v>
      </c>
      <c r="O130" s="15" t="s">
        <v>53</v>
      </c>
      <c r="P130" s="15" t="s">
        <v>52</v>
      </c>
      <c r="Q130" s="17">
        <v>83470961.911599994</v>
      </c>
      <c r="R130" s="17">
        <v>0</v>
      </c>
      <c r="S130" s="17">
        <v>67913875.069999993</v>
      </c>
      <c r="T130" s="17">
        <v>0</v>
      </c>
      <c r="U130" s="15" t="s">
        <v>49</v>
      </c>
      <c r="V130" s="17">
        <v>0</v>
      </c>
      <c r="W130" s="17">
        <v>13411281.759999998</v>
      </c>
      <c r="X130" s="15" t="s">
        <v>54</v>
      </c>
      <c r="Y130" s="17">
        <v>2145805.0815999997</v>
      </c>
      <c r="Z130" s="17">
        <v>0</v>
      </c>
      <c r="AA130" s="15" t="s">
        <v>49</v>
      </c>
      <c r="AB130" s="17">
        <v>0</v>
      </c>
      <c r="AC130" s="17">
        <v>0</v>
      </c>
      <c r="AD130" s="15" t="s">
        <v>49</v>
      </c>
      <c r="AE130" s="17">
        <v>0</v>
      </c>
      <c r="AF130" s="15">
        <v>0</v>
      </c>
      <c r="AG130" s="15" t="s">
        <v>49</v>
      </c>
      <c r="AH130" s="17">
        <v>0</v>
      </c>
      <c r="AI130" s="17">
        <v>0</v>
      </c>
      <c r="AJ130" s="15" t="s">
        <v>49</v>
      </c>
      <c r="AK130" s="17">
        <v>0</v>
      </c>
      <c r="AL130" s="17">
        <v>0</v>
      </c>
      <c r="AM130" s="104" t="s">
        <v>52</v>
      </c>
      <c r="AN130" s="15" t="s">
        <v>52</v>
      </c>
      <c r="AO130" s="105" t="s">
        <v>52</v>
      </c>
      <c r="AP130" s="15" t="s">
        <v>52</v>
      </c>
      <c r="AQ130" s="20"/>
      <c r="AR130" s="20"/>
    </row>
    <row r="131" spans="1:44" x14ac:dyDescent="0.25">
      <c r="A131" s="15" t="s">
        <v>312</v>
      </c>
      <c r="B131" s="3">
        <v>44077</v>
      </c>
      <c r="C131" s="15" t="s">
        <v>326</v>
      </c>
      <c r="D131" s="15" t="s">
        <v>78</v>
      </c>
      <c r="E131" s="15" t="s">
        <v>333</v>
      </c>
      <c r="F131" s="15" t="s">
        <v>700</v>
      </c>
      <c r="G131" s="15" t="s">
        <v>50</v>
      </c>
      <c r="H131" s="15" t="s">
        <v>428</v>
      </c>
      <c r="I131" s="17" t="s">
        <v>52</v>
      </c>
      <c r="J131" s="17" t="s">
        <v>52</v>
      </c>
      <c r="K131" s="17" t="s">
        <v>52</v>
      </c>
      <c r="L131" s="17" t="s">
        <v>52</v>
      </c>
      <c r="M131" s="17">
        <v>0</v>
      </c>
      <c r="N131" s="15" t="s">
        <v>52</v>
      </c>
      <c r="O131" s="15" t="s">
        <v>429</v>
      </c>
      <c r="P131" s="15" t="s">
        <v>430</v>
      </c>
      <c r="Q131" s="17">
        <v>2013262.4</v>
      </c>
      <c r="R131" s="17">
        <v>0</v>
      </c>
      <c r="S131" s="17">
        <v>1285200</v>
      </c>
      <c r="T131" s="17">
        <v>627640</v>
      </c>
      <c r="U131" s="15" t="s">
        <v>54</v>
      </c>
      <c r="V131" s="17">
        <v>100422.39999999999</v>
      </c>
      <c r="W131" s="17">
        <v>0</v>
      </c>
      <c r="X131" s="15" t="s">
        <v>49</v>
      </c>
      <c r="Y131" s="17">
        <v>0</v>
      </c>
      <c r="Z131" s="17">
        <v>0</v>
      </c>
      <c r="AA131" s="15" t="s">
        <v>49</v>
      </c>
      <c r="AB131" s="17">
        <v>0</v>
      </c>
      <c r="AC131" s="17">
        <v>0</v>
      </c>
      <c r="AD131" s="15" t="s">
        <v>49</v>
      </c>
      <c r="AE131" s="17">
        <v>0</v>
      </c>
      <c r="AF131" s="15">
        <v>0</v>
      </c>
      <c r="AG131" s="15" t="s">
        <v>49</v>
      </c>
      <c r="AH131" s="17">
        <v>0</v>
      </c>
      <c r="AI131" s="17">
        <v>0</v>
      </c>
      <c r="AJ131" s="15" t="s">
        <v>49</v>
      </c>
      <c r="AK131" s="17">
        <v>0</v>
      </c>
      <c r="AL131" s="17">
        <v>0</v>
      </c>
      <c r="AM131" s="104" t="s">
        <v>52</v>
      </c>
      <c r="AN131" s="15" t="s">
        <v>52</v>
      </c>
      <c r="AO131" s="105" t="s">
        <v>52</v>
      </c>
      <c r="AP131" s="15" t="s">
        <v>52</v>
      </c>
      <c r="AQ131" s="20"/>
      <c r="AR131" s="20"/>
    </row>
    <row r="132" spans="1:44" x14ac:dyDescent="0.25">
      <c r="A132" s="15" t="s">
        <v>314</v>
      </c>
      <c r="B132" s="3">
        <v>44077</v>
      </c>
      <c r="C132" s="15" t="s">
        <v>326</v>
      </c>
      <c r="D132" s="15" t="s">
        <v>78</v>
      </c>
      <c r="E132" s="15" t="s">
        <v>333</v>
      </c>
      <c r="F132" s="15" t="s">
        <v>700</v>
      </c>
      <c r="G132" s="15" t="s">
        <v>50</v>
      </c>
      <c r="H132" s="15" t="s">
        <v>517</v>
      </c>
      <c r="I132" s="17" t="s">
        <v>52</v>
      </c>
      <c r="J132" s="17" t="s">
        <v>52</v>
      </c>
      <c r="K132" s="17" t="s">
        <v>52</v>
      </c>
      <c r="L132" s="17" t="s">
        <v>52</v>
      </c>
      <c r="M132" s="17">
        <v>0</v>
      </c>
      <c r="N132" s="15" t="s">
        <v>52</v>
      </c>
      <c r="O132" s="15" t="s">
        <v>53</v>
      </c>
      <c r="P132" s="15" t="s">
        <v>52</v>
      </c>
      <c r="Q132" s="17">
        <v>48654815.878799997</v>
      </c>
      <c r="R132" s="17">
        <v>0</v>
      </c>
      <c r="S132" s="17">
        <v>40944605.68</v>
      </c>
      <c r="T132" s="17">
        <v>0</v>
      </c>
      <c r="U132" s="15" t="s">
        <v>49</v>
      </c>
      <c r="V132" s="17">
        <v>0</v>
      </c>
      <c r="W132" s="17">
        <v>6646732.9299999997</v>
      </c>
      <c r="X132" s="15" t="s">
        <v>49</v>
      </c>
      <c r="Y132" s="17">
        <v>1063477.2688</v>
      </c>
      <c r="Z132" s="17">
        <v>0</v>
      </c>
      <c r="AA132" s="15" t="s">
        <v>49</v>
      </c>
      <c r="AB132" s="17">
        <v>0</v>
      </c>
      <c r="AC132" s="17">
        <v>0</v>
      </c>
      <c r="AD132" s="15" t="s">
        <v>49</v>
      </c>
      <c r="AE132" s="17">
        <v>0</v>
      </c>
      <c r="AF132" s="15">
        <v>0</v>
      </c>
      <c r="AG132" s="15" t="s">
        <v>49</v>
      </c>
      <c r="AH132" s="17">
        <v>0</v>
      </c>
      <c r="AI132" s="17">
        <v>0</v>
      </c>
      <c r="AJ132" s="15" t="s">
        <v>49</v>
      </c>
      <c r="AK132" s="17">
        <v>0</v>
      </c>
      <c r="AL132" s="17">
        <v>0</v>
      </c>
      <c r="AM132" s="104" t="s">
        <v>52</v>
      </c>
      <c r="AN132" s="15" t="s">
        <v>52</v>
      </c>
      <c r="AO132" s="105" t="s">
        <v>52</v>
      </c>
      <c r="AP132" s="15" t="s">
        <v>52</v>
      </c>
      <c r="AQ132" s="20"/>
      <c r="AR132" s="20"/>
    </row>
    <row r="133" spans="1:44" x14ac:dyDescent="0.25">
      <c r="A133" s="15" t="s">
        <v>334</v>
      </c>
      <c r="B133" s="3">
        <v>44077</v>
      </c>
      <c r="C133" s="15" t="s">
        <v>82</v>
      </c>
      <c r="D133" s="15" t="s">
        <v>78</v>
      </c>
      <c r="E133" s="15" t="s">
        <v>719</v>
      </c>
      <c r="F133" s="15" t="s">
        <v>709</v>
      </c>
      <c r="G133" s="15" t="s">
        <v>50</v>
      </c>
      <c r="H133" s="15" t="s">
        <v>738</v>
      </c>
      <c r="I133" s="17" t="s">
        <v>52</v>
      </c>
      <c r="J133" s="17" t="s">
        <v>52</v>
      </c>
      <c r="K133" s="17" t="s">
        <v>52</v>
      </c>
      <c r="L133" s="17" t="s">
        <v>52</v>
      </c>
      <c r="M133" s="17">
        <v>0</v>
      </c>
      <c r="N133" s="15" t="s">
        <v>52</v>
      </c>
      <c r="O133" s="15" t="s">
        <v>213</v>
      </c>
      <c r="P133" s="15" t="s">
        <v>214</v>
      </c>
      <c r="Q133" s="17">
        <v>2276925.2560000001</v>
      </c>
      <c r="R133" s="17">
        <v>0</v>
      </c>
      <c r="S133" s="17">
        <v>0</v>
      </c>
      <c r="T133" s="17">
        <v>0</v>
      </c>
      <c r="U133" s="15" t="s">
        <v>49</v>
      </c>
      <c r="V133" s="17">
        <v>0</v>
      </c>
      <c r="W133" s="17">
        <v>1962866.6</v>
      </c>
      <c r="X133" s="15" t="s">
        <v>54</v>
      </c>
      <c r="Y133" s="17">
        <v>314058.65600000002</v>
      </c>
      <c r="Z133" s="17">
        <v>0</v>
      </c>
      <c r="AA133" s="15" t="s">
        <v>49</v>
      </c>
      <c r="AB133" s="17">
        <v>0</v>
      </c>
      <c r="AC133" s="17">
        <v>0</v>
      </c>
      <c r="AD133" s="15" t="s">
        <v>49</v>
      </c>
      <c r="AE133" s="17">
        <v>0</v>
      </c>
      <c r="AF133" s="15">
        <v>0</v>
      </c>
      <c r="AG133" s="15" t="s">
        <v>49</v>
      </c>
      <c r="AH133" s="17">
        <v>0</v>
      </c>
      <c r="AI133" s="17">
        <v>0</v>
      </c>
      <c r="AJ133" s="15" t="s">
        <v>49</v>
      </c>
      <c r="AK133" s="17">
        <v>0</v>
      </c>
      <c r="AL133" s="17">
        <v>0</v>
      </c>
      <c r="AM133" s="104" t="s">
        <v>52</v>
      </c>
      <c r="AN133" s="15" t="s">
        <v>52</v>
      </c>
      <c r="AO133" s="105" t="s">
        <v>52</v>
      </c>
      <c r="AP133" s="15" t="s">
        <v>52</v>
      </c>
      <c r="AQ133" s="20"/>
      <c r="AR133" s="20"/>
    </row>
    <row r="134" spans="1:44" x14ac:dyDescent="0.25">
      <c r="A134" s="15" t="s">
        <v>335</v>
      </c>
      <c r="B134" s="3">
        <v>44077</v>
      </c>
      <c r="C134" s="15" t="s">
        <v>82</v>
      </c>
      <c r="D134" s="15" t="s">
        <v>78</v>
      </c>
      <c r="E134" s="15" t="s">
        <v>719</v>
      </c>
      <c r="F134" s="15" t="s">
        <v>709</v>
      </c>
      <c r="G134" s="15" t="s">
        <v>50</v>
      </c>
      <c r="H134" s="15" t="s">
        <v>739</v>
      </c>
      <c r="I134" s="17" t="s">
        <v>52</v>
      </c>
      <c r="J134" s="17" t="s">
        <v>52</v>
      </c>
      <c r="K134" s="17" t="s">
        <v>52</v>
      </c>
      <c r="L134" s="17" t="s">
        <v>52</v>
      </c>
      <c r="M134" s="17">
        <v>0</v>
      </c>
      <c r="N134" s="15" t="s">
        <v>52</v>
      </c>
      <c r="O134" s="15" t="s">
        <v>216</v>
      </c>
      <c r="P134" s="15" t="s">
        <v>217</v>
      </c>
      <c r="Q134" s="17">
        <v>4613400</v>
      </c>
      <c r="R134" s="17">
        <v>0</v>
      </c>
      <c r="S134" s="17">
        <v>4613400</v>
      </c>
      <c r="T134" s="17">
        <v>0</v>
      </c>
      <c r="U134" s="15" t="s">
        <v>49</v>
      </c>
      <c r="V134" s="17">
        <v>0</v>
      </c>
      <c r="W134" s="17">
        <v>0</v>
      </c>
      <c r="X134" s="15" t="s">
        <v>49</v>
      </c>
      <c r="Y134" s="17">
        <v>0</v>
      </c>
      <c r="Z134" s="17">
        <v>0</v>
      </c>
      <c r="AA134" s="15" t="s">
        <v>49</v>
      </c>
      <c r="AB134" s="17">
        <v>0</v>
      </c>
      <c r="AC134" s="17">
        <v>0</v>
      </c>
      <c r="AD134" s="15" t="s">
        <v>49</v>
      </c>
      <c r="AE134" s="17">
        <v>0</v>
      </c>
      <c r="AF134" s="15">
        <v>0</v>
      </c>
      <c r="AG134" s="15" t="s">
        <v>49</v>
      </c>
      <c r="AH134" s="17">
        <v>0</v>
      </c>
      <c r="AI134" s="17">
        <v>0</v>
      </c>
      <c r="AJ134" s="15" t="s">
        <v>49</v>
      </c>
      <c r="AK134" s="17">
        <v>0</v>
      </c>
      <c r="AL134" s="17">
        <v>0</v>
      </c>
      <c r="AM134" s="104" t="s">
        <v>52</v>
      </c>
      <c r="AN134" s="15" t="s">
        <v>52</v>
      </c>
      <c r="AO134" s="105" t="s">
        <v>52</v>
      </c>
      <c r="AP134" s="15" t="s">
        <v>52</v>
      </c>
      <c r="AQ134" s="20"/>
      <c r="AR134" s="20"/>
    </row>
    <row r="135" spans="1:44" x14ac:dyDescent="0.25">
      <c r="A135" s="15" t="s">
        <v>336</v>
      </c>
      <c r="B135" s="3">
        <v>44077</v>
      </c>
      <c r="C135" s="15" t="s">
        <v>82</v>
      </c>
      <c r="D135" s="15" t="s">
        <v>78</v>
      </c>
      <c r="E135" s="15" t="s">
        <v>719</v>
      </c>
      <c r="F135" s="15" t="s">
        <v>709</v>
      </c>
      <c r="G135" s="15" t="s">
        <v>50</v>
      </c>
      <c r="H135" s="15" t="s">
        <v>740</v>
      </c>
      <c r="I135" s="17" t="s">
        <v>52</v>
      </c>
      <c r="J135" s="17" t="s">
        <v>52</v>
      </c>
      <c r="K135" s="17" t="s">
        <v>52</v>
      </c>
      <c r="L135" s="17" t="s">
        <v>52</v>
      </c>
      <c r="M135" s="17">
        <v>0</v>
      </c>
      <c r="N135" s="15" t="s">
        <v>52</v>
      </c>
      <c r="O135" s="15" t="s">
        <v>53</v>
      </c>
      <c r="P135" s="15" t="s">
        <v>52</v>
      </c>
      <c r="Q135" s="17">
        <v>31363067.147599999</v>
      </c>
      <c r="R135" s="17">
        <v>0</v>
      </c>
      <c r="S135" s="17">
        <v>23449179.590000004</v>
      </c>
      <c r="T135" s="17">
        <v>0</v>
      </c>
      <c r="U135" s="15" t="s">
        <v>49</v>
      </c>
      <c r="V135" s="17">
        <v>0</v>
      </c>
      <c r="W135" s="17">
        <v>6822316.8600000003</v>
      </c>
      <c r="X135" s="15" t="s">
        <v>49</v>
      </c>
      <c r="Y135" s="17">
        <v>1091570.6976000001</v>
      </c>
      <c r="Z135" s="17">
        <v>0</v>
      </c>
      <c r="AA135" s="15" t="s">
        <v>49</v>
      </c>
      <c r="AB135" s="17">
        <v>0</v>
      </c>
      <c r="AC135" s="17">
        <v>0</v>
      </c>
      <c r="AD135" s="15" t="s">
        <v>49</v>
      </c>
      <c r="AE135" s="17">
        <v>0</v>
      </c>
      <c r="AF135" s="15">
        <v>0</v>
      </c>
      <c r="AG135" s="15" t="s">
        <v>49</v>
      </c>
      <c r="AH135" s="17">
        <v>0</v>
      </c>
      <c r="AI135" s="17">
        <v>0</v>
      </c>
      <c r="AJ135" s="15" t="s">
        <v>49</v>
      </c>
      <c r="AK135" s="17">
        <v>0</v>
      </c>
      <c r="AL135" s="17">
        <v>0</v>
      </c>
      <c r="AM135" s="104" t="s">
        <v>52</v>
      </c>
      <c r="AN135" s="15" t="s">
        <v>52</v>
      </c>
      <c r="AO135" s="105" t="s">
        <v>52</v>
      </c>
      <c r="AP135" s="15" t="s">
        <v>52</v>
      </c>
      <c r="AQ135" s="20"/>
      <c r="AR135" s="20"/>
    </row>
    <row r="136" spans="1:44" x14ac:dyDescent="0.25">
      <c r="A136" s="15" t="s">
        <v>337</v>
      </c>
      <c r="B136" s="3">
        <v>44077</v>
      </c>
      <c r="C136" s="15" t="s">
        <v>326</v>
      </c>
      <c r="D136" s="15" t="s">
        <v>100</v>
      </c>
      <c r="E136" s="15" t="s">
        <v>347</v>
      </c>
      <c r="F136" s="15" t="s">
        <v>1293</v>
      </c>
      <c r="G136" s="15" t="s">
        <v>50</v>
      </c>
      <c r="H136" s="15" t="s">
        <v>518</v>
      </c>
      <c r="I136" s="17" t="s">
        <v>52</v>
      </c>
      <c r="J136" s="17" t="s">
        <v>52</v>
      </c>
      <c r="K136" s="17" t="s">
        <v>52</v>
      </c>
      <c r="L136" s="17" t="s">
        <v>52</v>
      </c>
      <c r="M136" s="17">
        <v>0</v>
      </c>
      <c r="N136" s="15" t="s">
        <v>52</v>
      </c>
      <c r="O136" s="15" t="s">
        <v>53</v>
      </c>
      <c r="P136" s="15" t="s">
        <v>52</v>
      </c>
      <c r="Q136" s="17">
        <v>133280516.772</v>
      </c>
      <c r="R136" s="17">
        <v>0</v>
      </c>
      <c r="S136" s="17">
        <v>99314102.689999998</v>
      </c>
      <c r="T136" s="17">
        <v>0</v>
      </c>
      <c r="U136" s="15" t="s">
        <v>49</v>
      </c>
      <c r="V136" s="17">
        <v>0</v>
      </c>
      <c r="W136" s="17">
        <v>29281391.449999999</v>
      </c>
      <c r="X136" s="15" t="s">
        <v>49</v>
      </c>
      <c r="Y136" s="17">
        <v>4685022.6319999993</v>
      </c>
      <c r="Z136" s="17">
        <v>0</v>
      </c>
      <c r="AA136" s="15" t="s">
        <v>49</v>
      </c>
      <c r="AB136" s="17">
        <v>0</v>
      </c>
      <c r="AC136" s="17">
        <v>0</v>
      </c>
      <c r="AD136" s="15" t="s">
        <v>49</v>
      </c>
      <c r="AE136" s="17">
        <v>0</v>
      </c>
      <c r="AF136" s="15">
        <v>0</v>
      </c>
      <c r="AG136" s="15" t="s">
        <v>49</v>
      </c>
      <c r="AH136" s="17">
        <v>0</v>
      </c>
      <c r="AI136" s="17">
        <v>0</v>
      </c>
      <c r="AJ136" s="15" t="s">
        <v>49</v>
      </c>
      <c r="AK136" s="17">
        <v>0</v>
      </c>
      <c r="AL136" s="17">
        <v>0</v>
      </c>
      <c r="AM136" s="104" t="s">
        <v>52</v>
      </c>
      <c r="AN136" s="15" t="s">
        <v>52</v>
      </c>
      <c r="AO136" s="105" t="s">
        <v>52</v>
      </c>
      <c r="AP136" s="15" t="s">
        <v>52</v>
      </c>
      <c r="AQ136" s="20"/>
      <c r="AR136" s="20"/>
    </row>
    <row r="137" spans="1:44" x14ac:dyDescent="0.25">
      <c r="A137" s="15" t="s">
        <v>338</v>
      </c>
      <c r="B137" s="3">
        <v>44077</v>
      </c>
      <c r="C137" s="15" t="s">
        <v>326</v>
      </c>
      <c r="D137" s="15" t="s">
        <v>240</v>
      </c>
      <c r="E137" s="15" t="s">
        <v>373</v>
      </c>
      <c r="F137" s="15" t="s">
        <v>1302</v>
      </c>
      <c r="G137" s="15" t="s">
        <v>50</v>
      </c>
      <c r="H137" s="15" t="s">
        <v>519</v>
      </c>
      <c r="I137" s="17" t="s">
        <v>52</v>
      </c>
      <c r="J137" s="17" t="s">
        <v>52</v>
      </c>
      <c r="K137" s="17" t="s">
        <v>52</v>
      </c>
      <c r="L137" s="17" t="s">
        <v>52</v>
      </c>
      <c r="M137" s="17">
        <v>0</v>
      </c>
      <c r="N137" s="15" t="s">
        <v>52</v>
      </c>
      <c r="O137" s="15" t="s">
        <v>53</v>
      </c>
      <c r="P137" s="15" t="s">
        <v>52</v>
      </c>
      <c r="Q137" s="17">
        <v>37691727.660400003</v>
      </c>
      <c r="R137" s="17">
        <v>0</v>
      </c>
      <c r="S137" s="17">
        <f>30000683.5+374000</f>
        <v>30374683.5</v>
      </c>
      <c r="T137" s="17">
        <v>0</v>
      </c>
      <c r="U137" s="15" t="s">
        <v>49</v>
      </c>
      <c r="V137" s="17">
        <v>0</v>
      </c>
      <c r="W137" s="17">
        <v>6307796.6900000004</v>
      </c>
      <c r="X137" s="15" t="s">
        <v>54</v>
      </c>
      <c r="Y137" s="17">
        <v>1009247.4704</v>
      </c>
      <c r="Z137" s="17">
        <v>0</v>
      </c>
      <c r="AA137" s="15" t="s">
        <v>49</v>
      </c>
      <c r="AB137" s="17">
        <v>0</v>
      </c>
      <c r="AC137" s="17">
        <v>0</v>
      </c>
      <c r="AD137" s="15" t="s">
        <v>49</v>
      </c>
      <c r="AE137" s="17">
        <v>0</v>
      </c>
      <c r="AF137" s="15">
        <v>0</v>
      </c>
      <c r="AG137" s="15" t="s">
        <v>49</v>
      </c>
      <c r="AH137" s="17">
        <v>0</v>
      </c>
      <c r="AI137" s="17">
        <v>0</v>
      </c>
      <c r="AJ137" s="15" t="s">
        <v>49</v>
      </c>
      <c r="AK137" s="17">
        <v>0</v>
      </c>
      <c r="AL137" s="17">
        <v>0</v>
      </c>
      <c r="AM137" s="104" t="s">
        <v>52</v>
      </c>
      <c r="AN137" s="15" t="s">
        <v>52</v>
      </c>
      <c r="AO137" s="105" t="s">
        <v>52</v>
      </c>
      <c r="AP137" s="15" t="s">
        <v>52</v>
      </c>
      <c r="AQ137" s="20"/>
      <c r="AR137" s="20"/>
    </row>
    <row r="138" spans="1:44" x14ac:dyDescent="0.25">
      <c r="A138" s="15" t="s">
        <v>339</v>
      </c>
      <c r="B138" s="3">
        <v>44077</v>
      </c>
      <c r="C138" s="15" t="s">
        <v>326</v>
      </c>
      <c r="D138" s="15" t="s">
        <v>240</v>
      </c>
      <c r="E138" s="15" t="s">
        <v>373</v>
      </c>
      <c r="F138" s="15" t="s">
        <v>1302</v>
      </c>
      <c r="G138" s="15" t="s">
        <v>50</v>
      </c>
      <c r="H138" s="15" t="s">
        <v>431</v>
      </c>
      <c r="I138" s="17" t="s">
        <v>52</v>
      </c>
      <c r="J138" s="17" t="s">
        <v>52</v>
      </c>
      <c r="K138" s="17" t="s">
        <v>52</v>
      </c>
      <c r="L138" s="17" t="s">
        <v>52</v>
      </c>
      <c r="M138" s="17">
        <v>0</v>
      </c>
      <c r="N138" s="15" t="s">
        <v>52</v>
      </c>
      <c r="O138" s="15" t="s">
        <v>432</v>
      </c>
      <c r="P138" s="15" t="s">
        <v>433</v>
      </c>
      <c r="Q138" s="17">
        <v>13235112</v>
      </c>
      <c r="R138" s="17">
        <v>0</v>
      </c>
      <c r="S138" s="17">
        <v>12750000</v>
      </c>
      <c r="T138" s="17">
        <v>418200</v>
      </c>
      <c r="U138" s="15" t="s">
        <v>54</v>
      </c>
      <c r="V138" s="17">
        <v>66912</v>
      </c>
      <c r="W138" s="17">
        <v>0</v>
      </c>
      <c r="X138" s="15" t="s">
        <v>49</v>
      </c>
      <c r="Y138" s="17">
        <v>0</v>
      </c>
      <c r="Z138" s="17">
        <v>0</v>
      </c>
      <c r="AA138" s="15" t="s">
        <v>49</v>
      </c>
      <c r="AB138" s="17">
        <v>0</v>
      </c>
      <c r="AC138" s="17">
        <v>0</v>
      </c>
      <c r="AD138" s="15" t="s">
        <v>49</v>
      </c>
      <c r="AE138" s="17">
        <v>0</v>
      </c>
      <c r="AF138" s="15">
        <v>0</v>
      </c>
      <c r="AG138" s="15" t="s">
        <v>49</v>
      </c>
      <c r="AH138" s="17">
        <v>0</v>
      </c>
      <c r="AI138" s="17">
        <v>0</v>
      </c>
      <c r="AJ138" s="15" t="s">
        <v>49</v>
      </c>
      <c r="AK138" s="17">
        <v>0</v>
      </c>
      <c r="AL138" s="17">
        <v>0</v>
      </c>
      <c r="AM138" s="104" t="s">
        <v>52</v>
      </c>
      <c r="AN138" s="15" t="s">
        <v>52</v>
      </c>
      <c r="AO138" s="105" t="s">
        <v>52</v>
      </c>
      <c r="AP138" s="15" t="s">
        <v>52</v>
      </c>
      <c r="AQ138" s="20"/>
      <c r="AR138" s="20"/>
    </row>
    <row r="139" spans="1:44" x14ac:dyDescent="0.25">
      <c r="A139" s="15" t="s">
        <v>340</v>
      </c>
      <c r="B139" s="3">
        <v>44077</v>
      </c>
      <c r="C139" s="15" t="s">
        <v>326</v>
      </c>
      <c r="D139" s="15" t="s">
        <v>240</v>
      </c>
      <c r="E139" s="15" t="s">
        <v>373</v>
      </c>
      <c r="F139" s="15" t="s">
        <v>1302</v>
      </c>
      <c r="G139" s="15" t="s">
        <v>50</v>
      </c>
      <c r="H139" s="15" t="s">
        <v>520</v>
      </c>
      <c r="I139" s="17" t="s">
        <v>52</v>
      </c>
      <c r="J139" s="17" t="s">
        <v>52</v>
      </c>
      <c r="K139" s="17" t="s">
        <v>52</v>
      </c>
      <c r="L139" s="17" t="s">
        <v>52</v>
      </c>
      <c r="M139" s="17">
        <v>0</v>
      </c>
      <c r="N139" s="15" t="s">
        <v>52</v>
      </c>
      <c r="O139" s="15" t="s">
        <v>53</v>
      </c>
      <c r="P139" s="15" t="s">
        <v>52</v>
      </c>
      <c r="Q139" s="17">
        <v>51017326.255600005</v>
      </c>
      <c r="R139" s="17">
        <v>0</v>
      </c>
      <c r="S139" s="17">
        <v>41276848.409999996</v>
      </c>
      <c r="T139" s="17">
        <v>0</v>
      </c>
      <c r="U139" s="15" t="s">
        <v>49</v>
      </c>
      <c r="V139" s="17">
        <v>0</v>
      </c>
      <c r="W139" s="17">
        <v>8396963.6600000001</v>
      </c>
      <c r="X139" s="15" t="s">
        <v>49</v>
      </c>
      <c r="Y139" s="17">
        <v>1343514.1856</v>
      </c>
      <c r="Z139" s="17">
        <v>0</v>
      </c>
      <c r="AA139" s="15" t="s">
        <v>49</v>
      </c>
      <c r="AB139" s="17">
        <v>0</v>
      </c>
      <c r="AC139" s="17">
        <v>0</v>
      </c>
      <c r="AD139" s="15" t="s">
        <v>49</v>
      </c>
      <c r="AE139" s="17">
        <v>0</v>
      </c>
      <c r="AF139" s="15">
        <v>0</v>
      </c>
      <c r="AG139" s="15" t="s">
        <v>49</v>
      </c>
      <c r="AH139" s="17">
        <v>0</v>
      </c>
      <c r="AI139" s="17">
        <v>0</v>
      </c>
      <c r="AJ139" s="15" t="s">
        <v>49</v>
      </c>
      <c r="AK139" s="17">
        <v>0</v>
      </c>
      <c r="AL139" s="17">
        <v>0</v>
      </c>
      <c r="AM139" s="104" t="s">
        <v>52</v>
      </c>
      <c r="AN139" s="15" t="s">
        <v>52</v>
      </c>
      <c r="AO139" s="105" t="s">
        <v>52</v>
      </c>
      <c r="AP139" s="15" t="s">
        <v>52</v>
      </c>
      <c r="AQ139" s="20"/>
      <c r="AR139" s="20"/>
    </row>
    <row r="140" spans="1:44" x14ac:dyDescent="0.25">
      <c r="A140" s="15" t="s">
        <v>341</v>
      </c>
      <c r="B140" s="3">
        <v>44077</v>
      </c>
      <c r="C140" s="15" t="s">
        <v>82</v>
      </c>
      <c r="D140" s="15" t="s">
        <v>240</v>
      </c>
      <c r="E140" s="15" t="s">
        <v>313</v>
      </c>
      <c r="F140" s="15" t="s">
        <v>912</v>
      </c>
      <c r="G140" s="15" t="s">
        <v>50</v>
      </c>
      <c r="H140" s="15" t="s">
        <v>899</v>
      </c>
      <c r="I140" s="17" t="s">
        <v>52</v>
      </c>
      <c r="J140" s="17" t="s">
        <v>52</v>
      </c>
      <c r="K140" s="17" t="s">
        <v>52</v>
      </c>
      <c r="L140" s="17" t="s">
        <v>52</v>
      </c>
      <c r="M140" s="17">
        <v>0</v>
      </c>
      <c r="N140" s="15" t="s">
        <v>52</v>
      </c>
      <c r="O140" s="15" t="s">
        <v>661</v>
      </c>
      <c r="P140" s="15" t="s">
        <v>52</v>
      </c>
      <c r="Q140" s="17">
        <v>0</v>
      </c>
      <c r="R140" s="17">
        <v>0</v>
      </c>
      <c r="S140" s="17">
        <v>0</v>
      </c>
      <c r="T140" s="17">
        <v>0</v>
      </c>
      <c r="U140" s="15" t="s">
        <v>49</v>
      </c>
      <c r="V140" s="17">
        <v>0</v>
      </c>
      <c r="W140" s="17">
        <v>0</v>
      </c>
      <c r="X140" s="15" t="s">
        <v>54</v>
      </c>
      <c r="Y140" s="17">
        <v>0</v>
      </c>
      <c r="Z140" s="17">
        <v>0</v>
      </c>
      <c r="AA140" s="15" t="s">
        <v>49</v>
      </c>
      <c r="AB140" s="17">
        <v>0</v>
      </c>
      <c r="AC140" s="17">
        <v>0</v>
      </c>
      <c r="AD140" s="15" t="s">
        <v>49</v>
      </c>
      <c r="AE140" s="17">
        <v>0</v>
      </c>
      <c r="AF140" s="15">
        <v>0</v>
      </c>
      <c r="AG140" s="15" t="s">
        <v>49</v>
      </c>
      <c r="AH140" s="17">
        <v>0</v>
      </c>
      <c r="AI140" s="17">
        <v>0</v>
      </c>
      <c r="AJ140" s="15" t="s">
        <v>49</v>
      </c>
      <c r="AK140" s="17">
        <v>0</v>
      </c>
      <c r="AL140" s="17">
        <v>0</v>
      </c>
      <c r="AM140" s="104" t="s">
        <v>52</v>
      </c>
      <c r="AN140" s="15" t="s">
        <v>52</v>
      </c>
      <c r="AO140" s="105" t="s">
        <v>52</v>
      </c>
      <c r="AP140" s="15" t="s">
        <v>52</v>
      </c>
      <c r="AQ140" s="20"/>
      <c r="AR140" s="20"/>
    </row>
    <row r="141" spans="1:44" x14ac:dyDescent="0.25">
      <c r="A141" s="15" t="s">
        <v>342</v>
      </c>
      <c r="B141" s="3">
        <v>44077</v>
      </c>
      <c r="C141" s="15" t="s">
        <v>326</v>
      </c>
      <c r="D141" s="15" t="s">
        <v>384</v>
      </c>
      <c r="E141" s="15" t="s">
        <v>385</v>
      </c>
      <c r="F141" s="15" t="s">
        <v>1315</v>
      </c>
      <c r="G141" s="15" t="s">
        <v>50</v>
      </c>
      <c r="H141" s="15" t="s">
        <v>521</v>
      </c>
      <c r="I141" s="17" t="s">
        <v>52</v>
      </c>
      <c r="J141" s="17" t="s">
        <v>52</v>
      </c>
      <c r="K141" s="17" t="s">
        <v>52</v>
      </c>
      <c r="L141" s="17" t="s">
        <v>52</v>
      </c>
      <c r="M141" s="17">
        <v>0</v>
      </c>
      <c r="N141" s="15" t="s">
        <v>52</v>
      </c>
      <c r="O141" s="15" t="s">
        <v>53</v>
      </c>
      <c r="P141" s="15" t="s">
        <v>52</v>
      </c>
      <c r="Q141" s="17">
        <v>169589042.86960003</v>
      </c>
      <c r="R141" s="17">
        <v>0</v>
      </c>
      <c r="S141" s="17">
        <v>123698696.04999995</v>
      </c>
      <c r="T141" s="17">
        <v>0</v>
      </c>
      <c r="U141" s="15" t="s">
        <v>49</v>
      </c>
      <c r="V141" s="17">
        <v>0</v>
      </c>
      <c r="W141" s="17">
        <v>39560643.810000002</v>
      </c>
      <c r="X141" s="15" t="s">
        <v>54</v>
      </c>
      <c r="Y141" s="17">
        <v>6329703.0095999986</v>
      </c>
      <c r="Z141" s="17">
        <v>0</v>
      </c>
      <c r="AA141" s="15" t="s">
        <v>49</v>
      </c>
      <c r="AB141" s="17">
        <v>0</v>
      </c>
      <c r="AC141" s="17">
        <v>0</v>
      </c>
      <c r="AD141" s="15" t="s">
        <v>49</v>
      </c>
      <c r="AE141" s="17">
        <v>0</v>
      </c>
      <c r="AF141" s="15">
        <v>0</v>
      </c>
      <c r="AG141" s="15" t="s">
        <v>49</v>
      </c>
      <c r="AH141" s="17">
        <v>0</v>
      </c>
      <c r="AI141" s="17">
        <v>0</v>
      </c>
      <c r="AJ141" s="15" t="s">
        <v>49</v>
      </c>
      <c r="AK141" s="17">
        <v>0</v>
      </c>
      <c r="AL141" s="17">
        <v>0</v>
      </c>
      <c r="AM141" s="104" t="s">
        <v>52</v>
      </c>
      <c r="AN141" s="15" t="s">
        <v>52</v>
      </c>
      <c r="AO141" s="105" t="s">
        <v>52</v>
      </c>
      <c r="AP141" s="15" t="s">
        <v>52</v>
      </c>
      <c r="AQ141" s="20"/>
      <c r="AR141" s="20"/>
    </row>
    <row r="142" spans="1:44" x14ac:dyDescent="0.25">
      <c r="A142" s="15" t="s">
        <v>343</v>
      </c>
      <c r="B142" s="3">
        <v>44077</v>
      </c>
      <c r="C142" s="15" t="s">
        <v>326</v>
      </c>
      <c r="D142" s="15" t="s">
        <v>384</v>
      </c>
      <c r="E142" s="15" t="s">
        <v>385</v>
      </c>
      <c r="F142" s="15" t="s">
        <v>1315</v>
      </c>
      <c r="G142" s="15" t="s">
        <v>60</v>
      </c>
      <c r="H142" s="15" t="s">
        <v>52</v>
      </c>
      <c r="I142" s="17" t="s">
        <v>436</v>
      </c>
      <c r="J142" s="17" t="s">
        <v>52</v>
      </c>
      <c r="K142" s="17" t="s">
        <v>434</v>
      </c>
      <c r="L142" s="17" t="s">
        <v>169</v>
      </c>
      <c r="M142" s="17">
        <v>580559.17000000004</v>
      </c>
      <c r="N142" s="15" t="s">
        <v>64</v>
      </c>
      <c r="O142" s="15" t="s">
        <v>383</v>
      </c>
      <c r="P142" s="15" t="s">
        <v>435</v>
      </c>
      <c r="Q142" s="17">
        <v>-580559.16599999997</v>
      </c>
      <c r="R142" s="17">
        <v>0</v>
      </c>
      <c r="S142" s="17">
        <v>-361944</v>
      </c>
      <c r="T142" s="17">
        <v>0</v>
      </c>
      <c r="U142" s="15" t="s">
        <v>49</v>
      </c>
      <c r="V142" s="17">
        <v>0</v>
      </c>
      <c r="W142" s="17">
        <v>-188461.35</v>
      </c>
      <c r="X142" s="15" t="s">
        <v>54</v>
      </c>
      <c r="Y142" s="17">
        <v>-30153.815999999999</v>
      </c>
      <c r="Z142" s="17">
        <v>0</v>
      </c>
      <c r="AA142" s="15" t="s">
        <v>49</v>
      </c>
      <c r="AB142" s="17">
        <v>0</v>
      </c>
      <c r="AC142" s="17">
        <v>0</v>
      </c>
      <c r="AD142" s="15" t="s">
        <v>49</v>
      </c>
      <c r="AE142" s="17">
        <v>0</v>
      </c>
      <c r="AF142" s="15">
        <v>0</v>
      </c>
      <c r="AG142" s="15" t="s">
        <v>49</v>
      </c>
      <c r="AH142" s="17">
        <v>0</v>
      </c>
      <c r="AI142" s="17">
        <v>0</v>
      </c>
      <c r="AJ142" s="15" t="s">
        <v>49</v>
      </c>
      <c r="AK142" s="17">
        <v>0</v>
      </c>
      <c r="AL142" s="17">
        <v>0</v>
      </c>
      <c r="AM142" s="104" t="s">
        <v>52</v>
      </c>
      <c r="AN142" s="15" t="s">
        <v>52</v>
      </c>
      <c r="AO142" s="105" t="s">
        <v>52</v>
      </c>
      <c r="AP142" s="15" t="s">
        <v>52</v>
      </c>
      <c r="AQ142" s="20"/>
      <c r="AR142" s="20"/>
    </row>
    <row r="143" spans="1:44" x14ac:dyDescent="0.25">
      <c r="A143" s="15" t="s">
        <v>344</v>
      </c>
      <c r="B143" s="3">
        <v>44077</v>
      </c>
      <c r="C143" s="15" t="s">
        <v>326</v>
      </c>
      <c r="D143" s="15" t="s">
        <v>386</v>
      </c>
      <c r="E143" s="15" t="s">
        <v>387</v>
      </c>
      <c r="F143" s="15" t="s">
        <v>1259</v>
      </c>
      <c r="G143" s="15" t="s">
        <v>50</v>
      </c>
      <c r="H143" s="15" t="s">
        <v>522</v>
      </c>
      <c r="I143" s="17" t="s">
        <v>52</v>
      </c>
      <c r="J143" s="17" t="s">
        <v>52</v>
      </c>
      <c r="K143" s="17" t="s">
        <v>52</v>
      </c>
      <c r="L143" s="17" t="s">
        <v>52</v>
      </c>
      <c r="M143" s="17">
        <v>0</v>
      </c>
      <c r="N143" s="15" t="s">
        <v>52</v>
      </c>
      <c r="O143" s="15" t="s">
        <v>53</v>
      </c>
      <c r="P143" s="15" t="s">
        <v>52</v>
      </c>
      <c r="Q143" s="17">
        <v>48555234.985200003</v>
      </c>
      <c r="R143" s="17">
        <v>0</v>
      </c>
      <c r="S143" s="17">
        <v>36564388.390000001</v>
      </c>
      <c r="T143" s="17">
        <v>0</v>
      </c>
      <c r="U143" s="15" t="s">
        <v>49</v>
      </c>
      <c r="V143" s="17">
        <v>0</v>
      </c>
      <c r="W143" s="17">
        <v>10336936.720000001</v>
      </c>
      <c r="X143" s="15" t="s">
        <v>49</v>
      </c>
      <c r="Y143" s="17">
        <v>1653909.8752000001</v>
      </c>
      <c r="Z143" s="17">
        <v>0</v>
      </c>
      <c r="AA143" s="15" t="s">
        <v>49</v>
      </c>
      <c r="AB143" s="17">
        <v>0</v>
      </c>
      <c r="AC143" s="17">
        <v>0</v>
      </c>
      <c r="AD143" s="15" t="s">
        <v>49</v>
      </c>
      <c r="AE143" s="17">
        <v>0</v>
      </c>
      <c r="AF143" s="15">
        <v>0</v>
      </c>
      <c r="AG143" s="15" t="s">
        <v>49</v>
      </c>
      <c r="AH143" s="17">
        <v>0</v>
      </c>
      <c r="AI143" s="17">
        <v>0</v>
      </c>
      <c r="AJ143" s="15" t="s">
        <v>49</v>
      </c>
      <c r="AK143" s="17">
        <v>0</v>
      </c>
      <c r="AL143" s="17">
        <v>0</v>
      </c>
      <c r="AM143" s="104" t="s">
        <v>52</v>
      </c>
      <c r="AN143" s="15" t="s">
        <v>52</v>
      </c>
      <c r="AO143" s="105" t="s">
        <v>52</v>
      </c>
      <c r="AP143" s="15" t="s">
        <v>52</v>
      </c>
      <c r="AQ143" s="20"/>
      <c r="AR143" s="20"/>
    </row>
    <row r="144" spans="1:44" x14ac:dyDescent="0.25">
      <c r="A144" s="15" t="s">
        <v>345</v>
      </c>
      <c r="B144" s="3">
        <v>44077</v>
      </c>
      <c r="C144" s="15" t="s">
        <v>326</v>
      </c>
      <c r="D144" s="15" t="s">
        <v>388</v>
      </c>
      <c r="E144" s="15" t="s">
        <v>389</v>
      </c>
      <c r="F144" s="15" t="s">
        <v>1258</v>
      </c>
      <c r="G144" s="15" t="s">
        <v>50</v>
      </c>
      <c r="H144" s="15" t="s">
        <v>1325</v>
      </c>
      <c r="I144" s="17" t="s">
        <v>52</v>
      </c>
      <c r="J144" s="17" t="s">
        <v>52</v>
      </c>
      <c r="K144" s="17" t="s">
        <v>52</v>
      </c>
      <c r="L144" s="17" t="s">
        <v>52</v>
      </c>
      <c r="M144" s="17">
        <v>0</v>
      </c>
      <c r="N144" s="15" t="s">
        <v>52</v>
      </c>
      <c r="O144" s="15" t="s">
        <v>661</v>
      </c>
      <c r="P144" s="15" t="s">
        <v>52</v>
      </c>
      <c r="Q144" s="17">
        <v>0</v>
      </c>
      <c r="R144" s="17">
        <v>0</v>
      </c>
      <c r="S144" s="17">
        <v>0</v>
      </c>
      <c r="T144" s="17">
        <v>0</v>
      </c>
      <c r="U144" s="15" t="s">
        <v>49</v>
      </c>
      <c r="V144" s="17">
        <v>0</v>
      </c>
      <c r="W144" s="17">
        <v>0</v>
      </c>
      <c r="X144" s="15" t="s">
        <v>49</v>
      </c>
      <c r="Y144" s="17">
        <v>0</v>
      </c>
      <c r="Z144" s="17">
        <v>0</v>
      </c>
      <c r="AA144" s="15" t="s">
        <v>49</v>
      </c>
      <c r="AB144" s="17">
        <v>0</v>
      </c>
      <c r="AC144" s="17">
        <v>0</v>
      </c>
      <c r="AD144" s="15" t="s">
        <v>49</v>
      </c>
      <c r="AE144" s="17">
        <v>0</v>
      </c>
      <c r="AF144" s="15">
        <v>0</v>
      </c>
      <c r="AG144" s="15" t="s">
        <v>49</v>
      </c>
      <c r="AH144" s="17">
        <v>0</v>
      </c>
      <c r="AI144" s="17">
        <v>0</v>
      </c>
      <c r="AJ144" s="15" t="s">
        <v>49</v>
      </c>
      <c r="AK144" s="17">
        <v>0</v>
      </c>
      <c r="AL144" s="17">
        <v>0</v>
      </c>
      <c r="AM144" s="104" t="s">
        <v>52</v>
      </c>
      <c r="AN144" s="15" t="s">
        <v>52</v>
      </c>
      <c r="AO144" s="105" t="s">
        <v>52</v>
      </c>
      <c r="AP144" s="15" t="s">
        <v>52</v>
      </c>
      <c r="AQ144" s="20"/>
      <c r="AR144" s="20"/>
    </row>
    <row r="145" spans="1:44" x14ac:dyDescent="0.25">
      <c r="A145" s="15" t="s">
        <v>346</v>
      </c>
      <c r="B145" s="3">
        <v>44077</v>
      </c>
      <c r="C145" s="15" t="s">
        <v>326</v>
      </c>
      <c r="D145" s="15" t="s">
        <v>393</v>
      </c>
      <c r="E145" s="15" t="s">
        <v>394</v>
      </c>
      <c r="F145" s="15" t="s">
        <v>1329</v>
      </c>
      <c r="G145" s="15" t="s">
        <v>50</v>
      </c>
      <c r="H145" s="15" t="s">
        <v>523</v>
      </c>
      <c r="I145" s="17" t="s">
        <v>52</v>
      </c>
      <c r="J145" s="17" t="s">
        <v>52</v>
      </c>
      <c r="K145" s="17" t="s">
        <v>52</v>
      </c>
      <c r="L145" s="17" t="s">
        <v>52</v>
      </c>
      <c r="M145" s="17">
        <v>0</v>
      </c>
      <c r="N145" s="15" t="s">
        <v>52</v>
      </c>
      <c r="O145" s="15" t="s">
        <v>53</v>
      </c>
      <c r="P145" s="15" t="s">
        <v>52</v>
      </c>
      <c r="Q145" s="17">
        <v>124318414.90400001</v>
      </c>
      <c r="R145" s="17">
        <v>0</v>
      </c>
      <c r="S145" s="17">
        <v>90183534.950000018</v>
      </c>
      <c r="T145" s="17">
        <v>0</v>
      </c>
      <c r="U145" s="15" t="s">
        <v>49</v>
      </c>
      <c r="V145" s="17">
        <v>0</v>
      </c>
      <c r="W145" s="17">
        <v>29426620.649999999</v>
      </c>
      <c r="X145" s="15" t="s">
        <v>54</v>
      </c>
      <c r="Y145" s="17">
        <v>4708259.3040000005</v>
      </c>
      <c r="Z145" s="17">
        <v>0</v>
      </c>
      <c r="AA145" s="15" t="s">
        <v>49</v>
      </c>
      <c r="AB145" s="17">
        <v>0</v>
      </c>
      <c r="AC145" s="17">
        <v>0</v>
      </c>
      <c r="AD145" s="15" t="s">
        <v>49</v>
      </c>
      <c r="AE145" s="17">
        <v>0</v>
      </c>
      <c r="AF145" s="15">
        <v>0</v>
      </c>
      <c r="AG145" s="15" t="s">
        <v>49</v>
      </c>
      <c r="AH145" s="17">
        <v>0</v>
      </c>
      <c r="AI145" s="17">
        <v>0</v>
      </c>
      <c r="AJ145" s="15" t="s">
        <v>49</v>
      </c>
      <c r="AK145" s="17">
        <v>0</v>
      </c>
      <c r="AL145" s="17">
        <v>0</v>
      </c>
      <c r="AM145" s="104" t="s">
        <v>52</v>
      </c>
      <c r="AN145" s="15" t="s">
        <v>52</v>
      </c>
      <c r="AO145" s="105" t="s">
        <v>52</v>
      </c>
      <c r="AP145" s="15" t="s">
        <v>52</v>
      </c>
      <c r="AQ145" s="20"/>
      <c r="AR145" s="20"/>
    </row>
    <row r="146" spans="1:44" x14ac:dyDescent="0.25">
      <c r="A146" s="15" t="s">
        <v>348</v>
      </c>
      <c r="B146" s="3">
        <v>44077</v>
      </c>
      <c r="C146" s="15" t="s">
        <v>326</v>
      </c>
      <c r="D146" s="15" t="s">
        <v>393</v>
      </c>
      <c r="E146" s="15" t="s">
        <v>394</v>
      </c>
      <c r="F146" s="15" t="s">
        <v>1329</v>
      </c>
      <c r="G146" s="15" t="s">
        <v>60</v>
      </c>
      <c r="H146" s="15" t="s">
        <v>52</v>
      </c>
      <c r="I146" s="17" t="s">
        <v>440</v>
      </c>
      <c r="J146" s="17" t="s">
        <v>52</v>
      </c>
      <c r="K146" s="17" t="s">
        <v>437</v>
      </c>
      <c r="L146" s="17" t="s">
        <v>169</v>
      </c>
      <c r="M146" s="17">
        <v>4499558.9000000004</v>
      </c>
      <c r="N146" s="15" t="s">
        <v>64</v>
      </c>
      <c r="O146" s="15" t="s">
        <v>438</v>
      </c>
      <c r="P146" s="15" t="s">
        <v>439</v>
      </c>
      <c r="Q146" s="17">
        <v>-438600</v>
      </c>
      <c r="R146" s="17">
        <v>0</v>
      </c>
      <c r="S146" s="17">
        <v>-438600</v>
      </c>
      <c r="T146" s="17">
        <v>0</v>
      </c>
      <c r="U146" s="15" t="s">
        <v>49</v>
      </c>
      <c r="V146" s="17">
        <v>0</v>
      </c>
      <c r="W146" s="17">
        <v>0</v>
      </c>
      <c r="X146" s="15" t="s">
        <v>49</v>
      </c>
      <c r="Y146" s="17">
        <v>0</v>
      </c>
      <c r="Z146" s="17">
        <v>0</v>
      </c>
      <c r="AA146" s="15" t="s">
        <v>49</v>
      </c>
      <c r="AB146" s="17">
        <v>0</v>
      </c>
      <c r="AC146" s="17">
        <v>0</v>
      </c>
      <c r="AD146" s="15" t="s">
        <v>49</v>
      </c>
      <c r="AE146" s="17">
        <v>0</v>
      </c>
      <c r="AF146" s="15">
        <v>0</v>
      </c>
      <c r="AG146" s="15" t="s">
        <v>49</v>
      </c>
      <c r="AH146" s="17">
        <v>0</v>
      </c>
      <c r="AI146" s="17">
        <v>0</v>
      </c>
      <c r="AJ146" s="15" t="s">
        <v>49</v>
      </c>
      <c r="AK146" s="17">
        <v>0</v>
      </c>
      <c r="AL146" s="17">
        <v>0</v>
      </c>
      <c r="AM146" s="104" t="s">
        <v>52</v>
      </c>
      <c r="AN146" s="15" t="s">
        <v>52</v>
      </c>
      <c r="AO146" s="105" t="s">
        <v>52</v>
      </c>
      <c r="AP146" s="15" t="s">
        <v>52</v>
      </c>
      <c r="AQ146" s="20"/>
      <c r="AR146" s="20"/>
    </row>
    <row r="147" spans="1:44" x14ac:dyDescent="0.25">
      <c r="A147" s="15" t="s">
        <v>349</v>
      </c>
      <c r="B147" s="3">
        <v>44077</v>
      </c>
      <c r="C147" s="15" t="s">
        <v>326</v>
      </c>
      <c r="D147" s="15" t="s">
        <v>652</v>
      </c>
      <c r="E147" s="15" t="s">
        <v>48</v>
      </c>
      <c r="F147" s="15" t="s">
        <v>625</v>
      </c>
      <c r="G147" s="15" t="s">
        <v>50</v>
      </c>
      <c r="H147" s="15" t="s">
        <v>170</v>
      </c>
      <c r="I147" s="17" t="s">
        <v>52</v>
      </c>
      <c r="J147" s="17" t="s">
        <v>52</v>
      </c>
      <c r="K147" s="17" t="s">
        <v>52</v>
      </c>
      <c r="L147" s="17" t="s">
        <v>52</v>
      </c>
      <c r="M147" s="17">
        <v>0</v>
      </c>
      <c r="N147" s="15" t="s">
        <v>52</v>
      </c>
      <c r="O147" s="15" t="s">
        <v>53</v>
      </c>
      <c r="P147" s="15" t="s">
        <v>52</v>
      </c>
      <c r="Q147" s="17">
        <v>49890221.837999985</v>
      </c>
      <c r="R147" s="17">
        <v>0</v>
      </c>
      <c r="S147" s="17">
        <v>45509630.839999996</v>
      </c>
      <c r="T147" s="17">
        <v>0</v>
      </c>
      <c r="U147" s="15" t="s">
        <v>49</v>
      </c>
      <c r="V147" s="17">
        <v>0</v>
      </c>
      <c r="W147" s="17">
        <v>3776371.55</v>
      </c>
      <c r="X147" s="15" t="s">
        <v>54</v>
      </c>
      <c r="Y147" s="17">
        <v>604219.44800000009</v>
      </c>
      <c r="Z147" s="17">
        <v>0</v>
      </c>
      <c r="AA147" s="15" t="s">
        <v>49</v>
      </c>
      <c r="AB147" s="17">
        <v>0</v>
      </c>
      <c r="AC147" s="17">
        <v>0</v>
      </c>
      <c r="AD147" s="15" t="s">
        <v>49</v>
      </c>
      <c r="AE147" s="17">
        <v>0</v>
      </c>
      <c r="AF147" s="15">
        <v>0</v>
      </c>
      <c r="AG147" s="15" t="s">
        <v>49</v>
      </c>
      <c r="AH147" s="17">
        <v>0</v>
      </c>
      <c r="AI147" s="17">
        <v>0</v>
      </c>
      <c r="AJ147" s="15" t="s">
        <v>49</v>
      </c>
      <c r="AK147" s="17">
        <v>0</v>
      </c>
      <c r="AL147" s="17">
        <v>0</v>
      </c>
      <c r="AM147" s="104" t="s">
        <v>52</v>
      </c>
      <c r="AN147" s="15" t="s">
        <v>52</v>
      </c>
      <c r="AO147" s="105" t="s">
        <v>52</v>
      </c>
      <c r="AP147" s="15" t="s">
        <v>52</v>
      </c>
      <c r="AQ147" s="20"/>
      <c r="AR147" s="20"/>
    </row>
    <row r="148" spans="1:44" x14ac:dyDescent="0.25">
      <c r="A148" s="15" t="s">
        <v>350</v>
      </c>
      <c r="B148" s="3">
        <v>44077</v>
      </c>
      <c r="C148" s="15" t="s">
        <v>326</v>
      </c>
      <c r="D148" s="15" t="s">
        <v>653</v>
      </c>
      <c r="E148" s="15" t="s">
        <v>79</v>
      </c>
      <c r="F148" s="15" t="s">
        <v>657</v>
      </c>
      <c r="G148" s="15" t="s">
        <v>50</v>
      </c>
      <c r="H148" s="15" t="s">
        <v>182</v>
      </c>
      <c r="I148" s="17" t="s">
        <v>52</v>
      </c>
      <c r="J148" s="17" t="s">
        <v>52</v>
      </c>
      <c r="K148" s="17" t="s">
        <v>52</v>
      </c>
      <c r="L148" s="17" t="s">
        <v>52</v>
      </c>
      <c r="M148" s="17">
        <v>0</v>
      </c>
      <c r="N148" s="15" t="s">
        <v>52</v>
      </c>
      <c r="O148" s="15" t="s">
        <v>53</v>
      </c>
      <c r="P148" s="15" t="s">
        <v>52</v>
      </c>
      <c r="Q148" s="17">
        <v>15484685.589199997</v>
      </c>
      <c r="R148" s="17">
        <v>0</v>
      </c>
      <c r="S148" s="17">
        <v>11438560.209999997</v>
      </c>
      <c r="T148" s="17">
        <v>0</v>
      </c>
      <c r="U148" s="15" t="s">
        <v>49</v>
      </c>
      <c r="V148" s="17">
        <v>0</v>
      </c>
      <c r="W148" s="17">
        <v>3488039.12</v>
      </c>
      <c r="X148" s="15" t="s">
        <v>49</v>
      </c>
      <c r="Y148" s="17">
        <v>558086.25919999985</v>
      </c>
      <c r="Z148" s="17">
        <v>0</v>
      </c>
      <c r="AA148" s="15" t="s">
        <v>49</v>
      </c>
      <c r="AB148" s="17">
        <v>0</v>
      </c>
      <c r="AC148" s="17">
        <v>0</v>
      </c>
      <c r="AD148" s="15" t="s">
        <v>49</v>
      </c>
      <c r="AE148" s="17">
        <v>0</v>
      </c>
      <c r="AF148" s="15">
        <v>0</v>
      </c>
      <c r="AG148" s="15" t="s">
        <v>49</v>
      </c>
      <c r="AH148" s="17">
        <v>0</v>
      </c>
      <c r="AI148" s="17">
        <v>0</v>
      </c>
      <c r="AJ148" s="15" t="s">
        <v>49</v>
      </c>
      <c r="AK148" s="17">
        <v>0</v>
      </c>
      <c r="AL148" s="17">
        <v>0</v>
      </c>
      <c r="AM148" s="104" t="s">
        <v>52</v>
      </c>
      <c r="AN148" s="15" t="s">
        <v>52</v>
      </c>
      <c r="AO148" s="105" t="s">
        <v>52</v>
      </c>
      <c r="AP148" s="15" t="s">
        <v>52</v>
      </c>
      <c r="AQ148" s="20"/>
      <c r="AR148" s="20"/>
    </row>
    <row r="149" spans="1:44" x14ac:dyDescent="0.25">
      <c r="A149" s="15" t="s">
        <v>351</v>
      </c>
      <c r="B149" s="19">
        <v>44077</v>
      </c>
      <c r="C149" s="15" t="s">
        <v>326</v>
      </c>
      <c r="D149" s="15" t="s">
        <v>1352</v>
      </c>
      <c r="E149" s="15" t="s">
        <v>1353</v>
      </c>
      <c r="F149" s="15" t="s">
        <v>1358</v>
      </c>
      <c r="G149" s="15" t="s">
        <v>50</v>
      </c>
      <c r="H149" s="15" t="s">
        <v>1354</v>
      </c>
      <c r="I149" s="17"/>
      <c r="J149" s="17"/>
      <c r="K149" s="17"/>
      <c r="L149" s="17"/>
      <c r="M149" s="17">
        <v>0</v>
      </c>
      <c r="N149" s="15"/>
      <c r="O149" s="15" t="s">
        <v>661</v>
      </c>
      <c r="P149" s="15"/>
      <c r="Q149" s="17">
        <v>0</v>
      </c>
      <c r="R149" s="17">
        <v>0</v>
      </c>
      <c r="S149" s="17">
        <v>0</v>
      </c>
      <c r="T149" s="17">
        <v>0</v>
      </c>
      <c r="U149" s="15" t="s">
        <v>49</v>
      </c>
      <c r="V149" s="17">
        <v>0</v>
      </c>
      <c r="W149" s="17">
        <v>0</v>
      </c>
      <c r="X149" s="15" t="s">
        <v>49</v>
      </c>
      <c r="Y149" s="17">
        <v>0</v>
      </c>
      <c r="Z149" s="17">
        <v>0</v>
      </c>
      <c r="AA149" s="15" t="s">
        <v>49</v>
      </c>
      <c r="AB149" s="17">
        <v>0</v>
      </c>
      <c r="AC149" s="17">
        <v>0</v>
      </c>
      <c r="AD149" s="15" t="s">
        <v>49</v>
      </c>
      <c r="AE149" s="17">
        <v>0</v>
      </c>
      <c r="AF149" s="15" t="s">
        <v>681</v>
      </c>
      <c r="AG149" s="15" t="s">
        <v>49</v>
      </c>
      <c r="AH149" s="17">
        <v>0</v>
      </c>
      <c r="AI149" s="17">
        <v>0</v>
      </c>
      <c r="AJ149" s="15" t="s">
        <v>49</v>
      </c>
      <c r="AK149" s="17">
        <v>0</v>
      </c>
      <c r="AL149" s="17">
        <v>0</v>
      </c>
      <c r="AM149" s="104"/>
      <c r="AN149" s="5"/>
      <c r="AO149" s="106"/>
      <c r="AP149" s="15"/>
      <c r="AQ149" s="20"/>
      <c r="AR149" s="20"/>
    </row>
    <row r="150" spans="1:44" x14ac:dyDescent="0.25">
      <c r="A150" s="15" t="s">
        <v>352</v>
      </c>
      <c r="B150" s="3">
        <v>44077</v>
      </c>
      <c r="C150" s="15" t="s">
        <v>326</v>
      </c>
      <c r="D150" s="15" t="s">
        <v>399</v>
      </c>
      <c r="E150" s="15" t="s">
        <v>400</v>
      </c>
      <c r="F150" s="15" t="s">
        <v>1369</v>
      </c>
      <c r="G150" s="15" t="s">
        <v>50</v>
      </c>
      <c r="H150" s="15" t="s">
        <v>524</v>
      </c>
      <c r="I150" s="17" t="s">
        <v>52</v>
      </c>
      <c r="J150" s="17" t="s">
        <v>52</v>
      </c>
      <c r="K150" s="17" t="s">
        <v>52</v>
      </c>
      <c r="L150" s="17" t="s">
        <v>52</v>
      </c>
      <c r="M150" s="17">
        <v>0</v>
      </c>
      <c r="N150" s="15" t="s">
        <v>52</v>
      </c>
      <c r="O150" s="15" t="s">
        <v>53</v>
      </c>
      <c r="P150" s="15" t="s">
        <v>52</v>
      </c>
      <c r="Q150" s="17">
        <v>42937053.868399993</v>
      </c>
      <c r="R150" s="17">
        <v>0</v>
      </c>
      <c r="S150" s="17">
        <v>24561066.999999993</v>
      </c>
      <c r="T150" s="17">
        <v>0</v>
      </c>
      <c r="U150" s="15" t="s">
        <v>49</v>
      </c>
      <c r="V150" s="17">
        <v>0</v>
      </c>
      <c r="W150" s="17">
        <f>8318527.99+7522840</f>
        <v>15841367.99</v>
      </c>
      <c r="X150" s="15" t="s">
        <v>54</v>
      </c>
      <c r="Y150" s="17">
        <f>+W150*0.16</f>
        <v>2534618.8784000003</v>
      </c>
      <c r="Z150" s="17">
        <v>0</v>
      </c>
      <c r="AA150" s="15" t="s">
        <v>49</v>
      </c>
      <c r="AB150" s="17">
        <v>0</v>
      </c>
      <c r="AC150" s="17">
        <v>0</v>
      </c>
      <c r="AD150" s="15" t="s">
        <v>49</v>
      </c>
      <c r="AE150" s="17">
        <f>+AC150*0.16</f>
        <v>0</v>
      </c>
      <c r="AF150" s="15">
        <v>0</v>
      </c>
      <c r="AG150" s="15" t="s">
        <v>49</v>
      </c>
      <c r="AH150" s="17">
        <v>0</v>
      </c>
      <c r="AI150" s="17">
        <v>0</v>
      </c>
      <c r="AJ150" s="15" t="s">
        <v>49</v>
      </c>
      <c r="AK150" s="17">
        <v>0</v>
      </c>
      <c r="AL150" s="17">
        <v>0</v>
      </c>
      <c r="AM150" s="104" t="s">
        <v>52</v>
      </c>
      <c r="AN150" s="15" t="s">
        <v>52</v>
      </c>
      <c r="AO150" s="105" t="s">
        <v>52</v>
      </c>
      <c r="AP150" s="15" t="s">
        <v>52</v>
      </c>
      <c r="AQ150" s="20"/>
      <c r="AR150" s="20"/>
    </row>
    <row r="151" spans="1:44" x14ac:dyDescent="0.25">
      <c r="A151" s="15" t="s">
        <v>353</v>
      </c>
      <c r="B151" s="3">
        <v>44078</v>
      </c>
      <c r="C151" s="15" t="s">
        <v>326</v>
      </c>
      <c r="D151" s="15" t="s">
        <v>47</v>
      </c>
      <c r="E151" s="15" t="s">
        <v>327</v>
      </c>
      <c r="F151" s="15" t="s">
        <v>1248</v>
      </c>
      <c r="G151" s="15" t="s">
        <v>50</v>
      </c>
      <c r="H151" s="15" t="s">
        <v>525</v>
      </c>
      <c r="I151" s="17" t="s">
        <v>52</v>
      </c>
      <c r="J151" s="17" t="s">
        <v>52</v>
      </c>
      <c r="K151" s="17" t="s">
        <v>52</v>
      </c>
      <c r="L151" s="17" t="s">
        <v>52</v>
      </c>
      <c r="M151" s="17">
        <v>0</v>
      </c>
      <c r="N151" s="15" t="s">
        <v>52</v>
      </c>
      <c r="O151" s="15" t="s">
        <v>53</v>
      </c>
      <c r="P151" s="15" t="s">
        <v>52</v>
      </c>
      <c r="Q151" s="17">
        <v>100774934.72999997</v>
      </c>
      <c r="R151" s="17">
        <v>0</v>
      </c>
      <c r="S151" s="17">
        <v>82180765.769999996</v>
      </c>
      <c r="T151" s="17">
        <v>0</v>
      </c>
      <c r="U151" s="15" t="s">
        <v>49</v>
      </c>
      <c r="V151" s="17">
        <v>0</v>
      </c>
      <c r="W151" s="17">
        <v>16029456</v>
      </c>
      <c r="X151" s="15" t="s">
        <v>54</v>
      </c>
      <c r="Y151" s="17">
        <v>2564712.96</v>
      </c>
      <c r="Z151" s="17">
        <v>0</v>
      </c>
      <c r="AA151" s="15" t="s">
        <v>49</v>
      </c>
      <c r="AB151" s="17">
        <v>0</v>
      </c>
      <c r="AC151" s="17">
        <v>0</v>
      </c>
      <c r="AD151" s="15" t="s">
        <v>49</v>
      </c>
      <c r="AE151" s="17">
        <v>0</v>
      </c>
      <c r="AF151" s="15">
        <v>0</v>
      </c>
      <c r="AG151" s="15" t="s">
        <v>49</v>
      </c>
      <c r="AH151" s="17">
        <v>0</v>
      </c>
      <c r="AI151" s="17">
        <v>0</v>
      </c>
      <c r="AJ151" s="15" t="s">
        <v>49</v>
      </c>
      <c r="AK151" s="17">
        <v>0</v>
      </c>
      <c r="AL151" s="17">
        <v>0</v>
      </c>
      <c r="AM151" s="104" t="s">
        <v>52</v>
      </c>
      <c r="AN151" s="15" t="s">
        <v>52</v>
      </c>
      <c r="AO151" s="105" t="s">
        <v>52</v>
      </c>
      <c r="AP151" s="15" t="s">
        <v>52</v>
      </c>
      <c r="AQ151" s="20"/>
      <c r="AR151" s="20"/>
    </row>
    <row r="152" spans="1:44" x14ac:dyDescent="0.25">
      <c r="A152" s="15" t="s">
        <v>354</v>
      </c>
      <c r="B152" s="3">
        <v>44078</v>
      </c>
      <c r="C152" s="15" t="s">
        <v>326</v>
      </c>
      <c r="D152" s="15" t="s">
        <v>47</v>
      </c>
      <c r="E152" s="15" t="s">
        <v>670</v>
      </c>
      <c r="F152" s="15" t="s">
        <v>673</v>
      </c>
      <c r="G152" s="15" t="s">
        <v>50</v>
      </c>
      <c r="H152" s="15" t="s">
        <v>674</v>
      </c>
      <c r="I152" s="17"/>
      <c r="J152" s="17"/>
      <c r="K152" s="17"/>
      <c r="L152" s="17"/>
      <c r="M152" s="17">
        <v>0</v>
      </c>
      <c r="N152" s="15"/>
      <c r="O152" s="15" t="s">
        <v>53</v>
      </c>
      <c r="P152" s="15"/>
      <c r="Q152" s="17">
        <v>0</v>
      </c>
      <c r="R152" s="17">
        <v>0</v>
      </c>
      <c r="S152" s="17">
        <v>0</v>
      </c>
      <c r="T152" s="17">
        <v>0</v>
      </c>
      <c r="U152" s="15"/>
      <c r="V152" s="17">
        <v>0</v>
      </c>
      <c r="W152" s="17">
        <v>0</v>
      </c>
      <c r="X152" s="15"/>
      <c r="Y152" s="17">
        <v>0</v>
      </c>
      <c r="Z152" s="17">
        <v>0</v>
      </c>
      <c r="AA152" s="15"/>
      <c r="AB152" s="17">
        <v>0</v>
      </c>
      <c r="AC152" s="17">
        <v>0</v>
      </c>
      <c r="AD152" s="15"/>
      <c r="AE152" s="17">
        <v>0</v>
      </c>
      <c r="AF152" s="15"/>
      <c r="AG152" s="15"/>
      <c r="AH152" s="17">
        <v>0</v>
      </c>
      <c r="AI152" s="17">
        <v>0</v>
      </c>
      <c r="AJ152" s="15"/>
      <c r="AK152" s="17">
        <v>0</v>
      </c>
      <c r="AL152" s="17">
        <v>0</v>
      </c>
      <c r="AM152" s="104"/>
      <c r="AN152" s="5"/>
      <c r="AO152" s="106"/>
      <c r="AP152" s="15"/>
      <c r="AQ152" s="20"/>
      <c r="AR152" s="20"/>
    </row>
    <row r="153" spans="1:44" x14ac:dyDescent="0.25">
      <c r="A153" s="15" t="s">
        <v>355</v>
      </c>
      <c r="B153" s="3">
        <v>44078</v>
      </c>
      <c r="C153" s="15" t="s">
        <v>82</v>
      </c>
      <c r="D153" s="15" t="s">
        <v>47</v>
      </c>
      <c r="E153" s="15" t="s">
        <v>83</v>
      </c>
      <c r="F153" s="15" t="s">
        <v>898</v>
      </c>
      <c r="G153" s="15" t="s">
        <v>50</v>
      </c>
      <c r="H153" s="15" t="s">
        <v>742</v>
      </c>
      <c r="I153" s="17" t="s">
        <v>52</v>
      </c>
      <c r="J153" s="17" t="s">
        <v>52</v>
      </c>
      <c r="K153" s="17" t="s">
        <v>52</v>
      </c>
      <c r="L153" s="17" t="s">
        <v>52</v>
      </c>
      <c r="M153" s="17">
        <v>0</v>
      </c>
      <c r="N153" s="15" t="s">
        <v>52</v>
      </c>
      <c r="O153" s="15" t="s">
        <v>53</v>
      </c>
      <c r="P153" s="15" t="s">
        <v>52</v>
      </c>
      <c r="Q153" s="17">
        <v>226051098.39299998</v>
      </c>
      <c r="R153" s="17">
        <v>0</v>
      </c>
      <c r="S153" s="17">
        <v>156989190.86999995</v>
      </c>
      <c r="T153" s="17">
        <v>0</v>
      </c>
      <c r="U153" s="15" t="s">
        <v>49</v>
      </c>
      <c r="V153" s="17">
        <v>0</v>
      </c>
      <c r="W153" s="17">
        <v>59536127.175000004</v>
      </c>
      <c r="X153" s="15" t="s">
        <v>54</v>
      </c>
      <c r="Y153" s="17">
        <v>9525780.3479999993</v>
      </c>
      <c r="Z153" s="17">
        <v>0</v>
      </c>
      <c r="AA153" s="15" t="s">
        <v>49</v>
      </c>
      <c r="AB153" s="17">
        <v>0</v>
      </c>
      <c r="AC153" s="17">
        <v>0</v>
      </c>
      <c r="AD153" s="15" t="s">
        <v>49</v>
      </c>
      <c r="AE153" s="17">
        <v>0</v>
      </c>
      <c r="AF153" s="15">
        <v>0</v>
      </c>
      <c r="AG153" s="15" t="s">
        <v>49</v>
      </c>
      <c r="AH153" s="17">
        <v>0</v>
      </c>
      <c r="AI153" s="17">
        <v>0</v>
      </c>
      <c r="AJ153" s="15" t="s">
        <v>49</v>
      </c>
      <c r="AK153" s="17">
        <v>0</v>
      </c>
      <c r="AL153" s="17">
        <v>0</v>
      </c>
      <c r="AM153" s="104" t="s">
        <v>52</v>
      </c>
      <c r="AN153" s="15" t="s">
        <v>52</v>
      </c>
      <c r="AO153" s="105" t="s">
        <v>52</v>
      </c>
      <c r="AP153" s="15" t="s">
        <v>52</v>
      </c>
      <c r="AQ153" s="20"/>
      <c r="AR153" s="20"/>
    </row>
    <row r="154" spans="1:44" x14ac:dyDescent="0.25">
      <c r="A154" s="15" t="s">
        <v>356</v>
      </c>
      <c r="B154" s="3">
        <v>44078</v>
      </c>
      <c r="C154" s="15" t="s">
        <v>326</v>
      </c>
      <c r="D154" s="15" t="s">
        <v>56</v>
      </c>
      <c r="E154" s="15" t="s">
        <v>328</v>
      </c>
      <c r="F154" s="15" t="s">
        <v>1261</v>
      </c>
      <c r="G154" s="15" t="s">
        <v>50</v>
      </c>
      <c r="H154" s="15" t="s">
        <v>526</v>
      </c>
      <c r="I154" s="17" t="s">
        <v>52</v>
      </c>
      <c r="J154" s="17" t="s">
        <v>52</v>
      </c>
      <c r="K154" s="17" t="s">
        <v>52</v>
      </c>
      <c r="L154" s="17" t="s">
        <v>52</v>
      </c>
      <c r="M154" s="17">
        <v>0</v>
      </c>
      <c r="N154" s="15" t="s">
        <v>52</v>
      </c>
      <c r="O154" s="15" t="s">
        <v>53</v>
      </c>
      <c r="P154" s="15" t="s">
        <v>52</v>
      </c>
      <c r="Q154" s="17">
        <v>21556662.822799999</v>
      </c>
      <c r="R154" s="17">
        <v>0</v>
      </c>
      <c r="S154" s="17">
        <v>16172570.58</v>
      </c>
      <c r="T154" s="17">
        <v>0</v>
      </c>
      <c r="U154" s="15" t="s">
        <v>49</v>
      </c>
      <c r="V154" s="17">
        <v>0</v>
      </c>
      <c r="W154" s="17">
        <v>4641458.83</v>
      </c>
      <c r="X154" s="15" t="s">
        <v>49</v>
      </c>
      <c r="Y154" s="17">
        <v>742633.41279999993</v>
      </c>
      <c r="Z154" s="17">
        <v>0</v>
      </c>
      <c r="AA154" s="15" t="s">
        <v>49</v>
      </c>
      <c r="AB154" s="17">
        <v>0</v>
      </c>
      <c r="AC154" s="17">
        <v>0</v>
      </c>
      <c r="AD154" s="15" t="s">
        <v>49</v>
      </c>
      <c r="AE154" s="17">
        <v>0</v>
      </c>
      <c r="AF154" s="15">
        <v>0</v>
      </c>
      <c r="AG154" s="15" t="s">
        <v>49</v>
      </c>
      <c r="AH154" s="17">
        <v>0</v>
      </c>
      <c r="AI154" s="17">
        <v>0</v>
      </c>
      <c r="AJ154" s="15" t="s">
        <v>49</v>
      </c>
      <c r="AK154" s="17">
        <v>0</v>
      </c>
      <c r="AL154" s="17">
        <v>0</v>
      </c>
      <c r="AM154" s="104" t="s">
        <v>52</v>
      </c>
      <c r="AN154" s="15" t="s">
        <v>52</v>
      </c>
      <c r="AO154" s="105" t="s">
        <v>52</v>
      </c>
      <c r="AP154" s="15" t="s">
        <v>52</v>
      </c>
      <c r="AQ154" s="20"/>
      <c r="AR154" s="20"/>
    </row>
    <row r="155" spans="1:44" x14ac:dyDescent="0.25">
      <c r="A155" s="15" t="s">
        <v>357</v>
      </c>
      <c r="B155" s="3">
        <v>44078</v>
      </c>
      <c r="C155" s="15" t="s">
        <v>326</v>
      </c>
      <c r="D155" s="15" t="s">
        <v>56</v>
      </c>
      <c r="E155" s="15" t="s">
        <v>328</v>
      </c>
      <c r="F155" s="15" t="s">
        <v>1261</v>
      </c>
      <c r="G155" s="15" t="s">
        <v>50</v>
      </c>
      <c r="H155" s="15" t="s">
        <v>441</v>
      </c>
      <c r="I155" s="17" t="s">
        <v>52</v>
      </c>
      <c r="J155" s="17" t="s">
        <v>52</v>
      </c>
      <c r="K155" s="17" t="s">
        <v>52</v>
      </c>
      <c r="L155" s="17" t="s">
        <v>52</v>
      </c>
      <c r="M155" s="17">
        <v>0</v>
      </c>
      <c r="N155" s="15" t="s">
        <v>52</v>
      </c>
      <c r="O155" s="15" t="s">
        <v>442</v>
      </c>
      <c r="P155" s="15" t="s">
        <v>443</v>
      </c>
      <c r="Q155" s="17">
        <v>3099269.87</v>
      </c>
      <c r="R155" s="17">
        <v>0</v>
      </c>
      <c r="S155" s="17">
        <v>2793797.5</v>
      </c>
      <c r="T155" s="17">
        <v>263338.25</v>
      </c>
      <c r="U155" s="15" t="s">
        <v>54</v>
      </c>
      <c r="V155" s="17">
        <v>42134.12</v>
      </c>
      <c r="W155" s="17">
        <v>0</v>
      </c>
      <c r="X155" s="15" t="s">
        <v>49</v>
      </c>
      <c r="Y155" s="17">
        <v>0</v>
      </c>
      <c r="Z155" s="17">
        <v>0</v>
      </c>
      <c r="AA155" s="15" t="s">
        <v>49</v>
      </c>
      <c r="AB155" s="17">
        <v>0</v>
      </c>
      <c r="AC155" s="17">
        <v>0</v>
      </c>
      <c r="AD155" s="15" t="s">
        <v>49</v>
      </c>
      <c r="AE155" s="17">
        <v>0</v>
      </c>
      <c r="AF155" s="15">
        <v>0</v>
      </c>
      <c r="AG155" s="15" t="s">
        <v>49</v>
      </c>
      <c r="AH155" s="17">
        <v>0</v>
      </c>
      <c r="AI155" s="17">
        <v>0</v>
      </c>
      <c r="AJ155" s="15" t="s">
        <v>49</v>
      </c>
      <c r="AK155" s="17">
        <v>0</v>
      </c>
      <c r="AL155" s="17">
        <v>0</v>
      </c>
      <c r="AM155" s="104" t="s">
        <v>52</v>
      </c>
      <c r="AN155" s="15" t="s">
        <v>52</v>
      </c>
      <c r="AO155" s="105" t="s">
        <v>52</v>
      </c>
      <c r="AP155" s="15" t="s">
        <v>52</v>
      </c>
      <c r="AQ155" s="20"/>
      <c r="AR155" s="20"/>
    </row>
    <row r="156" spans="1:44" ht="15.75" customHeight="1" x14ac:dyDescent="0.25">
      <c r="A156" s="15" t="s">
        <v>358</v>
      </c>
      <c r="B156" s="3">
        <v>44078</v>
      </c>
      <c r="C156" s="15" t="s">
        <v>326</v>
      </c>
      <c r="D156" s="15" t="s">
        <v>56</v>
      </c>
      <c r="E156" s="15" t="s">
        <v>328</v>
      </c>
      <c r="F156" s="15" t="s">
        <v>1261</v>
      </c>
      <c r="G156" s="15" t="s">
        <v>50</v>
      </c>
      <c r="H156" s="15" t="s">
        <v>527</v>
      </c>
      <c r="I156" s="17" t="s">
        <v>52</v>
      </c>
      <c r="J156" s="17" t="s">
        <v>52</v>
      </c>
      <c r="K156" s="17" t="s">
        <v>52</v>
      </c>
      <c r="L156" s="17" t="s">
        <v>52</v>
      </c>
      <c r="M156" s="17">
        <v>0</v>
      </c>
      <c r="N156" s="15" t="s">
        <v>52</v>
      </c>
      <c r="O156" s="15" t="s">
        <v>53</v>
      </c>
      <c r="P156" s="15" t="s">
        <v>52</v>
      </c>
      <c r="Q156" s="17">
        <v>10912314.121599998</v>
      </c>
      <c r="R156" s="17">
        <v>0</v>
      </c>
      <c r="S156" s="17">
        <v>9615514.1500000004</v>
      </c>
      <c r="T156" s="17">
        <v>0</v>
      </c>
      <c r="U156" s="15" t="s">
        <v>49</v>
      </c>
      <c r="V156" s="17">
        <v>0</v>
      </c>
      <c r="W156" s="17">
        <v>1117931.01</v>
      </c>
      <c r="X156" s="15" t="s">
        <v>49</v>
      </c>
      <c r="Y156" s="17">
        <v>178868.96160000001</v>
      </c>
      <c r="Z156" s="17">
        <v>0</v>
      </c>
      <c r="AA156" s="15" t="s">
        <v>49</v>
      </c>
      <c r="AB156" s="17">
        <v>0</v>
      </c>
      <c r="AC156" s="17">
        <v>0</v>
      </c>
      <c r="AD156" s="15" t="s">
        <v>49</v>
      </c>
      <c r="AE156" s="17">
        <v>0</v>
      </c>
      <c r="AF156" s="15">
        <v>0</v>
      </c>
      <c r="AG156" s="15" t="s">
        <v>49</v>
      </c>
      <c r="AH156" s="17">
        <v>0</v>
      </c>
      <c r="AI156" s="17">
        <v>0</v>
      </c>
      <c r="AJ156" s="15" t="s">
        <v>49</v>
      </c>
      <c r="AK156" s="17">
        <v>0</v>
      </c>
      <c r="AL156" s="17">
        <v>0</v>
      </c>
      <c r="AM156" s="104" t="s">
        <v>52</v>
      </c>
      <c r="AN156" s="15" t="s">
        <v>52</v>
      </c>
      <c r="AO156" s="105" t="s">
        <v>52</v>
      </c>
      <c r="AP156" s="15" t="s">
        <v>52</v>
      </c>
      <c r="AQ156" s="20"/>
      <c r="AR156" s="20"/>
    </row>
    <row r="157" spans="1:44" x14ac:dyDescent="0.25">
      <c r="A157" s="15" t="s">
        <v>359</v>
      </c>
      <c r="B157" s="3">
        <v>44078</v>
      </c>
      <c r="C157" s="15" t="s">
        <v>326</v>
      </c>
      <c r="D157" s="15" t="s">
        <v>56</v>
      </c>
      <c r="E157" s="15" t="s">
        <v>680</v>
      </c>
      <c r="F157" s="15" t="s">
        <v>689</v>
      </c>
      <c r="G157" s="15" t="s">
        <v>50</v>
      </c>
      <c r="H157" s="15" t="s">
        <v>690</v>
      </c>
      <c r="I157" s="17"/>
      <c r="J157" s="17"/>
      <c r="K157" s="17"/>
      <c r="L157" s="17"/>
      <c r="M157" s="17">
        <v>0</v>
      </c>
      <c r="N157" s="15"/>
      <c r="O157" s="15" t="s">
        <v>53</v>
      </c>
      <c r="P157" s="15"/>
      <c r="Q157" s="17">
        <v>33629697.969999999</v>
      </c>
      <c r="R157" s="17">
        <v>0</v>
      </c>
      <c r="S157" s="17">
        <f>+Q157</f>
        <v>33629697.969999999</v>
      </c>
      <c r="T157" s="17">
        <v>0</v>
      </c>
      <c r="U157" s="15"/>
      <c r="V157" s="17">
        <v>0</v>
      </c>
      <c r="W157" s="17">
        <v>0</v>
      </c>
      <c r="X157" s="15"/>
      <c r="Y157" s="17">
        <v>0</v>
      </c>
      <c r="Z157" s="17">
        <v>0</v>
      </c>
      <c r="AA157" s="15" t="s">
        <v>681</v>
      </c>
      <c r="AB157" s="17">
        <v>0</v>
      </c>
      <c r="AC157" s="17">
        <v>0</v>
      </c>
      <c r="AD157" s="15"/>
      <c r="AE157" s="17">
        <v>0</v>
      </c>
      <c r="AF157" s="15"/>
      <c r="AG157" s="15"/>
      <c r="AH157" s="17">
        <v>0</v>
      </c>
      <c r="AI157" s="17">
        <v>0</v>
      </c>
      <c r="AJ157" s="15"/>
      <c r="AK157" s="17">
        <v>0</v>
      </c>
      <c r="AL157" s="17">
        <v>0</v>
      </c>
      <c r="AM157" s="104"/>
      <c r="AN157" s="5"/>
      <c r="AO157" s="106"/>
      <c r="AP157" s="15"/>
      <c r="AQ157" s="20"/>
      <c r="AR157" s="20"/>
    </row>
    <row r="158" spans="1:44" x14ac:dyDescent="0.25">
      <c r="A158" s="15" t="s">
        <v>360</v>
      </c>
      <c r="B158" s="3">
        <v>44078</v>
      </c>
      <c r="C158" s="15" t="s">
        <v>46</v>
      </c>
      <c r="D158" s="15" t="s">
        <v>56</v>
      </c>
      <c r="E158" s="15" t="s">
        <v>57</v>
      </c>
      <c r="F158" s="15" t="s">
        <v>639</v>
      </c>
      <c r="G158" s="15" t="s">
        <v>50</v>
      </c>
      <c r="H158" s="15" t="s">
        <v>226</v>
      </c>
      <c r="I158" s="17" t="s">
        <v>52</v>
      </c>
      <c r="J158" s="17" t="s">
        <v>52</v>
      </c>
      <c r="K158" s="17" t="s">
        <v>52</v>
      </c>
      <c r="L158" s="17" t="s">
        <v>52</v>
      </c>
      <c r="M158" s="17">
        <v>0</v>
      </c>
      <c r="N158" s="15" t="s">
        <v>52</v>
      </c>
      <c r="O158" s="15" t="s">
        <v>53</v>
      </c>
      <c r="P158" s="15" t="s">
        <v>52</v>
      </c>
      <c r="Q158" s="17">
        <v>54834980.387999989</v>
      </c>
      <c r="R158" s="17">
        <v>0</v>
      </c>
      <c r="S158" s="17">
        <v>48584871.619999997</v>
      </c>
      <c r="T158" s="17">
        <v>0</v>
      </c>
      <c r="U158" s="15" t="s">
        <v>49</v>
      </c>
      <c r="V158" s="17">
        <v>0</v>
      </c>
      <c r="W158" s="17">
        <v>5388024.7999999998</v>
      </c>
      <c r="X158" s="15" t="s">
        <v>49</v>
      </c>
      <c r="Y158" s="17">
        <v>862083.96799999999</v>
      </c>
      <c r="Z158" s="17">
        <v>0</v>
      </c>
      <c r="AA158" s="15" t="s">
        <v>49</v>
      </c>
      <c r="AB158" s="17">
        <v>0</v>
      </c>
      <c r="AC158" s="17">
        <v>0</v>
      </c>
      <c r="AD158" s="15" t="s">
        <v>49</v>
      </c>
      <c r="AE158" s="17">
        <v>0</v>
      </c>
      <c r="AF158" s="15">
        <v>0</v>
      </c>
      <c r="AG158" s="15" t="s">
        <v>49</v>
      </c>
      <c r="AH158" s="17">
        <v>0</v>
      </c>
      <c r="AI158" s="17">
        <v>0</v>
      </c>
      <c r="AJ158" s="15" t="s">
        <v>49</v>
      </c>
      <c r="AK158" s="17">
        <v>0</v>
      </c>
      <c r="AL158" s="17">
        <v>0</v>
      </c>
      <c r="AM158" s="104" t="s">
        <v>52</v>
      </c>
      <c r="AN158" s="15" t="s">
        <v>52</v>
      </c>
      <c r="AO158" s="105" t="s">
        <v>52</v>
      </c>
      <c r="AP158" s="15" t="s">
        <v>52</v>
      </c>
      <c r="AQ158" s="20"/>
      <c r="AR158" s="20"/>
    </row>
    <row r="159" spans="1:44" x14ac:dyDescent="0.25">
      <c r="A159" s="15" t="s">
        <v>361</v>
      </c>
      <c r="B159" s="3">
        <v>44078</v>
      </c>
      <c r="C159" s="15" t="s">
        <v>82</v>
      </c>
      <c r="D159" s="15" t="s">
        <v>56</v>
      </c>
      <c r="E159" s="15" t="s">
        <v>129</v>
      </c>
      <c r="F159" s="15" t="s">
        <v>46</v>
      </c>
      <c r="G159" s="15" t="s">
        <v>50</v>
      </c>
      <c r="H159" s="15" t="s">
        <v>743</v>
      </c>
      <c r="I159" s="17" t="s">
        <v>52</v>
      </c>
      <c r="J159" s="17" t="s">
        <v>52</v>
      </c>
      <c r="K159" s="17" t="s">
        <v>52</v>
      </c>
      <c r="L159" s="17" t="s">
        <v>52</v>
      </c>
      <c r="M159" s="17">
        <v>0</v>
      </c>
      <c r="N159" s="15" t="s">
        <v>52</v>
      </c>
      <c r="O159" s="15" t="s">
        <v>53</v>
      </c>
      <c r="P159" s="15" t="s">
        <v>52</v>
      </c>
      <c r="Q159" s="17">
        <v>64928258.173200004</v>
      </c>
      <c r="R159" s="17">
        <v>0</v>
      </c>
      <c r="S159" s="17">
        <v>46526531.450000003</v>
      </c>
      <c r="T159" s="17">
        <v>0</v>
      </c>
      <c r="U159" s="15" t="s">
        <v>49</v>
      </c>
      <c r="V159" s="17">
        <v>0</v>
      </c>
      <c r="W159" s="17">
        <v>15863557.52</v>
      </c>
      <c r="X159" s="15" t="s">
        <v>54</v>
      </c>
      <c r="Y159" s="17">
        <v>2538169.2031999999</v>
      </c>
      <c r="Z159" s="17">
        <v>0</v>
      </c>
      <c r="AA159" s="15" t="s">
        <v>49</v>
      </c>
      <c r="AB159" s="17">
        <v>0</v>
      </c>
      <c r="AC159" s="17">
        <v>0</v>
      </c>
      <c r="AD159" s="15" t="s">
        <v>49</v>
      </c>
      <c r="AE159" s="17">
        <v>0</v>
      </c>
      <c r="AF159" s="15">
        <v>0</v>
      </c>
      <c r="AG159" s="15" t="s">
        <v>49</v>
      </c>
      <c r="AH159" s="17">
        <v>0</v>
      </c>
      <c r="AI159" s="17">
        <v>0</v>
      </c>
      <c r="AJ159" s="15" t="s">
        <v>49</v>
      </c>
      <c r="AK159" s="17">
        <v>0</v>
      </c>
      <c r="AL159" s="17">
        <v>0</v>
      </c>
      <c r="AM159" s="104" t="s">
        <v>52</v>
      </c>
      <c r="AN159" s="15" t="s">
        <v>52</v>
      </c>
      <c r="AO159" s="105" t="s">
        <v>52</v>
      </c>
      <c r="AP159" s="15" t="s">
        <v>52</v>
      </c>
      <c r="AQ159" s="20"/>
      <c r="AR159" s="20"/>
    </row>
    <row r="160" spans="1:44" x14ac:dyDescent="0.25">
      <c r="A160" s="15" t="s">
        <v>362</v>
      </c>
      <c r="B160" s="3">
        <v>44078</v>
      </c>
      <c r="C160" s="15" t="s">
        <v>82</v>
      </c>
      <c r="D160" s="15" t="s">
        <v>56</v>
      </c>
      <c r="E160" s="15" t="s">
        <v>129</v>
      </c>
      <c r="F160" s="15" t="s">
        <v>46</v>
      </c>
      <c r="G160" s="15" t="s">
        <v>50</v>
      </c>
      <c r="H160" s="15" t="s">
        <v>744</v>
      </c>
      <c r="I160" s="17" t="s">
        <v>52</v>
      </c>
      <c r="J160" s="17" t="s">
        <v>52</v>
      </c>
      <c r="K160" s="17" t="s">
        <v>52</v>
      </c>
      <c r="L160" s="17" t="s">
        <v>52</v>
      </c>
      <c r="M160" s="17">
        <v>0</v>
      </c>
      <c r="N160" s="15" t="s">
        <v>52</v>
      </c>
      <c r="O160" s="15" t="s">
        <v>232</v>
      </c>
      <c r="P160" s="15" t="s">
        <v>233</v>
      </c>
      <c r="Q160" s="17">
        <v>636300</v>
      </c>
      <c r="R160" s="17">
        <v>0</v>
      </c>
      <c r="S160" s="17">
        <v>636300</v>
      </c>
      <c r="T160" s="17">
        <v>0</v>
      </c>
      <c r="U160" s="15" t="s">
        <v>49</v>
      </c>
      <c r="V160" s="17">
        <v>0</v>
      </c>
      <c r="W160" s="17">
        <v>0</v>
      </c>
      <c r="X160" s="15" t="s">
        <v>49</v>
      </c>
      <c r="Y160" s="17">
        <v>0</v>
      </c>
      <c r="Z160" s="17">
        <v>0</v>
      </c>
      <c r="AA160" s="15" t="s">
        <v>49</v>
      </c>
      <c r="AB160" s="17">
        <v>0</v>
      </c>
      <c r="AC160" s="17">
        <v>0</v>
      </c>
      <c r="AD160" s="15" t="s">
        <v>49</v>
      </c>
      <c r="AE160" s="17">
        <v>0</v>
      </c>
      <c r="AF160" s="15">
        <v>0</v>
      </c>
      <c r="AG160" s="15" t="s">
        <v>49</v>
      </c>
      <c r="AH160" s="17">
        <v>0</v>
      </c>
      <c r="AI160" s="17">
        <v>0</v>
      </c>
      <c r="AJ160" s="15" t="s">
        <v>49</v>
      </c>
      <c r="AK160" s="17">
        <v>0</v>
      </c>
      <c r="AL160" s="17">
        <v>0</v>
      </c>
      <c r="AM160" s="104" t="s">
        <v>52</v>
      </c>
      <c r="AN160" s="15" t="s">
        <v>52</v>
      </c>
      <c r="AO160" s="105" t="s">
        <v>52</v>
      </c>
      <c r="AP160" s="15" t="s">
        <v>52</v>
      </c>
      <c r="AQ160" s="20"/>
      <c r="AR160" s="20"/>
    </row>
    <row r="161" spans="1:44" x14ac:dyDescent="0.25">
      <c r="A161" s="15" t="s">
        <v>363</v>
      </c>
      <c r="B161" s="3">
        <v>44078</v>
      </c>
      <c r="C161" s="15" t="s">
        <v>82</v>
      </c>
      <c r="D161" s="15" t="s">
        <v>56</v>
      </c>
      <c r="E161" s="15" t="s">
        <v>129</v>
      </c>
      <c r="F161" s="15" t="s">
        <v>46</v>
      </c>
      <c r="G161" s="15" t="s">
        <v>50</v>
      </c>
      <c r="H161" s="15" t="s">
        <v>745</v>
      </c>
      <c r="I161" s="17" t="s">
        <v>52</v>
      </c>
      <c r="J161" s="17" t="s">
        <v>52</v>
      </c>
      <c r="K161" s="17" t="s">
        <v>52</v>
      </c>
      <c r="L161" s="17" t="s">
        <v>52</v>
      </c>
      <c r="M161" s="17">
        <v>0</v>
      </c>
      <c r="N161" s="15" t="s">
        <v>52</v>
      </c>
      <c r="O161" s="15" t="s">
        <v>235</v>
      </c>
      <c r="P161" s="15" t="s">
        <v>236</v>
      </c>
      <c r="Q161" s="17">
        <v>2070000</v>
      </c>
      <c r="R161" s="17">
        <v>0</v>
      </c>
      <c r="S161" s="17">
        <v>2070000</v>
      </c>
      <c r="T161" s="17">
        <v>0</v>
      </c>
      <c r="U161" s="15" t="s">
        <v>49</v>
      </c>
      <c r="V161" s="17">
        <v>0</v>
      </c>
      <c r="W161" s="17">
        <v>0</v>
      </c>
      <c r="X161" s="15" t="s">
        <v>49</v>
      </c>
      <c r="Y161" s="17">
        <v>0</v>
      </c>
      <c r="Z161" s="17">
        <v>0</v>
      </c>
      <c r="AA161" s="15" t="s">
        <v>49</v>
      </c>
      <c r="AB161" s="17">
        <v>0</v>
      </c>
      <c r="AC161" s="17">
        <v>0</v>
      </c>
      <c r="AD161" s="15" t="s">
        <v>49</v>
      </c>
      <c r="AE161" s="17">
        <v>0</v>
      </c>
      <c r="AF161" s="15">
        <v>0</v>
      </c>
      <c r="AG161" s="15" t="s">
        <v>49</v>
      </c>
      <c r="AH161" s="17">
        <v>0</v>
      </c>
      <c r="AI161" s="17">
        <v>0</v>
      </c>
      <c r="AJ161" s="15" t="s">
        <v>49</v>
      </c>
      <c r="AK161" s="17">
        <v>0</v>
      </c>
      <c r="AL161" s="17">
        <v>0</v>
      </c>
      <c r="AM161" s="104" t="s">
        <v>52</v>
      </c>
      <c r="AN161" s="15" t="s">
        <v>52</v>
      </c>
      <c r="AO161" s="105" t="s">
        <v>52</v>
      </c>
      <c r="AP161" s="15" t="s">
        <v>52</v>
      </c>
      <c r="AQ161" s="20"/>
      <c r="AR161" s="20"/>
    </row>
    <row r="162" spans="1:44" x14ac:dyDescent="0.25">
      <c r="A162" s="15" t="s">
        <v>364</v>
      </c>
      <c r="B162" s="3">
        <v>44078</v>
      </c>
      <c r="C162" s="15" t="s">
        <v>326</v>
      </c>
      <c r="D162" s="15" t="s">
        <v>68</v>
      </c>
      <c r="E162" s="15" t="s">
        <v>332</v>
      </c>
      <c r="F162" s="15" t="s">
        <v>1274</v>
      </c>
      <c r="G162" s="15" t="s">
        <v>50</v>
      </c>
      <c r="H162" s="15" t="s">
        <v>528</v>
      </c>
      <c r="I162" s="17" t="s">
        <v>52</v>
      </c>
      <c r="J162" s="17" t="s">
        <v>52</v>
      </c>
      <c r="K162" s="17" t="s">
        <v>52</v>
      </c>
      <c r="L162" s="17" t="s">
        <v>52</v>
      </c>
      <c r="M162" s="17">
        <v>0</v>
      </c>
      <c r="N162" s="15" t="s">
        <v>52</v>
      </c>
      <c r="O162" s="15" t="s">
        <v>53</v>
      </c>
      <c r="P162" s="15" t="s">
        <v>52</v>
      </c>
      <c r="Q162" s="17">
        <v>126829908.4886</v>
      </c>
      <c r="R162" s="17">
        <v>0</v>
      </c>
      <c r="S162" s="17">
        <v>94981410.649999991</v>
      </c>
      <c r="T162" s="17">
        <v>0</v>
      </c>
      <c r="U162" s="15" t="s">
        <v>49</v>
      </c>
      <c r="V162" s="17">
        <v>0</v>
      </c>
      <c r="W162" s="17">
        <v>27455601.585000008</v>
      </c>
      <c r="X162" s="15" t="s">
        <v>49</v>
      </c>
      <c r="Y162" s="17">
        <v>4392896.2535999995</v>
      </c>
      <c r="Z162" s="17">
        <v>0</v>
      </c>
      <c r="AA162" s="15" t="s">
        <v>49</v>
      </c>
      <c r="AB162" s="17">
        <v>0</v>
      </c>
      <c r="AC162" s="17">
        <v>0</v>
      </c>
      <c r="AD162" s="15" t="s">
        <v>49</v>
      </c>
      <c r="AE162" s="17">
        <v>0</v>
      </c>
      <c r="AF162" s="15">
        <v>0</v>
      </c>
      <c r="AG162" s="15" t="s">
        <v>49</v>
      </c>
      <c r="AH162" s="17">
        <v>0</v>
      </c>
      <c r="AI162" s="17">
        <v>0</v>
      </c>
      <c r="AJ162" s="15" t="s">
        <v>49</v>
      </c>
      <c r="AK162" s="17">
        <v>0</v>
      </c>
      <c r="AL162" s="17">
        <v>0</v>
      </c>
      <c r="AM162" s="104" t="s">
        <v>52</v>
      </c>
      <c r="AN162" s="15" t="s">
        <v>52</v>
      </c>
      <c r="AO162" s="105" t="s">
        <v>52</v>
      </c>
      <c r="AP162" s="15" t="s">
        <v>52</v>
      </c>
      <c r="AQ162" s="20"/>
      <c r="AR162" s="20"/>
    </row>
    <row r="163" spans="1:44" x14ac:dyDescent="0.25">
      <c r="A163" s="15" t="s">
        <v>365</v>
      </c>
      <c r="B163" s="3">
        <v>44078</v>
      </c>
      <c r="C163" s="15" t="s">
        <v>46</v>
      </c>
      <c r="D163" s="15" t="s">
        <v>68</v>
      </c>
      <c r="E163" s="15" t="s">
        <v>69</v>
      </c>
      <c r="F163" s="15" t="s">
        <v>647</v>
      </c>
      <c r="G163" s="15" t="s">
        <v>50</v>
      </c>
      <c r="H163" s="15" t="s">
        <v>228</v>
      </c>
      <c r="I163" s="17" t="s">
        <v>52</v>
      </c>
      <c r="J163" s="17" t="s">
        <v>52</v>
      </c>
      <c r="K163" s="17" t="s">
        <v>52</v>
      </c>
      <c r="L163" s="17" t="s">
        <v>52</v>
      </c>
      <c r="M163" s="17">
        <v>0</v>
      </c>
      <c r="N163" s="15" t="s">
        <v>52</v>
      </c>
      <c r="O163" s="15" t="s">
        <v>53</v>
      </c>
      <c r="P163" s="15" t="s">
        <v>52</v>
      </c>
      <c r="Q163" s="17">
        <v>50990594.659999989</v>
      </c>
      <c r="R163" s="17">
        <v>0</v>
      </c>
      <c r="S163" s="17">
        <v>43780114.989999995</v>
      </c>
      <c r="T163" s="17">
        <v>0</v>
      </c>
      <c r="U163" s="15" t="s">
        <v>49</v>
      </c>
      <c r="V163" s="17">
        <v>0</v>
      </c>
      <c r="W163" s="17">
        <v>6215930.75</v>
      </c>
      <c r="X163" s="15" t="s">
        <v>54</v>
      </c>
      <c r="Y163" s="17">
        <v>994548.92</v>
      </c>
      <c r="Z163" s="17">
        <v>0</v>
      </c>
      <c r="AA163" s="15" t="s">
        <v>49</v>
      </c>
      <c r="AB163" s="17">
        <v>0</v>
      </c>
      <c r="AC163" s="17">
        <v>0</v>
      </c>
      <c r="AD163" s="15" t="s">
        <v>49</v>
      </c>
      <c r="AE163" s="17">
        <v>0</v>
      </c>
      <c r="AF163" s="15">
        <v>0</v>
      </c>
      <c r="AG163" s="15" t="s">
        <v>49</v>
      </c>
      <c r="AH163" s="17">
        <v>0</v>
      </c>
      <c r="AI163" s="17">
        <v>0</v>
      </c>
      <c r="AJ163" s="15" t="s">
        <v>49</v>
      </c>
      <c r="AK163" s="17">
        <v>0</v>
      </c>
      <c r="AL163" s="17">
        <v>0</v>
      </c>
      <c r="AM163" s="104" t="s">
        <v>52</v>
      </c>
      <c r="AN163" s="15" t="s">
        <v>52</v>
      </c>
      <c r="AO163" s="105" t="s">
        <v>52</v>
      </c>
      <c r="AP163" s="15" t="s">
        <v>52</v>
      </c>
      <c r="AQ163" s="20"/>
      <c r="AR163" s="20"/>
    </row>
    <row r="164" spans="1:44" x14ac:dyDescent="0.25">
      <c r="A164" s="15" t="s">
        <v>366</v>
      </c>
      <c r="B164" s="3">
        <v>44078</v>
      </c>
      <c r="C164" s="15" t="s">
        <v>82</v>
      </c>
      <c r="D164" s="15" t="s">
        <v>68</v>
      </c>
      <c r="E164" s="15" t="s">
        <v>86</v>
      </c>
      <c r="F164" s="15" t="s">
        <v>898</v>
      </c>
      <c r="G164" s="15" t="s">
        <v>50</v>
      </c>
      <c r="H164" s="15" t="s">
        <v>903</v>
      </c>
      <c r="I164" s="17" t="s">
        <v>52</v>
      </c>
      <c r="J164" s="17" t="s">
        <v>52</v>
      </c>
      <c r="K164" s="17" t="s">
        <v>52</v>
      </c>
      <c r="L164" s="17" t="s">
        <v>52</v>
      </c>
      <c r="M164" s="17">
        <v>0</v>
      </c>
      <c r="N164" s="15" t="s">
        <v>52</v>
      </c>
      <c r="O164" s="15" t="s">
        <v>661</v>
      </c>
      <c r="P164" s="15" t="s">
        <v>52</v>
      </c>
      <c r="Q164" s="17">
        <v>0</v>
      </c>
      <c r="R164" s="17">
        <v>0</v>
      </c>
      <c r="S164" s="17">
        <v>0</v>
      </c>
      <c r="T164" s="17">
        <v>0</v>
      </c>
      <c r="U164" s="15" t="s">
        <v>49</v>
      </c>
      <c r="V164" s="17">
        <v>0</v>
      </c>
      <c r="W164" s="17">
        <v>0</v>
      </c>
      <c r="X164" s="15" t="s">
        <v>54</v>
      </c>
      <c r="Y164" s="17">
        <v>0</v>
      </c>
      <c r="Z164" s="17">
        <v>0</v>
      </c>
      <c r="AA164" s="15" t="s">
        <v>49</v>
      </c>
      <c r="AB164" s="17">
        <v>0</v>
      </c>
      <c r="AC164" s="17">
        <v>0</v>
      </c>
      <c r="AD164" s="15" t="s">
        <v>49</v>
      </c>
      <c r="AE164" s="17">
        <v>0</v>
      </c>
      <c r="AF164" s="15">
        <v>0</v>
      </c>
      <c r="AG164" s="15" t="s">
        <v>49</v>
      </c>
      <c r="AH164" s="17">
        <v>0</v>
      </c>
      <c r="AI164" s="17">
        <v>0</v>
      </c>
      <c r="AJ164" s="15" t="s">
        <v>49</v>
      </c>
      <c r="AK164" s="17">
        <v>0</v>
      </c>
      <c r="AL164" s="17">
        <v>0</v>
      </c>
      <c r="AM164" s="104" t="s">
        <v>52</v>
      </c>
      <c r="AN164" s="15" t="s">
        <v>52</v>
      </c>
      <c r="AO164" s="105" t="s">
        <v>52</v>
      </c>
      <c r="AP164" s="15" t="s">
        <v>52</v>
      </c>
      <c r="AQ164" s="20"/>
      <c r="AR164" s="20"/>
    </row>
    <row r="165" spans="1:44" x14ac:dyDescent="0.25">
      <c r="A165" s="15" t="s">
        <v>367</v>
      </c>
      <c r="B165" s="3">
        <v>44078</v>
      </c>
      <c r="C165" s="15" t="s">
        <v>326</v>
      </c>
      <c r="D165" s="15" t="s">
        <v>78</v>
      </c>
      <c r="E165" s="15" t="s">
        <v>333</v>
      </c>
      <c r="F165" s="15" t="s">
        <v>1283</v>
      </c>
      <c r="G165" s="15" t="s">
        <v>50</v>
      </c>
      <c r="H165" s="15" t="s">
        <v>529</v>
      </c>
      <c r="I165" s="17" t="s">
        <v>52</v>
      </c>
      <c r="J165" s="17" t="s">
        <v>52</v>
      </c>
      <c r="K165" s="17" t="s">
        <v>52</v>
      </c>
      <c r="L165" s="17" t="s">
        <v>52</v>
      </c>
      <c r="M165" s="17">
        <v>0</v>
      </c>
      <c r="N165" s="15" t="s">
        <v>52</v>
      </c>
      <c r="O165" s="15" t="s">
        <v>53</v>
      </c>
      <c r="P165" s="15" t="s">
        <v>52</v>
      </c>
      <c r="Q165" s="17">
        <v>80677697.882399991</v>
      </c>
      <c r="R165" s="17">
        <v>0</v>
      </c>
      <c r="S165" s="17">
        <v>56856617.480000004</v>
      </c>
      <c r="T165" s="17">
        <v>0</v>
      </c>
      <c r="U165" s="15" t="s">
        <v>49</v>
      </c>
      <c r="V165" s="17">
        <v>0</v>
      </c>
      <c r="W165" s="17">
        <v>20535414.140000001</v>
      </c>
      <c r="X165" s="15" t="s">
        <v>49</v>
      </c>
      <c r="Y165" s="17">
        <v>3285666.2624000004</v>
      </c>
      <c r="Z165" s="17">
        <v>0</v>
      </c>
      <c r="AA165" s="15" t="s">
        <v>49</v>
      </c>
      <c r="AB165" s="17">
        <v>0</v>
      </c>
      <c r="AC165" s="17">
        <v>0</v>
      </c>
      <c r="AD165" s="15" t="s">
        <v>49</v>
      </c>
      <c r="AE165" s="17">
        <v>0</v>
      </c>
      <c r="AF165" s="15">
        <v>0</v>
      </c>
      <c r="AG165" s="15" t="s">
        <v>49</v>
      </c>
      <c r="AH165" s="17">
        <v>0</v>
      </c>
      <c r="AI165" s="17">
        <v>0</v>
      </c>
      <c r="AJ165" s="15" t="s">
        <v>49</v>
      </c>
      <c r="AK165" s="17">
        <v>0</v>
      </c>
      <c r="AL165" s="17">
        <v>0</v>
      </c>
      <c r="AM165" s="104" t="s">
        <v>52</v>
      </c>
      <c r="AN165" s="15" t="s">
        <v>52</v>
      </c>
      <c r="AO165" s="105" t="s">
        <v>52</v>
      </c>
      <c r="AP165" s="15" t="s">
        <v>52</v>
      </c>
      <c r="AQ165" s="20"/>
      <c r="AR165" s="20"/>
    </row>
    <row r="166" spans="1:44" x14ac:dyDescent="0.25">
      <c r="A166" s="15" t="s">
        <v>368</v>
      </c>
      <c r="B166" s="3">
        <v>44078</v>
      </c>
      <c r="C166" s="15" t="s">
        <v>82</v>
      </c>
      <c r="D166" s="15" t="s">
        <v>78</v>
      </c>
      <c r="E166" s="15" t="s">
        <v>719</v>
      </c>
      <c r="F166" s="15" t="s">
        <v>728</v>
      </c>
      <c r="G166" s="15" t="s">
        <v>50</v>
      </c>
      <c r="H166" s="15" t="s">
        <v>746</v>
      </c>
      <c r="I166" s="17" t="s">
        <v>52</v>
      </c>
      <c r="J166" s="17" t="s">
        <v>52</v>
      </c>
      <c r="K166" s="17" t="s">
        <v>52</v>
      </c>
      <c r="L166" s="17" t="s">
        <v>52</v>
      </c>
      <c r="M166" s="17">
        <v>0</v>
      </c>
      <c r="N166" s="15" t="s">
        <v>52</v>
      </c>
      <c r="O166" s="15" t="s">
        <v>53</v>
      </c>
      <c r="P166" s="15" t="s">
        <v>52</v>
      </c>
      <c r="Q166" s="17">
        <v>102166408.35200001</v>
      </c>
      <c r="R166" s="17">
        <v>0</v>
      </c>
      <c r="S166" s="17">
        <v>73394175.570000008</v>
      </c>
      <c r="T166" s="17">
        <v>0</v>
      </c>
      <c r="U166" s="15" t="s">
        <v>49</v>
      </c>
      <c r="V166" s="17">
        <v>0</v>
      </c>
      <c r="W166" s="17">
        <v>24803648.950000003</v>
      </c>
      <c r="X166" s="15" t="s">
        <v>49</v>
      </c>
      <c r="Y166" s="17">
        <v>3968583.831999999</v>
      </c>
      <c r="Z166" s="17">
        <v>0</v>
      </c>
      <c r="AA166" s="15" t="s">
        <v>49</v>
      </c>
      <c r="AB166" s="17">
        <v>0</v>
      </c>
      <c r="AC166" s="17">
        <v>0</v>
      </c>
      <c r="AD166" s="15" t="s">
        <v>49</v>
      </c>
      <c r="AE166" s="17">
        <v>0</v>
      </c>
      <c r="AF166" s="15">
        <v>0</v>
      </c>
      <c r="AG166" s="15" t="s">
        <v>49</v>
      </c>
      <c r="AH166" s="17">
        <v>0</v>
      </c>
      <c r="AI166" s="17">
        <v>0</v>
      </c>
      <c r="AJ166" s="15" t="s">
        <v>49</v>
      </c>
      <c r="AK166" s="17">
        <v>0</v>
      </c>
      <c r="AL166" s="17">
        <v>0</v>
      </c>
      <c r="AM166" s="104" t="s">
        <v>52</v>
      </c>
      <c r="AN166" s="15" t="s">
        <v>52</v>
      </c>
      <c r="AO166" s="105" t="s">
        <v>52</v>
      </c>
      <c r="AP166" s="15" t="s">
        <v>52</v>
      </c>
      <c r="AQ166" s="20"/>
      <c r="AR166" s="20"/>
    </row>
    <row r="167" spans="1:44" x14ac:dyDescent="0.25">
      <c r="A167" s="15" t="s">
        <v>369</v>
      </c>
      <c r="B167" s="3">
        <v>44078</v>
      </c>
      <c r="C167" s="15" t="s">
        <v>326</v>
      </c>
      <c r="D167" s="15" t="s">
        <v>100</v>
      </c>
      <c r="E167" s="15" t="s">
        <v>347</v>
      </c>
      <c r="F167" s="15" t="s">
        <v>1294</v>
      </c>
      <c r="G167" s="15" t="s">
        <v>50</v>
      </c>
      <c r="H167" s="15" t="s">
        <v>530</v>
      </c>
      <c r="I167" s="17" t="s">
        <v>52</v>
      </c>
      <c r="J167" s="17" t="s">
        <v>52</v>
      </c>
      <c r="K167" s="17" t="s">
        <v>52</v>
      </c>
      <c r="L167" s="17" t="s">
        <v>52</v>
      </c>
      <c r="M167" s="17">
        <v>0</v>
      </c>
      <c r="N167" s="15" t="s">
        <v>52</v>
      </c>
      <c r="O167" s="15" t="s">
        <v>53</v>
      </c>
      <c r="P167" s="15" t="s">
        <v>52</v>
      </c>
      <c r="Q167" s="17">
        <v>26478817.622000001</v>
      </c>
      <c r="R167" s="17">
        <v>0</v>
      </c>
      <c r="S167" s="17">
        <f>19772115.72+699800.01</f>
        <v>20471915.73</v>
      </c>
      <c r="T167" s="17">
        <v>0</v>
      </c>
      <c r="U167" s="15" t="s">
        <v>49</v>
      </c>
      <c r="V167" s="17">
        <v>0</v>
      </c>
      <c r="W167" s="17">
        <v>5178363.7</v>
      </c>
      <c r="X167" s="15" t="s">
        <v>54</v>
      </c>
      <c r="Y167" s="17">
        <v>828538.19200000004</v>
      </c>
      <c r="Z167" s="17">
        <v>0</v>
      </c>
      <c r="AA167" s="15" t="s">
        <v>49</v>
      </c>
      <c r="AB167" s="17">
        <v>0</v>
      </c>
      <c r="AC167" s="17">
        <v>0</v>
      </c>
      <c r="AD167" s="15" t="s">
        <v>49</v>
      </c>
      <c r="AE167" s="17">
        <v>0</v>
      </c>
      <c r="AF167" s="15">
        <v>0</v>
      </c>
      <c r="AG167" s="15" t="s">
        <v>49</v>
      </c>
      <c r="AH167" s="17">
        <v>0</v>
      </c>
      <c r="AI167" s="17">
        <v>0</v>
      </c>
      <c r="AJ167" s="15" t="s">
        <v>49</v>
      </c>
      <c r="AK167" s="17">
        <v>0</v>
      </c>
      <c r="AL167" s="17">
        <v>0</v>
      </c>
      <c r="AM167" s="104" t="s">
        <v>52</v>
      </c>
      <c r="AN167" s="15" t="s">
        <v>52</v>
      </c>
      <c r="AO167" s="105" t="s">
        <v>52</v>
      </c>
      <c r="AP167" s="15" t="s">
        <v>52</v>
      </c>
      <c r="AQ167" s="20"/>
      <c r="AR167" s="20"/>
    </row>
    <row r="168" spans="1:44" x14ac:dyDescent="0.25">
      <c r="A168" s="15" t="s">
        <v>370</v>
      </c>
      <c r="B168" s="3">
        <v>44078</v>
      </c>
      <c r="C168" s="15" t="s">
        <v>326</v>
      </c>
      <c r="D168" s="15" t="s">
        <v>100</v>
      </c>
      <c r="E168" s="15" t="s">
        <v>347</v>
      </c>
      <c r="F168" s="15" t="s">
        <v>1294</v>
      </c>
      <c r="G168" s="15" t="s">
        <v>50</v>
      </c>
      <c r="H168" s="15" t="s">
        <v>444</v>
      </c>
      <c r="I168" s="17" t="s">
        <v>52</v>
      </c>
      <c r="J168" s="17" t="s">
        <v>52</v>
      </c>
      <c r="K168" s="17" t="s">
        <v>52</v>
      </c>
      <c r="L168" s="17" t="s">
        <v>52</v>
      </c>
      <c r="M168" s="17">
        <v>0</v>
      </c>
      <c r="N168" s="15" t="s">
        <v>52</v>
      </c>
      <c r="O168" s="15" t="s">
        <v>445</v>
      </c>
      <c r="P168" s="15" t="s">
        <v>446</v>
      </c>
      <c r="Q168" s="17">
        <v>269482.5</v>
      </c>
      <c r="R168" s="17">
        <v>0</v>
      </c>
      <c r="S168" s="17">
        <v>269482.5</v>
      </c>
      <c r="T168" s="17">
        <v>0</v>
      </c>
      <c r="U168" s="15" t="s">
        <v>49</v>
      </c>
      <c r="V168" s="17">
        <v>0</v>
      </c>
      <c r="W168" s="17">
        <v>0</v>
      </c>
      <c r="X168" s="15" t="s">
        <v>49</v>
      </c>
      <c r="Y168" s="17">
        <v>0</v>
      </c>
      <c r="Z168" s="17">
        <v>0</v>
      </c>
      <c r="AA168" s="15" t="s">
        <v>49</v>
      </c>
      <c r="AB168" s="17">
        <v>0</v>
      </c>
      <c r="AC168" s="17">
        <v>0</v>
      </c>
      <c r="AD168" s="15" t="s">
        <v>49</v>
      </c>
      <c r="AE168" s="17">
        <v>0</v>
      </c>
      <c r="AF168" s="15">
        <v>0</v>
      </c>
      <c r="AG168" s="15" t="s">
        <v>49</v>
      </c>
      <c r="AH168" s="17">
        <v>0</v>
      </c>
      <c r="AI168" s="17">
        <v>0</v>
      </c>
      <c r="AJ168" s="15" t="s">
        <v>49</v>
      </c>
      <c r="AK168" s="17">
        <v>0</v>
      </c>
      <c r="AL168" s="17">
        <v>0</v>
      </c>
      <c r="AM168" s="104" t="s">
        <v>52</v>
      </c>
      <c r="AN168" s="15" t="s">
        <v>52</v>
      </c>
      <c r="AO168" s="105" t="s">
        <v>52</v>
      </c>
      <c r="AP168" s="15" t="s">
        <v>52</v>
      </c>
      <c r="AQ168" s="20"/>
      <c r="AR168" s="20"/>
    </row>
    <row r="169" spans="1:44" x14ac:dyDescent="0.25">
      <c r="A169" s="15" t="s">
        <v>371</v>
      </c>
      <c r="B169" s="3">
        <v>44078</v>
      </c>
      <c r="C169" s="15" t="s">
        <v>326</v>
      </c>
      <c r="D169" s="15" t="s">
        <v>100</v>
      </c>
      <c r="E169" s="15" t="s">
        <v>347</v>
      </c>
      <c r="F169" s="15" t="s">
        <v>1294</v>
      </c>
      <c r="G169" s="15" t="s">
        <v>50</v>
      </c>
      <c r="H169" s="15" t="s">
        <v>531</v>
      </c>
      <c r="I169" s="17" t="s">
        <v>52</v>
      </c>
      <c r="J169" s="17" t="s">
        <v>52</v>
      </c>
      <c r="K169" s="17" t="s">
        <v>52</v>
      </c>
      <c r="L169" s="17" t="s">
        <v>52</v>
      </c>
      <c r="M169" s="17">
        <v>0</v>
      </c>
      <c r="N169" s="15" t="s">
        <v>52</v>
      </c>
      <c r="O169" s="15" t="s">
        <v>53</v>
      </c>
      <c r="P169" s="15" t="s">
        <v>52</v>
      </c>
      <c r="Q169" s="17">
        <v>91590576.12819998</v>
      </c>
      <c r="R169" s="17">
        <v>0</v>
      </c>
      <c r="S169" s="17">
        <v>69563942.784999982</v>
      </c>
      <c r="T169" s="17">
        <v>0</v>
      </c>
      <c r="U169" s="15" t="s">
        <v>49</v>
      </c>
      <c r="V169" s="17">
        <v>0</v>
      </c>
      <c r="W169" s="17">
        <v>18988477.019999996</v>
      </c>
      <c r="X169" s="15" t="s">
        <v>54</v>
      </c>
      <c r="Y169" s="17">
        <v>3038156.3231999995</v>
      </c>
      <c r="Z169" s="17">
        <v>0</v>
      </c>
      <c r="AA169" s="15" t="s">
        <v>49</v>
      </c>
      <c r="AB169" s="17">
        <v>0</v>
      </c>
      <c r="AC169" s="17">
        <v>0</v>
      </c>
      <c r="AD169" s="15" t="s">
        <v>49</v>
      </c>
      <c r="AE169" s="17">
        <v>0</v>
      </c>
      <c r="AF169" s="15">
        <v>0</v>
      </c>
      <c r="AG169" s="15" t="s">
        <v>49</v>
      </c>
      <c r="AH169" s="17">
        <v>0</v>
      </c>
      <c r="AI169" s="17">
        <v>0</v>
      </c>
      <c r="AJ169" s="15" t="s">
        <v>49</v>
      </c>
      <c r="AK169" s="17">
        <v>0</v>
      </c>
      <c r="AL169" s="17">
        <v>0</v>
      </c>
      <c r="AM169" s="104" t="s">
        <v>52</v>
      </c>
      <c r="AN169" s="15" t="s">
        <v>52</v>
      </c>
      <c r="AO169" s="105" t="s">
        <v>52</v>
      </c>
      <c r="AP169" s="15" t="s">
        <v>52</v>
      </c>
      <c r="AQ169" s="20"/>
      <c r="AR169" s="20"/>
    </row>
    <row r="170" spans="1:44" x14ac:dyDescent="0.25">
      <c r="A170" s="15" t="s">
        <v>372</v>
      </c>
      <c r="B170" s="3">
        <v>44078</v>
      </c>
      <c r="C170" s="15" t="s">
        <v>326</v>
      </c>
      <c r="D170" s="15" t="s">
        <v>240</v>
      </c>
      <c r="E170" s="15" t="s">
        <v>373</v>
      </c>
      <c r="F170" s="15" t="s">
        <v>1303</v>
      </c>
      <c r="G170" s="15" t="s">
        <v>50</v>
      </c>
      <c r="H170" s="15" t="s">
        <v>532</v>
      </c>
      <c r="I170" s="17" t="s">
        <v>52</v>
      </c>
      <c r="J170" s="17" t="s">
        <v>52</v>
      </c>
      <c r="K170" s="17" t="s">
        <v>52</v>
      </c>
      <c r="L170" s="17" t="s">
        <v>52</v>
      </c>
      <c r="M170" s="17">
        <v>0</v>
      </c>
      <c r="N170" s="15" t="s">
        <v>52</v>
      </c>
      <c r="O170" s="15" t="s">
        <v>53</v>
      </c>
      <c r="P170" s="15" t="s">
        <v>52</v>
      </c>
      <c r="Q170" s="17">
        <v>49876799.747599989</v>
      </c>
      <c r="R170" s="17">
        <v>0</v>
      </c>
      <c r="S170" s="17">
        <v>41739745.879999995</v>
      </c>
      <c r="T170" s="17">
        <v>0</v>
      </c>
      <c r="U170" s="15" t="s">
        <v>49</v>
      </c>
      <c r="V170" s="17">
        <v>0</v>
      </c>
      <c r="W170" s="17">
        <v>7014701.6100000003</v>
      </c>
      <c r="X170" s="15" t="s">
        <v>54</v>
      </c>
      <c r="Y170" s="17">
        <v>1122352.2575999999</v>
      </c>
      <c r="Z170" s="17">
        <v>0</v>
      </c>
      <c r="AA170" s="15" t="s">
        <v>49</v>
      </c>
      <c r="AB170" s="17">
        <v>0</v>
      </c>
      <c r="AC170" s="17">
        <v>0</v>
      </c>
      <c r="AD170" s="15" t="s">
        <v>49</v>
      </c>
      <c r="AE170" s="17">
        <v>0</v>
      </c>
      <c r="AF170" s="15">
        <v>0</v>
      </c>
      <c r="AG170" s="15" t="s">
        <v>49</v>
      </c>
      <c r="AH170" s="17">
        <v>0</v>
      </c>
      <c r="AI170" s="17">
        <v>0</v>
      </c>
      <c r="AJ170" s="15" t="s">
        <v>49</v>
      </c>
      <c r="AK170" s="17">
        <v>0</v>
      </c>
      <c r="AL170" s="17">
        <v>0</v>
      </c>
      <c r="AM170" s="104" t="s">
        <v>52</v>
      </c>
      <c r="AN170" s="15" t="s">
        <v>52</v>
      </c>
      <c r="AO170" s="105" t="s">
        <v>52</v>
      </c>
      <c r="AP170" s="15" t="s">
        <v>52</v>
      </c>
      <c r="AQ170" s="20"/>
      <c r="AR170" s="20"/>
    </row>
    <row r="171" spans="1:44" x14ac:dyDescent="0.25">
      <c r="A171" s="15" t="s">
        <v>374</v>
      </c>
      <c r="B171" s="3">
        <v>44078</v>
      </c>
      <c r="C171" s="15" t="s">
        <v>82</v>
      </c>
      <c r="D171" s="15" t="s">
        <v>240</v>
      </c>
      <c r="E171" s="15" t="s">
        <v>313</v>
      </c>
      <c r="F171" s="15" t="s">
        <v>749</v>
      </c>
      <c r="G171" s="15" t="s">
        <v>50</v>
      </c>
      <c r="H171" s="15" t="s">
        <v>748</v>
      </c>
      <c r="I171" s="17" t="s">
        <v>52</v>
      </c>
      <c r="J171" s="17" t="s">
        <v>52</v>
      </c>
      <c r="K171" s="17" t="s">
        <v>52</v>
      </c>
      <c r="L171" s="17" t="s">
        <v>52</v>
      </c>
      <c r="M171" s="17">
        <v>0</v>
      </c>
      <c r="N171" s="15" t="s">
        <v>52</v>
      </c>
      <c r="O171" s="15" t="s">
        <v>53</v>
      </c>
      <c r="P171" s="15" t="s">
        <v>52</v>
      </c>
      <c r="Q171" s="17">
        <v>6939510</v>
      </c>
      <c r="R171" s="17">
        <v>0</v>
      </c>
      <c r="S171" s="17">
        <v>5605800</v>
      </c>
      <c r="T171" s="17">
        <v>0</v>
      </c>
      <c r="U171" s="15" t="s">
        <v>49</v>
      </c>
      <c r="V171" s="17">
        <v>0</v>
      </c>
      <c r="W171" s="17">
        <v>1149750</v>
      </c>
      <c r="X171" s="15" t="s">
        <v>49</v>
      </c>
      <c r="Y171" s="17">
        <v>183960</v>
      </c>
      <c r="Z171" s="17">
        <v>0</v>
      </c>
      <c r="AA171" s="15" t="s">
        <v>49</v>
      </c>
      <c r="AB171" s="17">
        <v>0</v>
      </c>
      <c r="AC171" s="17">
        <v>0</v>
      </c>
      <c r="AD171" s="15" t="s">
        <v>49</v>
      </c>
      <c r="AE171" s="17">
        <v>0</v>
      </c>
      <c r="AF171" s="15">
        <v>0</v>
      </c>
      <c r="AG171" s="15" t="s">
        <v>49</v>
      </c>
      <c r="AH171" s="17">
        <v>0</v>
      </c>
      <c r="AI171" s="17">
        <v>0</v>
      </c>
      <c r="AJ171" s="15" t="s">
        <v>49</v>
      </c>
      <c r="AK171" s="17">
        <v>0</v>
      </c>
      <c r="AL171" s="17">
        <v>0</v>
      </c>
      <c r="AM171" s="104" t="s">
        <v>52</v>
      </c>
      <c r="AN171" s="15" t="s">
        <v>52</v>
      </c>
      <c r="AO171" s="105" t="s">
        <v>52</v>
      </c>
      <c r="AP171" s="15" t="s">
        <v>52</v>
      </c>
      <c r="AQ171" s="20"/>
      <c r="AR171" s="20"/>
    </row>
    <row r="172" spans="1:44" x14ac:dyDescent="0.25">
      <c r="A172" s="15" t="s">
        <v>375</v>
      </c>
      <c r="B172" s="3">
        <v>44078</v>
      </c>
      <c r="C172" s="15" t="s">
        <v>82</v>
      </c>
      <c r="D172" s="15" t="s">
        <v>240</v>
      </c>
      <c r="E172" s="15" t="s">
        <v>313</v>
      </c>
      <c r="F172" s="15" t="s">
        <v>749</v>
      </c>
      <c r="G172" s="15" t="s">
        <v>50</v>
      </c>
      <c r="H172" s="15" t="s">
        <v>750</v>
      </c>
      <c r="I172" s="17" t="s">
        <v>52</v>
      </c>
      <c r="J172" s="17" t="s">
        <v>52</v>
      </c>
      <c r="K172" s="17" t="s">
        <v>52</v>
      </c>
      <c r="L172" s="17" t="s">
        <v>52</v>
      </c>
      <c r="M172" s="17">
        <v>0</v>
      </c>
      <c r="N172" s="15" t="s">
        <v>52</v>
      </c>
      <c r="O172" s="15" t="s">
        <v>242</v>
      </c>
      <c r="P172" s="15" t="s">
        <v>243</v>
      </c>
      <c r="Q172" s="17">
        <v>345000</v>
      </c>
      <c r="R172" s="17">
        <v>0</v>
      </c>
      <c r="S172" s="17">
        <v>345000</v>
      </c>
      <c r="T172" s="17">
        <v>0</v>
      </c>
      <c r="U172" s="15" t="s">
        <v>49</v>
      </c>
      <c r="V172" s="17">
        <v>0</v>
      </c>
      <c r="W172" s="17">
        <v>0</v>
      </c>
      <c r="X172" s="15" t="s">
        <v>49</v>
      </c>
      <c r="Y172" s="17">
        <v>0</v>
      </c>
      <c r="Z172" s="17">
        <v>0</v>
      </c>
      <c r="AA172" s="15" t="s">
        <v>49</v>
      </c>
      <c r="AB172" s="17">
        <v>0</v>
      </c>
      <c r="AC172" s="17">
        <v>0</v>
      </c>
      <c r="AD172" s="15" t="s">
        <v>49</v>
      </c>
      <c r="AE172" s="17">
        <v>0</v>
      </c>
      <c r="AF172" s="15">
        <v>0</v>
      </c>
      <c r="AG172" s="15" t="s">
        <v>49</v>
      </c>
      <c r="AH172" s="17">
        <v>0</v>
      </c>
      <c r="AI172" s="17">
        <v>0</v>
      </c>
      <c r="AJ172" s="15" t="s">
        <v>49</v>
      </c>
      <c r="AK172" s="17">
        <v>0</v>
      </c>
      <c r="AL172" s="17">
        <v>0</v>
      </c>
      <c r="AM172" s="104" t="s">
        <v>52</v>
      </c>
      <c r="AN172" s="15" t="s">
        <v>52</v>
      </c>
      <c r="AO172" s="105" t="s">
        <v>52</v>
      </c>
      <c r="AP172" s="15" t="s">
        <v>52</v>
      </c>
      <c r="AQ172" s="20"/>
      <c r="AR172" s="20"/>
    </row>
    <row r="173" spans="1:44" x14ac:dyDescent="0.25">
      <c r="A173" s="15" t="s">
        <v>376</v>
      </c>
      <c r="B173" s="3">
        <v>44078</v>
      </c>
      <c r="C173" s="15" t="s">
        <v>82</v>
      </c>
      <c r="D173" s="15" t="s">
        <v>240</v>
      </c>
      <c r="E173" s="15" t="s">
        <v>313</v>
      </c>
      <c r="F173" s="15" t="s">
        <v>749</v>
      </c>
      <c r="G173" s="15" t="s">
        <v>50</v>
      </c>
      <c r="H173" s="15" t="s">
        <v>751</v>
      </c>
      <c r="I173" s="17" t="s">
        <v>52</v>
      </c>
      <c r="J173" s="17" t="s">
        <v>52</v>
      </c>
      <c r="K173" s="17" t="s">
        <v>52</v>
      </c>
      <c r="L173" s="17" t="s">
        <v>52</v>
      </c>
      <c r="M173" s="17">
        <v>0</v>
      </c>
      <c r="N173" s="15" t="s">
        <v>52</v>
      </c>
      <c r="O173" s="15" t="s">
        <v>53</v>
      </c>
      <c r="P173" s="15" t="s">
        <v>52</v>
      </c>
      <c r="Q173" s="17">
        <v>36624282.6664</v>
      </c>
      <c r="R173" s="17">
        <v>0</v>
      </c>
      <c r="S173" s="17">
        <v>17248156.789999999</v>
      </c>
      <c r="T173" s="17">
        <v>0</v>
      </c>
      <c r="U173" s="15" t="s">
        <v>49</v>
      </c>
      <c r="V173" s="17">
        <v>0</v>
      </c>
      <c r="W173" s="17">
        <v>16703556.790000001</v>
      </c>
      <c r="X173" s="15" t="s">
        <v>54</v>
      </c>
      <c r="Y173" s="17">
        <v>2672569.0864000004</v>
      </c>
      <c r="Z173" s="17">
        <v>0</v>
      </c>
      <c r="AA173" s="15" t="s">
        <v>49</v>
      </c>
      <c r="AB173" s="17">
        <v>0</v>
      </c>
      <c r="AC173" s="17">
        <v>0</v>
      </c>
      <c r="AD173" s="15" t="s">
        <v>49</v>
      </c>
      <c r="AE173" s="17">
        <v>0</v>
      </c>
      <c r="AF173" s="15">
        <v>0</v>
      </c>
      <c r="AG173" s="15" t="s">
        <v>49</v>
      </c>
      <c r="AH173" s="17">
        <v>0</v>
      </c>
      <c r="AI173" s="17">
        <v>0</v>
      </c>
      <c r="AJ173" s="15" t="s">
        <v>49</v>
      </c>
      <c r="AK173" s="17">
        <v>0</v>
      </c>
      <c r="AL173" s="17">
        <v>0</v>
      </c>
      <c r="AM173" s="104" t="s">
        <v>52</v>
      </c>
      <c r="AN173" s="15" t="s">
        <v>52</v>
      </c>
      <c r="AO173" s="105" t="s">
        <v>52</v>
      </c>
      <c r="AP173" s="15" t="s">
        <v>52</v>
      </c>
      <c r="AQ173" s="20"/>
      <c r="AR173" s="20"/>
    </row>
    <row r="174" spans="1:44" x14ac:dyDescent="0.25">
      <c r="A174" s="15" t="s">
        <v>377</v>
      </c>
      <c r="B174" s="3">
        <v>44078</v>
      </c>
      <c r="C174" s="15" t="s">
        <v>326</v>
      </c>
      <c r="D174" s="15" t="s">
        <v>384</v>
      </c>
      <c r="E174" s="15" t="s">
        <v>385</v>
      </c>
      <c r="F174" s="15" t="s">
        <v>1316</v>
      </c>
      <c r="G174" s="15" t="s">
        <v>50</v>
      </c>
      <c r="H174" s="15" t="s">
        <v>533</v>
      </c>
      <c r="I174" s="17" t="s">
        <v>52</v>
      </c>
      <c r="J174" s="17" t="s">
        <v>52</v>
      </c>
      <c r="K174" s="17" t="s">
        <v>52</v>
      </c>
      <c r="L174" s="17" t="s">
        <v>52</v>
      </c>
      <c r="M174" s="17">
        <v>0</v>
      </c>
      <c r="N174" s="15" t="s">
        <v>52</v>
      </c>
      <c r="O174" s="15" t="s">
        <v>53</v>
      </c>
      <c r="P174" s="15" t="s">
        <v>52</v>
      </c>
      <c r="Q174" s="17">
        <v>137936692.91</v>
      </c>
      <c r="R174" s="17">
        <v>0</v>
      </c>
      <c r="S174" s="17">
        <v>99323868.899999976</v>
      </c>
      <c r="T174" s="17">
        <v>0</v>
      </c>
      <c r="U174" s="15" t="s">
        <v>49</v>
      </c>
      <c r="V174" s="17">
        <v>0</v>
      </c>
      <c r="W174" s="17">
        <v>33286917.25</v>
      </c>
      <c r="X174" s="15" t="s">
        <v>49</v>
      </c>
      <c r="Y174" s="17">
        <v>5325906.76</v>
      </c>
      <c r="Z174" s="17">
        <v>0</v>
      </c>
      <c r="AA174" s="15" t="s">
        <v>49</v>
      </c>
      <c r="AB174" s="17">
        <v>0</v>
      </c>
      <c r="AC174" s="17">
        <v>0</v>
      </c>
      <c r="AD174" s="15" t="s">
        <v>49</v>
      </c>
      <c r="AE174" s="17">
        <v>0</v>
      </c>
      <c r="AF174" s="15">
        <v>0</v>
      </c>
      <c r="AG174" s="15" t="s">
        <v>49</v>
      </c>
      <c r="AH174" s="17">
        <v>0</v>
      </c>
      <c r="AI174" s="17">
        <v>0</v>
      </c>
      <c r="AJ174" s="15" t="s">
        <v>49</v>
      </c>
      <c r="AK174" s="17">
        <v>0</v>
      </c>
      <c r="AL174" s="17">
        <v>0</v>
      </c>
      <c r="AM174" s="104" t="s">
        <v>52</v>
      </c>
      <c r="AN174" s="15" t="s">
        <v>52</v>
      </c>
      <c r="AO174" s="105" t="s">
        <v>52</v>
      </c>
      <c r="AP174" s="15" t="s">
        <v>52</v>
      </c>
      <c r="AQ174" s="20"/>
      <c r="AR174" s="20"/>
    </row>
    <row r="175" spans="1:44" x14ac:dyDescent="0.25">
      <c r="A175" s="15" t="s">
        <v>378</v>
      </c>
      <c r="B175" s="3">
        <v>44078</v>
      </c>
      <c r="C175" s="15" t="s">
        <v>326</v>
      </c>
      <c r="D175" s="15" t="s">
        <v>386</v>
      </c>
      <c r="E175" s="15" t="s">
        <v>387</v>
      </c>
      <c r="F175" s="15" t="s">
        <v>1260</v>
      </c>
      <c r="G175" s="15" t="s">
        <v>50</v>
      </c>
      <c r="H175" s="15" t="s">
        <v>534</v>
      </c>
      <c r="I175" s="17" t="s">
        <v>52</v>
      </c>
      <c r="J175" s="17" t="s">
        <v>52</v>
      </c>
      <c r="K175" s="17" t="s">
        <v>52</v>
      </c>
      <c r="L175" s="17" t="s">
        <v>52</v>
      </c>
      <c r="M175" s="17">
        <v>0</v>
      </c>
      <c r="N175" s="15" t="s">
        <v>52</v>
      </c>
      <c r="O175" s="15" t="s">
        <v>53</v>
      </c>
      <c r="P175" s="15" t="s">
        <v>52</v>
      </c>
      <c r="Q175" s="17">
        <v>96882496.974999994</v>
      </c>
      <c r="R175" s="17">
        <v>0</v>
      </c>
      <c r="S175" s="17">
        <v>78216910.584999993</v>
      </c>
      <c r="T175" s="17">
        <v>0</v>
      </c>
      <c r="U175" s="15" t="s">
        <v>49</v>
      </c>
      <c r="V175" s="17">
        <v>0</v>
      </c>
      <c r="W175" s="17">
        <v>16091022.749999998</v>
      </c>
      <c r="X175" s="15" t="s">
        <v>49</v>
      </c>
      <c r="Y175" s="17">
        <v>2574563.64</v>
      </c>
      <c r="Z175" s="17">
        <v>0</v>
      </c>
      <c r="AA175" s="15" t="s">
        <v>49</v>
      </c>
      <c r="AB175" s="17">
        <v>0</v>
      </c>
      <c r="AC175" s="17">
        <v>0</v>
      </c>
      <c r="AD175" s="15" t="s">
        <v>49</v>
      </c>
      <c r="AE175" s="17">
        <v>0</v>
      </c>
      <c r="AF175" s="15">
        <v>0</v>
      </c>
      <c r="AG175" s="15" t="s">
        <v>49</v>
      </c>
      <c r="AH175" s="17">
        <v>0</v>
      </c>
      <c r="AI175" s="17">
        <v>0</v>
      </c>
      <c r="AJ175" s="15" t="s">
        <v>49</v>
      </c>
      <c r="AK175" s="17">
        <v>0</v>
      </c>
      <c r="AL175" s="17">
        <v>0</v>
      </c>
      <c r="AM175" s="104" t="s">
        <v>52</v>
      </c>
      <c r="AN175" s="15" t="s">
        <v>52</v>
      </c>
      <c r="AO175" s="105" t="s">
        <v>52</v>
      </c>
      <c r="AP175" s="15" t="s">
        <v>52</v>
      </c>
      <c r="AQ175" s="20"/>
      <c r="AR175" s="20"/>
    </row>
    <row r="176" spans="1:44" x14ac:dyDescent="0.25">
      <c r="A176" s="15" t="s">
        <v>379</v>
      </c>
      <c r="B176" s="3">
        <v>44078</v>
      </c>
      <c r="C176" s="15" t="s">
        <v>326</v>
      </c>
      <c r="D176" s="15" t="s">
        <v>388</v>
      </c>
      <c r="E176" s="15" t="s">
        <v>389</v>
      </c>
      <c r="F176" s="15" t="s">
        <v>1259</v>
      </c>
      <c r="G176" s="15" t="s">
        <v>50</v>
      </c>
      <c r="H176" s="15" t="s">
        <v>535</v>
      </c>
      <c r="I176" s="17" t="s">
        <v>52</v>
      </c>
      <c r="J176" s="17" t="s">
        <v>52</v>
      </c>
      <c r="K176" s="17" t="s">
        <v>52</v>
      </c>
      <c r="L176" s="17" t="s">
        <v>52</v>
      </c>
      <c r="M176" s="17">
        <v>0</v>
      </c>
      <c r="N176" s="15" t="s">
        <v>52</v>
      </c>
      <c r="O176" s="15" t="s">
        <v>53</v>
      </c>
      <c r="P176" s="15" t="s">
        <v>52</v>
      </c>
      <c r="Q176" s="17">
        <v>45612041.447999999</v>
      </c>
      <c r="R176" s="17">
        <v>0</v>
      </c>
      <c r="S176" s="17">
        <v>32389750.359999996</v>
      </c>
      <c r="T176" s="17">
        <v>0</v>
      </c>
      <c r="U176" s="15" t="s">
        <v>49</v>
      </c>
      <c r="V176" s="17">
        <v>0</v>
      </c>
      <c r="W176" s="17">
        <v>11398526.800000001</v>
      </c>
      <c r="X176" s="15" t="s">
        <v>49</v>
      </c>
      <c r="Y176" s="17">
        <v>1823764.2879999999</v>
      </c>
      <c r="Z176" s="17">
        <v>0</v>
      </c>
      <c r="AA176" s="15" t="s">
        <v>49</v>
      </c>
      <c r="AB176" s="17">
        <v>0</v>
      </c>
      <c r="AC176" s="17">
        <v>0</v>
      </c>
      <c r="AD176" s="15" t="s">
        <v>49</v>
      </c>
      <c r="AE176" s="17">
        <v>0</v>
      </c>
      <c r="AF176" s="15">
        <v>0</v>
      </c>
      <c r="AG176" s="15" t="s">
        <v>49</v>
      </c>
      <c r="AH176" s="17">
        <v>0</v>
      </c>
      <c r="AI176" s="17">
        <v>0</v>
      </c>
      <c r="AJ176" s="15" t="s">
        <v>49</v>
      </c>
      <c r="AK176" s="17">
        <v>0</v>
      </c>
      <c r="AL176" s="17">
        <v>0</v>
      </c>
      <c r="AM176" s="104" t="s">
        <v>52</v>
      </c>
      <c r="AN176" s="15" t="s">
        <v>52</v>
      </c>
      <c r="AO176" s="105" t="s">
        <v>52</v>
      </c>
      <c r="AP176" s="15" t="s">
        <v>52</v>
      </c>
      <c r="AQ176" s="20"/>
      <c r="AR176" s="20"/>
    </row>
    <row r="177" spans="1:44" x14ac:dyDescent="0.25">
      <c r="A177" s="15" t="s">
        <v>380</v>
      </c>
      <c r="B177" s="3">
        <v>44078</v>
      </c>
      <c r="C177" s="15" t="s">
        <v>326</v>
      </c>
      <c r="D177" s="15" t="s">
        <v>393</v>
      </c>
      <c r="E177" s="15" t="s">
        <v>394</v>
      </c>
      <c r="F177" s="15" t="s">
        <v>1330</v>
      </c>
      <c r="G177" s="15" t="s">
        <v>50</v>
      </c>
      <c r="H177" s="15" t="s">
        <v>536</v>
      </c>
      <c r="I177" s="17" t="s">
        <v>52</v>
      </c>
      <c r="J177" s="17" t="s">
        <v>52</v>
      </c>
      <c r="K177" s="17" t="s">
        <v>52</v>
      </c>
      <c r="L177" s="17" t="s">
        <v>52</v>
      </c>
      <c r="M177" s="17">
        <v>0</v>
      </c>
      <c r="N177" s="15" t="s">
        <v>52</v>
      </c>
      <c r="O177" s="15" t="s">
        <v>53</v>
      </c>
      <c r="P177" s="15" t="s">
        <v>52</v>
      </c>
      <c r="Q177" s="17">
        <v>36467710.127999999</v>
      </c>
      <c r="R177" s="17">
        <v>0</v>
      </c>
      <c r="S177" s="17">
        <v>27829036.080000002</v>
      </c>
      <c r="T177" s="17">
        <v>0</v>
      </c>
      <c r="U177" s="15" t="s">
        <v>49</v>
      </c>
      <c r="V177" s="17">
        <v>0</v>
      </c>
      <c r="W177" s="17">
        <v>7447132.7999999998</v>
      </c>
      <c r="X177" s="15" t="s">
        <v>54</v>
      </c>
      <c r="Y177" s="17">
        <v>1191541.2479999999</v>
      </c>
      <c r="Z177" s="17">
        <v>0</v>
      </c>
      <c r="AA177" s="15" t="s">
        <v>49</v>
      </c>
      <c r="AB177" s="17">
        <v>0</v>
      </c>
      <c r="AC177" s="17">
        <v>0</v>
      </c>
      <c r="AD177" s="15" t="s">
        <v>49</v>
      </c>
      <c r="AE177" s="17">
        <v>0</v>
      </c>
      <c r="AF177" s="15">
        <v>0</v>
      </c>
      <c r="AG177" s="15" t="s">
        <v>49</v>
      </c>
      <c r="AH177" s="17">
        <v>0</v>
      </c>
      <c r="AI177" s="17">
        <v>0</v>
      </c>
      <c r="AJ177" s="15" t="s">
        <v>49</v>
      </c>
      <c r="AK177" s="17">
        <v>0</v>
      </c>
      <c r="AL177" s="17">
        <v>0</v>
      </c>
      <c r="AM177" s="104" t="s">
        <v>52</v>
      </c>
      <c r="AN177" s="15" t="s">
        <v>52</v>
      </c>
      <c r="AO177" s="105" t="s">
        <v>52</v>
      </c>
      <c r="AP177" s="15" t="s">
        <v>52</v>
      </c>
      <c r="AQ177" s="20"/>
      <c r="AR177" s="20"/>
    </row>
    <row r="178" spans="1:44" x14ac:dyDescent="0.25">
      <c r="A178" s="15" t="s">
        <v>381</v>
      </c>
      <c r="B178" s="3">
        <v>44078</v>
      </c>
      <c r="C178" s="15" t="s">
        <v>326</v>
      </c>
      <c r="D178" s="15" t="s">
        <v>393</v>
      </c>
      <c r="E178" s="15" t="s">
        <v>394</v>
      </c>
      <c r="F178" s="15" t="s">
        <v>1330</v>
      </c>
      <c r="G178" s="15" t="s">
        <v>50</v>
      </c>
      <c r="H178" s="15" t="s">
        <v>450</v>
      </c>
      <c r="I178" s="17" t="s">
        <v>52</v>
      </c>
      <c r="J178" s="17" t="s">
        <v>52</v>
      </c>
      <c r="K178" s="17" t="s">
        <v>52</v>
      </c>
      <c r="L178" s="17" t="s">
        <v>52</v>
      </c>
      <c r="M178" s="17">
        <v>0</v>
      </c>
      <c r="N178" s="15" t="s">
        <v>52</v>
      </c>
      <c r="O178" s="15" t="s">
        <v>451</v>
      </c>
      <c r="P178" s="15" t="s">
        <v>452</v>
      </c>
      <c r="Q178" s="17">
        <v>2162612.5</v>
      </c>
      <c r="R178" s="17">
        <v>0</v>
      </c>
      <c r="S178" s="17">
        <v>405502.5</v>
      </c>
      <c r="T178" s="17">
        <v>1514750</v>
      </c>
      <c r="U178" s="15" t="s">
        <v>54</v>
      </c>
      <c r="V178" s="17">
        <v>242360</v>
      </c>
      <c r="W178" s="17">
        <v>0</v>
      </c>
      <c r="X178" s="15" t="s">
        <v>49</v>
      </c>
      <c r="Y178" s="17">
        <v>0</v>
      </c>
      <c r="Z178" s="17">
        <v>0</v>
      </c>
      <c r="AA178" s="15" t="s">
        <v>49</v>
      </c>
      <c r="AB178" s="17">
        <v>0</v>
      </c>
      <c r="AC178" s="17">
        <v>0</v>
      </c>
      <c r="AD178" s="15" t="s">
        <v>49</v>
      </c>
      <c r="AE178" s="17">
        <v>0</v>
      </c>
      <c r="AF178" s="15">
        <v>0</v>
      </c>
      <c r="AG178" s="15" t="s">
        <v>49</v>
      </c>
      <c r="AH178" s="17">
        <v>0</v>
      </c>
      <c r="AI178" s="17">
        <v>0</v>
      </c>
      <c r="AJ178" s="15" t="s">
        <v>49</v>
      </c>
      <c r="AK178" s="17">
        <v>0</v>
      </c>
      <c r="AL178" s="17">
        <v>0</v>
      </c>
      <c r="AM178" s="104" t="s">
        <v>52</v>
      </c>
      <c r="AN178" s="15" t="s">
        <v>52</v>
      </c>
      <c r="AO178" s="105" t="s">
        <v>52</v>
      </c>
      <c r="AP178" s="15" t="s">
        <v>52</v>
      </c>
      <c r="AQ178" s="20"/>
      <c r="AR178" s="20"/>
    </row>
    <row r="179" spans="1:44" x14ac:dyDescent="0.25">
      <c r="A179" s="15" t="s">
        <v>382</v>
      </c>
      <c r="B179" s="3">
        <v>44078</v>
      </c>
      <c r="C179" s="15" t="s">
        <v>326</v>
      </c>
      <c r="D179" s="15" t="s">
        <v>393</v>
      </c>
      <c r="E179" s="15" t="s">
        <v>394</v>
      </c>
      <c r="F179" s="15" t="s">
        <v>1330</v>
      </c>
      <c r="G179" s="15" t="s">
        <v>50</v>
      </c>
      <c r="H179" s="15" t="s">
        <v>537</v>
      </c>
      <c r="I179" s="17" t="s">
        <v>52</v>
      </c>
      <c r="J179" s="17" t="s">
        <v>52</v>
      </c>
      <c r="K179" s="17" t="s">
        <v>52</v>
      </c>
      <c r="L179" s="17" t="s">
        <v>52</v>
      </c>
      <c r="M179" s="17">
        <v>0</v>
      </c>
      <c r="N179" s="15" t="s">
        <v>52</v>
      </c>
      <c r="O179" s="15" t="s">
        <v>53</v>
      </c>
      <c r="P179" s="15" t="s">
        <v>52</v>
      </c>
      <c r="Q179" s="17">
        <v>43513655.783800006</v>
      </c>
      <c r="R179" s="17">
        <v>0</v>
      </c>
      <c r="S179" s="17">
        <v>37118215.684999995</v>
      </c>
      <c r="T179" s="17">
        <v>0</v>
      </c>
      <c r="U179" s="15" t="s">
        <v>49</v>
      </c>
      <c r="V179" s="17">
        <v>0</v>
      </c>
      <c r="W179" s="17">
        <v>5513310.4299999997</v>
      </c>
      <c r="X179" s="15" t="s">
        <v>54</v>
      </c>
      <c r="Y179" s="17">
        <v>882129.6688000001</v>
      </c>
      <c r="Z179" s="17">
        <v>0</v>
      </c>
      <c r="AA179" s="15" t="s">
        <v>49</v>
      </c>
      <c r="AB179" s="17">
        <v>0</v>
      </c>
      <c r="AC179" s="17">
        <v>0</v>
      </c>
      <c r="AD179" s="15" t="s">
        <v>49</v>
      </c>
      <c r="AE179" s="17">
        <v>0</v>
      </c>
      <c r="AF179" s="15">
        <v>0</v>
      </c>
      <c r="AG179" s="15" t="s">
        <v>49</v>
      </c>
      <c r="AH179" s="17">
        <v>0</v>
      </c>
      <c r="AI179" s="17">
        <v>0</v>
      </c>
      <c r="AJ179" s="15" t="s">
        <v>49</v>
      </c>
      <c r="AK179" s="17">
        <v>0</v>
      </c>
      <c r="AL179" s="17">
        <v>0</v>
      </c>
      <c r="AM179" s="104" t="s">
        <v>52</v>
      </c>
      <c r="AN179" s="15" t="s">
        <v>52</v>
      </c>
      <c r="AO179" s="105" t="s">
        <v>52</v>
      </c>
      <c r="AP179" s="15" t="s">
        <v>52</v>
      </c>
      <c r="AQ179" s="20"/>
      <c r="AR179" s="20"/>
    </row>
    <row r="180" spans="1:44" x14ac:dyDescent="0.25">
      <c r="A180" s="15" t="s">
        <v>1599</v>
      </c>
      <c r="B180" s="3">
        <v>44078</v>
      </c>
      <c r="C180" s="15" t="s">
        <v>326</v>
      </c>
      <c r="D180" s="15" t="s">
        <v>652</v>
      </c>
      <c r="E180" s="15" t="s">
        <v>48</v>
      </c>
      <c r="F180" s="15" t="s">
        <v>626</v>
      </c>
      <c r="G180" s="15" t="s">
        <v>50</v>
      </c>
      <c r="H180" s="15" t="s">
        <v>224</v>
      </c>
      <c r="I180" s="17" t="s">
        <v>52</v>
      </c>
      <c r="J180" s="17" t="s">
        <v>52</v>
      </c>
      <c r="K180" s="17" t="s">
        <v>52</v>
      </c>
      <c r="L180" s="17" t="s">
        <v>52</v>
      </c>
      <c r="M180" s="17">
        <v>0</v>
      </c>
      <c r="N180" s="15" t="s">
        <v>52</v>
      </c>
      <c r="O180" s="15" t="s">
        <v>53</v>
      </c>
      <c r="P180" s="15" t="s">
        <v>52</v>
      </c>
      <c r="Q180" s="17">
        <v>55548587.380000003</v>
      </c>
      <c r="R180" s="17">
        <v>0</v>
      </c>
      <c r="S180" s="17">
        <v>47419752.530000009</v>
      </c>
      <c r="T180" s="17">
        <v>0</v>
      </c>
      <c r="U180" s="15" t="s">
        <v>49</v>
      </c>
      <c r="V180" s="17">
        <v>0</v>
      </c>
      <c r="W180" s="17">
        <v>7007616.2499999991</v>
      </c>
      <c r="X180" s="15" t="s">
        <v>49</v>
      </c>
      <c r="Y180" s="17">
        <v>1121218.5999999999</v>
      </c>
      <c r="Z180" s="17">
        <v>0</v>
      </c>
      <c r="AA180" s="15" t="s">
        <v>49</v>
      </c>
      <c r="AB180" s="17">
        <v>0</v>
      </c>
      <c r="AC180" s="17">
        <v>0</v>
      </c>
      <c r="AD180" s="15" t="s">
        <v>49</v>
      </c>
      <c r="AE180" s="17">
        <v>0</v>
      </c>
      <c r="AF180" s="15">
        <v>0</v>
      </c>
      <c r="AG180" s="15" t="s">
        <v>49</v>
      </c>
      <c r="AH180" s="17">
        <v>0</v>
      </c>
      <c r="AI180" s="17">
        <v>0</v>
      </c>
      <c r="AJ180" s="15" t="s">
        <v>49</v>
      </c>
      <c r="AK180" s="17">
        <v>0</v>
      </c>
      <c r="AL180" s="17">
        <v>0</v>
      </c>
      <c r="AM180" s="104" t="s">
        <v>52</v>
      </c>
      <c r="AN180" s="15" t="s">
        <v>52</v>
      </c>
      <c r="AO180" s="105" t="s">
        <v>52</v>
      </c>
      <c r="AP180" s="15" t="s">
        <v>52</v>
      </c>
      <c r="AQ180" s="20"/>
      <c r="AR180" s="20"/>
    </row>
    <row r="181" spans="1:44" x14ac:dyDescent="0.25">
      <c r="A181" s="15" t="s">
        <v>1600</v>
      </c>
      <c r="B181" s="3">
        <v>44078</v>
      </c>
      <c r="C181" s="15" t="s">
        <v>326</v>
      </c>
      <c r="D181" s="15" t="s">
        <v>653</v>
      </c>
      <c r="E181" s="15" t="s">
        <v>79</v>
      </c>
      <c r="F181" s="15" t="s">
        <v>658</v>
      </c>
      <c r="G181" s="15" t="s">
        <v>50</v>
      </c>
      <c r="H181" s="15" t="s">
        <v>660</v>
      </c>
      <c r="I181" s="17" t="s">
        <v>52</v>
      </c>
      <c r="J181" s="17" t="s">
        <v>52</v>
      </c>
      <c r="K181" s="17" t="s">
        <v>52</v>
      </c>
      <c r="L181" s="17" t="s">
        <v>52</v>
      </c>
      <c r="M181" s="17">
        <v>0</v>
      </c>
      <c r="N181" s="15" t="s">
        <v>52</v>
      </c>
      <c r="O181" s="15" t="s">
        <v>661</v>
      </c>
      <c r="P181" s="15" t="s">
        <v>52</v>
      </c>
      <c r="Q181" s="17">
        <v>0</v>
      </c>
      <c r="R181" s="17">
        <v>0</v>
      </c>
      <c r="S181" s="17">
        <v>0</v>
      </c>
      <c r="T181" s="17">
        <v>0</v>
      </c>
      <c r="U181" s="15" t="s">
        <v>49</v>
      </c>
      <c r="V181" s="17">
        <v>0</v>
      </c>
      <c r="W181" s="17">
        <v>0</v>
      </c>
      <c r="X181" s="15" t="s">
        <v>49</v>
      </c>
      <c r="Y181" s="17">
        <v>0</v>
      </c>
      <c r="Z181" s="17">
        <v>0</v>
      </c>
      <c r="AA181" s="15" t="s">
        <v>49</v>
      </c>
      <c r="AB181" s="17">
        <v>0</v>
      </c>
      <c r="AC181" s="17">
        <v>0</v>
      </c>
      <c r="AD181" s="15" t="s">
        <v>49</v>
      </c>
      <c r="AE181" s="17">
        <v>0</v>
      </c>
      <c r="AF181" s="15">
        <v>0</v>
      </c>
      <c r="AG181" s="15" t="s">
        <v>49</v>
      </c>
      <c r="AH181" s="17">
        <v>0</v>
      </c>
      <c r="AI181" s="17">
        <v>0</v>
      </c>
      <c r="AJ181" s="15" t="s">
        <v>49</v>
      </c>
      <c r="AK181" s="17">
        <v>0</v>
      </c>
      <c r="AL181" s="17">
        <v>0</v>
      </c>
      <c r="AM181" s="104" t="s">
        <v>52</v>
      </c>
      <c r="AN181" s="15" t="s">
        <v>52</v>
      </c>
      <c r="AO181" s="105" t="s">
        <v>52</v>
      </c>
      <c r="AP181" s="15" t="s">
        <v>52</v>
      </c>
      <c r="AQ181" s="20"/>
      <c r="AR181" s="20"/>
    </row>
    <row r="182" spans="1:44" x14ac:dyDescent="0.25">
      <c r="A182" s="15" t="s">
        <v>1601</v>
      </c>
      <c r="B182" s="19">
        <v>44078</v>
      </c>
      <c r="C182" s="15" t="s">
        <v>326</v>
      </c>
      <c r="D182" s="15" t="s">
        <v>1352</v>
      </c>
      <c r="E182" s="15" t="s">
        <v>1353</v>
      </c>
      <c r="F182" s="15" t="s">
        <v>1359</v>
      </c>
      <c r="G182" s="15" t="s">
        <v>50</v>
      </c>
      <c r="H182" s="15" t="s">
        <v>1354</v>
      </c>
      <c r="I182" s="17"/>
      <c r="J182" s="17"/>
      <c r="K182" s="17"/>
      <c r="L182" s="17"/>
      <c r="M182" s="17">
        <v>0</v>
      </c>
      <c r="N182" s="15"/>
      <c r="O182" s="15" t="s">
        <v>661</v>
      </c>
      <c r="P182" s="15"/>
      <c r="Q182" s="17">
        <v>0</v>
      </c>
      <c r="R182" s="17">
        <v>0</v>
      </c>
      <c r="S182" s="17">
        <v>0</v>
      </c>
      <c r="T182" s="17">
        <v>0</v>
      </c>
      <c r="U182" s="15" t="s">
        <v>49</v>
      </c>
      <c r="V182" s="17">
        <v>0</v>
      </c>
      <c r="W182" s="17">
        <v>0</v>
      </c>
      <c r="X182" s="15" t="s">
        <v>49</v>
      </c>
      <c r="Y182" s="17">
        <v>0</v>
      </c>
      <c r="Z182" s="17">
        <v>0</v>
      </c>
      <c r="AA182" s="15" t="s">
        <v>49</v>
      </c>
      <c r="AB182" s="17">
        <v>0</v>
      </c>
      <c r="AC182" s="17">
        <v>0</v>
      </c>
      <c r="AD182" s="15" t="s">
        <v>49</v>
      </c>
      <c r="AE182" s="17">
        <v>0</v>
      </c>
      <c r="AF182" s="15" t="s">
        <v>681</v>
      </c>
      <c r="AG182" s="15" t="s">
        <v>49</v>
      </c>
      <c r="AH182" s="17">
        <v>0</v>
      </c>
      <c r="AI182" s="17">
        <v>0</v>
      </c>
      <c r="AJ182" s="15" t="s">
        <v>49</v>
      </c>
      <c r="AK182" s="17">
        <v>0</v>
      </c>
      <c r="AL182" s="17">
        <v>0</v>
      </c>
      <c r="AM182" s="104"/>
      <c r="AN182" s="5"/>
      <c r="AO182" s="106"/>
      <c r="AP182" s="15"/>
      <c r="AQ182" s="20"/>
      <c r="AR182" s="20"/>
    </row>
    <row r="183" spans="1:44" x14ac:dyDescent="0.25">
      <c r="A183" s="15" t="s">
        <v>1602</v>
      </c>
      <c r="B183" s="3">
        <v>44078</v>
      </c>
      <c r="C183" s="15" t="s">
        <v>326</v>
      </c>
      <c r="D183" s="15" t="s">
        <v>399</v>
      </c>
      <c r="E183" s="15" t="s">
        <v>400</v>
      </c>
      <c r="F183" s="15" t="s">
        <v>1370</v>
      </c>
      <c r="G183" s="15" t="s">
        <v>50</v>
      </c>
      <c r="H183" s="15" t="s">
        <v>538</v>
      </c>
      <c r="I183" s="17" t="s">
        <v>52</v>
      </c>
      <c r="J183" s="17" t="s">
        <v>52</v>
      </c>
      <c r="K183" s="17" t="s">
        <v>52</v>
      </c>
      <c r="L183" s="17" t="s">
        <v>52</v>
      </c>
      <c r="M183" s="17">
        <v>0</v>
      </c>
      <c r="N183" s="15" t="s">
        <v>52</v>
      </c>
      <c r="O183" s="15" t="s">
        <v>53</v>
      </c>
      <c r="P183" s="15" t="s">
        <v>52</v>
      </c>
      <c r="Q183" s="17">
        <v>50399684.0242</v>
      </c>
      <c r="R183" s="17">
        <v>0</v>
      </c>
      <c r="S183" s="17">
        <v>38762920.875</v>
      </c>
      <c r="T183" s="17">
        <v>0</v>
      </c>
      <c r="U183" s="15" t="s">
        <v>49</v>
      </c>
      <c r="V183" s="17">
        <v>0</v>
      </c>
      <c r="W183" s="17">
        <v>10031692.370000001</v>
      </c>
      <c r="X183" s="15" t="s">
        <v>54</v>
      </c>
      <c r="Y183" s="17">
        <v>1605070.7792000002</v>
      </c>
      <c r="Z183" s="17">
        <v>0</v>
      </c>
      <c r="AA183" s="15" t="s">
        <v>49</v>
      </c>
      <c r="AB183" s="17">
        <v>0</v>
      </c>
      <c r="AC183" s="17">
        <v>0</v>
      </c>
      <c r="AD183" s="15" t="s">
        <v>49</v>
      </c>
      <c r="AE183" s="17">
        <v>0</v>
      </c>
      <c r="AF183" s="15">
        <v>0</v>
      </c>
      <c r="AG183" s="15" t="s">
        <v>49</v>
      </c>
      <c r="AH183" s="17">
        <v>0</v>
      </c>
      <c r="AI183" s="17">
        <v>0</v>
      </c>
      <c r="AJ183" s="15" t="s">
        <v>49</v>
      </c>
      <c r="AK183" s="17">
        <v>0</v>
      </c>
      <c r="AL183" s="17">
        <v>0</v>
      </c>
      <c r="AM183" s="104" t="s">
        <v>52</v>
      </c>
      <c r="AN183" s="15" t="s">
        <v>52</v>
      </c>
      <c r="AO183" s="105" t="s">
        <v>52</v>
      </c>
      <c r="AP183" s="15" t="s">
        <v>52</v>
      </c>
      <c r="AQ183" s="20"/>
      <c r="AR183" s="20"/>
    </row>
    <row r="184" spans="1:44" x14ac:dyDescent="0.25">
      <c r="A184" s="15" t="s">
        <v>920</v>
      </c>
      <c r="B184" s="3">
        <v>44078</v>
      </c>
      <c r="C184" s="15" t="s">
        <v>326</v>
      </c>
      <c r="D184" s="15" t="s">
        <v>399</v>
      </c>
      <c r="E184" s="15" t="s">
        <v>400</v>
      </c>
      <c r="F184" s="15" t="s">
        <v>1370</v>
      </c>
      <c r="G184" s="15" t="s">
        <v>60</v>
      </c>
      <c r="H184" s="15" t="s">
        <v>52</v>
      </c>
      <c r="I184" s="17" t="s">
        <v>454</v>
      </c>
      <c r="J184" s="17" t="s">
        <v>52</v>
      </c>
      <c r="K184" s="17" t="s">
        <v>453</v>
      </c>
      <c r="L184" s="17" t="s">
        <v>223</v>
      </c>
      <c r="M184" s="17">
        <v>714960</v>
      </c>
      <c r="N184" s="15" t="s">
        <v>64</v>
      </c>
      <c r="O184" s="15" t="s">
        <v>395</v>
      </c>
      <c r="P184" s="15" t="s">
        <v>396</v>
      </c>
      <c r="Q184" s="17">
        <v>-714960</v>
      </c>
      <c r="R184" s="17">
        <v>0</v>
      </c>
      <c r="S184" s="17">
        <v>-714960</v>
      </c>
      <c r="T184" s="17">
        <v>0</v>
      </c>
      <c r="U184" s="15" t="s">
        <v>49</v>
      </c>
      <c r="V184" s="17">
        <v>0</v>
      </c>
      <c r="W184" s="17">
        <v>0</v>
      </c>
      <c r="X184" s="15" t="s">
        <v>49</v>
      </c>
      <c r="Y184" s="17">
        <v>0</v>
      </c>
      <c r="Z184" s="17">
        <v>0</v>
      </c>
      <c r="AA184" s="15" t="s">
        <v>49</v>
      </c>
      <c r="AB184" s="17">
        <v>0</v>
      </c>
      <c r="AC184" s="17">
        <v>0</v>
      </c>
      <c r="AD184" s="15" t="s">
        <v>49</v>
      </c>
      <c r="AE184" s="17">
        <v>0</v>
      </c>
      <c r="AF184" s="15">
        <v>0</v>
      </c>
      <c r="AG184" s="15" t="s">
        <v>49</v>
      </c>
      <c r="AH184" s="17">
        <v>0</v>
      </c>
      <c r="AI184" s="17">
        <v>0</v>
      </c>
      <c r="AJ184" s="15" t="s">
        <v>49</v>
      </c>
      <c r="AK184" s="17">
        <v>0</v>
      </c>
      <c r="AL184" s="17">
        <v>0</v>
      </c>
      <c r="AM184" s="104" t="s">
        <v>52</v>
      </c>
      <c r="AN184" s="15" t="s">
        <v>52</v>
      </c>
      <c r="AO184" s="105" t="s">
        <v>52</v>
      </c>
      <c r="AP184" s="15" t="s">
        <v>52</v>
      </c>
      <c r="AQ184" s="20"/>
      <c r="AR184" s="20"/>
    </row>
    <row r="185" spans="1:44" x14ac:dyDescent="0.25">
      <c r="A185" s="15" t="s">
        <v>922</v>
      </c>
      <c r="B185" s="3">
        <v>44079</v>
      </c>
      <c r="C185" s="15" t="s">
        <v>326</v>
      </c>
      <c r="D185" s="15" t="s">
        <v>47</v>
      </c>
      <c r="E185" s="15" t="s">
        <v>327</v>
      </c>
      <c r="F185" s="15" t="s">
        <v>1249</v>
      </c>
      <c r="G185" s="15" t="s">
        <v>50</v>
      </c>
      <c r="H185" s="15" t="s">
        <v>539</v>
      </c>
      <c r="I185" s="17" t="s">
        <v>52</v>
      </c>
      <c r="J185" s="17" t="s">
        <v>52</v>
      </c>
      <c r="K185" s="17" t="s">
        <v>52</v>
      </c>
      <c r="L185" s="17" t="s">
        <v>52</v>
      </c>
      <c r="M185" s="17">
        <v>0</v>
      </c>
      <c r="N185" s="15" t="s">
        <v>52</v>
      </c>
      <c r="O185" s="15" t="s">
        <v>53</v>
      </c>
      <c r="P185" s="15" t="s">
        <v>52</v>
      </c>
      <c r="Q185" s="17">
        <v>35463236.001199998</v>
      </c>
      <c r="R185" s="17">
        <v>0</v>
      </c>
      <c r="S185" s="17">
        <v>29386526.330000006</v>
      </c>
      <c r="T185" s="17">
        <v>0</v>
      </c>
      <c r="U185" s="15" t="s">
        <v>49</v>
      </c>
      <c r="V185" s="17">
        <v>0</v>
      </c>
      <c r="W185" s="17">
        <v>5238542.82</v>
      </c>
      <c r="X185" s="15" t="s">
        <v>54</v>
      </c>
      <c r="Y185" s="17">
        <v>838166.85119999992</v>
      </c>
      <c r="Z185" s="17">
        <v>0</v>
      </c>
      <c r="AA185" s="15" t="s">
        <v>49</v>
      </c>
      <c r="AB185" s="17">
        <v>0</v>
      </c>
      <c r="AC185" s="17">
        <v>0</v>
      </c>
      <c r="AD185" s="15" t="s">
        <v>49</v>
      </c>
      <c r="AE185" s="17">
        <v>0</v>
      </c>
      <c r="AF185" s="15">
        <v>0</v>
      </c>
      <c r="AG185" s="15" t="s">
        <v>49</v>
      </c>
      <c r="AH185" s="17">
        <v>0</v>
      </c>
      <c r="AI185" s="17">
        <v>0</v>
      </c>
      <c r="AJ185" s="15" t="s">
        <v>49</v>
      </c>
      <c r="AK185" s="17">
        <v>0</v>
      </c>
      <c r="AL185" s="17">
        <v>0</v>
      </c>
      <c r="AM185" s="104" t="s">
        <v>52</v>
      </c>
      <c r="AN185" s="15" t="s">
        <v>52</v>
      </c>
      <c r="AO185" s="105" t="s">
        <v>52</v>
      </c>
      <c r="AP185" s="15" t="s">
        <v>52</v>
      </c>
      <c r="AQ185" s="20"/>
      <c r="AR185" s="20"/>
    </row>
    <row r="186" spans="1:44" x14ac:dyDescent="0.25">
      <c r="A186" s="15" t="s">
        <v>924</v>
      </c>
      <c r="B186" s="3">
        <v>44079</v>
      </c>
      <c r="C186" s="15" t="s">
        <v>326</v>
      </c>
      <c r="D186" s="15" t="s">
        <v>47</v>
      </c>
      <c r="E186" s="15" t="s">
        <v>327</v>
      </c>
      <c r="F186" s="15" t="s">
        <v>1249</v>
      </c>
      <c r="G186" s="15" t="s">
        <v>50</v>
      </c>
      <c r="H186" s="15" t="s">
        <v>455</v>
      </c>
      <c r="I186" s="17" t="s">
        <v>52</v>
      </c>
      <c r="J186" s="17" t="s">
        <v>52</v>
      </c>
      <c r="K186" s="17" t="s">
        <v>52</v>
      </c>
      <c r="L186" s="17" t="s">
        <v>52</v>
      </c>
      <c r="M186" s="17">
        <v>0</v>
      </c>
      <c r="N186" s="15" t="s">
        <v>52</v>
      </c>
      <c r="O186" s="15" t="s">
        <v>456</v>
      </c>
      <c r="P186" s="15" t="s">
        <v>457</v>
      </c>
      <c r="Q186" s="17">
        <v>15009013.65</v>
      </c>
      <c r="R186" s="17">
        <v>0</v>
      </c>
      <c r="S186" s="17">
        <v>14261289.25</v>
      </c>
      <c r="T186" s="17">
        <v>644590</v>
      </c>
      <c r="U186" s="15" t="s">
        <v>54</v>
      </c>
      <c r="V186" s="17">
        <v>103134.39999999999</v>
      </c>
      <c r="W186" s="17">
        <v>0</v>
      </c>
      <c r="X186" s="15" t="s">
        <v>49</v>
      </c>
      <c r="Y186" s="17">
        <v>0</v>
      </c>
      <c r="Z186" s="17">
        <v>0</v>
      </c>
      <c r="AA186" s="15" t="s">
        <v>49</v>
      </c>
      <c r="AB186" s="17">
        <v>0</v>
      </c>
      <c r="AC186" s="17">
        <v>0</v>
      </c>
      <c r="AD186" s="15" t="s">
        <v>49</v>
      </c>
      <c r="AE186" s="17">
        <v>0</v>
      </c>
      <c r="AF186" s="15">
        <v>0</v>
      </c>
      <c r="AG186" s="15" t="s">
        <v>49</v>
      </c>
      <c r="AH186" s="17">
        <v>0</v>
      </c>
      <c r="AI186" s="17">
        <v>0</v>
      </c>
      <c r="AJ186" s="15" t="s">
        <v>49</v>
      </c>
      <c r="AK186" s="17">
        <v>0</v>
      </c>
      <c r="AL186" s="17">
        <v>0</v>
      </c>
      <c r="AM186" s="104" t="s">
        <v>52</v>
      </c>
      <c r="AN186" s="15" t="s">
        <v>52</v>
      </c>
      <c r="AO186" s="105" t="s">
        <v>52</v>
      </c>
      <c r="AP186" s="15" t="s">
        <v>52</v>
      </c>
      <c r="AQ186" s="20"/>
      <c r="AR186" s="20"/>
    </row>
    <row r="187" spans="1:44" x14ac:dyDescent="0.25">
      <c r="A187" s="15" t="s">
        <v>928</v>
      </c>
      <c r="B187" s="3">
        <v>44079</v>
      </c>
      <c r="C187" s="15" t="s">
        <v>326</v>
      </c>
      <c r="D187" s="15" t="s">
        <v>47</v>
      </c>
      <c r="E187" s="15" t="s">
        <v>327</v>
      </c>
      <c r="F187" s="15" t="s">
        <v>1249</v>
      </c>
      <c r="G187" s="15" t="s">
        <v>50</v>
      </c>
      <c r="H187" s="15" t="s">
        <v>540</v>
      </c>
      <c r="I187" s="17" t="s">
        <v>52</v>
      </c>
      <c r="J187" s="17" t="s">
        <v>52</v>
      </c>
      <c r="K187" s="17" t="s">
        <v>52</v>
      </c>
      <c r="L187" s="17" t="s">
        <v>52</v>
      </c>
      <c r="M187" s="17">
        <v>0</v>
      </c>
      <c r="N187" s="15" t="s">
        <v>52</v>
      </c>
      <c r="O187" s="15" t="s">
        <v>53</v>
      </c>
      <c r="P187" s="15" t="s">
        <v>52</v>
      </c>
      <c r="Q187" s="17">
        <v>157629480.42505005</v>
      </c>
      <c r="R187" s="17">
        <v>0</v>
      </c>
      <c r="S187" s="17">
        <v>104997626.82644999</v>
      </c>
      <c r="T187" s="17">
        <v>0</v>
      </c>
      <c r="U187" s="15" t="s">
        <v>49</v>
      </c>
      <c r="V187" s="17">
        <v>0</v>
      </c>
      <c r="W187" s="17">
        <v>45372287.585000001</v>
      </c>
      <c r="X187" s="15" t="s">
        <v>49</v>
      </c>
      <c r="Y187" s="17">
        <v>7259566.0136000002</v>
      </c>
      <c r="Z187" s="17">
        <v>0</v>
      </c>
      <c r="AA187" s="15" t="s">
        <v>49</v>
      </c>
      <c r="AB187" s="17">
        <v>0</v>
      </c>
      <c r="AC187" s="17">
        <v>0</v>
      </c>
      <c r="AD187" s="15" t="s">
        <v>49</v>
      </c>
      <c r="AE187" s="17">
        <v>0</v>
      </c>
      <c r="AF187" s="15">
        <v>0</v>
      </c>
      <c r="AG187" s="15" t="s">
        <v>49</v>
      </c>
      <c r="AH187" s="17">
        <v>0</v>
      </c>
      <c r="AI187" s="17">
        <v>0</v>
      </c>
      <c r="AJ187" s="15" t="s">
        <v>49</v>
      </c>
      <c r="AK187" s="17">
        <v>0</v>
      </c>
      <c r="AL187" s="17">
        <v>0</v>
      </c>
      <c r="AM187" s="104" t="s">
        <v>52</v>
      </c>
      <c r="AN187" s="15" t="s">
        <v>52</v>
      </c>
      <c r="AO187" s="105" t="s">
        <v>52</v>
      </c>
      <c r="AP187" s="15" t="s">
        <v>52</v>
      </c>
      <c r="AQ187" s="20"/>
      <c r="AR187" s="20"/>
    </row>
    <row r="188" spans="1:44" x14ac:dyDescent="0.25">
      <c r="A188" s="15" t="s">
        <v>930</v>
      </c>
      <c r="B188" s="3">
        <v>44079</v>
      </c>
      <c r="C188" s="15" t="s">
        <v>82</v>
      </c>
      <c r="D188" s="15" t="s">
        <v>47</v>
      </c>
      <c r="E188" s="15" t="s">
        <v>83</v>
      </c>
      <c r="F188" s="15" t="s">
        <v>326</v>
      </c>
      <c r="G188" s="15" t="s">
        <v>50</v>
      </c>
      <c r="H188" s="15" t="s">
        <v>752</v>
      </c>
      <c r="I188" s="17" t="s">
        <v>52</v>
      </c>
      <c r="J188" s="17" t="s">
        <v>52</v>
      </c>
      <c r="K188" s="17" t="s">
        <v>52</v>
      </c>
      <c r="L188" s="17" t="s">
        <v>52</v>
      </c>
      <c r="M188" s="17">
        <v>0</v>
      </c>
      <c r="N188" s="15" t="s">
        <v>52</v>
      </c>
      <c r="O188" s="15" t="s">
        <v>53</v>
      </c>
      <c r="P188" s="15" t="s">
        <v>52</v>
      </c>
      <c r="Q188" s="17">
        <v>131384370.4162</v>
      </c>
      <c r="R188" s="17">
        <v>0</v>
      </c>
      <c r="S188" s="17">
        <v>95329544.25</v>
      </c>
      <c r="T188" s="17">
        <v>0</v>
      </c>
      <c r="U188" s="15" t="s">
        <v>49</v>
      </c>
      <c r="V188" s="17">
        <v>0</v>
      </c>
      <c r="W188" s="17">
        <v>31081746.695000004</v>
      </c>
      <c r="X188" s="15" t="s">
        <v>49</v>
      </c>
      <c r="Y188" s="17">
        <v>4973079.4712000005</v>
      </c>
      <c r="Z188" s="17">
        <v>0</v>
      </c>
      <c r="AA188" s="15" t="s">
        <v>49</v>
      </c>
      <c r="AB188" s="17">
        <v>0</v>
      </c>
      <c r="AC188" s="17">
        <v>0</v>
      </c>
      <c r="AD188" s="15" t="s">
        <v>49</v>
      </c>
      <c r="AE188" s="17">
        <v>0</v>
      </c>
      <c r="AF188" s="15">
        <v>0</v>
      </c>
      <c r="AG188" s="15" t="s">
        <v>49</v>
      </c>
      <c r="AH188" s="17">
        <v>0</v>
      </c>
      <c r="AI188" s="17">
        <v>0</v>
      </c>
      <c r="AJ188" s="15" t="s">
        <v>49</v>
      </c>
      <c r="AK188" s="17">
        <v>0</v>
      </c>
      <c r="AL188" s="17">
        <v>0</v>
      </c>
      <c r="AM188" s="104" t="s">
        <v>52</v>
      </c>
      <c r="AN188" s="15" t="s">
        <v>52</v>
      </c>
      <c r="AO188" s="105" t="s">
        <v>52</v>
      </c>
      <c r="AP188" s="15" t="s">
        <v>52</v>
      </c>
      <c r="AQ188" s="20"/>
      <c r="AR188" s="20"/>
    </row>
    <row r="189" spans="1:44" x14ac:dyDescent="0.25">
      <c r="A189" s="15" t="s">
        <v>932</v>
      </c>
      <c r="B189" s="3">
        <v>44079</v>
      </c>
      <c r="C189" s="15" t="s">
        <v>82</v>
      </c>
      <c r="D189" s="15" t="s">
        <v>47</v>
      </c>
      <c r="E189" s="15" t="s">
        <v>83</v>
      </c>
      <c r="F189" s="15" t="s">
        <v>326</v>
      </c>
      <c r="G189" s="15" t="s">
        <v>60</v>
      </c>
      <c r="H189" s="15" t="s">
        <v>52</v>
      </c>
      <c r="I189" s="17" t="s">
        <v>753</v>
      </c>
      <c r="J189" s="17" t="s">
        <v>52</v>
      </c>
      <c r="K189" s="17" t="s">
        <v>754</v>
      </c>
      <c r="L189" s="17" t="s">
        <v>246</v>
      </c>
      <c r="M189" s="17">
        <v>2232102.5</v>
      </c>
      <c r="N189" s="15" t="s">
        <v>64</v>
      </c>
      <c r="O189" s="15" t="s">
        <v>272</v>
      </c>
      <c r="P189" s="15" t="s">
        <v>273</v>
      </c>
      <c r="Q189" s="17">
        <v>-637402.5</v>
      </c>
      <c r="R189" s="17">
        <v>0</v>
      </c>
      <c r="S189" s="17">
        <v>-637402.5</v>
      </c>
      <c r="T189" s="17">
        <v>0</v>
      </c>
      <c r="U189" s="15" t="s">
        <v>49</v>
      </c>
      <c r="V189" s="17">
        <v>0</v>
      </c>
      <c r="W189" s="17">
        <v>0</v>
      </c>
      <c r="X189" s="15" t="s">
        <v>49</v>
      </c>
      <c r="Y189" s="17">
        <v>0</v>
      </c>
      <c r="Z189" s="17">
        <v>0</v>
      </c>
      <c r="AA189" s="15" t="s">
        <v>49</v>
      </c>
      <c r="AB189" s="17">
        <v>0</v>
      </c>
      <c r="AC189" s="17">
        <v>0</v>
      </c>
      <c r="AD189" s="15" t="s">
        <v>49</v>
      </c>
      <c r="AE189" s="17">
        <v>0</v>
      </c>
      <c r="AF189" s="15">
        <v>0</v>
      </c>
      <c r="AG189" s="15" t="s">
        <v>49</v>
      </c>
      <c r="AH189" s="17">
        <v>0</v>
      </c>
      <c r="AI189" s="17">
        <v>0</v>
      </c>
      <c r="AJ189" s="15" t="s">
        <v>49</v>
      </c>
      <c r="AK189" s="17">
        <v>0</v>
      </c>
      <c r="AL189" s="17">
        <v>0</v>
      </c>
      <c r="AM189" s="104" t="s">
        <v>52</v>
      </c>
      <c r="AN189" s="15" t="s">
        <v>52</v>
      </c>
      <c r="AO189" s="105" t="s">
        <v>52</v>
      </c>
      <c r="AP189" s="15" t="s">
        <v>52</v>
      </c>
      <c r="AQ189" s="20"/>
      <c r="AR189" s="20"/>
    </row>
    <row r="190" spans="1:44" x14ac:dyDescent="0.25">
      <c r="A190" s="15" t="s">
        <v>934</v>
      </c>
      <c r="B190" s="3">
        <v>44079</v>
      </c>
      <c r="C190" s="15" t="s">
        <v>326</v>
      </c>
      <c r="D190" s="15" t="s">
        <v>56</v>
      </c>
      <c r="E190" s="15" t="s">
        <v>328</v>
      </c>
      <c r="F190" s="15" t="s">
        <v>1262</v>
      </c>
      <c r="G190" s="15" t="s">
        <v>50</v>
      </c>
      <c r="H190" s="15" t="s">
        <v>541</v>
      </c>
      <c r="I190" s="17" t="s">
        <v>52</v>
      </c>
      <c r="J190" s="17" t="s">
        <v>52</v>
      </c>
      <c r="K190" s="17" t="s">
        <v>52</v>
      </c>
      <c r="L190" s="17" t="s">
        <v>52</v>
      </c>
      <c r="M190" s="17">
        <v>0</v>
      </c>
      <c r="N190" s="15" t="s">
        <v>52</v>
      </c>
      <c r="O190" s="15" t="s">
        <v>53</v>
      </c>
      <c r="P190" s="15" t="s">
        <v>52</v>
      </c>
      <c r="Q190" s="17">
        <v>24694252.441199999</v>
      </c>
      <c r="R190" s="17">
        <v>0</v>
      </c>
      <c r="S190" s="17">
        <v>22040920.850000001</v>
      </c>
      <c r="T190" s="17">
        <v>0</v>
      </c>
      <c r="U190" s="15" t="s">
        <v>49</v>
      </c>
      <c r="V190" s="17">
        <v>0</v>
      </c>
      <c r="W190" s="17">
        <v>2287354.8200000003</v>
      </c>
      <c r="X190" s="15" t="s">
        <v>54</v>
      </c>
      <c r="Y190" s="17">
        <v>365976.77119999996</v>
      </c>
      <c r="Z190" s="17">
        <v>0</v>
      </c>
      <c r="AA190" s="15" t="s">
        <v>49</v>
      </c>
      <c r="AB190" s="17">
        <v>0</v>
      </c>
      <c r="AC190" s="17">
        <v>0</v>
      </c>
      <c r="AD190" s="15" t="s">
        <v>49</v>
      </c>
      <c r="AE190" s="17">
        <v>0</v>
      </c>
      <c r="AF190" s="15">
        <v>0</v>
      </c>
      <c r="AG190" s="15" t="s">
        <v>49</v>
      </c>
      <c r="AH190" s="17">
        <v>0</v>
      </c>
      <c r="AI190" s="17">
        <v>0</v>
      </c>
      <c r="AJ190" s="15" t="s">
        <v>49</v>
      </c>
      <c r="AK190" s="17">
        <v>0</v>
      </c>
      <c r="AL190" s="17">
        <v>0</v>
      </c>
      <c r="AM190" s="104" t="s">
        <v>52</v>
      </c>
      <c r="AN190" s="15" t="s">
        <v>52</v>
      </c>
      <c r="AO190" s="105" t="s">
        <v>52</v>
      </c>
      <c r="AP190" s="15" t="s">
        <v>52</v>
      </c>
      <c r="AQ190" s="20"/>
      <c r="AR190" s="20"/>
    </row>
    <row r="191" spans="1:44" x14ac:dyDescent="0.25">
      <c r="A191" s="15" t="s">
        <v>936</v>
      </c>
      <c r="B191" s="3">
        <v>44079</v>
      </c>
      <c r="C191" s="15" t="s">
        <v>326</v>
      </c>
      <c r="D191" s="15" t="s">
        <v>56</v>
      </c>
      <c r="E191" s="15" t="s">
        <v>328</v>
      </c>
      <c r="F191" s="15" t="s">
        <v>1262</v>
      </c>
      <c r="G191" s="15" t="s">
        <v>50</v>
      </c>
      <c r="H191" s="15" t="s">
        <v>458</v>
      </c>
      <c r="I191" s="17" t="s">
        <v>52</v>
      </c>
      <c r="J191" s="17" t="s">
        <v>52</v>
      </c>
      <c r="K191" s="17" t="s">
        <v>52</v>
      </c>
      <c r="L191" s="17" t="s">
        <v>52</v>
      </c>
      <c r="M191" s="17">
        <v>0</v>
      </c>
      <c r="N191" s="15" t="s">
        <v>52</v>
      </c>
      <c r="O191" s="15" t="s">
        <v>420</v>
      </c>
      <c r="P191" s="15" t="s">
        <v>459</v>
      </c>
      <c r="Q191" s="17">
        <v>28987323.822000001</v>
      </c>
      <c r="R191" s="17">
        <v>0</v>
      </c>
      <c r="S191" s="17">
        <v>19697834.5</v>
      </c>
      <c r="T191" s="17">
        <v>8008180.4500000002</v>
      </c>
      <c r="U191" s="15" t="s">
        <v>54</v>
      </c>
      <c r="V191" s="17">
        <v>1281308.872</v>
      </c>
      <c r="W191" s="17">
        <v>0</v>
      </c>
      <c r="X191" s="15" t="s">
        <v>49</v>
      </c>
      <c r="Y191" s="17">
        <v>0</v>
      </c>
      <c r="Z191" s="17">
        <v>0</v>
      </c>
      <c r="AA191" s="15" t="s">
        <v>49</v>
      </c>
      <c r="AB191" s="17">
        <v>0</v>
      </c>
      <c r="AC191" s="17">
        <v>0</v>
      </c>
      <c r="AD191" s="15" t="s">
        <v>49</v>
      </c>
      <c r="AE191" s="17">
        <v>0</v>
      </c>
      <c r="AF191" s="15">
        <v>0</v>
      </c>
      <c r="AG191" s="15" t="s">
        <v>49</v>
      </c>
      <c r="AH191" s="17">
        <v>0</v>
      </c>
      <c r="AI191" s="17">
        <v>0</v>
      </c>
      <c r="AJ191" s="15" t="s">
        <v>49</v>
      </c>
      <c r="AK191" s="17">
        <v>0</v>
      </c>
      <c r="AL191" s="17">
        <v>0</v>
      </c>
      <c r="AM191" s="104" t="s">
        <v>52</v>
      </c>
      <c r="AN191" s="15" t="s">
        <v>52</v>
      </c>
      <c r="AO191" s="105" t="s">
        <v>52</v>
      </c>
      <c r="AP191" s="15" t="s">
        <v>52</v>
      </c>
      <c r="AQ191" s="20"/>
      <c r="AR191" s="20"/>
    </row>
    <row r="192" spans="1:44" x14ac:dyDescent="0.25">
      <c r="A192" s="15" t="s">
        <v>938</v>
      </c>
      <c r="B192" s="3">
        <v>44079</v>
      </c>
      <c r="C192" s="15" t="s">
        <v>326</v>
      </c>
      <c r="D192" s="15" t="s">
        <v>56</v>
      </c>
      <c r="E192" s="15" t="s">
        <v>328</v>
      </c>
      <c r="F192" s="15" t="s">
        <v>1262</v>
      </c>
      <c r="G192" s="15" t="s">
        <v>50</v>
      </c>
      <c r="H192" s="15" t="s">
        <v>542</v>
      </c>
      <c r="I192" s="17" t="s">
        <v>52</v>
      </c>
      <c r="J192" s="17" t="s">
        <v>52</v>
      </c>
      <c r="K192" s="17" t="s">
        <v>52</v>
      </c>
      <c r="L192" s="17" t="s">
        <v>52</v>
      </c>
      <c r="M192" s="17">
        <v>0</v>
      </c>
      <c r="N192" s="15" t="s">
        <v>52</v>
      </c>
      <c r="O192" s="15" t="s">
        <v>53</v>
      </c>
      <c r="P192" s="15" t="s">
        <v>52</v>
      </c>
      <c r="Q192" s="17">
        <v>111465229.38214999</v>
      </c>
      <c r="R192" s="17">
        <v>0</v>
      </c>
      <c r="S192" s="17">
        <v>76276330.537149996</v>
      </c>
      <c r="T192" s="17">
        <v>0</v>
      </c>
      <c r="U192" s="15" t="s">
        <v>49</v>
      </c>
      <c r="V192" s="17">
        <v>0</v>
      </c>
      <c r="W192" s="17">
        <v>30335257.625000004</v>
      </c>
      <c r="X192" s="15" t="s">
        <v>54</v>
      </c>
      <c r="Y192" s="17">
        <v>4853641.22</v>
      </c>
      <c r="Z192" s="17">
        <v>0</v>
      </c>
      <c r="AA192" s="15" t="s">
        <v>49</v>
      </c>
      <c r="AB192" s="17">
        <v>0</v>
      </c>
      <c r="AC192" s="17">
        <v>0</v>
      </c>
      <c r="AD192" s="15" t="s">
        <v>49</v>
      </c>
      <c r="AE192" s="17">
        <v>0</v>
      </c>
      <c r="AF192" s="15">
        <v>0</v>
      </c>
      <c r="AG192" s="15" t="s">
        <v>49</v>
      </c>
      <c r="AH192" s="17">
        <v>0</v>
      </c>
      <c r="AI192" s="17">
        <v>0</v>
      </c>
      <c r="AJ192" s="15" t="s">
        <v>49</v>
      </c>
      <c r="AK192" s="17">
        <v>0</v>
      </c>
      <c r="AL192" s="17">
        <v>0</v>
      </c>
      <c r="AM192" s="104" t="s">
        <v>52</v>
      </c>
      <c r="AN192" s="15" t="s">
        <v>52</v>
      </c>
      <c r="AO192" s="105" t="s">
        <v>52</v>
      </c>
      <c r="AP192" s="15" t="s">
        <v>52</v>
      </c>
      <c r="AQ192" s="20"/>
      <c r="AR192" s="20"/>
    </row>
    <row r="193" spans="1:44" x14ac:dyDescent="0.25">
      <c r="A193" s="15" t="s">
        <v>940</v>
      </c>
      <c r="B193" s="3">
        <v>44079</v>
      </c>
      <c r="C193" s="15" t="s">
        <v>326</v>
      </c>
      <c r="D193" s="15" t="s">
        <v>56</v>
      </c>
      <c r="E193" s="15" t="s">
        <v>680</v>
      </c>
      <c r="F193" s="15" t="s">
        <v>692</v>
      </c>
      <c r="G193" s="15" t="s">
        <v>50</v>
      </c>
      <c r="H193" s="15" t="s">
        <v>693</v>
      </c>
      <c r="I193" s="17"/>
      <c r="J193" s="17"/>
      <c r="K193" s="17"/>
      <c r="L193" s="17"/>
      <c r="M193" s="17">
        <v>0</v>
      </c>
      <c r="N193" s="15"/>
      <c r="O193" s="15" t="s">
        <v>53</v>
      </c>
      <c r="P193" s="15"/>
      <c r="Q193" s="17">
        <v>32339144.780000001</v>
      </c>
      <c r="R193" s="17">
        <v>0</v>
      </c>
      <c r="S193" s="17">
        <f>+Q193</f>
        <v>32339144.780000001</v>
      </c>
      <c r="T193" s="17">
        <v>0</v>
      </c>
      <c r="U193" s="15"/>
      <c r="V193" s="17">
        <v>0</v>
      </c>
      <c r="W193" s="17">
        <v>0</v>
      </c>
      <c r="X193" s="15"/>
      <c r="Y193" s="17">
        <v>0</v>
      </c>
      <c r="Z193" s="17">
        <v>0</v>
      </c>
      <c r="AA193" s="15" t="s">
        <v>681</v>
      </c>
      <c r="AB193" s="17">
        <v>0</v>
      </c>
      <c r="AC193" s="17">
        <v>0</v>
      </c>
      <c r="AD193" s="15"/>
      <c r="AE193" s="17">
        <v>0</v>
      </c>
      <c r="AF193" s="15"/>
      <c r="AG193" s="15"/>
      <c r="AH193" s="17">
        <v>0</v>
      </c>
      <c r="AI193" s="17">
        <v>0</v>
      </c>
      <c r="AJ193" s="15"/>
      <c r="AK193" s="17">
        <v>0</v>
      </c>
      <c r="AL193" s="17">
        <v>0</v>
      </c>
      <c r="AM193" s="104"/>
      <c r="AN193" s="5"/>
      <c r="AO193" s="106"/>
      <c r="AP193" s="15"/>
      <c r="AQ193" s="20"/>
      <c r="AR193" s="20"/>
    </row>
    <row r="194" spans="1:44" x14ac:dyDescent="0.25">
      <c r="A194" s="15" t="s">
        <v>944</v>
      </c>
      <c r="B194" s="3">
        <v>44079</v>
      </c>
      <c r="C194" s="15" t="s">
        <v>46</v>
      </c>
      <c r="D194" s="15" t="s">
        <v>56</v>
      </c>
      <c r="E194" s="15" t="s">
        <v>57</v>
      </c>
      <c r="F194" s="15" t="s">
        <v>640</v>
      </c>
      <c r="G194" s="15" t="s">
        <v>50</v>
      </c>
      <c r="H194" s="15" t="s">
        <v>249</v>
      </c>
      <c r="I194" s="17" t="s">
        <v>52</v>
      </c>
      <c r="J194" s="17" t="s">
        <v>52</v>
      </c>
      <c r="K194" s="17" t="s">
        <v>52</v>
      </c>
      <c r="L194" s="17" t="s">
        <v>52</v>
      </c>
      <c r="M194" s="17">
        <v>0</v>
      </c>
      <c r="N194" s="15" t="s">
        <v>52</v>
      </c>
      <c r="O194" s="15" t="s">
        <v>53</v>
      </c>
      <c r="P194" s="15" t="s">
        <v>52</v>
      </c>
      <c r="Q194" s="17">
        <v>35992952.924999997</v>
      </c>
      <c r="R194" s="17">
        <v>0</v>
      </c>
      <c r="S194" s="17">
        <v>34001315.719999999</v>
      </c>
      <c r="T194" s="17">
        <v>0</v>
      </c>
      <c r="U194" s="15" t="s">
        <v>49</v>
      </c>
      <c r="V194" s="17">
        <v>0</v>
      </c>
      <c r="W194" s="17">
        <v>1716928.625</v>
      </c>
      <c r="X194" s="15" t="s">
        <v>49</v>
      </c>
      <c r="Y194" s="17">
        <v>274708.57999999996</v>
      </c>
      <c r="Z194" s="17">
        <v>0</v>
      </c>
      <c r="AA194" s="15" t="s">
        <v>49</v>
      </c>
      <c r="AB194" s="17">
        <v>0</v>
      </c>
      <c r="AC194" s="17">
        <v>0</v>
      </c>
      <c r="AD194" s="15" t="s">
        <v>49</v>
      </c>
      <c r="AE194" s="17">
        <v>0</v>
      </c>
      <c r="AF194" s="15">
        <v>0</v>
      </c>
      <c r="AG194" s="15" t="s">
        <v>49</v>
      </c>
      <c r="AH194" s="17">
        <v>0</v>
      </c>
      <c r="AI194" s="17">
        <v>0</v>
      </c>
      <c r="AJ194" s="15" t="s">
        <v>49</v>
      </c>
      <c r="AK194" s="17">
        <v>0</v>
      </c>
      <c r="AL194" s="17">
        <v>0</v>
      </c>
      <c r="AM194" s="104" t="s">
        <v>52</v>
      </c>
      <c r="AN194" s="15" t="s">
        <v>52</v>
      </c>
      <c r="AO194" s="105" t="s">
        <v>52</v>
      </c>
      <c r="AP194" s="15" t="s">
        <v>52</v>
      </c>
      <c r="AQ194" s="20"/>
      <c r="AR194" s="20"/>
    </row>
    <row r="195" spans="1:44" x14ac:dyDescent="0.25">
      <c r="A195" s="15" t="s">
        <v>946</v>
      </c>
      <c r="B195" s="3">
        <v>44079</v>
      </c>
      <c r="C195" s="15" t="s">
        <v>46</v>
      </c>
      <c r="D195" s="15" t="s">
        <v>56</v>
      </c>
      <c r="E195" s="15" t="s">
        <v>57</v>
      </c>
      <c r="F195" s="15" t="s">
        <v>640</v>
      </c>
      <c r="G195" s="15" t="s">
        <v>50</v>
      </c>
      <c r="H195" s="15" t="s">
        <v>251</v>
      </c>
      <c r="I195" s="17" t="s">
        <v>52</v>
      </c>
      <c r="J195" s="17" t="s">
        <v>52</v>
      </c>
      <c r="K195" s="17" t="s">
        <v>52</v>
      </c>
      <c r="L195" s="17" t="s">
        <v>52</v>
      </c>
      <c r="M195" s="17">
        <v>0</v>
      </c>
      <c r="N195" s="15" t="s">
        <v>52</v>
      </c>
      <c r="O195" s="15" t="s">
        <v>252</v>
      </c>
      <c r="P195" s="15" t="s">
        <v>253</v>
      </c>
      <c r="Q195" s="17">
        <v>883755.49199999997</v>
      </c>
      <c r="R195" s="17">
        <v>0</v>
      </c>
      <c r="S195" s="17">
        <v>600050</v>
      </c>
      <c r="T195" s="17">
        <v>244573.7</v>
      </c>
      <c r="U195" s="15" t="s">
        <v>54</v>
      </c>
      <c r="V195" s="17">
        <v>39131.792000000001</v>
      </c>
      <c r="W195" s="17">
        <v>0</v>
      </c>
      <c r="X195" s="15" t="s">
        <v>49</v>
      </c>
      <c r="Y195" s="17">
        <v>0</v>
      </c>
      <c r="Z195" s="17">
        <v>0</v>
      </c>
      <c r="AA195" s="15" t="s">
        <v>49</v>
      </c>
      <c r="AB195" s="17">
        <v>0</v>
      </c>
      <c r="AC195" s="17">
        <v>0</v>
      </c>
      <c r="AD195" s="15" t="s">
        <v>49</v>
      </c>
      <c r="AE195" s="17">
        <v>0</v>
      </c>
      <c r="AF195" s="15">
        <v>0</v>
      </c>
      <c r="AG195" s="15" t="s">
        <v>49</v>
      </c>
      <c r="AH195" s="17">
        <v>0</v>
      </c>
      <c r="AI195" s="17">
        <v>0</v>
      </c>
      <c r="AJ195" s="15" t="s">
        <v>49</v>
      </c>
      <c r="AK195" s="17">
        <v>0</v>
      </c>
      <c r="AL195" s="17">
        <v>0</v>
      </c>
      <c r="AM195" s="104" t="s">
        <v>52</v>
      </c>
      <c r="AN195" s="15" t="s">
        <v>52</v>
      </c>
      <c r="AO195" s="105" t="s">
        <v>52</v>
      </c>
      <c r="AP195" s="15" t="s">
        <v>52</v>
      </c>
      <c r="AQ195" s="20"/>
      <c r="AR195" s="20"/>
    </row>
    <row r="196" spans="1:44" x14ac:dyDescent="0.25">
      <c r="A196" s="15" t="s">
        <v>948</v>
      </c>
      <c r="B196" s="3">
        <v>44079</v>
      </c>
      <c r="C196" s="15" t="s">
        <v>46</v>
      </c>
      <c r="D196" s="15" t="s">
        <v>56</v>
      </c>
      <c r="E196" s="15" t="s">
        <v>57</v>
      </c>
      <c r="F196" s="15" t="s">
        <v>640</v>
      </c>
      <c r="G196" s="15" t="s">
        <v>50</v>
      </c>
      <c r="H196" s="15" t="s">
        <v>255</v>
      </c>
      <c r="I196" s="17" t="s">
        <v>52</v>
      </c>
      <c r="J196" s="17" t="s">
        <v>52</v>
      </c>
      <c r="K196" s="17" t="s">
        <v>52</v>
      </c>
      <c r="L196" s="17" t="s">
        <v>52</v>
      </c>
      <c r="M196" s="17">
        <v>0</v>
      </c>
      <c r="N196" s="15" t="s">
        <v>52</v>
      </c>
      <c r="O196" s="15" t="s">
        <v>53</v>
      </c>
      <c r="P196" s="15" t="s">
        <v>52</v>
      </c>
      <c r="Q196" s="17">
        <v>21337325.050000001</v>
      </c>
      <c r="R196" s="17">
        <v>0</v>
      </c>
      <c r="S196" s="17">
        <v>19374442.649999999</v>
      </c>
      <c r="T196" s="17">
        <v>0</v>
      </c>
      <c r="U196" s="15" t="s">
        <v>49</v>
      </c>
      <c r="V196" s="17">
        <v>0</v>
      </c>
      <c r="W196" s="17">
        <v>1692140</v>
      </c>
      <c r="X196" s="15" t="s">
        <v>49</v>
      </c>
      <c r="Y196" s="17">
        <v>270742.40000000002</v>
      </c>
      <c r="Z196" s="17">
        <v>0</v>
      </c>
      <c r="AA196" s="15" t="s">
        <v>49</v>
      </c>
      <c r="AB196" s="17">
        <v>0</v>
      </c>
      <c r="AC196" s="17">
        <v>0</v>
      </c>
      <c r="AD196" s="15" t="s">
        <v>49</v>
      </c>
      <c r="AE196" s="17">
        <v>0</v>
      </c>
      <c r="AF196" s="15">
        <v>0</v>
      </c>
      <c r="AG196" s="15" t="s">
        <v>49</v>
      </c>
      <c r="AH196" s="17">
        <v>0</v>
      </c>
      <c r="AI196" s="17">
        <v>0</v>
      </c>
      <c r="AJ196" s="15" t="s">
        <v>49</v>
      </c>
      <c r="AK196" s="17">
        <v>0</v>
      </c>
      <c r="AL196" s="17">
        <v>0</v>
      </c>
      <c r="AM196" s="104" t="s">
        <v>52</v>
      </c>
      <c r="AN196" s="15" t="s">
        <v>52</v>
      </c>
      <c r="AO196" s="105" t="s">
        <v>52</v>
      </c>
      <c r="AP196" s="15" t="s">
        <v>52</v>
      </c>
      <c r="AQ196" s="20"/>
      <c r="AR196" s="20"/>
    </row>
    <row r="197" spans="1:44" x14ac:dyDescent="0.25">
      <c r="A197" s="15" t="s">
        <v>669</v>
      </c>
      <c r="B197" s="3">
        <v>44079</v>
      </c>
      <c r="C197" s="15" t="s">
        <v>46</v>
      </c>
      <c r="D197" s="15" t="s">
        <v>56</v>
      </c>
      <c r="E197" s="15" t="s">
        <v>57</v>
      </c>
      <c r="F197" s="15" t="s">
        <v>640</v>
      </c>
      <c r="G197" s="15" t="s">
        <v>50</v>
      </c>
      <c r="H197" s="15" t="s">
        <v>257</v>
      </c>
      <c r="I197" s="17" t="s">
        <v>52</v>
      </c>
      <c r="J197" s="17" t="s">
        <v>52</v>
      </c>
      <c r="K197" s="17" t="s">
        <v>52</v>
      </c>
      <c r="L197" s="17" t="s">
        <v>52</v>
      </c>
      <c r="M197" s="17">
        <v>0</v>
      </c>
      <c r="N197" s="15" t="s">
        <v>52</v>
      </c>
      <c r="O197" s="15" t="s">
        <v>258</v>
      </c>
      <c r="P197" s="15" t="s">
        <v>259</v>
      </c>
      <c r="Q197" s="17">
        <v>470367.9</v>
      </c>
      <c r="R197" s="17">
        <v>0</v>
      </c>
      <c r="S197" s="17">
        <v>470367.9</v>
      </c>
      <c r="T197" s="17">
        <v>0</v>
      </c>
      <c r="U197" s="15" t="s">
        <v>49</v>
      </c>
      <c r="V197" s="17">
        <v>0</v>
      </c>
      <c r="W197" s="17">
        <v>0</v>
      </c>
      <c r="X197" s="15" t="s">
        <v>49</v>
      </c>
      <c r="Y197" s="17">
        <v>0</v>
      </c>
      <c r="Z197" s="17">
        <v>0</v>
      </c>
      <c r="AA197" s="15" t="s">
        <v>49</v>
      </c>
      <c r="AB197" s="17">
        <v>0</v>
      </c>
      <c r="AC197" s="17">
        <v>0</v>
      </c>
      <c r="AD197" s="15" t="s">
        <v>49</v>
      </c>
      <c r="AE197" s="17">
        <v>0</v>
      </c>
      <c r="AF197" s="15">
        <v>0</v>
      </c>
      <c r="AG197" s="15" t="s">
        <v>49</v>
      </c>
      <c r="AH197" s="17">
        <v>0</v>
      </c>
      <c r="AI197" s="17">
        <v>0</v>
      </c>
      <c r="AJ197" s="15" t="s">
        <v>49</v>
      </c>
      <c r="AK197" s="17">
        <v>0</v>
      </c>
      <c r="AL197" s="17">
        <v>0</v>
      </c>
      <c r="AM197" s="104" t="s">
        <v>52</v>
      </c>
      <c r="AN197" s="15" t="s">
        <v>52</v>
      </c>
      <c r="AO197" s="105" t="s">
        <v>52</v>
      </c>
      <c r="AP197" s="15" t="s">
        <v>52</v>
      </c>
      <c r="AQ197" s="20"/>
      <c r="AR197" s="20"/>
    </row>
    <row r="198" spans="1:44" x14ac:dyDescent="0.25">
      <c r="A198" s="15" t="s">
        <v>951</v>
      </c>
      <c r="B198" s="3">
        <v>44079</v>
      </c>
      <c r="C198" s="15" t="s">
        <v>46</v>
      </c>
      <c r="D198" s="15" t="s">
        <v>56</v>
      </c>
      <c r="E198" s="15" t="s">
        <v>57</v>
      </c>
      <c r="F198" s="15" t="s">
        <v>640</v>
      </c>
      <c r="G198" s="15" t="s">
        <v>50</v>
      </c>
      <c r="H198" s="15" t="s">
        <v>261</v>
      </c>
      <c r="I198" s="17" t="s">
        <v>52</v>
      </c>
      <c r="J198" s="17" t="s">
        <v>52</v>
      </c>
      <c r="K198" s="17" t="s">
        <v>52</v>
      </c>
      <c r="L198" s="17" t="s">
        <v>52</v>
      </c>
      <c r="M198" s="17">
        <v>0</v>
      </c>
      <c r="N198" s="15" t="s">
        <v>52</v>
      </c>
      <c r="O198" s="15" t="s">
        <v>53</v>
      </c>
      <c r="P198" s="15" t="s">
        <v>52</v>
      </c>
      <c r="Q198" s="17">
        <v>17213802.153200001</v>
      </c>
      <c r="R198" s="17">
        <v>0</v>
      </c>
      <c r="S198" s="17">
        <v>16029083.400000002</v>
      </c>
      <c r="T198" s="17">
        <v>0</v>
      </c>
      <c r="U198" s="15" t="s">
        <v>49</v>
      </c>
      <c r="V198" s="17">
        <v>0</v>
      </c>
      <c r="W198" s="17">
        <v>1021309.27</v>
      </c>
      <c r="X198" s="15" t="s">
        <v>49</v>
      </c>
      <c r="Y198" s="17">
        <v>163409.48320000002</v>
      </c>
      <c r="Z198" s="17">
        <v>0</v>
      </c>
      <c r="AA198" s="15" t="s">
        <v>49</v>
      </c>
      <c r="AB198" s="17">
        <v>0</v>
      </c>
      <c r="AC198" s="17">
        <v>0</v>
      </c>
      <c r="AD198" s="15" t="s">
        <v>49</v>
      </c>
      <c r="AE198" s="17">
        <v>0</v>
      </c>
      <c r="AF198" s="15">
        <v>0</v>
      </c>
      <c r="AG198" s="15" t="s">
        <v>49</v>
      </c>
      <c r="AH198" s="17">
        <v>0</v>
      </c>
      <c r="AI198" s="17">
        <v>0</v>
      </c>
      <c r="AJ198" s="15" t="s">
        <v>49</v>
      </c>
      <c r="AK198" s="17">
        <v>0</v>
      </c>
      <c r="AL198" s="17">
        <v>0</v>
      </c>
      <c r="AM198" s="104" t="s">
        <v>52</v>
      </c>
      <c r="AN198" s="15" t="s">
        <v>52</v>
      </c>
      <c r="AO198" s="105" t="s">
        <v>52</v>
      </c>
      <c r="AP198" s="15" t="s">
        <v>52</v>
      </c>
      <c r="AQ198" s="20"/>
      <c r="AR198" s="20"/>
    </row>
    <row r="199" spans="1:44" x14ac:dyDescent="0.25">
      <c r="A199" s="15" t="s">
        <v>953</v>
      </c>
      <c r="B199" s="3">
        <v>44079</v>
      </c>
      <c r="C199" s="15" t="s">
        <v>82</v>
      </c>
      <c r="D199" s="15" t="s">
        <v>56</v>
      </c>
      <c r="E199" s="15" t="s">
        <v>129</v>
      </c>
      <c r="F199" s="15" t="s">
        <v>782</v>
      </c>
      <c r="G199" s="15" t="s">
        <v>50</v>
      </c>
      <c r="H199" s="15" t="s">
        <v>755</v>
      </c>
      <c r="I199" s="17" t="s">
        <v>52</v>
      </c>
      <c r="J199" s="17" t="s">
        <v>52</v>
      </c>
      <c r="K199" s="17" t="s">
        <v>52</v>
      </c>
      <c r="L199" s="17" t="s">
        <v>52</v>
      </c>
      <c r="M199" s="17">
        <v>0</v>
      </c>
      <c r="N199" s="15" t="s">
        <v>52</v>
      </c>
      <c r="O199" s="15" t="s">
        <v>53</v>
      </c>
      <c r="P199" s="15" t="s">
        <v>52</v>
      </c>
      <c r="Q199" s="17">
        <v>264919707.19980052</v>
      </c>
      <c r="R199" s="17">
        <v>0</v>
      </c>
      <c r="S199" s="17">
        <v>167764490.93500248</v>
      </c>
      <c r="T199" s="17">
        <v>0</v>
      </c>
      <c r="U199" s="15" t="s">
        <v>49</v>
      </c>
      <c r="V199" s="17">
        <v>0</v>
      </c>
      <c r="W199" s="17">
        <v>83754496.779996306</v>
      </c>
      <c r="X199" s="15" t="s">
        <v>49</v>
      </c>
      <c r="Y199" s="17">
        <v>13400719.484799419</v>
      </c>
      <c r="Z199" s="17">
        <v>0</v>
      </c>
      <c r="AA199" s="15" t="s">
        <v>49</v>
      </c>
      <c r="AB199" s="17">
        <v>0</v>
      </c>
      <c r="AC199" s="17">
        <v>0</v>
      </c>
      <c r="AD199" s="15" t="s">
        <v>49</v>
      </c>
      <c r="AE199" s="17">
        <v>0</v>
      </c>
      <c r="AF199" s="15">
        <v>0</v>
      </c>
      <c r="AG199" s="15" t="s">
        <v>49</v>
      </c>
      <c r="AH199" s="17">
        <v>0</v>
      </c>
      <c r="AI199" s="17">
        <v>0</v>
      </c>
      <c r="AJ199" s="15" t="s">
        <v>49</v>
      </c>
      <c r="AK199" s="17">
        <v>0</v>
      </c>
      <c r="AL199" s="17">
        <v>0</v>
      </c>
      <c r="AM199" s="104" t="s">
        <v>52</v>
      </c>
      <c r="AN199" s="15" t="s">
        <v>52</v>
      </c>
      <c r="AO199" s="105" t="s">
        <v>52</v>
      </c>
      <c r="AP199" s="15" t="s">
        <v>52</v>
      </c>
      <c r="AQ199" s="20"/>
      <c r="AR199" s="20"/>
    </row>
    <row r="200" spans="1:44" x14ac:dyDescent="0.25">
      <c r="A200" s="15" t="s">
        <v>955</v>
      </c>
      <c r="B200" s="3">
        <v>44079</v>
      </c>
      <c r="C200" s="15" t="s">
        <v>326</v>
      </c>
      <c r="D200" s="15" t="s">
        <v>68</v>
      </c>
      <c r="E200" s="15" t="s">
        <v>332</v>
      </c>
      <c r="F200" s="15" t="s">
        <v>1275</v>
      </c>
      <c r="G200" s="15" t="s">
        <v>50</v>
      </c>
      <c r="H200" s="15" t="s">
        <v>543</v>
      </c>
      <c r="I200" s="17" t="s">
        <v>52</v>
      </c>
      <c r="J200" s="17" t="s">
        <v>52</v>
      </c>
      <c r="K200" s="17" t="s">
        <v>52</v>
      </c>
      <c r="L200" s="17" t="s">
        <v>52</v>
      </c>
      <c r="M200" s="17">
        <v>0</v>
      </c>
      <c r="N200" s="15" t="s">
        <v>52</v>
      </c>
      <c r="O200" s="15" t="s">
        <v>53</v>
      </c>
      <c r="P200" s="15" t="s">
        <v>52</v>
      </c>
      <c r="Q200" s="17">
        <v>210711984.06679997</v>
      </c>
      <c r="R200" s="17">
        <v>0</v>
      </c>
      <c r="S200" s="17">
        <v>152660616.90600002</v>
      </c>
      <c r="T200" s="17">
        <v>0</v>
      </c>
      <c r="U200" s="15" t="s">
        <v>49</v>
      </c>
      <c r="V200" s="17">
        <v>0</v>
      </c>
      <c r="W200" s="17">
        <v>49475792.390000001</v>
      </c>
      <c r="X200" s="15" t="s">
        <v>49</v>
      </c>
      <c r="Y200" s="17">
        <v>7916126.7800000003</v>
      </c>
      <c r="Z200" s="17">
        <v>0</v>
      </c>
      <c r="AA200" s="15" t="s">
        <v>49</v>
      </c>
      <c r="AB200" s="17">
        <v>0</v>
      </c>
      <c r="AC200" s="17">
        <v>610600</v>
      </c>
      <c r="AD200" s="15" t="s">
        <v>49</v>
      </c>
      <c r="AE200" s="17">
        <v>48848</v>
      </c>
      <c r="AF200" s="15">
        <v>0</v>
      </c>
      <c r="AG200" s="15" t="s">
        <v>49</v>
      </c>
      <c r="AH200" s="17">
        <v>0</v>
      </c>
      <c r="AI200" s="17">
        <v>0</v>
      </c>
      <c r="AJ200" s="15" t="s">
        <v>49</v>
      </c>
      <c r="AK200" s="17">
        <v>0</v>
      </c>
      <c r="AL200" s="17">
        <v>0</v>
      </c>
      <c r="AM200" s="104" t="s">
        <v>52</v>
      </c>
      <c r="AN200" s="15" t="s">
        <v>52</v>
      </c>
      <c r="AO200" s="105" t="s">
        <v>52</v>
      </c>
      <c r="AP200" s="15" t="s">
        <v>52</v>
      </c>
      <c r="AQ200" s="20"/>
      <c r="AR200" s="20"/>
    </row>
    <row r="201" spans="1:44" x14ac:dyDescent="0.25">
      <c r="A201" s="15" t="s">
        <v>960</v>
      </c>
      <c r="B201" s="3">
        <v>44079</v>
      </c>
      <c r="C201" s="15" t="s">
        <v>46</v>
      </c>
      <c r="D201" s="15" t="s">
        <v>68</v>
      </c>
      <c r="E201" s="15" t="s">
        <v>69</v>
      </c>
      <c r="F201" s="15" t="s">
        <v>648</v>
      </c>
      <c r="G201" s="15" t="s">
        <v>50</v>
      </c>
      <c r="H201" s="15" t="s">
        <v>263</v>
      </c>
      <c r="I201" s="17" t="s">
        <v>52</v>
      </c>
      <c r="J201" s="17" t="s">
        <v>52</v>
      </c>
      <c r="K201" s="17" t="s">
        <v>52</v>
      </c>
      <c r="L201" s="17" t="s">
        <v>52</v>
      </c>
      <c r="M201" s="17">
        <v>0</v>
      </c>
      <c r="N201" s="15" t="s">
        <v>52</v>
      </c>
      <c r="O201" s="15" t="s">
        <v>53</v>
      </c>
      <c r="P201" s="15" t="s">
        <v>52</v>
      </c>
      <c r="Q201" s="17">
        <v>64474312.011200003</v>
      </c>
      <c r="R201" s="17">
        <v>0</v>
      </c>
      <c r="S201" s="17">
        <v>58714968.190000005</v>
      </c>
      <c r="T201" s="17">
        <v>0</v>
      </c>
      <c r="U201" s="15" t="s">
        <v>49</v>
      </c>
      <c r="V201" s="17">
        <v>0</v>
      </c>
      <c r="W201" s="17">
        <v>4964951.5699999994</v>
      </c>
      <c r="X201" s="15" t="s">
        <v>54</v>
      </c>
      <c r="Y201" s="17">
        <v>794392.25120000006</v>
      </c>
      <c r="Z201" s="17">
        <v>0</v>
      </c>
      <c r="AA201" s="15" t="s">
        <v>49</v>
      </c>
      <c r="AB201" s="17">
        <v>0</v>
      </c>
      <c r="AC201" s="17">
        <v>0</v>
      </c>
      <c r="AD201" s="15" t="s">
        <v>49</v>
      </c>
      <c r="AE201" s="17">
        <v>0</v>
      </c>
      <c r="AF201" s="15">
        <v>0</v>
      </c>
      <c r="AG201" s="15" t="s">
        <v>49</v>
      </c>
      <c r="AH201" s="17">
        <v>0</v>
      </c>
      <c r="AI201" s="17">
        <v>0</v>
      </c>
      <c r="AJ201" s="15" t="s">
        <v>49</v>
      </c>
      <c r="AK201" s="17">
        <v>0</v>
      </c>
      <c r="AL201" s="17">
        <v>0</v>
      </c>
      <c r="AM201" s="104" t="s">
        <v>52</v>
      </c>
      <c r="AN201" s="15" t="s">
        <v>52</v>
      </c>
      <c r="AO201" s="105" t="s">
        <v>52</v>
      </c>
      <c r="AP201" s="15" t="s">
        <v>52</v>
      </c>
      <c r="AQ201" s="20"/>
      <c r="AR201" s="20"/>
    </row>
    <row r="202" spans="1:44" x14ac:dyDescent="0.25">
      <c r="A202" s="15" t="s">
        <v>679</v>
      </c>
      <c r="B202" s="3">
        <v>44079</v>
      </c>
      <c r="C202" s="15" t="s">
        <v>46</v>
      </c>
      <c r="D202" s="15" t="s">
        <v>68</v>
      </c>
      <c r="E202" s="15" t="s">
        <v>69</v>
      </c>
      <c r="F202" s="15" t="s">
        <v>648</v>
      </c>
      <c r="G202" s="15" t="s">
        <v>50</v>
      </c>
      <c r="H202" s="15" t="s">
        <v>265</v>
      </c>
      <c r="I202" s="17" t="s">
        <v>52</v>
      </c>
      <c r="J202" s="17" t="s">
        <v>52</v>
      </c>
      <c r="K202" s="17" t="s">
        <v>52</v>
      </c>
      <c r="L202" s="17" t="s">
        <v>52</v>
      </c>
      <c r="M202" s="17">
        <v>0</v>
      </c>
      <c r="N202" s="15" t="s">
        <v>52</v>
      </c>
      <c r="O202" s="15" t="s">
        <v>266</v>
      </c>
      <c r="P202" s="15" t="s">
        <v>267</v>
      </c>
      <c r="Q202" s="17">
        <v>2813702.7</v>
      </c>
      <c r="R202" s="17">
        <v>0</v>
      </c>
      <c r="S202" s="17">
        <v>2813702.7</v>
      </c>
      <c r="T202" s="17">
        <v>0</v>
      </c>
      <c r="U202" s="15" t="s">
        <v>49</v>
      </c>
      <c r="V202" s="17">
        <v>0</v>
      </c>
      <c r="W202" s="17">
        <v>0</v>
      </c>
      <c r="X202" s="15" t="s">
        <v>49</v>
      </c>
      <c r="Y202" s="17">
        <v>0</v>
      </c>
      <c r="Z202" s="17">
        <v>0</v>
      </c>
      <c r="AA202" s="15" t="s">
        <v>49</v>
      </c>
      <c r="AB202" s="17">
        <v>0</v>
      </c>
      <c r="AC202" s="17">
        <v>0</v>
      </c>
      <c r="AD202" s="15" t="s">
        <v>49</v>
      </c>
      <c r="AE202" s="17">
        <v>0</v>
      </c>
      <c r="AF202" s="15">
        <v>0</v>
      </c>
      <c r="AG202" s="15" t="s">
        <v>49</v>
      </c>
      <c r="AH202" s="17">
        <v>0</v>
      </c>
      <c r="AI202" s="17">
        <v>0</v>
      </c>
      <c r="AJ202" s="15" t="s">
        <v>49</v>
      </c>
      <c r="AK202" s="17">
        <v>0</v>
      </c>
      <c r="AL202" s="17">
        <v>0</v>
      </c>
      <c r="AM202" s="104" t="s">
        <v>52</v>
      </c>
      <c r="AN202" s="15" t="s">
        <v>52</v>
      </c>
      <c r="AO202" s="105" t="s">
        <v>52</v>
      </c>
      <c r="AP202" s="15" t="s">
        <v>52</v>
      </c>
      <c r="AQ202" s="20"/>
      <c r="AR202" s="20"/>
    </row>
    <row r="203" spans="1:44" x14ac:dyDescent="0.25">
      <c r="A203" s="15" t="s">
        <v>962</v>
      </c>
      <c r="B203" s="3">
        <v>44079</v>
      </c>
      <c r="C203" s="15" t="s">
        <v>46</v>
      </c>
      <c r="D203" s="15" t="s">
        <v>68</v>
      </c>
      <c r="E203" s="15" t="s">
        <v>69</v>
      </c>
      <c r="F203" s="15" t="s">
        <v>648</v>
      </c>
      <c r="G203" s="15" t="s">
        <v>50</v>
      </c>
      <c r="H203" s="15" t="s">
        <v>269</v>
      </c>
      <c r="I203" s="17" t="s">
        <v>52</v>
      </c>
      <c r="J203" s="17" t="s">
        <v>52</v>
      </c>
      <c r="K203" s="17" t="s">
        <v>52</v>
      </c>
      <c r="L203" s="17" t="s">
        <v>52</v>
      </c>
      <c r="M203" s="17">
        <v>0</v>
      </c>
      <c r="N203" s="15" t="s">
        <v>52</v>
      </c>
      <c r="O203" s="15" t="s">
        <v>53</v>
      </c>
      <c r="P203" s="15" t="s">
        <v>52</v>
      </c>
      <c r="Q203" s="17">
        <v>486355</v>
      </c>
      <c r="R203" s="17">
        <v>0</v>
      </c>
      <c r="S203" s="17">
        <v>486355</v>
      </c>
      <c r="T203" s="17">
        <v>0</v>
      </c>
      <c r="U203" s="15" t="s">
        <v>49</v>
      </c>
      <c r="V203" s="17">
        <v>0</v>
      </c>
      <c r="W203" s="17">
        <v>0</v>
      </c>
      <c r="X203" s="15" t="s">
        <v>49</v>
      </c>
      <c r="Y203" s="17">
        <v>0</v>
      </c>
      <c r="Z203" s="17">
        <v>0</v>
      </c>
      <c r="AA203" s="15" t="s">
        <v>49</v>
      </c>
      <c r="AB203" s="17">
        <v>0</v>
      </c>
      <c r="AC203" s="17">
        <v>0</v>
      </c>
      <c r="AD203" s="15" t="s">
        <v>49</v>
      </c>
      <c r="AE203" s="17">
        <v>0</v>
      </c>
      <c r="AF203" s="15">
        <v>0</v>
      </c>
      <c r="AG203" s="15" t="s">
        <v>49</v>
      </c>
      <c r="AH203" s="17">
        <v>0</v>
      </c>
      <c r="AI203" s="17">
        <v>0</v>
      </c>
      <c r="AJ203" s="15" t="s">
        <v>49</v>
      </c>
      <c r="AK203" s="17">
        <v>0</v>
      </c>
      <c r="AL203" s="17">
        <v>0</v>
      </c>
      <c r="AM203" s="104" t="s">
        <v>52</v>
      </c>
      <c r="AN203" s="15" t="s">
        <v>52</v>
      </c>
      <c r="AO203" s="105" t="s">
        <v>52</v>
      </c>
      <c r="AP203" s="15" t="s">
        <v>52</v>
      </c>
      <c r="AQ203" s="20"/>
      <c r="AR203" s="20"/>
    </row>
    <row r="204" spans="1:44" x14ac:dyDescent="0.25">
      <c r="A204" s="15" t="s">
        <v>1603</v>
      </c>
      <c r="B204" s="3">
        <v>44079</v>
      </c>
      <c r="C204" s="15" t="s">
        <v>82</v>
      </c>
      <c r="D204" s="15" t="s">
        <v>68</v>
      </c>
      <c r="E204" s="15" t="s">
        <v>86</v>
      </c>
      <c r="F204" s="15" t="s">
        <v>326</v>
      </c>
      <c r="G204" s="15" t="s">
        <v>50</v>
      </c>
      <c r="H204" s="15" t="s">
        <v>756</v>
      </c>
      <c r="I204" s="17" t="s">
        <v>52</v>
      </c>
      <c r="J204" s="17" t="s">
        <v>52</v>
      </c>
      <c r="K204" s="17" t="s">
        <v>52</v>
      </c>
      <c r="L204" s="17" t="s">
        <v>52</v>
      </c>
      <c r="M204" s="17">
        <v>0</v>
      </c>
      <c r="N204" s="15" t="s">
        <v>52</v>
      </c>
      <c r="O204" s="15" t="s">
        <v>53</v>
      </c>
      <c r="P204" s="15" t="s">
        <v>52</v>
      </c>
      <c r="Q204" s="17">
        <v>195989574.55429998</v>
      </c>
      <c r="R204" s="17">
        <v>0</v>
      </c>
      <c r="S204" s="17">
        <v>144105413.64130002</v>
      </c>
      <c r="T204" s="17">
        <v>0</v>
      </c>
      <c r="U204" s="15" t="s">
        <v>49</v>
      </c>
      <c r="V204" s="17">
        <v>0</v>
      </c>
      <c r="W204" s="17">
        <v>44727724.925000012</v>
      </c>
      <c r="X204" s="15" t="s">
        <v>54</v>
      </c>
      <c r="Y204" s="17">
        <v>7156435.987999999</v>
      </c>
      <c r="Z204" s="17">
        <v>0</v>
      </c>
      <c r="AA204" s="15" t="s">
        <v>49</v>
      </c>
      <c r="AB204" s="17">
        <v>0</v>
      </c>
      <c r="AC204" s="17">
        <v>0</v>
      </c>
      <c r="AD204" s="15" t="s">
        <v>49</v>
      </c>
      <c r="AE204" s="17">
        <v>0</v>
      </c>
      <c r="AF204" s="15">
        <v>0</v>
      </c>
      <c r="AG204" s="15" t="s">
        <v>49</v>
      </c>
      <c r="AH204" s="17">
        <v>0</v>
      </c>
      <c r="AI204" s="17">
        <v>0</v>
      </c>
      <c r="AJ204" s="15" t="s">
        <v>49</v>
      </c>
      <c r="AK204" s="17">
        <v>0</v>
      </c>
      <c r="AL204" s="17">
        <v>0</v>
      </c>
      <c r="AM204" s="104" t="s">
        <v>52</v>
      </c>
      <c r="AN204" s="15" t="s">
        <v>52</v>
      </c>
      <c r="AO204" s="105" t="s">
        <v>52</v>
      </c>
      <c r="AP204" s="15" t="s">
        <v>52</v>
      </c>
      <c r="AQ204" s="20"/>
      <c r="AR204" s="20"/>
    </row>
    <row r="205" spans="1:44" x14ac:dyDescent="0.25">
      <c r="A205" s="15" t="s">
        <v>1604</v>
      </c>
      <c r="B205" s="3">
        <v>44079</v>
      </c>
      <c r="C205" s="15" t="s">
        <v>82</v>
      </c>
      <c r="D205" s="15" t="s">
        <v>68</v>
      </c>
      <c r="E205" s="15" t="s">
        <v>86</v>
      </c>
      <c r="F205" s="15" t="s">
        <v>326</v>
      </c>
      <c r="G205" s="15" t="s">
        <v>50</v>
      </c>
      <c r="H205" s="15" t="s">
        <v>757</v>
      </c>
      <c r="I205" s="17" t="s">
        <v>52</v>
      </c>
      <c r="J205" s="17" t="s">
        <v>52</v>
      </c>
      <c r="K205" s="17" t="s">
        <v>52</v>
      </c>
      <c r="L205" s="17" t="s">
        <v>52</v>
      </c>
      <c r="M205" s="17">
        <v>0</v>
      </c>
      <c r="N205" s="15" t="s">
        <v>52</v>
      </c>
      <c r="O205" s="15" t="s">
        <v>187</v>
      </c>
      <c r="P205" s="15" t="s">
        <v>188</v>
      </c>
      <c r="Q205" s="17">
        <v>2069426.75</v>
      </c>
      <c r="R205" s="17">
        <v>0</v>
      </c>
      <c r="S205" s="17">
        <v>1743408.75</v>
      </c>
      <c r="T205" s="17">
        <v>281050</v>
      </c>
      <c r="U205" s="15" t="s">
        <v>54</v>
      </c>
      <c r="V205" s="17">
        <v>44968</v>
      </c>
      <c r="W205" s="17">
        <v>0</v>
      </c>
      <c r="X205" s="15" t="s">
        <v>49</v>
      </c>
      <c r="Y205" s="17">
        <v>0</v>
      </c>
      <c r="Z205" s="17">
        <v>0</v>
      </c>
      <c r="AA205" s="15" t="s">
        <v>49</v>
      </c>
      <c r="AB205" s="17">
        <v>0</v>
      </c>
      <c r="AC205" s="17">
        <v>0</v>
      </c>
      <c r="AD205" s="15" t="s">
        <v>49</v>
      </c>
      <c r="AE205" s="17">
        <v>0</v>
      </c>
      <c r="AF205" s="15">
        <v>0</v>
      </c>
      <c r="AG205" s="15" t="s">
        <v>49</v>
      </c>
      <c r="AH205" s="17">
        <v>0</v>
      </c>
      <c r="AI205" s="17">
        <v>0</v>
      </c>
      <c r="AJ205" s="15" t="s">
        <v>49</v>
      </c>
      <c r="AK205" s="17">
        <v>0</v>
      </c>
      <c r="AL205" s="17">
        <v>0</v>
      </c>
      <c r="AM205" s="104" t="s">
        <v>52</v>
      </c>
      <c r="AN205" s="15" t="s">
        <v>52</v>
      </c>
      <c r="AO205" s="105" t="s">
        <v>52</v>
      </c>
      <c r="AP205" s="15" t="s">
        <v>52</v>
      </c>
      <c r="AQ205" s="20"/>
      <c r="AR205" s="20"/>
    </row>
    <row r="206" spans="1:44" x14ac:dyDescent="0.25">
      <c r="A206" s="15" t="s">
        <v>1605</v>
      </c>
      <c r="B206" s="3">
        <v>44079</v>
      </c>
      <c r="C206" s="15" t="s">
        <v>82</v>
      </c>
      <c r="D206" s="15" t="s">
        <v>68</v>
      </c>
      <c r="E206" s="15" t="s">
        <v>86</v>
      </c>
      <c r="F206" s="15" t="s">
        <v>326</v>
      </c>
      <c r="G206" s="15" t="s">
        <v>50</v>
      </c>
      <c r="H206" s="15" t="s">
        <v>758</v>
      </c>
      <c r="I206" s="17" t="s">
        <v>52</v>
      </c>
      <c r="J206" s="17" t="s">
        <v>52</v>
      </c>
      <c r="K206" s="17" t="s">
        <v>52</v>
      </c>
      <c r="L206" s="17" t="s">
        <v>52</v>
      </c>
      <c r="M206" s="17">
        <v>0</v>
      </c>
      <c r="N206" s="15" t="s">
        <v>52</v>
      </c>
      <c r="O206" s="15" t="s">
        <v>53</v>
      </c>
      <c r="P206" s="15" t="s">
        <v>52</v>
      </c>
      <c r="Q206" s="17">
        <v>39139486.715999998</v>
      </c>
      <c r="R206" s="17">
        <v>0</v>
      </c>
      <c r="S206" s="17">
        <v>20257683.749999993</v>
      </c>
      <c r="T206" s="17">
        <v>0</v>
      </c>
      <c r="U206" s="15" t="s">
        <v>49</v>
      </c>
      <c r="V206" s="17">
        <v>0</v>
      </c>
      <c r="W206" s="17">
        <v>16277416.35</v>
      </c>
      <c r="X206" s="15" t="s">
        <v>54</v>
      </c>
      <c r="Y206" s="17">
        <v>2604386.6159999995</v>
      </c>
      <c r="Z206" s="17">
        <v>0</v>
      </c>
      <c r="AA206" s="15" t="s">
        <v>49</v>
      </c>
      <c r="AB206" s="17">
        <v>0</v>
      </c>
      <c r="AC206" s="17">
        <v>0</v>
      </c>
      <c r="AD206" s="15" t="s">
        <v>49</v>
      </c>
      <c r="AE206" s="17">
        <v>0</v>
      </c>
      <c r="AF206" s="15">
        <v>0</v>
      </c>
      <c r="AG206" s="15" t="s">
        <v>49</v>
      </c>
      <c r="AH206" s="17">
        <v>0</v>
      </c>
      <c r="AI206" s="17">
        <v>0</v>
      </c>
      <c r="AJ206" s="15" t="s">
        <v>49</v>
      </c>
      <c r="AK206" s="17">
        <v>0</v>
      </c>
      <c r="AL206" s="17">
        <v>0</v>
      </c>
      <c r="AM206" s="104" t="s">
        <v>52</v>
      </c>
      <c r="AN206" s="15" t="s">
        <v>52</v>
      </c>
      <c r="AO206" s="105" t="s">
        <v>52</v>
      </c>
      <c r="AP206" s="15" t="s">
        <v>52</v>
      </c>
      <c r="AQ206" s="20"/>
      <c r="AR206" s="20"/>
    </row>
    <row r="207" spans="1:44" x14ac:dyDescent="0.25">
      <c r="A207" s="15" t="s">
        <v>1606</v>
      </c>
      <c r="B207" s="3">
        <v>44079</v>
      </c>
      <c r="C207" s="15" t="s">
        <v>326</v>
      </c>
      <c r="D207" s="15" t="s">
        <v>78</v>
      </c>
      <c r="E207" s="15" t="s">
        <v>333</v>
      </c>
      <c r="F207" s="15" t="s">
        <v>703</v>
      </c>
      <c r="G207" s="15" t="s">
        <v>50</v>
      </c>
      <c r="H207" s="15" t="s">
        <v>544</v>
      </c>
      <c r="I207" s="17" t="s">
        <v>52</v>
      </c>
      <c r="J207" s="17" t="s">
        <v>52</v>
      </c>
      <c r="K207" s="17" t="s">
        <v>52</v>
      </c>
      <c r="L207" s="17" t="s">
        <v>52</v>
      </c>
      <c r="M207" s="17">
        <v>0</v>
      </c>
      <c r="N207" s="15" t="s">
        <v>52</v>
      </c>
      <c r="O207" s="15" t="s">
        <v>53</v>
      </c>
      <c r="P207" s="15" t="s">
        <v>52</v>
      </c>
      <c r="Q207" s="17">
        <v>198015607.57860005</v>
      </c>
      <c r="R207" s="17">
        <v>0</v>
      </c>
      <c r="S207" s="17">
        <v>137115068.6426</v>
      </c>
      <c r="T207" s="17">
        <v>0</v>
      </c>
      <c r="U207" s="15" t="s">
        <v>49</v>
      </c>
      <c r="V207" s="17">
        <v>0</v>
      </c>
      <c r="W207" s="17">
        <v>52500464.600000009</v>
      </c>
      <c r="X207" s="15" t="s">
        <v>54</v>
      </c>
      <c r="Y207" s="17">
        <v>8400074.3359999992</v>
      </c>
      <c r="Z207" s="17">
        <v>0</v>
      </c>
      <c r="AA207" s="15" t="s">
        <v>49</v>
      </c>
      <c r="AB207" s="17">
        <v>0</v>
      </c>
      <c r="AC207" s="17">
        <v>0</v>
      </c>
      <c r="AD207" s="15" t="s">
        <v>49</v>
      </c>
      <c r="AE207" s="17">
        <v>0</v>
      </c>
      <c r="AF207" s="15">
        <v>0</v>
      </c>
      <c r="AG207" s="15" t="s">
        <v>49</v>
      </c>
      <c r="AH207" s="17">
        <v>0</v>
      </c>
      <c r="AI207" s="17">
        <v>0</v>
      </c>
      <c r="AJ207" s="15" t="s">
        <v>49</v>
      </c>
      <c r="AK207" s="17">
        <v>0</v>
      </c>
      <c r="AL207" s="17">
        <v>0</v>
      </c>
      <c r="AM207" s="104" t="s">
        <v>52</v>
      </c>
      <c r="AN207" s="15" t="s">
        <v>52</v>
      </c>
      <c r="AO207" s="105" t="s">
        <v>52</v>
      </c>
      <c r="AP207" s="15" t="s">
        <v>52</v>
      </c>
      <c r="AQ207" s="20"/>
      <c r="AR207" s="20"/>
    </row>
    <row r="208" spans="1:44" x14ac:dyDescent="0.25">
      <c r="A208" s="15" t="s">
        <v>1607</v>
      </c>
      <c r="B208" s="3">
        <v>44079</v>
      </c>
      <c r="C208" s="15" t="s">
        <v>82</v>
      </c>
      <c r="D208" s="15" t="s">
        <v>78</v>
      </c>
      <c r="E208" s="15" t="s">
        <v>719</v>
      </c>
      <c r="F208" s="15" t="s">
        <v>713</v>
      </c>
      <c r="G208" s="15" t="s">
        <v>50</v>
      </c>
      <c r="H208" s="15" t="s">
        <v>759</v>
      </c>
      <c r="I208" s="17" t="s">
        <v>52</v>
      </c>
      <c r="J208" s="17" t="s">
        <v>52</v>
      </c>
      <c r="K208" s="17" t="s">
        <v>52</v>
      </c>
      <c r="L208" s="17" t="s">
        <v>52</v>
      </c>
      <c r="M208" s="17">
        <v>0</v>
      </c>
      <c r="N208" s="15" t="s">
        <v>52</v>
      </c>
      <c r="O208" s="15" t="s">
        <v>53</v>
      </c>
      <c r="P208" s="15" t="s">
        <v>52</v>
      </c>
      <c r="Q208" s="17">
        <v>67500102.406750008</v>
      </c>
      <c r="R208" s="17">
        <v>0</v>
      </c>
      <c r="S208" s="17">
        <v>45988630.666350007</v>
      </c>
      <c r="T208" s="17">
        <v>0</v>
      </c>
      <c r="U208" s="15" t="s">
        <v>49</v>
      </c>
      <c r="V208" s="17">
        <v>0</v>
      </c>
      <c r="W208" s="17">
        <v>18544372.190000001</v>
      </c>
      <c r="X208" s="15" t="s">
        <v>54</v>
      </c>
      <c r="Y208" s="17">
        <v>2967099.5504000001</v>
      </c>
      <c r="Z208" s="17">
        <v>0</v>
      </c>
      <c r="AA208" s="15" t="s">
        <v>49</v>
      </c>
      <c r="AB208" s="17">
        <v>0</v>
      </c>
      <c r="AC208" s="17">
        <v>0</v>
      </c>
      <c r="AD208" s="15" t="s">
        <v>49</v>
      </c>
      <c r="AE208" s="17">
        <v>0</v>
      </c>
      <c r="AF208" s="15">
        <v>0</v>
      </c>
      <c r="AG208" s="15" t="s">
        <v>49</v>
      </c>
      <c r="AH208" s="17">
        <v>0</v>
      </c>
      <c r="AI208" s="17">
        <v>0</v>
      </c>
      <c r="AJ208" s="15" t="s">
        <v>49</v>
      </c>
      <c r="AK208" s="17">
        <v>0</v>
      </c>
      <c r="AL208" s="17">
        <v>0</v>
      </c>
      <c r="AM208" s="104" t="s">
        <v>52</v>
      </c>
      <c r="AN208" s="15" t="s">
        <v>52</v>
      </c>
      <c r="AO208" s="105" t="s">
        <v>52</v>
      </c>
      <c r="AP208" s="15" t="s">
        <v>52</v>
      </c>
      <c r="AQ208" s="20"/>
      <c r="AR208" s="20"/>
    </row>
    <row r="209" spans="1:44" x14ac:dyDescent="0.25">
      <c r="A209" s="15" t="s">
        <v>964</v>
      </c>
      <c r="B209" s="3">
        <v>44079</v>
      </c>
      <c r="C209" s="15" t="s">
        <v>82</v>
      </c>
      <c r="D209" s="15" t="s">
        <v>78</v>
      </c>
      <c r="E209" s="15" t="s">
        <v>719</v>
      </c>
      <c r="F209" s="15" t="s">
        <v>713</v>
      </c>
      <c r="G209" s="15" t="s">
        <v>60</v>
      </c>
      <c r="H209" s="15" t="s">
        <v>52</v>
      </c>
      <c r="I209" s="17" t="s">
        <v>760</v>
      </c>
      <c r="J209" s="17" t="s">
        <v>52</v>
      </c>
      <c r="K209" s="17" t="s">
        <v>761</v>
      </c>
      <c r="L209" s="17" t="s">
        <v>246</v>
      </c>
      <c r="M209" s="17">
        <v>9298983.2400000002</v>
      </c>
      <c r="N209" s="15" t="s">
        <v>64</v>
      </c>
      <c r="O209" s="15" t="s">
        <v>280</v>
      </c>
      <c r="P209" s="15" t="s">
        <v>281</v>
      </c>
      <c r="Q209" s="17">
        <v>-178875</v>
      </c>
      <c r="R209" s="17">
        <v>0</v>
      </c>
      <c r="S209" s="17">
        <v>-178875</v>
      </c>
      <c r="T209" s="17">
        <v>0</v>
      </c>
      <c r="U209" s="15" t="s">
        <v>49</v>
      </c>
      <c r="V209" s="17">
        <v>0</v>
      </c>
      <c r="W209" s="17">
        <v>0</v>
      </c>
      <c r="X209" s="15" t="s">
        <v>49</v>
      </c>
      <c r="Y209" s="17">
        <v>0</v>
      </c>
      <c r="Z209" s="17">
        <v>0</v>
      </c>
      <c r="AA209" s="15" t="s">
        <v>49</v>
      </c>
      <c r="AB209" s="17">
        <v>0</v>
      </c>
      <c r="AC209" s="17">
        <v>0</v>
      </c>
      <c r="AD209" s="15" t="s">
        <v>49</v>
      </c>
      <c r="AE209" s="17">
        <v>0</v>
      </c>
      <c r="AF209" s="15">
        <v>0</v>
      </c>
      <c r="AG209" s="15" t="s">
        <v>49</v>
      </c>
      <c r="AH209" s="17">
        <v>0</v>
      </c>
      <c r="AI209" s="17">
        <v>0</v>
      </c>
      <c r="AJ209" s="15" t="s">
        <v>49</v>
      </c>
      <c r="AK209" s="17">
        <v>0</v>
      </c>
      <c r="AL209" s="17">
        <v>0</v>
      </c>
      <c r="AM209" s="104" t="s">
        <v>52</v>
      </c>
      <c r="AN209" s="15" t="s">
        <v>52</v>
      </c>
      <c r="AO209" s="105" t="s">
        <v>52</v>
      </c>
      <c r="AP209" s="15" t="s">
        <v>52</v>
      </c>
      <c r="AQ209" s="20"/>
      <c r="AR209" s="20"/>
    </row>
    <row r="210" spans="1:44" x14ac:dyDescent="0.25">
      <c r="A210" s="15" t="s">
        <v>966</v>
      </c>
      <c r="B210" s="3">
        <v>44079</v>
      </c>
      <c r="C210" s="15" t="s">
        <v>82</v>
      </c>
      <c r="D210" s="15" t="s">
        <v>78</v>
      </c>
      <c r="E210" s="15" t="s">
        <v>719</v>
      </c>
      <c r="F210" s="15" t="s">
        <v>713</v>
      </c>
      <c r="G210" s="15" t="s">
        <v>60</v>
      </c>
      <c r="H210" s="15" t="s">
        <v>52</v>
      </c>
      <c r="I210" s="17" t="s">
        <v>762</v>
      </c>
      <c r="J210" s="17" t="s">
        <v>52</v>
      </c>
      <c r="K210" s="17" t="s">
        <v>763</v>
      </c>
      <c r="L210" s="17" t="s">
        <v>246</v>
      </c>
      <c r="M210" s="17">
        <v>1566061.75</v>
      </c>
      <c r="N210" s="15" t="s">
        <v>64</v>
      </c>
      <c r="O210" s="15" t="s">
        <v>283</v>
      </c>
      <c r="P210" s="15" t="s">
        <v>284</v>
      </c>
      <c r="Q210" s="17">
        <v>-511200</v>
      </c>
      <c r="R210" s="17">
        <v>0</v>
      </c>
      <c r="S210" s="17">
        <v>-511200</v>
      </c>
      <c r="T210" s="17">
        <v>0</v>
      </c>
      <c r="U210" s="15" t="s">
        <v>49</v>
      </c>
      <c r="V210" s="17">
        <v>0</v>
      </c>
      <c r="W210" s="17">
        <v>0</v>
      </c>
      <c r="X210" s="15" t="s">
        <v>49</v>
      </c>
      <c r="Y210" s="17">
        <v>0</v>
      </c>
      <c r="Z210" s="17">
        <v>0</v>
      </c>
      <c r="AA210" s="15" t="s">
        <v>49</v>
      </c>
      <c r="AB210" s="17">
        <v>0</v>
      </c>
      <c r="AC210" s="17">
        <v>0</v>
      </c>
      <c r="AD210" s="15" t="s">
        <v>49</v>
      </c>
      <c r="AE210" s="17">
        <v>0</v>
      </c>
      <c r="AF210" s="15">
        <v>0</v>
      </c>
      <c r="AG210" s="15" t="s">
        <v>49</v>
      </c>
      <c r="AH210" s="17">
        <v>0</v>
      </c>
      <c r="AI210" s="17">
        <v>0</v>
      </c>
      <c r="AJ210" s="15" t="s">
        <v>49</v>
      </c>
      <c r="AK210" s="17">
        <v>0</v>
      </c>
      <c r="AL210" s="17">
        <v>0</v>
      </c>
      <c r="AM210" s="104" t="s">
        <v>52</v>
      </c>
      <c r="AN210" s="15" t="s">
        <v>52</v>
      </c>
      <c r="AO210" s="105" t="s">
        <v>52</v>
      </c>
      <c r="AP210" s="15" t="s">
        <v>52</v>
      </c>
      <c r="AQ210" s="20"/>
      <c r="AR210" s="20"/>
    </row>
    <row r="211" spans="1:44" x14ac:dyDescent="0.25">
      <c r="A211" s="15" t="s">
        <v>971</v>
      </c>
      <c r="B211" s="3">
        <v>44079</v>
      </c>
      <c r="C211" s="15" t="s">
        <v>326</v>
      </c>
      <c r="D211" s="15" t="s">
        <v>100</v>
      </c>
      <c r="E211" s="15" t="s">
        <v>347</v>
      </c>
      <c r="F211" s="15" t="s">
        <v>1295</v>
      </c>
      <c r="G211" s="15" t="s">
        <v>50</v>
      </c>
      <c r="H211" s="15" t="s">
        <v>545</v>
      </c>
      <c r="I211" s="17" t="s">
        <v>52</v>
      </c>
      <c r="J211" s="17" t="s">
        <v>52</v>
      </c>
      <c r="K211" s="17" t="s">
        <v>52</v>
      </c>
      <c r="L211" s="17" t="s">
        <v>52</v>
      </c>
      <c r="M211" s="17">
        <v>0</v>
      </c>
      <c r="N211" s="15" t="s">
        <v>52</v>
      </c>
      <c r="O211" s="15" t="s">
        <v>53</v>
      </c>
      <c r="P211" s="15" t="s">
        <v>52</v>
      </c>
      <c r="Q211" s="17">
        <v>246353081.78084999</v>
      </c>
      <c r="R211" s="17">
        <v>0</v>
      </c>
      <c r="S211" s="17">
        <v>198727625.17904991</v>
      </c>
      <c r="T211" s="17">
        <v>0</v>
      </c>
      <c r="U211" s="15" t="s">
        <v>49</v>
      </c>
      <c r="V211" s="17">
        <v>0</v>
      </c>
      <c r="W211" s="17">
        <v>41056428.105000004</v>
      </c>
      <c r="X211" s="15" t="s">
        <v>54</v>
      </c>
      <c r="Y211" s="17">
        <v>6569028.4968000008</v>
      </c>
      <c r="Z211" s="17">
        <v>0</v>
      </c>
      <c r="AA211" s="15" t="s">
        <v>49</v>
      </c>
      <c r="AB211" s="17">
        <v>0</v>
      </c>
      <c r="AC211" s="17">
        <v>0</v>
      </c>
      <c r="AD211" s="15" t="s">
        <v>49</v>
      </c>
      <c r="AE211" s="17">
        <v>0</v>
      </c>
      <c r="AF211" s="15">
        <v>0</v>
      </c>
      <c r="AG211" s="15" t="s">
        <v>49</v>
      </c>
      <c r="AH211" s="17">
        <v>0</v>
      </c>
      <c r="AI211" s="17">
        <v>0</v>
      </c>
      <c r="AJ211" s="15" t="s">
        <v>49</v>
      </c>
      <c r="AK211" s="17">
        <v>0</v>
      </c>
      <c r="AL211" s="17">
        <v>0</v>
      </c>
      <c r="AM211" s="104" t="s">
        <v>52</v>
      </c>
      <c r="AN211" s="15" t="s">
        <v>52</v>
      </c>
      <c r="AO211" s="105" t="s">
        <v>52</v>
      </c>
      <c r="AP211" s="15" t="s">
        <v>52</v>
      </c>
      <c r="AQ211" s="20"/>
      <c r="AR211" s="20"/>
    </row>
    <row r="212" spans="1:44" x14ac:dyDescent="0.25">
      <c r="A212" s="15" t="s">
        <v>973</v>
      </c>
      <c r="B212" s="3">
        <v>44079</v>
      </c>
      <c r="C212" s="15" t="s">
        <v>326</v>
      </c>
      <c r="D212" s="15" t="s">
        <v>240</v>
      </c>
      <c r="E212" s="15" t="s">
        <v>373</v>
      </c>
      <c r="F212" s="15" t="s">
        <v>1304</v>
      </c>
      <c r="G212" s="15" t="s">
        <v>50</v>
      </c>
      <c r="H212" s="15" t="s">
        <v>546</v>
      </c>
      <c r="I212" s="17" t="s">
        <v>52</v>
      </c>
      <c r="J212" s="17" t="s">
        <v>52</v>
      </c>
      <c r="K212" s="17" t="s">
        <v>52</v>
      </c>
      <c r="L212" s="17" t="s">
        <v>52</v>
      </c>
      <c r="M212" s="17">
        <v>0</v>
      </c>
      <c r="N212" s="15" t="s">
        <v>52</v>
      </c>
      <c r="O212" s="15" t="s">
        <v>53</v>
      </c>
      <c r="P212" s="15" t="s">
        <v>52</v>
      </c>
      <c r="Q212" s="17">
        <v>210746928.60615</v>
      </c>
      <c r="R212" s="17">
        <v>0</v>
      </c>
      <c r="S212" s="17">
        <v>159193706.13455001</v>
      </c>
      <c r="T212" s="17">
        <v>0</v>
      </c>
      <c r="U212" s="15" t="s">
        <v>49</v>
      </c>
      <c r="V212" s="17">
        <v>0</v>
      </c>
      <c r="W212" s="17">
        <v>43873943.549999997</v>
      </c>
      <c r="X212" s="15" t="s">
        <v>54</v>
      </c>
      <c r="Y212" s="17">
        <v>7019830.9699999997</v>
      </c>
      <c r="Z212" s="17">
        <v>0</v>
      </c>
      <c r="AA212" s="15" t="s">
        <v>49</v>
      </c>
      <c r="AB212" s="17">
        <v>0</v>
      </c>
      <c r="AC212" s="17">
        <v>610600</v>
      </c>
      <c r="AD212" s="15" t="s">
        <v>49</v>
      </c>
      <c r="AE212" s="17">
        <v>48848</v>
      </c>
      <c r="AF212" s="15">
        <v>0</v>
      </c>
      <c r="AG212" s="15" t="s">
        <v>49</v>
      </c>
      <c r="AH212" s="17">
        <v>0</v>
      </c>
      <c r="AI212" s="17">
        <v>0</v>
      </c>
      <c r="AJ212" s="15" t="s">
        <v>49</v>
      </c>
      <c r="AK212" s="17">
        <v>0</v>
      </c>
      <c r="AL212" s="17">
        <v>0</v>
      </c>
      <c r="AM212" s="104" t="s">
        <v>52</v>
      </c>
      <c r="AN212" s="15" t="s">
        <v>52</v>
      </c>
      <c r="AO212" s="105" t="s">
        <v>52</v>
      </c>
      <c r="AP212" s="15" t="s">
        <v>52</v>
      </c>
      <c r="AQ212" s="20"/>
      <c r="AR212" s="20"/>
    </row>
    <row r="213" spans="1:44" x14ac:dyDescent="0.25">
      <c r="A213" s="15" t="s">
        <v>977</v>
      </c>
      <c r="B213" s="3">
        <v>44079</v>
      </c>
      <c r="C213" s="15" t="s">
        <v>82</v>
      </c>
      <c r="D213" s="15" t="s">
        <v>240</v>
      </c>
      <c r="E213" s="15" t="s">
        <v>313</v>
      </c>
      <c r="F213" s="15" t="s">
        <v>766</v>
      </c>
      <c r="G213" s="15" t="s">
        <v>50</v>
      </c>
      <c r="H213" s="15" t="s">
        <v>765</v>
      </c>
      <c r="I213" s="17" t="s">
        <v>52</v>
      </c>
      <c r="J213" s="17" t="s">
        <v>52</v>
      </c>
      <c r="K213" s="17" t="s">
        <v>52</v>
      </c>
      <c r="L213" s="17" t="s">
        <v>52</v>
      </c>
      <c r="M213" s="17">
        <v>0</v>
      </c>
      <c r="N213" s="15" t="s">
        <v>52</v>
      </c>
      <c r="O213" s="15" t="s">
        <v>53</v>
      </c>
      <c r="P213" s="15" t="s">
        <v>52</v>
      </c>
      <c r="Q213" s="17">
        <v>89426783.340398788</v>
      </c>
      <c r="R213" s="17">
        <v>0</v>
      </c>
      <c r="S213" s="17">
        <v>66842429.049991474</v>
      </c>
      <c r="T213" s="17">
        <v>0</v>
      </c>
      <c r="U213" s="15" t="s">
        <v>49</v>
      </c>
      <c r="V213" s="17">
        <v>0</v>
      </c>
      <c r="W213" s="17">
        <v>19469270.94000854</v>
      </c>
      <c r="X213" s="15" t="s">
        <v>49</v>
      </c>
      <c r="Y213" s="17">
        <v>3115083.3503998402</v>
      </c>
      <c r="Z213" s="17">
        <v>0</v>
      </c>
      <c r="AA213" s="15" t="s">
        <v>49</v>
      </c>
      <c r="AB213" s="17">
        <v>0</v>
      </c>
      <c r="AC213" s="17">
        <v>0</v>
      </c>
      <c r="AD213" s="15" t="s">
        <v>49</v>
      </c>
      <c r="AE213" s="17">
        <v>0</v>
      </c>
      <c r="AF213" s="15">
        <v>0</v>
      </c>
      <c r="AG213" s="15" t="s">
        <v>49</v>
      </c>
      <c r="AH213" s="17">
        <v>0</v>
      </c>
      <c r="AI213" s="17">
        <v>0</v>
      </c>
      <c r="AJ213" s="15" t="s">
        <v>49</v>
      </c>
      <c r="AK213" s="17">
        <v>0</v>
      </c>
      <c r="AL213" s="17">
        <v>0</v>
      </c>
      <c r="AM213" s="104" t="s">
        <v>52</v>
      </c>
      <c r="AN213" s="15" t="s">
        <v>52</v>
      </c>
      <c r="AO213" s="105" t="s">
        <v>52</v>
      </c>
      <c r="AP213" s="15" t="s">
        <v>52</v>
      </c>
      <c r="AQ213" s="20"/>
      <c r="AR213" s="20"/>
    </row>
    <row r="214" spans="1:44" x14ac:dyDescent="0.25">
      <c r="A214" s="15" t="s">
        <v>979</v>
      </c>
      <c r="B214" s="3">
        <v>44079</v>
      </c>
      <c r="C214" s="15" t="s">
        <v>82</v>
      </c>
      <c r="D214" s="15" t="s">
        <v>240</v>
      </c>
      <c r="E214" s="15" t="s">
        <v>313</v>
      </c>
      <c r="F214" s="15" t="s">
        <v>766</v>
      </c>
      <c r="G214" s="15" t="s">
        <v>60</v>
      </c>
      <c r="H214" s="15" t="s">
        <v>52</v>
      </c>
      <c r="I214" s="17" t="s">
        <v>767</v>
      </c>
      <c r="J214" s="17" t="s">
        <v>52</v>
      </c>
      <c r="K214" s="17" t="s">
        <v>768</v>
      </c>
      <c r="L214" s="17" t="s">
        <v>246</v>
      </c>
      <c r="M214" s="17">
        <v>870812.92</v>
      </c>
      <c r="N214" s="15" t="s">
        <v>64</v>
      </c>
      <c r="O214" s="15" t="s">
        <v>288</v>
      </c>
      <c r="P214" s="15" t="s">
        <v>289</v>
      </c>
      <c r="Q214" s="17">
        <v>-211700</v>
      </c>
      <c r="R214" s="17">
        <v>0</v>
      </c>
      <c r="S214" s="17">
        <v>0</v>
      </c>
      <c r="T214" s="17">
        <v>0</v>
      </c>
      <c r="U214" s="15" t="s">
        <v>49</v>
      </c>
      <c r="V214" s="17">
        <v>0</v>
      </c>
      <c r="W214" s="17">
        <v>-182500</v>
      </c>
      <c r="X214" s="15" t="s">
        <v>54</v>
      </c>
      <c r="Y214" s="17">
        <v>-29200</v>
      </c>
      <c r="Z214" s="17">
        <v>0</v>
      </c>
      <c r="AA214" s="15" t="s">
        <v>49</v>
      </c>
      <c r="AB214" s="17">
        <v>0</v>
      </c>
      <c r="AC214" s="17">
        <v>0</v>
      </c>
      <c r="AD214" s="15" t="s">
        <v>49</v>
      </c>
      <c r="AE214" s="17">
        <v>0</v>
      </c>
      <c r="AF214" s="15">
        <v>0</v>
      </c>
      <c r="AG214" s="15" t="s">
        <v>49</v>
      </c>
      <c r="AH214" s="17">
        <v>0</v>
      </c>
      <c r="AI214" s="17">
        <v>0</v>
      </c>
      <c r="AJ214" s="15" t="s">
        <v>49</v>
      </c>
      <c r="AK214" s="17">
        <v>0</v>
      </c>
      <c r="AL214" s="17">
        <v>0</v>
      </c>
      <c r="AM214" s="104" t="s">
        <v>52</v>
      </c>
      <c r="AN214" s="15" t="s">
        <v>52</v>
      </c>
      <c r="AO214" s="105" t="s">
        <v>52</v>
      </c>
      <c r="AP214" s="15" t="s">
        <v>52</v>
      </c>
      <c r="AQ214" s="20"/>
      <c r="AR214" s="20"/>
    </row>
    <row r="215" spans="1:44" x14ac:dyDescent="0.25">
      <c r="A215" s="15" t="s">
        <v>982</v>
      </c>
      <c r="B215" s="3">
        <v>44079</v>
      </c>
      <c r="C215" s="15" t="s">
        <v>326</v>
      </c>
      <c r="D215" s="15" t="s">
        <v>384</v>
      </c>
      <c r="E215" s="15" t="s">
        <v>385</v>
      </c>
      <c r="F215" s="15" t="s">
        <v>1317</v>
      </c>
      <c r="G215" s="15" t="s">
        <v>50</v>
      </c>
      <c r="H215" s="15" t="s">
        <v>547</v>
      </c>
      <c r="I215" s="17" t="s">
        <v>52</v>
      </c>
      <c r="J215" s="17" t="s">
        <v>52</v>
      </c>
      <c r="K215" s="17" t="s">
        <v>52</v>
      </c>
      <c r="L215" s="17" t="s">
        <v>52</v>
      </c>
      <c r="M215" s="17">
        <v>0</v>
      </c>
      <c r="N215" s="15" t="s">
        <v>52</v>
      </c>
      <c r="O215" s="15" t="s">
        <v>53</v>
      </c>
      <c r="P215" s="15" t="s">
        <v>52</v>
      </c>
      <c r="Q215" s="17">
        <v>213158692.15160006</v>
      </c>
      <c r="R215" s="17">
        <v>0</v>
      </c>
      <c r="S215" s="17">
        <v>157198303.96380001</v>
      </c>
      <c r="T215" s="17">
        <v>0</v>
      </c>
      <c r="U215" s="15" t="s">
        <v>49</v>
      </c>
      <c r="V215" s="17">
        <v>0</v>
      </c>
      <c r="W215" s="17">
        <v>48241713.954999991</v>
      </c>
      <c r="X215" s="15" t="s">
        <v>54</v>
      </c>
      <c r="Y215" s="17">
        <v>7718674.2328000003</v>
      </c>
      <c r="Z215" s="17">
        <v>0</v>
      </c>
      <c r="AA215" s="15" t="s">
        <v>49</v>
      </c>
      <c r="AB215" s="17">
        <v>0</v>
      </c>
      <c r="AC215" s="17">
        <v>0</v>
      </c>
      <c r="AD215" s="15" t="s">
        <v>49</v>
      </c>
      <c r="AE215" s="17">
        <v>0</v>
      </c>
      <c r="AF215" s="15">
        <v>0</v>
      </c>
      <c r="AG215" s="15" t="s">
        <v>49</v>
      </c>
      <c r="AH215" s="17">
        <v>0</v>
      </c>
      <c r="AI215" s="17">
        <v>0</v>
      </c>
      <c r="AJ215" s="15" t="s">
        <v>49</v>
      </c>
      <c r="AK215" s="17">
        <v>0</v>
      </c>
      <c r="AL215" s="17">
        <v>0</v>
      </c>
      <c r="AM215" s="104" t="s">
        <v>52</v>
      </c>
      <c r="AN215" s="15" t="s">
        <v>52</v>
      </c>
      <c r="AO215" s="105" t="s">
        <v>52</v>
      </c>
      <c r="AP215" s="15" t="s">
        <v>52</v>
      </c>
      <c r="AQ215" s="20"/>
      <c r="AR215" s="20"/>
    </row>
    <row r="216" spans="1:44" x14ac:dyDescent="0.25">
      <c r="A216" s="15" t="s">
        <v>984</v>
      </c>
      <c r="B216" s="3">
        <v>44079</v>
      </c>
      <c r="C216" s="15" t="s">
        <v>326</v>
      </c>
      <c r="D216" s="15" t="s">
        <v>386</v>
      </c>
      <c r="E216" s="15" t="s">
        <v>387</v>
      </c>
      <c r="F216" s="15" t="s">
        <v>1261</v>
      </c>
      <c r="G216" s="15" t="s">
        <v>50</v>
      </c>
      <c r="H216" s="15" t="s">
        <v>548</v>
      </c>
      <c r="I216" s="17" t="s">
        <v>52</v>
      </c>
      <c r="J216" s="17" t="s">
        <v>52</v>
      </c>
      <c r="K216" s="17" t="s">
        <v>52</v>
      </c>
      <c r="L216" s="17" t="s">
        <v>52</v>
      </c>
      <c r="M216" s="17">
        <v>0</v>
      </c>
      <c r="N216" s="15" t="s">
        <v>52</v>
      </c>
      <c r="O216" s="15" t="s">
        <v>53</v>
      </c>
      <c r="P216" s="15" t="s">
        <v>52</v>
      </c>
      <c r="Q216" s="17">
        <v>323964372.56440002</v>
      </c>
      <c r="R216" s="17">
        <v>0</v>
      </c>
      <c r="S216" s="17">
        <v>229425866.29640001</v>
      </c>
      <c r="T216" s="17">
        <v>0</v>
      </c>
      <c r="U216" s="15" t="s">
        <v>49</v>
      </c>
      <c r="V216" s="17">
        <v>0</v>
      </c>
      <c r="W216" s="17">
        <v>81498712.300000012</v>
      </c>
      <c r="X216" s="15" t="s">
        <v>54</v>
      </c>
      <c r="Y216" s="17">
        <v>13039793.968</v>
      </c>
      <c r="Z216" s="17">
        <v>0</v>
      </c>
      <c r="AA216" s="15" t="s">
        <v>49</v>
      </c>
      <c r="AB216" s="17">
        <v>0</v>
      </c>
      <c r="AC216" s="17">
        <v>0</v>
      </c>
      <c r="AD216" s="15" t="s">
        <v>49</v>
      </c>
      <c r="AE216" s="17">
        <v>0</v>
      </c>
      <c r="AF216" s="15">
        <v>0</v>
      </c>
      <c r="AG216" s="15" t="s">
        <v>49</v>
      </c>
      <c r="AH216" s="17">
        <v>0</v>
      </c>
      <c r="AI216" s="17">
        <v>0</v>
      </c>
      <c r="AJ216" s="15" t="s">
        <v>49</v>
      </c>
      <c r="AK216" s="17">
        <v>0</v>
      </c>
      <c r="AL216" s="17">
        <v>0</v>
      </c>
      <c r="AM216" s="104" t="s">
        <v>52</v>
      </c>
      <c r="AN216" s="15" t="s">
        <v>52</v>
      </c>
      <c r="AO216" s="105" t="s">
        <v>52</v>
      </c>
      <c r="AP216" s="15" t="s">
        <v>52</v>
      </c>
      <c r="AQ216" s="20"/>
      <c r="AR216" s="20"/>
    </row>
    <row r="217" spans="1:44" x14ac:dyDescent="0.25">
      <c r="A217" s="15" t="s">
        <v>988</v>
      </c>
      <c r="B217" s="3">
        <v>44079</v>
      </c>
      <c r="C217" s="15" t="s">
        <v>326</v>
      </c>
      <c r="D217" s="15" t="s">
        <v>388</v>
      </c>
      <c r="E217" s="15" t="s">
        <v>389</v>
      </c>
      <c r="F217" s="15" t="s">
        <v>1260</v>
      </c>
      <c r="G217" s="15" t="s">
        <v>50</v>
      </c>
      <c r="H217" s="15" t="s">
        <v>549</v>
      </c>
      <c r="I217" s="17" t="s">
        <v>52</v>
      </c>
      <c r="J217" s="17" t="s">
        <v>52</v>
      </c>
      <c r="K217" s="17" t="s">
        <v>52</v>
      </c>
      <c r="L217" s="17" t="s">
        <v>52</v>
      </c>
      <c r="M217" s="17">
        <v>0</v>
      </c>
      <c r="N217" s="15" t="s">
        <v>52</v>
      </c>
      <c r="O217" s="15" t="s">
        <v>53</v>
      </c>
      <c r="P217" s="15" t="s">
        <v>52</v>
      </c>
      <c r="Q217" s="17">
        <v>183640845.00424996</v>
      </c>
      <c r="R217" s="17">
        <v>0</v>
      </c>
      <c r="S217" s="17">
        <v>141364570.17844996</v>
      </c>
      <c r="T217" s="17">
        <v>0</v>
      </c>
      <c r="U217" s="15" t="s">
        <v>49</v>
      </c>
      <c r="V217" s="17">
        <v>0</v>
      </c>
      <c r="W217" s="17">
        <v>36445064.504999995</v>
      </c>
      <c r="X217" s="15" t="s">
        <v>49</v>
      </c>
      <c r="Y217" s="17">
        <v>5831210.3207999989</v>
      </c>
      <c r="Z217" s="17">
        <v>0</v>
      </c>
      <c r="AA217" s="15" t="s">
        <v>49</v>
      </c>
      <c r="AB217" s="17">
        <v>0</v>
      </c>
      <c r="AC217" s="17">
        <v>0</v>
      </c>
      <c r="AD217" s="15" t="s">
        <v>49</v>
      </c>
      <c r="AE217" s="17">
        <v>0</v>
      </c>
      <c r="AF217" s="15">
        <v>0</v>
      </c>
      <c r="AG217" s="15" t="s">
        <v>49</v>
      </c>
      <c r="AH217" s="17">
        <v>0</v>
      </c>
      <c r="AI217" s="17">
        <v>0</v>
      </c>
      <c r="AJ217" s="15" t="s">
        <v>49</v>
      </c>
      <c r="AK217" s="17">
        <v>0</v>
      </c>
      <c r="AL217" s="17">
        <v>0</v>
      </c>
      <c r="AM217" s="104" t="s">
        <v>52</v>
      </c>
      <c r="AN217" s="15" t="s">
        <v>52</v>
      </c>
      <c r="AO217" s="105" t="s">
        <v>52</v>
      </c>
      <c r="AP217" s="15" t="s">
        <v>52</v>
      </c>
      <c r="AQ217" s="20"/>
      <c r="AR217" s="20"/>
    </row>
    <row r="218" spans="1:44" x14ac:dyDescent="0.25">
      <c r="A218" s="15" t="s">
        <v>990</v>
      </c>
      <c r="B218" s="3">
        <v>44079</v>
      </c>
      <c r="C218" s="15" t="s">
        <v>326</v>
      </c>
      <c r="D218" s="15" t="s">
        <v>393</v>
      </c>
      <c r="E218" s="15" t="s">
        <v>394</v>
      </c>
      <c r="F218" s="15" t="s">
        <v>1331</v>
      </c>
      <c r="G218" s="15" t="s">
        <v>50</v>
      </c>
      <c r="H218" s="15" t="s">
        <v>550</v>
      </c>
      <c r="I218" s="17" t="s">
        <v>52</v>
      </c>
      <c r="J218" s="17" t="s">
        <v>52</v>
      </c>
      <c r="K218" s="17" t="s">
        <v>52</v>
      </c>
      <c r="L218" s="17" t="s">
        <v>52</v>
      </c>
      <c r="M218" s="17">
        <v>0</v>
      </c>
      <c r="N218" s="15" t="s">
        <v>52</v>
      </c>
      <c r="O218" s="15" t="s">
        <v>53</v>
      </c>
      <c r="P218" s="15" t="s">
        <v>52</v>
      </c>
      <c r="Q218" s="17">
        <v>137250568.55905002</v>
      </c>
      <c r="R218" s="17">
        <v>0</v>
      </c>
      <c r="S218" s="17">
        <v>99194516.494450003</v>
      </c>
      <c r="T218" s="17">
        <v>0</v>
      </c>
      <c r="U218" s="15" t="s">
        <v>49</v>
      </c>
      <c r="V218" s="17">
        <v>0</v>
      </c>
      <c r="W218" s="17">
        <v>32806941.435000002</v>
      </c>
      <c r="X218" s="15" t="s">
        <v>49</v>
      </c>
      <c r="Y218" s="17">
        <v>5249110.6296000006</v>
      </c>
      <c r="Z218" s="17">
        <v>0</v>
      </c>
      <c r="AA218" s="15" t="s">
        <v>49</v>
      </c>
      <c r="AB218" s="17">
        <v>0</v>
      </c>
      <c r="AC218" s="17">
        <v>0</v>
      </c>
      <c r="AD218" s="15" t="s">
        <v>49</v>
      </c>
      <c r="AE218" s="17">
        <v>0</v>
      </c>
      <c r="AF218" s="15">
        <v>0</v>
      </c>
      <c r="AG218" s="15" t="s">
        <v>49</v>
      </c>
      <c r="AH218" s="17">
        <v>0</v>
      </c>
      <c r="AI218" s="17">
        <v>0</v>
      </c>
      <c r="AJ218" s="15" t="s">
        <v>49</v>
      </c>
      <c r="AK218" s="17">
        <v>0</v>
      </c>
      <c r="AL218" s="17">
        <v>0</v>
      </c>
      <c r="AM218" s="104" t="s">
        <v>52</v>
      </c>
      <c r="AN218" s="15" t="s">
        <v>52</v>
      </c>
      <c r="AO218" s="105" t="s">
        <v>52</v>
      </c>
      <c r="AP218" s="15" t="s">
        <v>52</v>
      </c>
      <c r="AQ218" s="20"/>
      <c r="AR218" s="20"/>
    </row>
    <row r="219" spans="1:44" x14ac:dyDescent="0.25">
      <c r="A219" s="15" t="s">
        <v>995</v>
      </c>
      <c r="B219" s="3">
        <v>44079</v>
      </c>
      <c r="C219" s="15" t="s">
        <v>326</v>
      </c>
      <c r="D219" s="15" t="s">
        <v>652</v>
      </c>
      <c r="E219" s="15" t="s">
        <v>48</v>
      </c>
      <c r="F219" s="15" t="s">
        <v>627</v>
      </c>
      <c r="G219" s="15" t="s">
        <v>50</v>
      </c>
      <c r="H219" s="15" t="s">
        <v>247</v>
      </c>
      <c r="I219" s="17" t="s">
        <v>52</v>
      </c>
      <c r="J219" s="17" t="s">
        <v>52</v>
      </c>
      <c r="K219" s="17" t="s">
        <v>52</v>
      </c>
      <c r="L219" s="17" t="s">
        <v>52</v>
      </c>
      <c r="M219" s="17">
        <v>0</v>
      </c>
      <c r="N219" s="15" t="s">
        <v>52</v>
      </c>
      <c r="O219" s="15" t="s">
        <v>53</v>
      </c>
      <c r="P219" s="15" t="s">
        <v>52</v>
      </c>
      <c r="Q219" s="17">
        <v>118110535.43320002</v>
      </c>
      <c r="R219" s="17">
        <v>0</v>
      </c>
      <c r="S219" s="17">
        <v>103763875.52000001</v>
      </c>
      <c r="T219" s="17">
        <v>0</v>
      </c>
      <c r="U219" s="15" t="s">
        <v>49</v>
      </c>
      <c r="V219" s="17">
        <v>0</v>
      </c>
      <c r="W219" s="17">
        <v>12367810.27</v>
      </c>
      <c r="X219" s="15" t="s">
        <v>49</v>
      </c>
      <c r="Y219" s="17">
        <v>1978849.6431999998</v>
      </c>
      <c r="Z219" s="17">
        <v>0</v>
      </c>
      <c r="AA219" s="15" t="s">
        <v>49</v>
      </c>
      <c r="AB219" s="17">
        <v>0</v>
      </c>
      <c r="AC219" s="17">
        <v>0</v>
      </c>
      <c r="AD219" s="15" t="s">
        <v>49</v>
      </c>
      <c r="AE219" s="17">
        <v>0</v>
      </c>
      <c r="AF219" s="15">
        <v>0</v>
      </c>
      <c r="AG219" s="15" t="s">
        <v>49</v>
      </c>
      <c r="AH219" s="17">
        <v>0</v>
      </c>
      <c r="AI219" s="17">
        <v>0</v>
      </c>
      <c r="AJ219" s="15" t="s">
        <v>49</v>
      </c>
      <c r="AK219" s="17">
        <v>0</v>
      </c>
      <c r="AL219" s="17">
        <v>0</v>
      </c>
      <c r="AM219" s="104" t="s">
        <v>52</v>
      </c>
      <c r="AN219" s="15" t="s">
        <v>52</v>
      </c>
      <c r="AO219" s="105" t="s">
        <v>52</v>
      </c>
      <c r="AP219" s="15" t="s">
        <v>52</v>
      </c>
      <c r="AQ219" s="20"/>
      <c r="AR219" s="20"/>
    </row>
    <row r="220" spans="1:44" x14ac:dyDescent="0.25">
      <c r="A220" s="15" t="s">
        <v>999</v>
      </c>
      <c r="B220" s="3">
        <v>44079</v>
      </c>
      <c r="C220" s="15" t="s">
        <v>326</v>
      </c>
      <c r="D220" s="15" t="s">
        <v>397</v>
      </c>
      <c r="E220" s="15" t="s">
        <v>398</v>
      </c>
      <c r="F220" s="15" t="s">
        <v>1343</v>
      </c>
      <c r="G220" s="15" t="s">
        <v>50</v>
      </c>
      <c r="H220" s="15" t="s">
        <v>551</v>
      </c>
      <c r="I220" s="17" t="s">
        <v>52</v>
      </c>
      <c r="J220" s="17" t="s">
        <v>52</v>
      </c>
      <c r="K220" s="17" t="s">
        <v>52</v>
      </c>
      <c r="L220" s="17" t="s">
        <v>52</v>
      </c>
      <c r="M220" s="17">
        <v>0</v>
      </c>
      <c r="N220" s="15" t="s">
        <v>52</v>
      </c>
      <c r="O220" s="15" t="s">
        <v>53</v>
      </c>
      <c r="P220" s="15" t="s">
        <v>52</v>
      </c>
      <c r="Q220" s="17">
        <v>24718814.181600001</v>
      </c>
      <c r="R220" s="17">
        <v>0</v>
      </c>
      <c r="S220" s="17">
        <v>9274272.2800000031</v>
      </c>
      <c r="T220" s="17">
        <v>0</v>
      </c>
      <c r="U220" s="15" t="s">
        <v>49</v>
      </c>
      <c r="V220" s="17">
        <v>0</v>
      </c>
      <c r="W220" s="17">
        <v>13314260.26</v>
      </c>
      <c r="X220" s="15" t="s">
        <v>54</v>
      </c>
      <c r="Y220" s="17">
        <v>2130281.6415999997</v>
      </c>
      <c r="Z220" s="17">
        <v>0</v>
      </c>
      <c r="AA220" s="15" t="s">
        <v>49</v>
      </c>
      <c r="AB220" s="17">
        <v>0</v>
      </c>
      <c r="AC220" s="17">
        <v>0</v>
      </c>
      <c r="AD220" s="15" t="s">
        <v>49</v>
      </c>
      <c r="AE220" s="17">
        <v>0</v>
      </c>
      <c r="AF220" s="15">
        <v>0</v>
      </c>
      <c r="AG220" s="15" t="s">
        <v>49</v>
      </c>
      <c r="AH220" s="17">
        <v>0</v>
      </c>
      <c r="AI220" s="17">
        <v>0</v>
      </c>
      <c r="AJ220" s="15" t="s">
        <v>49</v>
      </c>
      <c r="AK220" s="17">
        <v>0</v>
      </c>
      <c r="AL220" s="17">
        <v>0</v>
      </c>
      <c r="AM220" s="104" t="s">
        <v>52</v>
      </c>
      <c r="AN220" s="15" t="s">
        <v>52</v>
      </c>
      <c r="AO220" s="105" t="s">
        <v>52</v>
      </c>
      <c r="AP220" s="15" t="s">
        <v>52</v>
      </c>
      <c r="AQ220" s="20"/>
      <c r="AR220" s="20"/>
    </row>
    <row r="221" spans="1:44" x14ac:dyDescent="0.25">
      <c r="A221" s="15" t="s">
        <v>1002</v>
      </c>
      <c r="B221" s="3">
        <v>44079</v>
      </c>
      <c r="C221" s="15" t="s">
        <v>326</v>
      </c>
      <c r="D221" s="15" t="s">
        <v>653</v>
      </c>
      <c r="E221" s="15" t="s">
        <v>79</v>
      </c>
      <c r="F221" s="15" t="s">
        <v>659</v>
      </c>
      <c r="G221" s="15" t="s">
        <v>50</v>
      </c>
      <c r="H221" s="15" t="s">
        <v>660</v>
      </c>
      <c r="I221" s="17" t="s">
        <v>52</v>
      </c>
      <c r="J221" s="17" t="s">
        <v>52</v>
      </c>
      <c r="K221" s="17" t="s">
        <v>52</v>
      </c>
      <c r="L221" s="17" t="s">
        <v>52</v>
      </c>
      <c r="M221" s="17">
        <v>0</v>
      </c>
      <c r="N221" s="15" t="s">
        <v>52</v>
      </c>
      <c r="O221" s="15" t="s">
        <v>661</v>
      </c>
      <c r="P221" s="15" t="s">
        <v>52</v>
      </c>
      <c r="Q221" s="17">
        <v>0</v>
      </c>
      <c r="R221" s="17">
        <v>0</v>
      </c>
      <c r="S221" s="17">
        <v>0</v>
      </c>
      <c r="T221" s="17">
        <v>0</v>
      </c>
      <c r="U221" s="15" t="s">
        <v>49</v>
      </c>
      <c r="V221" s="17">
        <v>0</v>
      </c>
      <c r="W221" s="17">
        <v>0</v>
      </c>
      <c r="X221" s="15" t="s">
        <v>49</v>
      </c>
      <c r="Y221" s="17">
        <v>0</v>
      </c>
      <c r="Z221" s="17">
        <v>0</v>
      </c>
      <c r="AA221" s="15" t="s">
        <v>49</v>
      </c>
      <c r="AB221" s="17">
        <v>0</v>
      </c>
      <c r="AC221" s="17">
        <v>0</v>
      </c>
      <c r="AD221" s="15" t="s">
        <v>49</v>
      </c>
      <c r="AE221" s="17">
        <v>0</v>
      </c>
      <c r="AF221" s="15">
        <v>0</v>
      </c>
      <c r="AG221" s="15" t="s">
        <v>49</v>
      </c>
      <c r="AH221" s="17">
        <v>0</v>
      </c>
      <c r="AI221" s="17">
        <v>0</v>
      </c>
      <c r="AJ221" s="15" t="s">
        <v>49</v>
      </c>
      <c r="AK221" s="17">
        <v>0</v>
      </c>
      <c r="AL221" s="17">
        <v>0</v>
      </c>
      <c r="AM221" s="104" t="s">
        <v>52</v>
      </c>
      <c r="AN221" s="15" t="s">
        <v>52</v>
      </c>
      <c r="AO221" s="105" t="s">
        <v>52</v>
      </c>
      <c r="AP221" s="15" t="s">
        <v>52</v>
      </c>
      <c r="AQ221" s="20"/>
      <c r="AR221" s="20"/>
    </row>
    <row r="222" spans="1:44" x14ac:dyDescent="0.25">
      <c r="A222" s="15" t="s">
        <v>1005</v>
      </c>
      <c r="B222" s="3">
        <v>44079</v>
      </c>
      <c r="C222" s="15" t="s">
        <v>326</v>
      </c>
      <c r="D222" s="15" t="s">
        <v>399</v>
      </c>
      <c r="E222" s="15" t="s">
        <v>400</v>
      </c>
      <c r="F222" s="15" t="s">
        <v>1371</v>
      </c>
      <c r="G222" s="15" t="s">
        <v>50</v>
      </c>
      <c r="H222" s="15" t="s">
        <v>552</v>
      </c>
      <c r="I222" s="17" t="s">
        <v>52</v>
      </c>
      <c r="J222" s="17" t="s">
        <v>52</v>
      </c>
      <c r="K222" s="17" t="s">
        <v>52</v>
      </c>
      <c r="L222" s="17" t="s">
        <v>52</v>
      </c>
      <c r="M222" s="17">
        <v>0</v>
      </c>
      <c r="N222" s="15" t="s">
        <v>52</v>
      </c>
      <c r="O222" s="15" t="s">
        <v>53</v>
      </c>
      <c r="P222" s="15" t="s">
        <v>52</v>
      </c>
      <c r="Q222" s="17">
        <v>141120801.07679999</v>
      </c>
      <c r="R222" s="17">
        <v>0</v>
      </c>
      <c r="S222" s="17">
        <v>117254816.09999998</v>
      </c>
      <c r="T222" s="17">
        <v>0</v>
      </c>
      <c r="U222" s="15" t="s">
        <v>49</v>
      </c>
      <c r="V222" s="17">
        <v>0</v>
      </c>
      <c r="W222" s="17">
        <v>20574124.98</v>
      </c>
      <c r="X222" s="15" t="s">
        <v>49</v>
      </c>
      <c r="Y222" s="17">
        <v>3291859.9967999998</v>
      </c>
      <c r="Z222" s="17">
        <v>0</v>
      </c>
      <c r="AA222" s="15" t="s">
        <v>49</v>
      </c>
      <c r="AB222" s="17">
        <v>0</v>
      </c>
      <c r="AC222" s="17">
        <v>0</v>
      </c>
      <c r="AD222" s="15" t="s">
        <v>49</v>
      </c>
      <c r="AE222" s="17">
        <v>0</v>
      </c>
      <c r="AF222" s="15">
        <v>0</v>
      </c>
      <c r="AG222" s="15" t="s">
        <v>49</v>
      </c>
      <c r="AH222" s="17">
        <v>0</v>
      </c>
      <c r="AI222" s="17">
        <v>0</v>
      </c>
      <c r="AJ222" s="15" t="s">
        <v>49</v>
      </c>
      <c r="AK222" s="17">
        <v>0</v>
      </c>
      <c r="AL222" s="17">
        <v>0</v>
      </c>
      <c r="AM222" s="104" t="s">
        <v>52</v>
      </c>
      <c r="AN222" s="15" t="s">
        <v>52</v>
      </c>
      <c r="AO222" s="105" t="s">
        <v>52</v>
      </c>
      <c r="AP222" s="15" t="s">
        <v>52</v>
      </c>
      <c r="AQ222" s="20"/>
      <c r="AR222" s="20"/>
    </row>
    <row r="223" spans="1:44" x14ac:dyDescent="0.25">
      <c r="A223" s="15" t="s">
        <v>1007</v>
      </c>
      <c r="B223" s="3">
        <v>44080</v>
      </c>
      <c r="C223" s="15" t="s">
        <v>326</v>
      </c>
      <c r="D223" s="15" t="s">
        <v>47</v>
      </c>
      <c r="E223" s="15" t="s">
        <v>327</v>
      </c>
      <c r="F223" s="15" t="s">
        <v>1250</v>
      </c>
      <c r="G223" s="15" t="s">
        <v>50</v>
      </c>
      <c r="H223" s="15" t="s">
        <v>553</v>
      </c>
      <c r="I223" s="17" t="s">
        <v>52</v>
      </c>
      <c r="J223" s="17" t="s">
        <v>52</v>
      </c>
      <c r="K223" s="17" t="s">
        <v>52</v>
      </c>
      <c r="L223" s="17" t="s">
        <v>52</v>
      </c>
      <c r="M223" s="17">
        <v>0</v>
      </c>
      <c r="N223" s="15" t="s">
        <v>52</v>
      </c>
      <c r="O223" s="15" t="s">
        <v>53</v>
      </c>
      <c r="P223" s="15" t="s">
        <v>52</v>
      </c>
      <c r="Q223" s="17">
        <v>201053907.64649999</v>
      </c>
      <c r="R223" s="17">
        <v>0</v>
      </c>
      <c r="S223" s="17">
        <v>145723948.16770002</v>
      </c>
      <c r="T223" s="17">
        <v>0</v>
      </c>
      <c r="U223" s="15" t="s">
        <v>49</v>
      </c>
      <c r="V223" s="17">
        <v>0</v>
      </c>
      <c r="W223" s="17">
        <v>47698240.93</v>
      </c>
      <c r="X223" s="15" t="s">
        <v>49</v>
      </c>
      <c r="Y223" s="17">
        <v>7631718.5487999991</v>
      </c>
      <c r="Z223" s="17">
        <v>0</v>
      </c>
      <c r="AA223" s="15" t="s">
        <v>49</v>
      </c>
      <c r="AB223" s="17">
        <v>0</v>
      </c>
      <c r="AC223" s="17">
        <v>0</v>
      </c>
      <c r="AD223" s="15" t="s">
        <v>49</v>
      </c>
      <c r="AE223" s="17">
        <v>0</v>
      </c>
      <c r="AF223" s="15">
        <v>0</v>
      </c>
      <c r="AG223" s="15" t="s">
        <v>49</v>
      </c>
      <c r="AH223" s="17">
        <v>0</v>
      </c>
      <c r="AI223" s="17">
        <v>0</v>
      </c>
      <c r="AJ223" s="15" t="s">
        <v>49</v>
      </c>
      <c r="AK223" s="17">
        <v>0</v>
      </c>
      <c r="AL223" s="17">
        <v>0</v>
      </c>
      <c r="AM223" s="104" t="s">
        <v>52</v>
      </c>
      <c r="AN223" s="15" t="s">
        <v>52</v>
      </c>
      <c r="AO223" s="105" t="s">
        <v>52</v>
      </c>
      <c r="AP223" s="15" t="s">
        <v>52</v>
      </c>
      <c r="AQ223" s="20"/>
      <c r="AR223" s="20"/>
    </row>
    <row r="224" spans="1:44" x14ac:dyDescent="0.25">
      <c r="A224" s="15" t="s">
        <v>1009</v>
      </c>
      <c r="B224" s="3">
        <v>44080</v>
      </c>
      <c r="C224" s="15" t="s">
        <v>82</v>
      </c>
      <c r="D224" s="15" t="s">
        <v>47</v>
      </c>
      <c r="E224" s="15" t="s">
        <v>83</v>
      </c>
      <c r="F224" s="15" t="s">
        <v>46</v>
      </c>
      <c r="G224" s="15" t="s">
        <v>50</v>
      </c>
      <c r="H224" s="15" t="s">
        <v>769</v>
      </c>
      <c r="I224" s="17" t="s">
        <v>52</v>
      </c>
      <c r="J224" s="17" t="s">
        <v>52</v>
      </c>
      <c r="K224" s="17" t="s">
        <v>52</v>
      </c>
      <c r="L224" s="17" t="s">
        <v>52</v>
      </c>
      <c r="M224" s="17">
        <v>0</v>
      </c>
      <c r="N224" s="15" t="s">
        <v>52</v>
      </c>
      <c r="O224" s="15" t="s">
        <v>53</v>
      </c>
      <c r="P224" s="15" t="s">
        <v>52</v>
      </c>
      <c r="Q224" s="17">
        <v>55580605.298800007</v>
      </c>
      <c r="R224" s="17">
        <v>0</v>
      </c>
      <c r="S224" s="17">
        <v>46676038.799999997</v>
      </c>
      <c r="T224" s="17">
        <v>0</v>
      </c>
      <c r="U224" s="15" t="s">
        <v>49</v>
      </c>
      <c r="V224" s="17">
        <v>0</v>
      </c>
      <c r="W224" s="17">
        <v>7676350.4299999997</v>
      </c>
      <c r="X224" s="15" t="s">
        <v>54</v>
      </c>
      <c r="Y224" s="17">
        <v>1228216.0688</v>
      </c>
      <c r="Z224" s="17">
        <v>0</v>
      </c>
      <c r="AA224" s="15" t="s">
        <v>49</v>
      </c>
      <c r="AB224" s="17">
        <v>0</v>
      </c>
      <c r="AC224" s="17">
        <v>0</v>
      </c>
      <c r="AD224" s="15" t="s">
        <v>49</v>
      </c>
      <c r="AE224" s="17">
        <v>0</v>
      </c>
      <c r="AF224" s="15">
        <v>0</v>
      </c>
      <c r="AG224" s="15" t="s">
        <v>49</v>
      </c>
      <c r="AH224" s="17">
        <v>0</v>
      </c>
      <c r="AI224" s="17">
        <v>0</v>
      </c>
      <c r="AJ224" s="15" t="s">
        <v>49</v>
      </c>
      <c r="AK224" s="17">
        <v>0</v>
      </c>
      <c r="AL224" s="17">
        <v>0</v>
      </c>
      <c r="AM224" s="104" t="s">
        <v>52</v>
      </c>
      <c r="AN224" s="15" t="s">
        <v>52</v>
      </c>
      <c r="AO224" s="105" t="s">
        <v>52</v>
      </c>
      <c r="AP224" s="15" t="s">
        <v>52</v>
      </c>
      <c r="AQ224" s="20"/>
      <c r="AR224" s="20"/>
    </row>
    <row r="225" spans="1:44" x14ac:dyDescent="0.25">
      <c r="A225" s="15" t="s">
        <v>1011</v>
      </c>
      <c r="B225" s="3">
        <v>44080</v>
      </c>
      <c r="C225" s="15" t="s">
        <v>82</v>
      </c>
      <c r="D225" s="15" t="s">
        <v>47</v>
      </c>
      <c r="E225" s="15" t="s">
        <v>83</v>
      </c>
      <c r="F225" s="15" t="s">
        <v>46</v>
      </c>
      <c r="G225" s="15" t="s">
        <v>50</v>
      </c>
      <c r="H225" s="15" t="s">
        <v>770</v>
      </c>
      <c r="I225" s="17" t="s">
        <v>52</v>
      </c>
      <c r="J225" s="17" t="s">
        <v>52</v>
      </c>
      <c r="K225" s="17" t="s">
        <v>52</v>
      </c>
      <c r="L225" s="17" t="s">
        <v>52</v>
      </c>
      <c r="M225" s="17">
        <v>0</v>
      </c>
      <c r="N225" s="15" t="s">
        <v>52</v>
      </c>
      <c r="O225" s="15" t="s">
        <v>163</v>
      </c>
      <c r="P225" s="15" t="s">
        <v>164</v>
      </c>
      <c r="Q225" s="17">
        <v>3423642.4939999999</v>
      </c>
      <c r="R225" s="17">
        <v>0</v>
      </c>
      <c r="S225" s="17">
        <v>632100</v>
      </c>
      <c r="T225" s="17">
        <v>2406502.15</v>
      </c>
      <c r="U225" s="15" t="s">
        <v>54</v>
      </c>
      <c r="V225" s="17">
        <v>385040.34399999998</v>
      </c>
      <c r="W225" s="17">
        <v>0</v>
      </c>
      <c r="X225" s="15" t="s">
        <v>49</v>
      </c>
      <c r="Y225" s="17">
        <v>0</v>
      </c>
      <c r="Z225" s="17">
        <v>0</v>
      </c>
      <c r="AA225" s="15" t="s">
        <v>49</v>
      </c>
      <c r="AB225" s="17">
        <v>0</v>
      </c>
      <c r="AC225" s="17">
        <v>0</v>
      </c>
      <c r="AD225" s="15" t="s">
        <v>49</v>
      </c>
      <c r="AE225" s="17">
        <v>0</v>
      </c>
      <c r="AF225" s="15">
        <v>0</v>
      </c>
      <c r="AG225" s="15" t="s">
        <v>49</v>
      </c>
      <c r="AH225" s="17">
        <v>0</v>
      </c>
      <c r="AI225" s="17">
        <v>0</v>
      </c>
      <c r="AJ225" s="15" t="s">
        <v>49</v>
      </c>
      <c r="AK225" s="17">
        <v>0</v>
      </c>
      <c r="AL225" s="17">
        <v>0</v>
      </c>
      <c r="AM225" s="104" t="s">
        <v>52</v>
      </c>
      <c r="AN225" s="15" t="s">
        <v>52</v>
      </c>
      <c r="AO225" s="105" t="s">
        <v>52</v>
      </c>
      <c r="AP225" s="15" t="s">
        <v>52</v>
      </c>
      <c r="AQ225" s="20"/>
      <c r="AR225" s="20"/>
    </row>
    <row r="226" spans="1:44" x14ac:dyDescent="0.25">
      <c r="A226" s="15" t="s">
        <v>1013</v>
      </c>
      <c r="B226" s="3">
        <v>44080</v>
      </c>
      <c r="C226" s="15" t="s">
        <v>82</v>
      </c>
      <c r="D226" s="15" t="s">
        <v>47</v>
      </c>
      <c r="E226" s="15" t="s">
        <v>83</v>
      </c>
      <c r="F226" s="15" t="s">
        <v>46</v>
      </c>
      <c r="G226" s="15" t="s">
        <v>50</v>
      </c>
      <c r="H226" s="15" t="s">
        <v>771</v>
      </c>
      <c r="I226" s="17" t="s">
        <v>52</v>
      </c>
      <c r="J226" s="17" t="s">
        <v>52</v>
      </c>
      <c r="K226" s="17" t="s">
        <v>52</v>
      </c>
      <c r="L226" s="17" t="s">
        <v>52</v>
      </c>
      <c r="M226" s="17">
        <v>0</v>
      </c>
      <c r="N226" s="15" t="s">
        <v>52</v>
      </c>
      <c r="O226" s="15" t="s">
        <v>53</v>
      </c>
      <c r="P226" s="15" t="s">
        <v>52</v>
      </c>
      <c r="Q226" s="17">
        <v>107938649.19159999</v>
      </c>
      <c r="R226" s="17">
        <v>0</v>
      </c>
      <c r="S226" s="17">
        <v>65675201.640000001</v>
      </c>
      <c r="T226" s="17">
        <v>0</v>
      </c>
      <c r="U226" s="15" t="s">
        <v>49</v>
      </c>
      <c r="V226" s="17">
        <v>0</v>
      </c>
      <c r="W226" s="17">
        <v>36434006.510000005</v>
      </c>
      <c r="X226" s="15" t="s">
        <v>54</v>
      </c>
      <c r="Y226" s="17">
        <v>5829441.0416000001</v>
      </c>
      <c r="Z226" s="17">
        <v>0</v>
      </c>
      <c r="AA226" s="15" t="s">
        <v>49</v>
      </c>
      <c r="AB226" s="17">
        <v>0</v>
      </c>
      <c r="AC226" s="17">
        <v>0</v>
      </c>
      <c r="AD226" s="15" t="s">
        <v>49</v>
      </c>
      <c r="AE226" s="17">
        <v>0</v>
      </c>
      <c r="AF226" s="15">
        <v>0</v>
      </c>
      <c r="AG226" s="15" t="s">
        <v>49</v>
      </c>
      <c r="AH226" s="17">
        <v>0</v>
      </c>
      <c r="AI226" s="17">
        <v>0</v>
      </c>
      <c r="AJ226" s="15" t="s">
        <v>49</v>
      </c>
      <c r="AK226" s="17">
        <v>0</v>
      </c>
      <c r="AL226" s="17">
        <v>0</v>
      </c>
      <c r="AM226" s="104" t="s">
        <v>52</v>
      </c>
      <c r="AN226" s="15" t="s">
        <v>52</v>
      </c>
      <c r="AO226" s="105" t="s">
        <v>52</v>
      </c>
      <c r="AP226" s="15" t="s">
        <v>52</v>
      </c>
      <c r="AQ226" s="20"/>
      <c r="AR226" s="20"/>
    </row>
    <row r="227" spans="1:44" x14ac:dyDescent="0.25">
      <c r="A227" s="15" t="s">
        <v>1015</v>
      </c>
      <c r="B227" s="3">
        <v>44080</v>
      </c>
      <c r="C227" s="15" t="s">
        <v>82</v>
      </c>
      <c r="D227" s="15" t="s">
        <v>47</v>
      </c>
      <c r="E227" s="15" t="s">
        <v>83</v>
      </c>
      <c r="F227" s="15" t="s">
        <v>46</v>
      </c>
      <c r="G227" s="15" t="s">
        <v>50</v>
      </c>
      <c r="H227" s="15" t="s">
        <v>772</v>
      </c>
      <c r="I227" s="17" t="s">
        <v>52</v>
      </c>
      <c r="J227" s="17" t="s">
        <v>52</v>
      </c>
      <c r="K227" s="17" t="s">
        <v>52</v>
      </c>
      <c r="L227" s="17" t="s">
        <v>52</v>
      </c>
      <c r="M227" s="17">
        <v>0</v>
      </c>
      <c r="N227" s="15" t="s">
        <v>52</v>
      </c>
      <c r="O227" s="15" t="s">
        <v>301</v>
      </c>
      <c r="P227" s="15" t="s">
        <v>302</v>
      </c>
      <c r="Q227" s="17">
        <v>1485008.2892</v>
      </c>
      <c r="R227" s="17">
        <v>0</v>
      </c>
      <c r="S227" s="17">
        <v>738190.00000000012</v>
      </c>
      <c r="T227" s="17">
        <v>643808.87</v>
      </c>
      <c r="U227" s="15" t="s">
        <v>54</v>
      </c>
      <c r="V227" s="17">
        <v>103009.4192</v>
      </c>
      <c r="W227" s="17">
        <v>0</v>
      </c>
      <c r="X227" s="15" t="s">
        <v>49</v>
      </c>
      <c r="Y227" s="17">
        <v>0</v>
      </c>
      <c r="Z227" s="17">
        <v>0</v>
      </c>
      <c r="AA227" s="15" t="s">
        <v>49</v>
      </c>
      <c r="AB227" s="17">
        <v>0</v>
      </c>
      <c r="AC227" s="17">
        <v>0</v>
      </c>
      <c r="AD227" s="15" t="s">
        <v>49</v>
      </c>
      <c r="AE227" s="17">
        <v>0</v>
      </c>
      <c r="AF227" s="15">
        <v>0</v>
      </c>
      <c r="AG227" s="15" t="s">
        <v>49</v>
      </c>
      <c r="AH227" s="17">
        <v>0</v>
      </c>
      <c r="AI227" s="17">
        <v>0</v>
      </c>
      <c r="AJ227" s="15" t="s">
        <v>49</v>
      </c>
      <c r="AK227" s="17">
        <v>0</v>
      </c>
      <c r="AL227" s="17">
        <v>0</v>
      </c>
      <c r="AM227" s="104" t="s">
        <v>52</v>
      </c>
      <c r="AN227" s="15" t="s">
        <v>52</v>
      </c>
      <c r="AO227" s="105" t="s">
        <v>52</v>
      </c>
      <c r="AP227" s="15" t="s">
        <v>52</v>
      </c>
      <c r="AQ227" s="20"/>
      <c r="AR227" s="20"/>
    </row>
    <row r="228" spans="1:44" x14ac:dyDescent="0.25">
      <c r="A228" s="15" t="s">
        <v>1019</v>
      </c>
      <c r="B228" s="3">
        <v>44080</v>
      </c>
      <c r="C228" s="15" t="s">
        <v>82</v>
      </c>
      <c r="D228" s="15" t="s">
        <v>47</v>
      </c>
      <c r="E228" s="15" t="s">
        <v>83</v>
      </c>
      <c r="F228" s="15" t="s">
        <v>46</v>
      </c>
      <c r="G228" s="15" t="s">
        <v>50</v>
      </c>
      <c r="H228" s="15" t="s">
        <v>773</v>
      </c>
      <c r="I228" s="17" t="s">
        <v>52</v>
      </c>
      <c r="J228" s="17" t="s">
        <v>52</v>
      </c>
      <c r="K228" s="17" t="s">
        <v>52</v>
      </c>
      <c r="L228" s="17" t="s">
        <v>52</v>
      </c>
      <c r="M228" s="17">
        <v>0</v>
      </c>
      <c r="N228" s="15" t="s">
        <v>52</v>
      </c>
      <c r="O228" s="15" t="s">
        <v>53</v>
      </c>
      <c r="P228" s="15" t="s">
        <v>52</v>
      </c>
      <c r="Q228" s="17">
        <v>27751587.615199998</v>
      </c>
      <c r="R228" s="17">
        <v>0</v>
      </c>
      <c r="S228" s="17">
        <v>18558280.25</v>
      </c>
      <c r="T228" s="17">
        <v>0</v>
      </c>
      <c r="U228" s="15" t="s">
        <v>49</v>
      </c>
      <c r="V228" s="17">
        <v>0</v>
      </c>
      <c r="W228" s="17">
        <v>7925264.9699999997</v>
      </c>
      <c r="X228" s="15" t="s">
        <v>49</v>
      </c>
      <c r="Y228" s="17">
        <v>1268042.3952000001</v>
      </c>
      <c r="Z228" s="17">
        <v>0</v>
      </c>
      <c r="AA228" s="15" t="s">
        <v>49</v>
      </c>
      <c r="AB228" s="17">
        <v>0</v>
      </c>
      <c r="AC228" s="17">
        <v>0</v>
      </c>
      <c r="AD228" s="15" t="s">
        <v>49</v>
      </c>
      <c r="AE228" s="17">
        <v>0</v>
      </c>
      <c r="AF228" s="15">
        <v>0</v>
      </c>
      <c r="AG228" s="15" t="s">
        <v>49</v>
      </c>
      <c r="AH228" s="17">
        <v>0</v>
      </c>
      <c r="AI228" s="17">
        <v>0</v>
      </c>
      <c r="AJ228" s="15" t="s">
        <v>49</v>
      </c>
      <c r="AK228" s="17">
        <v>0</v>
      </c>
      <c r="AL228" s="17">
        <v>0</v>
      </c>
      <c r="AM228" s="104" t="s">
        <v>52</v>
      </c>
      <c r="AN228" s="15" t="s">
        <v>52</v>
      </c>
      <c r="AO228" s="105" t="s">
        <v>52</v>
      </c>
      <c r="AP228" s="15" t="s">
        <v>52</v>
      </c>
      <c r="AQ228" s="20"/>
      <c r="AR228" s="20"/>
    </row>
    <row r="229" spans="1:44" x14ac:dyDescent="0.25">
      <c r="A229" s="15" t="s">
        <v>1023</v>
      </c>
      <c r="B229" s="3">
        <v>44080</v>
      </c>
      <c r="C229" s="15" t="s">
        <v>326</v>
      </c>
      <c r="D229" s="15" t="s">
        <v>56</v>
      </c>
      <c r="E229" s="15" t="s">
        <v>328</v>
      </c>
      <c r="F229" s="15" t="s">
        <v>1263</v>
      </c>
      <c r="G229" s="15" t="s">
        <v>50</v>
      </c>
      <c r="H229" s="15" t="s">
        <v>554</v>
      </c>
      <c r="I229" s="17" t="s">
        <v>52</v>
      </c>
      <c r="J229" s="17" t="s">
        <v>52</v>
      </c>
      <c r="K229" s="17" t="s">
        <v>52</v>
      </c>
      <c r="L229" s="17" t="s">
        <v>52</v>
      </c>
      <c r="M229" s="17">
        <v>0</v>
      </c>
      <c r="N229" s="15" t="s">
        <v>52</v>
      </c>
      <c r="O229" s="15" t="s">
        <v>53</v>
      </c>
      <c r="P229" s="15" t="s">
        <v>52</v>
      </c>
      <c r="Q229" s="17">
        <v>119077116.92459999</v>
      </c>
      <c r="R229" s="17">
        <v>0</v>
      </c>
      <c r="S229" s="17">
        <v>89406328.730000019</v>
      </c>
      <c r="T229" s="17">
        <v>0</v>
      </c>
      <c r="U229" s="15" t="s">
        <v>49</v>
      </c>
      <c r="V229" s="17">
        <v>0</v>
      </c>
      <c r="W229" s="17">
        <v>25578265.685000002</v>
      </c>
      <c r="X229" s="15" t="s">
        <v>49</v>
      </c>
      <c r="Y229" s="17">
        <v>4092522.5096</v>
      </c>
      <c r="Z229" s="17">
        <v>0</v>
      </c>
      <c r="AA229" s="15" t="s">
        <v>49</v>
      </c>
      <c r="AB229" s="17">
        <v>0</v>
      </c>
      <c r="AC229" s="17">
        <v>0</v>
      </c>
      <c r="AD229" s="15" t="s">
        <v>49</v>
      </c>
      <c r="AE229" s="17">
        <v>0</v>
      </c>
      <c r="AF229" s="15">
        <v>0</v>
      </c>
      <c r="AG229" s="15" t="s">
        <v>49</v>
      </c>
      <c r="AH229" s="17">
        <v>0</v>
      </c>
      <c r="AI229" s="17">
        <v>0</v>
      </c>
      <c r="AJ229" s="15" t="s">
        <v>49</v>
      </c>
      <c r="AK229" s="17">
        <v>0</v>
      </c>
      <c r="AL229" s="17">
        <v>0</v>
      </c>
      <c r="AM229" s="104" t="s">
        <v>52</v>
      </c>
      <c r="AN229" s="15" t="s">
        <v>52</v>
      </c>
      <c r="AO229" s="105" t="s">
        <v>52</v>
      </c>
      <c r="AP229" s="15" t="s">
        <v>52</v>
      </c>
      <c r="AQ229" s="20"/>
      <c r="AR229" s="20"/>
    </row>
    <row r="230" spans="1:44" x14ac:dyDescent="0.25">
      <c r="A230" s="15" t="s">
        <v>1025</v>
      </c>
      <c r="B230" s="3">
        <v>44080</v>
      </c>
      <c r="C230" s="15" t="s">
        <v>326</v>
      </c>
      <c r="D230" s="15" t="s">
        <v>56</v>
      </c>
      <c r="E230" s="15" t="s">
        <v>680</v>
      </c>
      <c r="F230" s="15" t="s">
        <v>694</v>
      </c>
      <c r="G230" s="15" t="s">
        <v>50</v>
      </c>
      <c r="H230" s="15" t="s">
        <v>695</v>
      </c>
      <c r="I230" s="17"/>
      <c r="J230" s="17"/>
      <c r="K230" s="17"/>
      <c r="L230" s="17"/>
      <c r="M230" s="17">
        <v>0</v>
      </c>
      <c r="N230" s="15"/>
      <c r="O230" s="15" t="s">
        <v>53</v>
      </c>
      <c r="P230" s="15"/>
      <c r="Q230" s="17">
        <v>25490557.370000001</v>
      </c>
      <c r="R230" s="17">
        <v>0</v>
      </c>
      <c r="S230" s="17">
        <f>+Q230</f>
        <v>25490557.370000001</v>
      </c>
      <c r="T230" s="17">
        <v>0</v>
      </c>
      <c r="U230" s="15"/>
      <c r="V230" s="17">
        <v>0</v>
      </c>
      <c r="W230" s="17">
        <v>0</v>
      </c>
      <c r="X230" s="15"/>
      <c r="Y230" s="17">
        <v>0</v>
      </c>
      <c r="Z230" s="17">
        <v>0</v>
      </c>
      <c r="AA230" s="15" t="s">
        <v>681</v>
      </c>
      <c r="AB230" s="17">
        <v>0</v>
      </c>
      <c r="AC230" s="17">
        <v>0</v>
      </c>
      <c r="AD230" s="15"/>
      <c r="AE230" s="17">
        <v>0</v>
      </c>
      <c r="AF230" s="15"/>
      <c r="AG230" s="15"/>
      <c r="AH230" s="17">
        <v>0</v>
      </c>
      <c r="AI230" s="17">
        <v>0</v>
      </c>
      <c r="AJ230" s="15"/>
      <c r="AK230" s="17">
        <v>0</v>
      </c>
      <c r="AL230" s="17">
        <v>0</v>
      </c>
      <c r="AM230" s="104"/>
      <c r="AN230" s="5"/>
      <c r="AO230" s="106"/>
      <c r="AP230" s="15"/>
      <c r="AQ230" s="20"/>
      <c r="AR230" s="20"/>
    </row>
    <row r="231" spans="1:44" x14ac:dyDescent="0.25">
      <c r="A231" s="15" t="s">
        <v>1027</v>
      </c>
      <c r="B231" s="3">
        <v>44080</v>
      </c>
      <c r="C231" s="15" t="s">
        <v>82</v>
      </c>
      <c r="D231" s="15" t="s">
        <v>56</v>
      </c>
      <c r="E231" s="15" t="s">
        <v>129</v>
      </c>
      <c r="F231" s="15" t="s">
        <v>82</v>
      </c>
      <c r="G231" s="15" t="s">
        <v>50</v>
      </c>
      <c r="H231" s="15" t="s">
        <v>774</v>
      </c>
      <c r="I231" s="17" t="s">
        <v>52</v>
      </c>
      <c r="J231" s="17" t="s">
        <v>52</v>
      </c>
      <c r="K231" s="17" t="s">
        <v>52</v>
      </c>
      <c r="L231" s="17" t="s">
        <v>52</v>
      </c>
      <c r="M231" s="17">
        <v>0</v>
      </c>
      <c r="N231" s="15" t="s">
        <v>52</v>
      </c>
      <c r="O231" s="15" t="s">
        <v>53</v>
      </c>
      <c r="P231" s="15" t="s">
        <v>52</v>
      </c>
      <c r="Q231" s="17">
        <v>47385735.094399996</v>
      </c>
      <c r="R231" s="17">
        <v>0</v>
      </c>
      <c r="S231" s="17">
        <v>36758394.700000003</v>
      </c>
      <c r="T231" s="17">
        <v>0</v>
      </c>
      <c r="U231" s="15" t="s">
        <v>49</v>
      </c>
      <c r="V231" s="17">
        <v>0</v>
      </c>
      <c r="W231" s="17">
        <v>9161500.3399999999</v>
      </c>
      <c r="X231" s="15" t="s">
        <v>54</v>
      </c>
      <c r="Y231" s="17">
        <v>1465840.0544</v>
      </c>
      <c r="Z231" s="17">
        <v>0</v>
      </c>
      <c r="AA231" s="15" t="s">
        <v>49</v>
      </c>
      <c r="AB231" s="17">
        <v>0</v>
      </c>
      <c r="AC231" s="17">
        <v>0</v>
      </c>
      <c r="AD231" s="15" t="s">
        <v>49</v>
      </c>
      <c r="AE231" s="17">
        <v>0</v>
      </c>
      <c r="AF231" s="15">
        <v>0</v>
      </c>
      <c r="AG231" s="15" t="s">
        <v>49</v>
      </c>
      <c r="AH231" s="17">
        <v>0</v>
      </c>
      <c r="AI231" s="17">
        <v>0</v>
      </c>
      <c r="AJ231" s="15" t="s">
        <v>49</v>
      </c>
      <c r="AK231" s="17">
        <v>0</v>
      </c>
      <c r="AL231" s="17">
        <v>0</v>
      </c>
      <c r="AM231" s="104" t="s">
        <v>52</v>
      </c>
      <c r="AN231" s="15" t="s">
        <v>52</v>
      </c>
      <c r="AO231" s="105" t="s">
        <v>52</v>
      </c>
      <c r="AP231" s="15" t="s">
        <v>52</v>
      </c>
      <c r="AQ231" s="20"/>
      <c r="AR231" s="20"/>
    </row>
    <row r="232" spans="1:44" x14ac:dyDescent="0.25">
      <c r="A232" s="15" t="s">
        <v>1608</v>
      </c>
      <c r="B232" s="3">
        <v>44080</v>
      </c>
      <c r="C232" s="15" t="s">
        <v>326</v>
      </c>
      <c r="D232" s="15" t="s">
        <v>68</v>
      </c>
      <c r="E232" s="15" t="s">
        <v>332</v>
      </c>
      <c r="F232" s="15" t="s">
        <v>1276</v>
      </c>
      <c r="G232" s="15" t="s">
        <v>50</v>
      </c>
      <c r="H232" s="15" t="s">
        <v>555</v>
      </c>
      <c r="I232" s="17" t="s">
        <v>52</v>
      </c>
      <c r="J232" s="17" t="s">
        <v>52</v>
      </c>
      <c r="K232" s="17" t="s">
        <v>52</v>
      </c>
      <c r="L232" s="17" t="s">
        <v>52</v>
      </c>
      <c r="M232" s="17">
        <v>0</v>
      </c>
      <c r="N232" s="15" t="s">
        <v>52</v>
      </c>
      <c r="O232" s="15" t="s">
        <v>53</v>
      </c>
      <c r="P232" s="15" t="s">
        <v>52</v>
      </c>
      <c r="Q232" s="17">
        <v>244349518.56809998</v>
      </c>
      <c r="R232" s="17">
        <v>0</v>
      </c>
      <c r="S232" s="17">
        <v>157861455.61449996</v>
      </c>
      <c r="T232" s="17">
        <v>0</v>
      </c>
      <c r="U232" s="15" t="s">
        <v>49</v>
      </c>
      <c r="V232" s="17">
        <v>0</v>
      </c>
      <c r="W232" s="17">
        <v>74558674.960000008</v>
      </c>
      <c r="X232" s="15" t="s">
        <v>54</v>
      </c>
      <c r="Y232" s="17">
        <v>11929387.9936</v>
      </c>
      <c r="Z232" s="17">
        <v>0</v>
      </c>
      <c r="AA232" s="15" t="s">
        <v>49</v>
      </c>
      <c r="AB232" s="17">
        <v>0</v>
      </c>
      <c r="AC232" s="17">
        <v>0</v>
      </c>
      <c r="AD232" s="15" t="s">
        <v>49</v>
      </c>
      <c r="AE232" s="17">
        <v>0</v>
      </c>
      <c r="AF232" s="15">
        <v>0</v>
      </c>
      <c r="AG232" s="15" t="s">
        <v>49</v>
      </c>
      <c r="AH232" s="17">
        <v>0</v>
      </c>
      <c r="AI232" s="17">
        <v>0</v>
      </c>
      <c r="AJ232" s="15" t="s">
        <v>49</v>
      </c>
      <c r="AK232" s="17">
        <v>0</v>
      </c>
      <c r="AL232" s="17">
        <v>0</v>
      </c>
      <c r="AM232" s="104" t="s">
        <v>52</v>
      </c>
      <c r="AN232" s="15" t="s">
        <v>52</v>
      </c>
      <c r="AO232" s="105" t="s">
        <v>52</v>
      </c>
      <c r="AP232" s="15" t="s">
        <v>52</v>
      </c>
      <c r="AQ232" s="20"/>
      <c r="AR232" s="20"/>
    </row>
    <row r="233" spans="1:44" x14ac:dyDescent="0.25">
      <c r="A233" s="15" t="s">
        <v>1609</v>
      </c>
      <c r="B233" s="3">
        <v>44080</v>
      </c>
      <c r="C233" s="15" t="s">
        <v>46</v>
      </c>
      <c r="D233" s="15" t="s">
        <v>68</v>
      </c>
      <c r="E233" s="15" t="s">
        <v>69</v>
      </c>
      <c r="F233" s="15" t="s">
        <v>649</v>
      </c>
      <c r="G233" s="15" t="s">
        <v>50</v>
      </c>
      <c r="H233" s="15" t="s">
        <v>293</v>
      </c>
      <c r="I233" s="17" t="s">
        <v>52</v>
      </c>
      <c r="J233" s="17" t="s">
        <v>52</v>
      </c>
      <c r="K233" s="17" t="s">
        <v>52</v>
      </c>
      <c r="L233" s="17" t="s">
        <v>52</v>
      </c>
      <c r="M233" s="17">
        <v>0</v>
      </c>
      <c r="N233" s="15" t="s">
        <v>52</v>
      </c>
      <c r="O233" s="15" t="s">
        <v>53</v>
      </c>
      <c r="P233" s="15" t="s">
        <v>52</v>
      </c>
      <c r="Q233" s="17">
        <v>55719048.547800004</v>
      </c>
      <c r="R233" s="17">
        <v>0</v>
      </c>
      <c r="S233" s="17">
        <v>51265470.750000007</v>
      </c>
      <c r="T233" s="17">
        <v>0</v>
      </c>
      <c r="U233" s="15" t="s">
        <v>49</v>
      </c>
      <c r="V233" s="17">
        <v>0</v>
      </c>
      <c r="W233" s="17">
        <v>3839291.2050000001</v>
      </c>
      <c r="X233" s="15" t="s">
        <v>49</v>
      </c>
      <c r="Y233" s="17">
        <v>614286.59279999998</v>
      </c>
      <c r="Z233" s="17">
        <v>0</v>
      </c>
      <c r="AA233" s="15" t="s">
        <v>49</v>
      </c>
      <c r="AB233" s="17">
        <v>0</v>
      </c>
      <c r="AC233" s="17">
        <v>0</v>
      </c>
      <c r="AD233" s="15" t="s">
        <v>49</v>
      </c>
      <c r="AE233" s="17">
        <v>0</v>
      </c>
      <c r="AF233" s="15">
        <v>0</v>
      </c>
      <c r="AG233" s="15" t="s">
        <v>49</v>
      </c>
      <c r="AH233" s="17">
        <v>0</v>
      </c>
      <c r="AI233" s="17">
        <v>0</v>
      </c>
      <c r="AJ233" s="15" t="s">
        <v>49</v>
      </c>
      <c r="AK233" s="17">
        <v>0</v>
      </c>
      <c r="AL233" s="17">
        <v>0</v>
      </c>
      <c r="AM233" s="104" t="s">
        <v>52</v>
      </c>
      <c r="AN233" s="15" t="s">
        <v>52</v>
      </c>
      <c r="AO233" s="105" t="s">
        <v>52</v>
      </c>
      <c r="AP233" s="15" t="s">
        <v>52</v>
      </c>
      <c r="AQ233" s="20"/>
      <c r="AR233" s="20"/>
    </row>
    <row r="234" spans="1:44" x14ac:dyDescent="0.25">
      <c r="A234" s="15" t="s">
        <v>1610</v>
      </c>
      <c r="B234" s="3">
        <v>44080</v>
      </c>
      <c r="C234" s="15" t="s">
        <v>82</v>
      </c>
      <c r="D234" s="15" t="s">
        <v>68</v>
      </c>
      <c r="E234" s="15" t="s">
        <v>86</v>
      </c>
      <c r="F234" s="15" t="s">
        <v>46</v>
      </c>
      <c r="G234" s="15" t="s">
        <v>50</v>
      </c>
      <c r="H234" s="15" t="s">
        <v>775</v>
      </c>
      <c r="I234" s="17" t="s">
        <v>52</v>
      </c>
      <c r="J234" s="17" t="s">
        <v>52</v>
      </c>
      <c r="K234" s="17" t="s">
        <v>52</v>
      </c>
      <c r="L234" s="17" t="s">
        <v>52</v>
      </c>
      <c r="M234" s="17">
        <v>0</v>
      </c>
      <c r="N234" s="15" t="s">
        <v>52</v>
      </c>
      <c r="O234" s="15" t="s">
        <v>53</v>
      </c>
      <c r="P234" s="15" t="s">
        <v>52</v>
      </c>
      <c r="Q234" s="17">
        <v>116187961.50120001</v>
      </c>
      <c r="R234" s="17">
        <v>0</v>
      </c>
      <c r="S234" s="17">
        <v>92348842.530400008</v>
      </c>
      <c r="T234" s="17">
        <v>0</v>
      </c>
      <c r="U234" s="15" t="s">
        <v>49</v>
      </c>
      <c r="V234" s="17">
        <v>0</v>
      </c>
      <c r="W234" s="17">
        <v>20550964.629999999</v>
      </c>
      <c r="X234" s="15" t="s">
        <v>54</v>
      </c>
      <c r="Y234" s="17">
        <v>3288154.3407999999</v>
      </c>
      <c r="Z234" s="17">
        <v>0</v>
      </c>
      <c r="AA234" s="15" t="s">
        <v>49</v>
      </c>
      <c r="AB234" s="17">
        <v>0</v>
      </c>
      <c r="AC234" s="17">
        <v>0</v>
      </c>
      <c r="AD234" s="15" t="s">
        <v>49</v>
      </c>
      <c r="AE234" s="17">
        <v>0</v>
      </c>
      <c r="AF234" s="15">
        <v>0</v>
      </c>
      <c r="AG234" s="15" t="s">
        <v>49</v>
      </c>
      <c r="AH234" s="17">
        <v>0</v>
      </c>
      <c r="AI234" s="17">
        <v>0</v>
      </c>
      <c r="AJ234" s="15" t="s">
        <v>49</v>
      </c>
      <c r="AK234" s="17">
        <v>0</v>
      </c>
      <c r="AL234" s="17">
        <v>0</v>
      </c>
      <c r="AM234" s="104" t="s">
        <v>52</v>
      </c>
      <c r="AN234" s="15" t="s">
        <v>52</v>
      </c>
      <c r="AO234" s="105" t="s">
        <v>52</v>
      </c>
      <c r="AP234" s="15" t="s">
        <v>52</v>
      </c>
      <c r="AQ234" s="20"/>
      <c r="AR234" s="20"/>
    </row>
    <row r="235" spans="1:44" x14ac:dyDescent="0.25">
      <c r="A235" s="15" t="s">
        <v>1611</v>
      </c>
      <c r="B235" s="3">
        <v>44080</v>
      </c>
      <c r="C235" s="15" t="s">
        <v>326</v>
      </c>
      <c r="D235" s="15" t="s">
        <v>78</v>
      </c>
      <c r="E235" s="15" t="s">
        <v>333</v>
      </c>
      <c r="F235" s="15" t="s">
        <v>705</v>
      </c>
      <c r="G235" s="15" t="s">
        <v>50</v>
      </c>
      <c r="H235" s="15" t="s">
        <v>556</v>
      </c>
      <c r="I235" s="17" t="s">
        <v>52</v>
      </c>
      <c r="J235" s="17" t="s">
        <v>52</v>
      </c>
      <c r="K235" s="17" t="s">
        <v>52</v>
      </c>
      <c r="L235" s="17" t="s">
        <v>52</v>
      </c>
      <c r="M235" s="17">
        <v>0</v>
      </c>
      <c r="N235" s="15" t="s">
        <v>52</v>
      </c>
      <c r="O235" s="15" t="s">
        <v>53</v>
      </c>
      <c r="P235" s="15" t="s">
        <v>52</v>
      </c>
      <c r="Q235" s="17">
        <v>130750840.6645</v>
      </c>
      <c r="R235" s="17">
        <v>0</v>
      </c>
      <c r="S235" s="17">
        <v>88611859.367099985</v>
      </c>
      <c r="T235" s="17">
        <v>0</v>
      </c>
      <c r="U235" s="15" t="s">
        <v>49</v>
      </c>
      <c r="V235" s="17">
        <v>0</v>
      </c>
      <c r="W235" s="17">
        <v>36326708.015000001</v>
      </c>
      <c r="X235" s="15" t="s">
        <v>54</v>
      </c>
      <c r="Y235" s="17">
        <v>5812273.2824000008</v>
      </c>
      <c r="Z235" s="17">
        <v>0</v>
      </c>
      <c r="AA235" s="15" t="s">
        <v>49</v>
      </c>
      <c r="AB235" s="17">
        <v>0</v>
      </c>
      <c r="AC235" s="17">
        <v>0</v>
      </c>
      <c r="AD235" s="15" t="s">
        <v>49</v>
      </c>
      <c r="AE235" s="17">
        <v>0</v>
      </c>
      <c r="AF235" s="15">
        <v>0</v>
      </c>
      <c r="AG235" s="15" t="s">
        <v>49</v>
      </c>
      <c r="AH235" s="17">
        <v>0</v>
      </c>
      <c r="AI235" s="17">
        <v>0</v>
      </c>
      <c r="AJ235" s="15" t="s">
        <v>49</v>
      </c>
      <c r="AK235" s="17">
        <v>0</v>
      </c>
      <c r="AL235" s="17">
        <v>0</v>
      </c>
      <c r="AM235" s="104" t="s">
        <v>52</v>
      </c>
      <c r="AN235" s="15" t="s">
        <v>52</v>
      </c>
      <c r="AO235" s="105" t="s">
        <v>52</v>
      </c>
      <c r="AP235" s="15" t="s">
        <v>52</v>
      </c>
      <c r="AQ235" s="20"/>
      <c r="AR235" s="20"/>
    </row>
    <row r="236" spans="1:44" x14ac:dyDescent="0.25">
      <c r="A236" s="15" t="s">
        <v>1612</v>
      </c>
      <c r="B236" s="3">
        <v>44080</v>
      </c>
      <c r="C236" s="15" t="s">
        <v>326</v>
      </c>
      <c r="D236" s="15" t="s">
        <v>78</v>
      </c>
      <c r="E236" s="15" t="s">
        <v>333</v>
      </c>
      <c r="F236" s="15" t="s">
        <v>705</v>
      </c>
      <c r="G236" s="15" t="s">
        <v>50</v>
      </c>
      <c r="H236" s="15" t="s">
        <v>463</v>
      </c>
      <c r="I236" s="17" t="s">
        <v>52</v>
      </c>
      <c r="J236" s="17" t="s">
        <v>52</v>
      </c>
      <c r="K236" s="17" t="s">
        <v>52</v>
      </c>
      <c r="L236" s="17" t="s">
        <v>52</v>
      </c>
      <c r="M236" s="17">
        <v>0</v>
      </c>
      <c r="N236" s="15" t="s">
        <v>52</v>
      </c>
      <c r="O236" s="15" t="s">
        <v>464</v>
      </c>
      <c r="P236" s="15" t="s">
        <v>465</v>
      </c>
      <c r="Q236" s="17">
        <v>2980724.7736</v>
      </c>
      <c r="R236" s="17">
        <v>0</v>
      </c>
      <c r="S236" s="17">
        <v>1398410</v>
      </c>
      <c r="T236" s="17">
        <v>1364064.46</v>
      </c>
      <c r="U236" s="15" t="s">
        <v>54</v>
      </c>
      <c r="V236" s="17">
        <v>218250.31359999999</v>
      </c>
      <c r="W236" s="17">
        <v>0</v>
      </c>
      <c r="X236" s="15" t="s">
        <v>49</v>
      </c>
      <c r="Y236" s="17">
        <v>0</v>
      </c>
      <c r="Z236" s="17">
        <v>0</v>
      </c>
      <c r="AA236" s="15" t="s">
        <v>49</v>
      </c>
      <c r="AB236" s="17">
        <v>0</v>
      </c>
      <c r="AC236" s="17">
        <v>0</v>
      </c>
      <c r="AD236" s="15" t="s">
        <v>49</v>
      </c>
      <c r="AE236" s="17">
        <v>0</v>
      </c>
      <c r="AF236" s="15">
        <v>0</v>
      </c>
      <c r="AG236" s="15" t="s">
        <v>49</v>
      </c>
      <c r="AH236" s="17">
        <v>0</v>
      </c>
      <c r="AI236" s="17">
        <v>0</v>
      </c>
      <c r="AJ236" s="15" t="s">
        <v>49</v>
      </c>
      <c r="AK236" s="17">
        <v>0</v>
      </c>
      <c r="AL236" s="17">
        <v>0</v>
      </c>
      <c r="AM236" s="104" t="s">
        <v>52</v>
      </c>
      <c r="AN236" s="15" t="s">
        <v>52</v>
      </c>
      <c r="AO236" s="105" t="s">
        <v>52</v>
      </c>
      <c r="AP236" s="15" t="s">
        <v>52</v>
      </c>
      <c r="AQ236" s="20"/>
      <c r="AR236" s="20"/>
    </row>
    <row r="237" spans="1:44" x14ac:dyDescent="0.25">
      <c r="A237" s="15" t="s">
        <v>1613</v>
      </c>
      <c r="B237" s="3">
        <v>44080</v>
      </c>
      <c r="C237" s="15" t="s">
        <v>326</v>
      </c>
      <c r="D237" s="15" t="s">
        <v>78</v>
      </c>
      <c r="E237" s="15" t="s">
        <v>333</v>
      </c>
      <c r="F237" s="15" t="s">
        <v>705</v>
      </c>
      <c r="G237" s="15" t="s">
        <v>50</v>
      </c>
      <c r="H237" s="15" t="s">
        <v>557</v>
      </c>
      <c r="I237" s="17" t="s">
        <v>52</v>
      </c>
      <c r="J237" s="17" t="s">
        <v>52</v>
      </c>
      <c r="K237" s="17" t="s">
        <v>52</v>
      </c>
      <c r="L237" s="17" t="s">
        <v>52</v>
      </c>
      <c r="M237" s="17">
        <v>0</v>
      </c>
      <c r="N237" s="15" t="s">
        <v>52</v>
      </c>
      <c r="O237" s="15" t="s">
        <v>53</v>
      </c>
      <c r="P237" s="15" t="s">
        <v>52</v>
      </c>
      <c r="Q237" s="17">
        <v>31906702.738600001</v>
      </c>
      <c r="R237" s="17">
        <v>0</v>
      </c>
      <c r="S237" s="17">
        <v>19308728.249999996</v>
      </c>
      <c r="T237" s="17">
        <v>0</v>
      </c>
      <c r="U237" s="15" t="s">
        <v>49</v>
      </c>
      <c r="V237" s="17">
        <v>0</v>
      </c>
      <c r="W237" s="17">
        <v>10860322.835000001</v>
      </c>
      <c r="X237" s="15" t="s">
        <v>54</v>
      </c>
      <c r="Y237" s="17">
        <v>1737651.6535999998</v>
      </c>
      <c r="Z237" s="17">
        <v>0</v>
      </c>
      <c r="AA237" s="15" t="s">
        <v>49</v>
      </c>
      <c r="AB237" s="17">
        <v>0</v>
      </c>
      <c r="AC237" s="17">
        <v>0</v>
      </c>
      <c r="AD237" s="15" t="s">
        <v>49</v>
      </c>
      <c r="AE237" s="17">
        <v>0</v>
      </c>
      <c r="AF237" s="15">
        <v>0</v>
      </c>
      <c r="AG237" s="15" t="s">
        <v>49</v>
      </c>
      <c r="AH237" s="17">
        <v>0</v>
      </c>
      <c r="AI237" s="17">
        <v>0</v>
      </c>
      <c r="AJ237" s="15" t="s">
        <v>49</v>
      </c>
      <c r="AK237" s="17">
        <v>0</v>
      </c>
      <c r="AL237" s="17">
        <v>0</v>
      </c>
      <c r="AM237" s="104" t="s">
        <v>52</v>
      </c>
      <c r="AN237" s="15" t="s">
        <v>52</v>
      </c>
      <c r="AO237" s="105" t="s">
        <v>52</v>
      </c>
      <c r="AP237" s="15" t="s">
        <v>52</v>
      </c>
      <c r="AQ237" s="20"/>
      <c r="AR237" s="20"/>
    </row>
    <row r="238" spans="1:44" x14ac:dyDescent="0.25">
      <c r="A238" s="15" t="s">
        <v>1614</v>
      </c>
      <c r="B238" s="3">
        <v>44080</v>
      </c>
      <c r="C238" s="15" t="s">
        <v>326</v>
      </c>
      <c r="D238" s="15" t="s">
        <v>78</v>
      </c>
      <c r="E238" s="15" t="s">
        <v>333</v>
      </c>
      <c r="F238" s="15" t="s">
        <v>705</v>
      </c>
      <c r="G238" s="15" t="s">
        <v>60</v>
      </c>
      <c r="H238" s="15" t="s">
        <v>52</v>
      </c>
      <c r="I238" s="17" t="s">
        <v>466</v>
      </c>
      <c r="J238" s="17" t="s">
        <v>52</v>
      </c>
      <c r="K238" s="17" t="s">
        <v>460</v>
      </c>
      <c r="L238" s="17" t="s">
        <v>246</v>
      </c>
      <c r="M238" s="17">
        <v>6769671.75</v>
      </c>
      <c r="N238" s="15" t="s">
        <v>64</v>
      </c>
      <c r="O238" s="15" t="s">
        <v>461</v>
      </c>
      <c r="P238" s="15" t="s">
        <v>462</v>
      </c>
      <c r="Q238" s="17">
        <v>-759579.6</v>
      </c>
      <c r="R238" s="17">
        <v>0</v>
      </c>
      <c r="S238" s="17">
        <v>0</v>
      </c>
      <c r="T238" s="17">
        <v>0</v>
      </c>
      <c r="U238" s="15" t="s">
        <v>49</v>
      </c>
      <c r="V238" s="17">
        <v>0</v>
      </c>
      <c r="W238" s="17">
        <v>-654810</v>
      </c>
      <c r="X238" s="15" t="s">
        <v>54</v>
      </c>
      <c r="Y238" s="17">
        <v>-104769.60000000001</v>
      </c>
      <c r="Z238" s="17">
        <v>0</v>
      </c>
      <c r="AA238" s="15" t="s">
        <v>49</v>
      </c>
      <c r="AB238" s="17">
        <v>0</v>
      </c>
      <c r="AC238" s="17">
        <v>0</v>
      </c>
      <c r="AD238" s="15" t="s">
        <v>49</v>
      </c>
      <c r="AE238" s="17">
        <v>0</v>
      </c>
      <c r="AF238" s="15">
        <v>0</v>
      </c>
      <c r="AG238" s="15" t="s">
        <v>49</v>
      </c>
      <c r="AH238" s="17">
        <v>0</v>
      </c>
      <c r="AI238" s="17">
        <v>0</v>
      </c>
      <c r="AJ238" s="15" t="s">
        <v>49</v>
      </c>
      <c r="AK238" s="17">
        <v>0</v>
      </c>
      <c r="AL238" s="17">
        <v>0</v>
      </c>
      <c r="AM238" s="104" t="s">
        <v>52</v>
      </c>
      <c r="AN238" s="15" t="s">
        <v>52</v>
      </c>
      <c r="AO238" s="105" t="s">
        <v>52</v>
      </c>
      <c r="AP238" s="15" t="s">
        <v>52</v>
      </c>
      <c r="AQ238" s="20"/>
      <c r="AR238" s="20"/>
    </row>
    <row r="239" spans="1:44" x14ac:dyDescent="0.25">
      <c r="A239" s="15" t="s">
        <v>1615</v>
      </c>
      <c r="B239" s="3">
        <v>44080</v>
      </c>
      <c r="C239" s="15" t="s">
        <v>82</v>
      </c>
      <c r="D239" s="15" t="s">
        <v>78</v>
      </c>
      <c r="E239" s="15" t="s">
        <v>719</v>
      </c>
      <c r="F239" s="15" t="s">
        <v>898</v>
      </c>
      <c r="G239" s="15" t="s">
        <v>50</v>
      </c>
      <c r="H239" s="15" t="s">
        <v>776</v>
      </c>
      <c r="I239" s="17" t="s">
        <v>52</v>
      </c>
      <c r="J239" s="17" t="s">
        <v>52</v>
      </c>
      <c r="K239" s="17" t="s">
        <v>52</v>
      </c>
      <c r="L239" s="17" t="s">
        <v>52</v>
      </c>
      <c r="M239" s="17">
        <v>0</v>
      </c>
      <c r="N239" s="15" t="s">
        <v>52</v>
      </c>
      <c r="O239" s="15" t="s">
        <v>53</v>
      </c>
      <c r="P239" s="15" t="s">
        <v>52</v>
      </c>
      <c r="Q239" s="17">
        <v>55227969.741600007</v>
      </c>
      <c r="R239" s="17">
        <v>0</v>
      </c>
      <c r="S239" s="17">
        <v>37052498.431599997</v>
      </c>
      <c r="T239" s="17">
        <v>0</v>
      </c>
      <c r="U239" s="15" t="s">
        <v>49</v>
      </c>
      <c r="V239" s="17">
        <v>0</v>
      </c>
      <c r="W239" s="17">
        <v>15668509.75</v>
      </c>
      <c r="X239" s="15" t="s">
        <v>54</v>
      </c>
      <c r="Y239" s="17">
        <v>2506961.56</v>
      </c>
      <c r="Z239" s="17">
        <v>0</v>
      </c>
      <c r="AA239" s="15" t="s">
        <v>49</v>
      </c>
      <c r="AB239" s="17">
        <v>0</v>
      </c>
      <c r="AC239" s="17">
        <v>0</v>
      </c>
      <c r="AD239" s="15" t="s">
        <v>49</v>
      </c>
      <c r="AE239" s="17">
        <v>0</v>
      </c>
      <c r="AF239" s="15">
        <v>0</v>
      </c>
      <c r="AG239" s="15" t="s">
        <v>49</v>
      </c>
      <c r="AH239" s="17">
        <v>0</v>
      </c>
      <c r="AI239" s="17">
        <v>0</v>
      </c>
      <c r="AJ239" s="15" t="s">
        <v>49</v>
      </c>
      <c r="AK239" s="17">
        <v>0</v>
      </c>
      <c r="AL239" s="17">
        <v>0</v>
      </c>
      <c r="AM239" s="104" t="s">
        <v>52</v>
      </c>
      <c r="AN239" s="15" t="s">
        <v>52</v>
      </c>
      <c r="AO239" s="105" t="s">
        <v>52</v>
      </c>
      <c r="AP239" s="15" t="s">
        <v>52</v>
      </c>
      <c r="AQ239" s="20"/>
      <c r="AR239" s="20"/>
    </row>
    <row r="240" spans="1:44" x14ac:dyDescent="0.25">
      <c r="A240" s="15" t="s">
        <v>1029</v>
      </c>
      <c r="B240" s="3">
        <v>44080</v>
      </c>
      <c r="C240" s="15" t="s">
        <v>326</v>
      </c>
      <c r="D240" s="15" t="s">
        <v>100</v>
      </c>
      <c r="E240" s="15" t="s">
        <v>347</v>
      </c>
      <c r="F240" s="15" t="s">
        <v>1296</v>
      </c>
      <c r="G240" s="15" t="s">
        <v>50</v>
      </c>
      <c r="H240" s="15" t="s">
        <v>558</v>
      </c>
      <c r="I240" s="17" t="s">
        <v>52</v>
      </c>
      <c r="J240" s="17" t="s">
        <v>52</v>
      </c>
      <c r="K240" s="17" t="s">
        <v>52</v>
      </c>
      <c r="L240" s="17" t="s">
        <v>52</v>
      </c>
      <c r="M240" s="17">
        <v>0</v>
      </c>
      <c r="N240" s="15" t="s">
        <v>52</v>
      </c>
      <c r="O240" s="15" t="s">
        <v>53</v>
      </c>
      <c r="P240" s="15" t="s">
        <v>52</v>
      </c>
      <c r="Q240" s="17">
        <v>136894405.88280001</v>
      </c>
      <c r="R240" s="17">
        <v>0</v>
      </c>
      <c r="S240" s="17">
        <v>100589008.97500001</v>
      </c>
      <c r="T240" s="17">
        <v>0</v>
      </c>
      <c r="U240" s="15" t="s">
        <v>49</v>
      </c>
      <c r="V240" s="17">
        <v>0</v>
      </c>
      <c r="W240" s="17">
        <v>31297755.954999998</v>
      </c>
      <c r="X240" s="15" t="s">
        <v>49</v>
      </c>
      <c r="Y240" s="17">
        <v>5007640.9528000001</v>
      </c>
      <c r="Z240" s="17">
        <v>0</v>
      </c>
      <c r="AA240" s="15" t="s">
        <v>49</v>
      </c>
      <c r="AB240" s="17">
        <v>0</v>
      </c>
      <c r="AC240" s="17">
        <v>0</v>
      </c>
      <c r="AD240" s="15" t="s">
        <v>49</v>
      </c>
      <c r="AE240" s="17">
        <v>0</v>
      </c>
      <c r="AF240" s="15">
        <v>0</v>
      </c>
      <c r="AG240" s="15" t="s">
        <v>49</v>
      </c>
      <c r="AH240" s="17">
        <v>0</v>
      </c>
      <c r="AI240" s="17">
        <v>0</v>
      </c>
      <c r="AJ240" s="15" t="s">
        <v>49</v>
      </c>
      <c r="AK240" s="17">
        <v>0</v>
      </c>
      <c r="AL240" s="17">
        <v>0</v>
      </c>
      <c r="AM240" s="104" t="s">
        <v>52</v>
      </c>
      <c r="AN240" s="15" t="s">
        <v>52</v>
      </c>
      <c r="AO240" s="105" t="s">
        <v>52</v>
      </c>
      <c r="AP240" s="15" t="s">
        <v>52</v>
      </c>
      <c r="AQ240" s="20"/>
      <c r="AR240" s="20"/>
    </row>
    <row r="241" spans="1:44" x14ac:dyDescent="0.25">
      <c r="A241" s="15" t="s">
        <v>1031</v>
      </c>
      <c r="B241" s="3">
        <v>44080</v>
      </c>
      <c r="C241" s="15" t="s">
        <v>326</v>
      </c>
      <c r="D241" s="15" t="s">
        <v>240</v>
      </c>
      <c r="E241" s="15" t="s">
        <v>373</v>
      </c>
      <c r="F241" s="15" t="s">
        <v>1305</v>
      </c>
      <c r="G241" s="15" t="s">
        <v>50</v>
      </c>
      <c r="H241" s="15" t="s">
        <v>559</v>
      </c>
      <c r="I241" s="17" t="s">
        <v>52</v>
      </c>
      <c r="J241" s="17" t="s">
        <v>52</v>
      </c>
      <c r="K241" s="17" t="s">
        <v>52</v>
      </c>
      <c r="L241" s="17" t="s">
        <v>52</v>
      </c>
      <c r="M241" s="17">
        <v>0</v>
      </c>
      <c r="N241" s="15" t="s">
        <v>52</v>
      </c>
      <c r="O241" s="15" t="s">
        <v>53</v>
      </c>
      <c r="P241" s="15" t="s">
        <v>52</v>
      </c>
      <c r="Q241" s="17">
        <v>56507410.74849999</v>
      </c>
      <c r="R241" s="17">
        <v>0</v>
      </c>
      <c r="S241" s="17">
        <v>39274320.677699991</v>
      </c>
      <c r="T241" s="17">
        <v>0</v>
      </c>
      <c r="U241" s="15" t="s">
        <v>49</v>
      </c>
      <c r="V241" s="17">
        <v>0</v>
      </c>
      <c r="W241" s="17">
        <v>14856112.130000001</v>
      </c>
      <c r="X241" s="15" t="s">
        <v>54</v>
      </c>
      <c r="Y241" s="17">
        <v>2376977.9408</v>
      </c>
      <c r="Z241" s="17">
        <v>0</v>
      </c>
      <c r="AA241" s="15" t="s">
        <v>49</v>
      </c>
      <c r="AB241" s="17">
        <v>0</v>
      </c>
      <c r="AC241" s="17">
        <v>0</v>
      </c>
      <c r="AD241" s="15" t="s">
        <v>49</v>
      </c>
      <c r="AE241" s="17">
        <v>0</v>
      </c>
      <c r="AF241" s="15">
        <v>0</v>
      </c>
      <c r="AG241" s="15" t="s">
        <v>49</v>
      </c>
      <c r="AH241" s="17">
        <v>0</v>
      </c>
      <c r="AI241" s="17">
        <v>0</v>
      </c>
      <c r="AJ241" s="15" t="s">
        <v>49</v>
      </c>
      <c r="AK241" s="17">
        <v>0</v>
      </c>
      <c r="AL241" s="17">
        <v>0</v>
      </c>
      <c r="AM241" s="104" t="s">
        <v>52</v>
      </c>
      <c r="AN241" s="15" t="s">
        <v>52</v>
      </c>
      <c r="AO241" s="105" t="s">
        <v>52</v>
      </c>
      <c r="AP241" s="15" t="s">
        <v>52</v>
      </c>
      <c r="AQ241" s="20"/>
      <c r="AR241" s="20"/>
    </row>
    <row r="242" spans="1:44" x14ac:dyDescent="0.25">
      <c r="A242" s="15" t="s">
        <v>1033</v>
      </c>
      <c r="B242" s="3">
        <v>44080</v>
      </c>
      <c r="C242" s="15" t="s">
        <v>326</v>
      </c>
      <c r="D242" s="15" t="s">
        <v>240</v>
      </c>
      <c r="E242" s="15" t="s">
        <v>373</v>
      </c>
      <c r="F242" s="15" t="s">
        <v>1305</v>
      </c>
      <c r="G242" s="15" t="s">
        <v>50</v>
      </c>
      <c r="H242" s="15" t="s">
        <v>467</v>
      </c>
      <c r="I242" s="17" t="s">
        <v>52</v>
      </c>
      <c r="J242" s="17" t="s">
        <v>52</v>
      </c>
      <c r="K242" s="17" t="s">
        <v>52</v>
      </c>
      <c r="L242" s="17" t="s">
        <v>52</v>
      </c>
      <c r="M242" s="17">
        <v>0</v>
      </c>
      <c r="N242" s="15" t="s">
        <v>52</v>
      </c>
      <c r="O242" s="15" t="s">
        <v>432</v>
      </c>
      <c r="P242" s="15" t="s">
        <v>433</v>
      </c>
      <c r="Q242" s="17">
        <v>14443690</v>
      </c>
      <c r="R242" s="17">
        <v>0</v>
      </c>
      <c r="S242" s="17">
        <v>13872100</v>
      </c>
      <c r="T242" s="17">
        <v>492750</v>
      </c>
      <c r="U242" s="15" t="s">
        <v>54</v>
      </c>
      <c r="V242" s="17">
        <v>78840</v>
      </c>
      <c r="W242" s="17">
        <v>0</v>
      </c>
      <c r="X242" s="15" t="s">
        <v>49</v>
      </c>
      <c r="Y242" s="17">
        <v>0</v>
      </c>
      <c r="Z242" s="17">
        <v>0</v>
      </c>
      <c r="AA242" s="15" t="s">
        <v>49</v>
      </c>
      <c r="AB242" s="17">
        <v>0</v>
      </c>
      <c r="AC242" s="17">
        <v>0</v>
      </c>
      <c r="AD242" s="15" t="s">
        <v>49</v>
      </c>
      <c r="AE242" s="17">
        <v>0</v>
      </c>
      <c r="AF242" s="15">
        <v>0</v>
      </c>
      <c r="AG242" s="15" t="s">
        <v>49</v>
      </c>
      <c r="AH242" s="17">
        <v>0</v>
      </c>
      <c r="AI242" s="17">
        <v>0</v>
      </c>
      <c r="AJ242" s="15" t="s">
        <v>49</v>
      </c>
      <c r="AK242" s="17">
        <v>0</v>
      </c>
      <c r="AL242" s="17">
        <v>0</v>
      </c>
      <c r="AM242" s="104" t="s">
        <v>52</v>
      </c>
      <c r="AN242" s="15" t="s">
        <v>52</v>
      </c>
      <c r="AO242" s="105" t="s">
        <v>52</v>
      </c>
      <c r="AP242" s="15" t="s">
        <v>52</v>
      </c>
      <c r="AQ242" s="20"/>
      <c r="AR242" s="20"/>
    </row>
    <row r="243" spans="1:44" x14ac:dyDescent="0.25">
      <c r="A243" s="15" t="s">
        <v>1035</v>
      </c>
      <c r="B243" s="3">
        <v>44080</v>
      </c>
      <c r="C243" s="15" t="s">
        <v>326</v>
      </c>
      <c r="D243" s="15" t="s">
        <v>240</v>
      </c>
      <c r="E243" s="15" t="s">
        <v>373</v>
      </c>
      <c r="F243" s="15" t="s">
        <v>1305</v>
      </c>
      <c r="G243" s="15" t="s">
        <v>50</v>
      </c>
      <c r="H243" s="15" t="s">
        <v>560</v>
      </c>
      <c r="I243" s="17" t="s">
        <v>52</v>
      </c>
      <c r="J243" s="17" t="s">
        <v>52</v>
      </c>
      <c r="K243" s="17" t="s">
        <v>52</v>
      </c>
      <c r="L243" s="17" t="s">
        <v>52</v>
      </c>
      <c r="M243" s="17">
        <v>0</v>
      </c>
      <c r="N243" s="15" t="s">
        <v>52</v>
      </c>
      <c r="O243" s="15" t="s">
        <v>53</v>
      </c>
      <c r="P243" s="15" t="s">
        <v>52</v>
      </c>
      <c r="Q243" s="17">
        <v>61635594.064799994</v>
      </c>
      <c r="R243" s="17">
        <v>0</v>
      </c>
      <c r="S243" s="17">
        <v>48146277.380000003</v>
      </c>
      <c r="T243" s="17">
        <v>0</v>
      </c>
      <c r="U243" s="15" t="s">
        <v>49</v>
      </c>
      <c r="V243" s="17">
        <v>0</v>
      </c>
      <c r="W243" s="17">
        <v>11628721.279999999</v>
      </c>
      <c r="X243" s="15" t="s">
        <v>49</v>
      </c>
      <c r="Y243" s="17">
        <v>1860595.4047999999</v>
      </c>
      <c r="Z243" s="17">
        <v>0</v>
      </c>
      <c r="AA243" s="15" t="s">
        <v>49</v>
      </c>
      <c r="AB243" s="17">
        <v>0</v>
      </c>
      <c r="AC243" s="17">
        <v>0</v>
      </c>
      <c r="AD243" s="15" t="s">
        <v>49</v>
      </c>
      <c r="AE243" s="17">
        <v>0</v>
      </c>
      <c r="AF243" s="15">
        <v>0</v>
      </c>
      <c r="AG243" s="15" t="s">
        <v>49</v>
      </c>
      <c r="AH243" s="17">
        <v>0</v>
      </c>
      <c r="AI243" s="17">
        <v>0</v>
      </c>
      <c r="AJ243" s="15" t="s">
        <v>49</v>
      </c>
      <c r="AK243" s="17">
        <v>0</v>
      </c>
      <c r="AL243" s="17">
        <v>0</v>
      </c>
      <c r="AM243" s="104" t="s">
        <v>52</v>
      </c>
      <c r="AN243" s="15" t="s">
        <v>52</v>
      </c>
      <c r="AO243" s="105" t="s">
        <v>52</v>
      </c>
      <c r="AP243" s="15" t="s">
        <v>52</v>
      </c>
      <c r="AQ243" s="20"/>
      <c r="AR243" s="20"/>
    </row>
    <row r="244" spans="1:44" x14ac:dyDescent="0.25">
      <c r="A244" s="15" t="s">
        <v>1037</v>
      </c>
      <c r="B244" s="3">
        <v>44080</v>
      </c>
      <c r="C244" s="15" t="s">
        <v>82</v>
      </c>
      <c r="D244" s="15" t="s">
        <v>240</v>
      </c>
      <c r="E244" s="15" t="s">
        <v>313</v>
      </c>
      <c r="F244" s="15" t="s">
        <v>913</v>
      </c>
      <c r="G244" s="15" t="s">
        <v>50</v>
      </c>
      <c r="H244" s="15" t="s">
        <v>778</v>
      </c>
      <c r="I244" s="17" t="s">
        <v>52</v>
      </c>
      <c r="J244" s="17" t="s">
        <v>52</v>
      </c>
      <c r="K244" s="17" t="s">
        <v>52</v>
      </c>
      <c r="L244" s="17" t="s">
        <v>52</v>
      </c>
      <c r="M244" s="17">
        <v>0</v>
      </c>
      <c r="N244" s="15" t="s">
        <v>52</v>
      </c>
      <c r="O244" s="15" t="s">
        <v>53</v>
      </c>
      <c r="P244" s="15" t="s">
        <v>52</v>
      </c>
      <c r="Q244" s="17">
        <v>84488924.893900007</v>
      </c>
      <c r="R244" s="17">
        <v>0</v>
      </c>
      <c r="S244" s="17">
        <v>65210790.788900003</v>
      </c>
      <c r="T244" s="17">
        <v>0</v>
      </c>
      <c r="U244" s="15" t="s">
        <v>49</v>
      </c>
      <c r="V244" s="17">
        <v>0</v>
      </c>
      <c r="W244" s="17">
        <v>16619081.125</v>
      </c>
      <c r="X244" s="15" t="s">
        <v>49</v>
      </c>
      <c r="Y244" s="17">
        <v>2659052.98</v>
      </c>
      <c r="Z244" s="17">
        <v>0</v>
      </c>
      <c r="AA244" s="15" t="s">
        <v>49</v>
      </c>
      <c r="AB244" s="17">
        <v>0</v>
      </c>
      <c r="AC244" s="17">
        <v>0</v>
      </c>
      <c r="AD244" s="15" t="s">
        <v>49</v>
      </c>
      <c r="AE244" s="17">
        <v>0</v>
      </c>
      <c r="AF244" s="15">
        <v>0</v>
      </c>
      <c r="AG244" s="15" t="s">
        <v>49</v>
      </c>
      <c r="AH244" s="17">
        <v>0</v>
      </c>
      <c r="AI244" s="17">
        <v>0</v>
      </c>
      <c r="AJ244" s="15" t="s">
        <v>49</v>
      </c>
      <c r="AK244" s="17">
        <v>0</v>
      </c>
      <c r="AL244" s="17">
        <v>0</v>
      </c>
      <c r="AM244" s="104" t="s">
        <v>52</v>
      </c>
      <c r="AN244" s="15" t="s">
        <v>52</v>
      </c>
      <c r="AO244" s="105" t="s">
        <v>52</v>
      </c>
      <c r="AP244" s="15" t="s">
        <v>52</v>
      </c>
      <c r="AQ244" s="20"/>
      <c r="AR244" s="20"/>
    </row>
    <row r="245" spans="1:44" x14ac:dyDescent="0.25">
      <c r="A245" s="15" t="s">
        <v>1039</v>
      </c>
      <c r="B245" s="3">
        <v>44080</v>
      </c>
      <c r="C245" s="15" t="s">
        <v>326</v>
      </c>
      <c r="D245" s="15" t="s">
        <v>384</v>
      </c>
      <c r="E245" s="15" t="s">
        <v>385</v>
      </c>
      <c r="F245" s="15" t="s">
        <v>1318</v>
      </c>
      <c r="G245" s="15" t="s">
        <v>50</v>
      </c>
      <c r="H245" s="15" t="s">
        <v>561</v>
      </c>
      <c r="I245" s="17" t="s">
        <v>52</v>
      </c>
      <c r="J245" s="17" t="s">
        <v>52</v>
      </c>
      <c r="K245" s="17" t="s">
        <v>52</v>
      </c>
      <c r="L245" s="17" t="s">
        <v>52</v>
      </c>
      <c r="M245" s="17">
        <v>0</v>
      </c>
      <c r="N245" s="15" t="s">
        <v>52</v>
      </c>
      <c r="O245" s="15" t="s">
        <v>53</v>
      </c>
      <c r="P245" s="15" t="s">
        <v>52</v>
      </c>
      <c r="Q245" s="17">
        <v>150763096.40459999</v>
      </c>
      <c r="R245" s="17">
        <v>0</v>
      </c>
      <c r="S245" s="17">
        <v>104725587.63499999</v>
      </c>
      <c r="T245" s="17">
        <v>0</v>
      </c>
      <c r="U245" s="15" t="s">
        <v>49</v>
      </c>
      <c r="V245" s="17">
        <v>0</v>
      </c>
      <c r="W245" s="17">
        <v>39687507.560000002</v>
      </c>
      <c r="X245" s="15" t="s">
        <v>54</v>
      </c>
      <c r="Y245" s="17">
        <v>6350001.2095999978</v>
      </c>
      <c r="Z245" s="17">
        <v>0</v>
      </c>
      <c r="AA245" s="15" t="s">
        <v>49</v>
      </c>
      <c r="AB245" s="17">
        <v>0</v>
      </c>
      <c r="AC245" s="17">
        <v>0</v>
      </c>
      <c r="AD245" s="15" t="s">
        <v>49</v>
      </c>
      <c r="AE245" s="17">
        <v>0</v>
      </c>
      <c r="AF245" s="15">
        <v>0</v>
      </c>
      <c r="AG245" s="15" t="s">
        <v>49</v>
      </c>
      <c r="AH245" s="17">
        <v>0</v>
      </c>
      <c r="AI245" s="17">
        <v>0</v>
      </c>
      <c r="AJ245" s="15" t="s">
        <v>49</v>
      </c>
      <c r="AK245" s="17">
        <v>0</v>
      </c>
      <c r="AL245" s="17">
        <v>0</v>
      </c>
      <c r="AM245" s="104" t="s">
        <v>52</v>
      </c>
      <c r="AN245" s="15" t="s">
        <v>52</v>
      </c>
      <c r="AO245" s="105" t="s">
        <v>52</v>
      </c>
      <c r="AP245" s="15" t="s">
        <v>52</v>
      </c>
      <c r="AQ245" s="20"/>
      <c r="AR245" s="20"/>
    </row>
    <row r="246" spans="1:44" x14ac:dyDescent="0.25">
      <c r="A246" s="15" t="s">
        <v>1043</v>
      </c>
      <c r="B246" s="3">
        <v>44080</v>
      </c>
      <c r="C246" s="15" t="s">
        <v>326</v>
      </c>
      <c r="D246" s="15" t="s">
        <v>384</v>
      </c>
      <c r="E246" s="15" t="s">
        <v>385</v>
      </c>
      <c r="F246" s="15" t="s">
        <v>1318</v>
      </c>
      <c r="G246" s="15" t="s">
        <v>60</v>
      </c>
      <c r="H246" s="15" t="s">
        <v>52</v>
      </c>
      <c r="I246" s="17" t="s">
        <v>468</v>
      </c>
      <c r="J246" s="17" t="s">
        <v>52</v>
      </c>
      <c r="K246" s="17" t="s">
        <v>447</v>
      </c>
      <c r="L246" s="17" t="s">
        <v>223</v>
      </c>
      <c r="M246" s="17">
        <v>13029322.199999999</v>
      </c>
      <c r="N246" s="15" t="s">
        <v>64</v>
      </c>
      <c r="O246" s="15" t="s">
        <v>448</v>
      </c>
      <c r="P246" s="15" t="s">
        <v>449</v>
      </c>
      <c r="Q246" s="17">
        <v>-395500</v>
      </c>
      <c r="R246" s="17">
        <v>0</v>
      </c>
      <c r="S246" s="17">
        <v>-395500</v>
      </c>
      <c r="T246" s="17">
        <v>0</v>
      </c>
      <c r="U246" s="15" t="s">
        <v>49</v>
      </c>
      <c r="V246" s="17">
        <v>0</v>
      </c>
      <c r="W246" s="17">
        <v>0</v>
      </c>
      <c r="X246" s="15" t="s">
        <v>49</v>
      </c>
      <c r="Y246" s="17">
        <v>0</v>
      </c>
      <c r="Z246" s="17">
        <v>0</v>
      </c>
      <c r="AA246" s="15" t="s">
        <v>49</v>
      </c>
      <c r="AB246" s="17">
        <v>0</v>
      </c>
      <c r="AC246" s="17">
        <v>0</v>
      </c>
      <c r="AD246" s="15" t="s">
        <v>49</v>
      </c>
      <c r="AE246" s="17">
        <v>0</v>
      </c>
      <c r="AF246" s="15">
        <v>0</v>
      </c>
      <c r="AG246" s="15" t="s">
        <v>49</v>
      </c>
      <c r="AH246" s="17">
        <v>0</v>
      </c>
      <c r="AI246" s="17">
        <v>0</v>
      </c>
      <c r="AJ246" s="15" t="s">
        <v>49</v>
      </c>
      <c r="AK246" s="17">
        <v>0</v>
      </c>
      <c r="AL246" s="17">
        <v>0</v>
      </c>
      <c r="AM246" s="104" t="s">
        <v>52</v>
      </c>
      <c r="AN246" s="15" t="s">
        <v>52</v>
      </c>
      <c r="AO246" s="105" t="s">
        <v>52</v>
      </c>
      <c r="AP246" s="15" t="s">
        <v>52</v>
      </c>
      <c r="AQ246" s="20"/>
      <c r="AR246" s="20"/>
    </row>
    <row r="247" spans="1:44" x14ac:dyDescent="0.25">
      <c r="A247" s="15" t="s">
        <v>1045</v>
      </c>
      <c r="B247" s="3">
        <v>44080</v>
      </c>
      <c r="C247" s="15" t="s">
        <v>326</v>
      </c>
      <c r="D247" s="15" t="s">
        <v>386</v>
      </c>
      <c r="E247" s="15" t="s">
        <v>387</v>
      </c>
      <c r="F247" s="15" t="s">
        <v>1262</v>
      </c>
      <c r="G247" s="15" t="s">
        <v>50</v>
      </c>
      <c r="H247" s="15" t="s">
        <v>562</v>
      </c>
      <c r="I247" s="17" t="s">
        <v>52</v>
      </c>
      <c r="J247" s="17" t="s">
        <v>52</v>
      </c>
      <c r="K247" s="17" t="s">
        <v>52</v>
      </c>
      <c r="L247" s="17" t="s">
        <v>52</v>
      </c>
      <c r="M247" s="17">
        <v>0</v>
      </c>
      <c r="N247" s="15" t="s">
        <v>52</v>
      </c>
      <c r="O247" s="15" t="s">
        <v>53</v>
      </c>
      <c r="P247" s="15" t="s">
        <v>52</v>
      </c>
      <c r="Q247" s="17">
        <v>187355247.95579997</v>
      </c>
      <c r="R247" s="17">
        <v>0</v>
      </c>
      <c r="S247" s="17">
        <v>130968590.88499999</v>
      </c>
      <c r="T247" s="17">
        <v>0</v>
      </c>
      <c r="U247" s="15" t="s">
        <v>49</v>
      </c>
      <c r="V247" s="17">
        <v>0</v>
      </c>
      <c r="W247" s="17">
        <v>48609187.129999995</v>
      </c>
      <c r="X247" s="15" t="s">
        <v>49</v>
      </c>
      <c r="Y247" s="17">
        <v>7777469.9408000009</v>
      </c>
      <c r="Z247" s="17">
        <v>0</v>
      </c>
      <c r="AA247" s="15" t="s">
        <v>49</v>
      </c>
      <c r="AB247" s="17">
        <v>0</v>
      </c>
      <c r="AC247" s="17">
        <v>0</v>
      </c>
      <c r="AD247" s="15" t="s">
        <v>49</v>
      </c>
      <c r="AE247" s="17">
        <v>0</v>
      </c>
      <c r="AF247" s="15">
        <v>0</v>
      </c>
      <c r="AG247" s="15" t="s">
        <v>49</v>
      </c>
      <c r="AH247" s="17">
        <v>0</v>
      </c>
      <c r="AI247" s="17">
        <v>0</v>
      </c>
      <c r="AJ247" s="15" t="s">
        <v>49</v>
      </c>
      <c r="AK247" s="17">
        <v>0</v>
      </c>
      <c r="AL247" s="17">
        <v>0</v>
      </c>
      <c r="AM247" s="104" t="s">
        <v>52</v>
      </c>
      <c r="AN247" s="15" t="s">
        <v>52</v>
      </c>
      <c r="AO247" s="105" t="s">
        <v>52</v>
      </c>
      <c r="AP247" s="15" t="s">
        <v>52</v>
      </c>
      <c r="AQ247" s="20"/>
      <c r="AR247" s="20"/>
    </row>
    <row r="248" spans="1:44" x14ac:dyDescent="0.25">
      <c r="A248" s="15" t="s">
        <v>1047</v>
      </c>
      <c r="B248" s="3">
        <v>44080</v>
      </c>
      <c r="C248" s="15" t="s">
        <v>326</v>
      </c>
      <c r="D248" s="15" t="s">
        <v>388</v>
      </c>
      <c r="E248" s="15" t="s">
        <v>389</v>
      </c>
      <c r="F248" s="15" t="s">
        <v>1261</v>
      </c>
      <c r="G248" s="15" t="s">
        <v>50</v>
      </c>
      <c r="H248" s="15" t="s">
        <v>563</v>
      </c>
      <c r="I248" s="17" t="s">
        <v>52</v>
      </c>
      <c r="J248" s="17" t="s">
        <v>52</v>
      </c>
      <c r="K248" s="17" t="s">
        <v>52</v>
      </c>
      <c r="L248" s="17" t="s">
        <v>52</v>
      </c>
      <c r="M248" s="17">
        <v>0</v>
      </c>
      <c r="N248" s="15" t="s">
        <v>52</v>
      </c>
      <c r="O248" s="15" t="s">
        <v>53</v>
      </c>
      <c r="P248" s="15" t="s">
        <v>52</v>
      </c>
      <c r="Q248" s="17">
        <v>167531225.53219995</v>
      </c>
      <c r="R248" s="17">
        <v>0</v>
      </c>
      <c r="S248" s="17">
        <v>111394761.21700002</v>
      </c>
      <c r="T248" s="17">
        <v>0</v>
      </c>
      <c r="U248" s="15" t="s">
        <v>49</v>
      </c>
      <c r="V248" s="17">
        <v>0</v>
      </c>
      <c r="W248" s="17">
        <v>48393503.720000014</v>
      </c>
      <c r="X248" s="15" t="s">
        <v>54</v>
      </c>
      <c r="Y248" s="17">
        <v>7742960.5952000003</v>
      </c>
      <c r="Z248" s="17">
        <v>0</v>
      </c>
      <c r="AA248" s="15" t="s">
        <v>49</v>
      </c>
      <c r="AB248" s="17">
        <v>0</v>
      </c>
      <c r="AC248" s="17">
        <v>0</v>
      </c>
      <c r="AD248" s="15" t="s">
        <v>49</v>
      </c>
      <c r="AE248" s="17">
        <v>0</v>
      </c>
      <c r="AF248" s="15">
        <v>0</v>
      </c>
      <c r="AG248" s="15" t="s">
        <v>49</v>
      </c>
      <c r="AH248" s="17">
        <v>0</v>
      </c>
      <c r="AI248" s="17">
        <v>0</v>
      </c>
      <c r="AJ248" s="15" t="s">
        <v>49</v>
      </c>
      <c r="AK248" s="17">
        <v>0</v>
      </c>
      <c r="AL248" s="17">
        <v>0</v>
      </c>
      <c r="AM248" s="104" t="s">
        <v>52</v>
      </c>
      <c r="AN248" s="15" t="s">
        <v>52</v>
      </c>
      <c r="AO248" s="105" t="s">
        <v>52</v>
      </c>
      <c r="AP248" s="15" t="s">
        <v>52</v>
      </c>
      <c r="AQ248" s="20"/>
      <c r="AR248" s="20"/>
    </row>
    <row r="249" spans="1:44" x14ac:dyDescent="0.25">
      <c r="A249" s="15" t="s">
        <v>1049</v>
      </c>
      <c r="B249" s="3">
        <v>44080</v>
      </c>
      <c r="C249" s="15" t="s">
        <v>326</v>
      </c>
      <c r="D249" s="15" t="s">
        <v>393</v>
      </c>
      <c r="E249" s="15" t="s">
        <v>394</v>
      </c>
      <c r="F249" s="15" t="s">
        <v>1332</v>
      </c>
      <c r="G249" s="15" t="s">
        <v>50</v>
      </c>
      <c r="H249" s="15" t="s">
        <v>564</v>
      </c>
      <c r="I249" s="17" t="s">
        <v>52</v>
      </c>
      <c r="J249" s="17" t="s">
        <v>52</v>
      </c>
      <c r="K249" s="17" t="s">
        <v>52</v>
      </c>
      <c r="L249" s="17" t="s">
        <v>52</v>
      </c>
      <c r="M249" s="17">
        <v>0</v>
      </c>
      <c r="N249" s="15" t="s">
        <v>52</v>
      </c>
      <c r="O249" s="15" t="s">
        <v>53</v>
      </c>
      <c r="P249" s="15" t="s">
        <v>52</v>
      </c>
      <c r="Q249" s="17">
        <v>120302540.0922</v>
      </c>
      <c r="R249" s="17">
        <v>0</v>
      </c>
      <c r="S249" s="17">
        <v>83606026.564399987</v>
      </c>
      <c r="T249" s="17">
        <v>0</v>
      </c>
      <c r="U249" s="15" t="s">
        <v>49</v>
      </c>
      <c r="V249" s="17">
        <v>0</v>
      </c>
      <c r="W249" s="17">
        <v>31634925.455000002</v>
      </c>
      <c r="X249" s="15" t="s">
        <v>54</v>
      </c>
      <c r="Y249" s="17">
        <v>5061588.0728000002</v>
      </c>
      <c r="Z249" s="17">
        <v>0</v>
      </c>
      <c r="AA249" s="15" t="s">
        <v>49</v>
      </c>
      <c r="AB249" s="17">
        <v>0</v>
      </c>
      <c r="AC249" s="17">
        <v>0</v>
      </c>
      <c r="AD249" s="15" t="s">
        <v>49</v>
      </c>
      <c r="AE249" s="17">
        <v>0</v>
      </c>
      <c r="AF249" s="15">
        <v>0</v>
      </c>
      <c r="AG249" s="15" t="s">
        <v>49</v>
      </c>
      <c r="AH249" s="17">
        <v>0</v>
      </c>
      <c r="AI249" s="17">
        <v>0</v>
      </c>
      <c r="AJ249" s="15" t="s">
        <v>49</v>
      </c>
      <c r="AK249" s="17">
        <v>0</v>
      </c>
      <c r="AL249" s="17">
        <v>0</v>
      </c>
      <c r="AM249" s="104" t="s">
        <v>52</v>
      </c>
      <c r="AN249" s="15" t="s">
        <v>52</v>
      </c>
      <c r="AO249" s="105" t="s">
        <v>52</v>
      </c>
      <c r="AP249" s="15" t="s">
        <v>52</v>
      </c>
      <c r="AQ249" s="20"/>
      <c r="AR249" s="20"/>
    </row>
    <row r="250" spans="1:44" x14ac:dyDescent="0.25">
      <c r="A250" s="15" t="s">
        <v>1053</v>
      </c>
      <c r="B250" s="3">
        <v>44080</v>
      </c>
      <c r="C250" s="15" t="s">
        <v>326</v>
      </c>
      <c r="D250" s="15" t="s">
        <v>652</v>
      </c>
      <c r="E250" s="15" t="s">
        <v>48</v>
      </c>
      <c r="F250" s="15" t="s">
        <v>628</v>
      </c>
      <c r="G250" s="15" t="s">
        <v>50</v>
      </c>
      <c r="H250" s="15" t="s">
        <v>291</v>
      </c>
      <c r="I250" s="17" t="s">
        <v>52</v>
      </c>
      <c r="J250" s="17" t="s">
        <v>52</v>
      </c>
      <c r="K250" s="17" t="s">
        <v>52</v>
      </c>
      <c r="L250" s="17" t="s">
        <v>52</v>
      </c>
      <c r="M250" s="17">
        <v>0</v>
      </c>
      <c r="N250" s="15" t="s">
        <v>52</v>
      </c>
      <c r="O250" s="15" t="s">
        <v>53</v>
      </c>
      <c r="P250" s="15" t="s">
        <v>52</v>
      </c>
      <c r="Q250" s="17">
        <v>49076847.708999999</v>
      </c>
      <c r="R250" s="17">
        <v>0</v>
      </c>
      <c r="S250" s="17">
        <v>42953616.580000006</v>
      </c>
      <c r="T250" s="17">
        <v>0</v>
      </c>
      <c r="U250" s="15" t="s">
        <v>49</v>
      </c>
      <c r="V250" s="17">
        <v>0</v>
      </c>
      <c r="W250" s="17">
        <v>5278647.5250000004</v>
      </c>
      <c r="X250" s="15" t="s">
        <v>49</v>
      </c>
      <c r="Y250" s="17">
        <v>844583.60400000005</v>
      </c>
      <c r="Z250" s="17">
        <v>0</v>
      </c>
      <c r="AA250" s="15" t="s">
        <v>49</v>
      </c>
      <c r="AB250" s="17">
        <v>0</v>
      </c>
      <c r="AC250" s="17">
        <v>0</v>
      </c>
      <c r="AD250" s="15" t="s">
        <v>49</v>
      </c>
      <c r="AE250" s="17">
        <v>0</v>
      </c>
      <c r="AF250" s="15">
        <v>0</v>
      </c>
      <c r="AG250" s="15" t="s">
        <v>49</v>
      </c>
      <c r="AH250" s="17">
        <v>0</v>
      </c>
      <c r="AI250" s="17">
        <v>0</v>
      </c>
      <c r="AJ250" s="15" t="s">
        <v>49</v>
      </c>
      <c r="AK250" s="17">
        <v>0</v>
      </c>
      <c r="AL250" s="17">
        <v>0</v>
      </c>
      <c r="AM250" s="104" t="s">
        <v>52</v>
      </c>
      <c r="AN250" s="15" t="s">
        <v>52</v>
      </c>
      <c r="AO250" s="105" t="s">
        <v>52</v>
      </c>
      <c r="AP250" s="15" t="s">
        <v>52</v>
      </c>
      <c r="AQ250" s="20"/>
      <c r="AR250" s="20"/>
    </row>
    <row r="251" spans="1:44" x14ac:dyDescent="0.25">
      <c r="A251" s="15" t="s">
        <v>1055</v>
      </c>
      <c r="B251" s="3">
        <v>44080</v>
      </c>
      <c r="C251" s="15" t="s">
        <v>326</v>
      </c>
      <c r="D251" s="15" t="s">
        <v>397</v>
      </c>
      <c r="E251" s="15" t="s">
        <v>398</v>
      </c>
      <c r="F251" s="15" t="s">
        <v>1344</v>
      </c>
      <c r="G251" s="15" t="s">
        <v>50</v>
      </c>
      <c r="H251" s="15" t="s">
        <v>565</v>
      </c>
      <c r="I251" s="17" t="s">
        <v>52</v>
      </c>
      <c r="J251" s="17" t="s">
        <v>52</v>
      </c>
      <c r="K251" s="17" t="s">
        <v>52</v>
      </c>
      <c r="L251" s="17" t="s">
        <v>52</v>
      </c>
      <c r="M251" s="17">
        <v>0</v>
      </c>
      <c r="N251" s="15" t="s">
        <v>52</v>
      </c>
      <c r="O251" s="15" t="s">
        <v>53</v>
      </c>
      <c r="P251" s="15" t="s">
        <v>52</v>
      </c>
      <c r="Q251" s="17">
        <v>12398039.693200001</v>
      </c>
      <c r="R251" s="17">
        <v>0</v>
      </c>
      <c r="S251" s="17">
        <v>4753546</v>
      </c>
      <c r="T251" s="17">
        <v>0</v>
      </c>
      <c r="U251" s="15" t="s">
        <v>49</v>
      </c>
      <c r="V251" s="17">
        <v>0</v>
      </c>
      <c r="W251" s="17">
        <v>6590080.7699999996</v>
      </c>
      <c r="X251" s="15" t="s">
        <v>54</v>
      </c>
      <c r="Y251" s="17">
        <v>1054412.9232000001</v>
      </c>
      <c r="Z251" s="17">
        <v>0</v>
      </c>
      <c r="AA251" s="15" t="s">
        <v>49</v>
      </c>
      <c r="AB251" s="17">
        <v>0</v>
      </c>
      <c r="AC251" s="17">
        <v>0</v>
      </c>
      <c r="AD251" s="15" t="s">
        <v>49</v>
      </c>
      <c r="AE251" s="17">
        <v>0</v>
      </c>
      <c r="AF251" s="15">
        <v>0</v>
      </c>
      <c r="AG251" s="15" t="s">
        <v>49</v>
      </c>
      <c r="AH251" s="17">
        <v>0</v>
      </c>
      <c r="AI251" s="17">
        <v>0</v>
      </c>
      <c r="AJ251" s="15" t="s">
        <v>49</v>
      </c>
      <c r="AK251" s="17">
        <v>0</v>
      </c>
      <c r="AL251" s="17">
        <v>0</v>
      </c>
      <c r="AM251" s="104" t="s">
        <v>52</v>
      </c>
      <c r="AN251" s="15" t="s">
        <v>52</v>
      </c>
      <c r="AO251" s="105" t="s">
        <v>52</v>
      </c>
      <c r="AP251" s="15" t="s">
        <v>52</v>
      </c>
      <c r="AQ251" s="20"/>
      <c r="AR251" s="20"/>
    </row>
    <row r="252" spans="1:44" x14ac:dyDescent="0.25">
      <c r="A252" s="15" t="s">
        <v>1057</v>
      </c>
      <c r="B252" s="3">
        <v>44080</v>
      </c>
      <c r="C252" s="15" t="s">
        <v>326</v>
      </c>
      <c r="D252" s="15" t="s">
        <v>653</v>
      </c>
      <c r="E252" s="15" t="s">
        <v>79</v>
      </c>
      <c r="F252" s="15" t="s">
        <v>662</v>
      </c>
      <c r="G252" s="15" t="s">
        <v>50</v>
      </c>
      <c r="H252" s="15" t="s">
        <v>295</v>
      </c>
      <c r="I252" s="17" t="s">
        <v>52</v>
      </c>
      <c r="J252" s="17" t="s">
        <v>52</v>
      </c>
      <c r="K252" s="17" t="s">
        <v>52</v>
      </c>
      <c r="L252" s="17" t="s">
        <v>52</v>
      </c>
      <c r="M252" s="17">
        <v>0</v>
      </c>
      <c r="N252" s="15" t="s">
        <v>52</v>
      </c>
      <c r="O252" s="15" t="s">
        <v>53</v>
      </c>
      <c r="P252" s="15" t="s">
        <v>52</v>
      </c>
      <c r="Q252" s="17">
        <v>27530453.913599998</v>
      </c>
      <c r="R252" s="17">
        <v>0</v>
      </c>
      <c r="S252" s="17">
        <v>20780631.75</v>
      </c>
      <c r="T252" s="17">
        <v>0</v>
      </c>
      <c r="U252" s="15" t="s">
        <v>49</v>
      </c>
      <c r="V252" s="17">
        <v>0</v>
      </c>
      <c r="W252" s="17">
        <v>5818812.21</v>
      </c>
      <c r="X252" s="15" t="s">
        <v>49</v>
      </c>
      <c r="Y252" s="17">
        <v>931009.95359999989</v>
      </c>
      <c r="Z252" s="17">
        <v>0</v>
      </c>
      <c r="AA252" s="15" t="s">
        <v>49</v>
      </c>
      <c r="AB252" s="17">
        <v>0</v>
      </c>
      <c r="AC252" s="17">
        <v>0</v>
      </c>
      <c r="AD252" s="15" t="s">
        <v>49</v>
      </c>
      <c r="AE252" s="17">
        <v>0</v>
      </c>
      <c r="AF252" s="15">
        <v>0</v>
      </c>
      <c r="AG252" s="15" t="s">
        <v>49</v>
      </c>
      <c r="AH252" s="17">
        <v>0</v>
      </c>
      <c r="AI252" s="17">
        <v>0</v>
      </c>
      <c r="AJ252" s="15" t="s">
        <v>49</v>
      </c>
      <c r="AK252" s="17">
        <v>0</v>
      </c>
      <c r="AL252" s="17">
        <v>0</v>
      </c>
      <c r="AM252" s="104" t="s">
        <v>52</v>
      </c>
      <c r="AN252" s="15" t="s">
        <v>52</v>
      </c>
      <c r="AO252" s="105" t="s">
        <v>52</v>
      </c>
      <c r="AP252" s="15" t="s">
        <v>52</v>
      </c>
      <c r="AQ252" s="20"/>
      <c r="AR252" s="20"/>
    </row>
    <row r="253" spans="1:44" x14ac:dyDescent="0.25">
      <c r="A253" s="15" t="s">
        <v>1059</v>
      </c>
      <c r="B253" s="19">
        <v>44080</v>
      </c>
      <c r="C253" s="15" t="s">
        <v>326</v>
      </c>
      <c r="D253" s="15" t="s">
        <v>1352</v>
      </c>
      <c r="E253" s="15" t="s">
        <v>1353</v>
      </c>
      <c r="F253" s="15" t="s">
        <v>1360</v>
      </c>
      <c r="G253" s="15" t="s">
        <v>50</v>
      </c>
      <c r="H253" s="15" t="s">
        <v>1354</v>
      </c>
      <c r="I253" s="17"/>
      <c r="J253" s="17"/>
      <c r="K253" s="17"/>
      <c r="L253" s="17"/>
      <c r="M253" s="17">
        <v>0</v>
      </c>
      <c r="N253" s="15"/>
      <c r="O253" s="15" t="s">
        <v>661</v>
      </c>
      <c r="P253" s="15"/>
      <c r="Q253" s="17">
        <v>0</v>
      </c>
      <c r="R253" s="17">
        <v>0</v>
      </c>
      <c r="S253" s="17">
        <v>0</v>
      </c>
      <c r="T253" s="17">
        <v>0</v>
      </c>
      <c r="U253" s="15" t="s">
        <v>49</v>
      </c>
      <c r="V253" s="17">
        <v>0</v>
      </c>
      <c r="W253" s="17">
        <v>0</v>
      </c>
      <c r="X253" s="15" t="s">
        <v>49</v>
      </c>
      <c r="Y253" s="17">
        <v>0</v>
      </c>
      <c r="Z253" s="17">
        <v>0</v>
      </c>
      <c r="AA253" s="15" t="s">
        <v>49</v>
      </c>
      <c r="AB253" s="17">
        <v>0</v>
      </c>
      <c r="AC253" s="17">
        <v>0</v>
      </c>
      <c r="AD253" s="15" t="s">
        <v>49</v>
      </c>
      <c r="AE253" s="17">
        <v>0</v>
      </c>
      <c r="AF253" s="15" t="s">
        <v>681</v>
      </c>
      <c r="AG253" s="15" t="s">
        <v>49</v>
      </c>
      <c r="AH253" s="17">
        <v>0</v>
      </c>
      <c r="AI253" s="17">
        <v>0</v>
      </c>
      <c r="AJ253" s="15" t="s">
        <v>49</v>
      </c>
      <c r="AK253" s="17">
        <v>0</v>
      </c>
      <c r="AL253" s="17">
        <v>0</v>
      </c>
      <c r="AM253" s="104"/>
      <c r="AN253" s="5"/>
      <c r="AO253" s="106"/>
      <c r="AP253" s="15"/>
      <c r="AQ253" s="20"/>
      <c r="AR253" s="20"/>
    </row>
    <row r="254" spans="1:44" x14ac:dyDescent="0.25">
      <c r="A254" s="15" t="s">
        <v>1616</v>
      </c>
      <c r="B254" s="3">
        <v>44080</v>
      </c>
      <c r="C254" s="15" t="s">
        <v>326</v>
      </c>
      <c r="D254" s="15" t="s">
        <v>399</v>
      </c>
      <c r="E254" s="15" t="s">
        <v>400</v>
      </c>
      <c r="F254" s="15" t="s">
        <v>1372</v>
      </c>
      <c r="G254" s="15" t="s">
        <v>50</v>
      </c>
      <c r="H254" s="15" t="s">
        <v>566</v>
      </c>
      <c r="I254" s="17" t="s">
        <v>52</v>
      </c>
      <c r="J254" s="17" t="s">
        <v>52</v>
      </c>
      <c r="K254" s="17" t="s">
        <v>52</v>
      </c>
      <c r="L254" s="17" t="s">
        <v>52</v>
      </c>
      <c r="M254" s="17">
        <v>0</v>
      </c>
      <c r="N254" s="15" t="s">
        <v>52</v>
      </c>
      <c r="O254" s="15" t="s">
        <v>53</v>
      </c>
      <c r="P254" s="15" t="s">
        <v>52</v>
      </c>
      <c r="Q254" s="17">
        <v>14372170.1964</v>
      </c>
      <c r="R254" s="17">
        <v>0</v>
      </c>
      <c r="S254" s="17">
        <v>11175752.739999998</v>
      </c>
      <c r="T254" s="17">
        <v>0</v>
      </c>
      <c r="U254" s="15" t="s">
        <v>49</v>
      </c>
      <c r="V254" s="17">
        <v>0</v>
      </c>
      <c r="W254" s="17">
        <v>2755532.29</v>
      </c>
      <c r="X254" s="15" t="s">
        <v>54</v>
      </c>
      <c r="Y254" s="17">
        <v>440885.16639999999</v>
      </c>
      <c r="Z254" s="17">
        <v>0</v>
      </c>
      <c r="AA254" s="15" t="s">
        <v>49</v>
      </c>
      <c r="AB254" s="17">
        <v>0</v>
      </c>
      <c r="AC254" s="17">
        <v>0</v>
      </c>
      <c r="AD254" s="15" t="s">
        <v>49</v>
      </c>
      <c r="AE254" s="17">
        <v>0</v>
      </c>
      <c r="AF254" s="15">
        <v>0</v>
      </c>
      <c r="AG254" s="15" t="s">
        <v>49</v>
      </c>
      <c r="AH254" s="17">
        <v>0</v>
      </c>
      <c r="AI254" s="17">
        <v>0</v>
      </c>
      <c r="AJ254" s="15" t="s">
        <v>49</v>
      </c>
      <c r="AK254" s="17">
        <v>0</v>
      </c>
      <c r="AL254" s="17">
        <v>0</v>
      </c>
      <c r="AM254" s="104" t="s">
        <v>52</v>
      </c>
      <c r="AN254" s="15" t="s">
        <v>52</v>
      </c>
      <c r="AO254" s="105" t="s">
        <v>52</v>
      </c>
      <c r="AP254" s="15" t="s">
        <v>52</v>
      </c>
      <c r="AQ254" s="20"/>
      <c r="AR254" s="20"/>
    </row>
    <row r="255" spans="1:44" x14ac:dyDescent="0.25">
      <c r="A255" s="15" t="s">
        <v>1617</v>
      </c>
      <c r="B255" s="3">
        <v>44080</v>
      </c>
      <c r="C255" s="15" t="s">
        <v>326</v>
      </c>
      <c r="D255" s="15" t="s">
        <v>399</v>
      </c>
      <c r="E255" s="15" t="s">
        <v>400</v>
      </c>
      <c r="F255" s="15" t="s">
        <v>1372</v>
      </c>
      <c r="G255" s="15" t="s">
        <v>50</v>
      </c>
      <c r="H255" s="15" t="s">
        <v>73</v>
      </c>
      <c r="I255" s="17" t="s">
        <v>52</v>
      </c>
      <c r="J255" s="17" t="s">
        <v>52</v>
      </c>
      <c r="K255" s="17" t="s">
        <v>52</v>
      </c>
      <c r="L255" s="17" t="s">
        <v>52</v>
      </c>
      <c r="M255" s="17">
        <v>0</v>
      </c>
      <c r="N255" s="15" t="s">
        <v>52</v>
      </c>
      <c r="O255" s="15" t="s">
        <v>469</v>
      </c>
      <c r="P255" s="15" t="s">
        <v>470</v>
      </c>
      <c r="Q255" s="17">
        <v>7212558.4800000004</v>
      </c>
      <c r="R255" s="17">
        <v>0</v>
      </c>
      <c r="S255" s="17">
        <v>3987436</v>
      </c>
      <c r="T255" s="17">
        <v>2780278</v>
      </c>
      <c r="U255" s="15" t="s">
        <v>54</v>
      </c>
      <c r="V255" s="17">
        <v>444844.48</v>
      </c>
      <c r="W255" s="17">
        <v>0</v>
      </c>
      <c r="X255" s="15" t="s">
        <v>49</v>
      </c>
      <c r="Y255" s="17">
        <v>0</v>
      </c>
      <c r="Z255" s="17">
        <v>0</v>
      </c>
      <c r="AA255" s="15" t="s">
        <v>49</v>
      </c>
      <c r="AB255" s="17">
        <v>0</v>
      </c>
      <c r="AC255" s="17">
        <v>0</v>
      </c>
      <c r="AD255" s="15" t="s">
        <v>49</v>
      </c>
      <c r="AE255" s="17">
        <v>0</v>
      </c>
      <c r="AF255" s="15">
        <v>0</v>
      </c>
      <c r="AG255" s="15" t="s">
        <v>49</v>
      </c>
      <c r="AH255" s="17">
        <v>0</v>
      </c>
      <c r="AI255" s="17">
        <v>0</v>
      </c>
      <c r="AJ255" s="15" t="s">
        <v>49</v>
      </c>
      <c r="AK255" s="17">
        <v>0</v>
      </c>
      <c r="AL255" s="17">
        <v>0</v>
      </c>
      <c r="AM255" s="104" t="s">
        <v>52</v>
      </c>
      <c r="AN255" s="15" t="s">
        <v>52</v>
      </c>
      <c r="AO255" s="105" t="s">
        <v>52</v>
      </c>
      <c r="AP255" s="15" t="s">
        <v>52</v>
      </c>
      <c r="AQ255" s="20"/>
      <c r="AR255" s="20"/>
    </row>
    <row r="256" spans="1:44" x14ac:dyDescent="0.25">
      <c r="A256" s="15" t="s">
        <v>1618</v>
      </c>
      <c r="B256" s="3">
        <v>44080</v>
      </c>
      <c r="C256" s="15" t="s">
        <v>326</v>
      </c>
      <c r="D256" s="15" t="s">
        <v>399</v>
      </c>
      <c r="E256" s="15" t="s">
        <v>400</v>
      </c>
      <c r="F256" s="15" t="s">
        <v>1372</v>
      </c>
      <c r="G256" s="15" t="s">
        <v>50</v>
      </c>
      <c r="H256" s="15" t="s">
        <v>567</v>
      </c>
      <c r="I256" s="17" t="s">
        <v>52</v>
      </c>
      <c r="J256" s="17" t="s">
        <v>52</v>
      </c>
      <c r="K256" s="17" t="s">
        <v>52</v>
      </c>
      <c r="L256" s="17" t="s">
        <v>52</v>
      </c>
      <c r="M256" s="17">
        <v>0</v>
      </c>
      <c r="N256" s="15" t="s">
        <v>52</v>
      </c>
      <c r="O256" s="15" t="s">
        <v>53</v>
      </c>
      <c r="P256" s="15" t="s">
        <v>52</v>
      </c>
      <c r="Q256" s="17">
        <v>107246110.3255</v>
      </c>
      <c r="R256" s="17">
        <v>0</v>
      </c>
      <c r="S256" s="17">
        <v>75404035.209699988</v>
      </c>
      <c r="T256" s="17">
        <v>0</v>
      </c>
      <c r="U256" s="15" t="s">
        <v>49</v>
      </c>
      <c r="V256" s="17">
        <v>0</v>
      </c>
      <c r="W256" s="17">
        <v>27450064.754999999</v>
      </c>
      <c r="X256" s="15" t="s">
        <v>49</v>
      </c>
      <c r="Y256" s="17">
        <v>4392010.3607999999</v>
      </c>
      <c r="Z256" s="17">
        <v>0</v>
      </c>
      <c r="AA256" s="15" t="s">
        <v>49</v>
      </c>
      <c r="AB256" s="17">
        <v>0</v>
      </c>
      <c r="AC256" s="17">
        <v>0</v>
      </c>
      <c r="AD256" s="15" t="s">
        <v>49</v>
      </c>
      <c r="AE256" s="17">
        <v>0</v>
      </c>
      <c r="AF256" s="15">
        <v>0</v>
      </c>
      <c r="AG256" s="15" t="s">
        <v>49</v>
      </c>
      <c r="AH256" s="17">
        <v>0</v>
      </c>
      <c r="AI256" s="17">
        <v>0</v>
      </c>
      <c r="AJ256" s="15" t="s">
        <v>49</v>
      </c>
      <c r="AK256" s="17">
        <v>0</v>
      </c>
      <c r="AL256" s="17">
        <v>0</v>
      </c>
      <c r="AM256" s="104" t="s">
        <v>52</v>
      </c>
      <c r="AN256" s="15" t="s">
        <v>52</v>
      </c>
      <c r="AO256" s="105" t="s">
        <v>52</v>
      </c>
      <c r="AP256" s="15" t="s">
        <v>52</v>
      </c>
      <c r="AQ256" s="20"/>
      <c r="AR256" s="20"/>
    </row>
    <row r="257" spans="1:44" x14ac:dyDescent="0.25">
      <c r="A257" s="15" t="s">
        <v>1619</v>
      </c>
      <c r="B257" s="3">
        <v>44081</v>
      </c>
      <c r="C257" s="15" t="s">
        <v>326</v>
      </c>
      <c r="D257" s="15" t="s">
        <v>47</v>
      </c>
      <c r="E257" s="15" t="s">
        <v>327</v>
      </c>
      <c r="F257" s="15" t="s">
        <v>1251</v>
      </c>
      <c r="G257" s="15" t="s">
        <v>50</v>
      </c>
      <c r="H257" s="15" t="s">
        <v>921</v>
      </c>
      <c r="I257" s="17" t="s">
        <v>52</v>
      </c>
      <c r="J257" s="17" t="s">
        <v>52</v>
      </c>
      <c r="K257" s="17" t="s">
        <v>52</v>
      </c>
      <c r="L257" s="17" t="s">
        <v>52</v>
      </c>
      <c r="M257" s="17">
        <v>0</v>
      </c>
      <c r="N257" s="15" t="s">
        <v>52</v>
      </c>
      <c r="O257" s="15" t="s">
        <v>53</v>
      </c>
      <c r="P257" s="15" t="s">
        <v>52</v>
      </c>
      <c r="Q257" s="17">
        <v>98547540.019999996</v>
      </c>
      <c r="R257" s="17">
        <v>0</v>
      </c>
      <c r="S257" s="17">
        <v>85262657.219999999</v>
      </c>
      <c r="T257" s="17">
        <v>0</v>
      </c>
      <c r="U257" s="15" t="s">
        <v>49</v>
      </c>
      <c r="V257" s="17">
        <v>0</v>
      </c>
      <c r="W257" s="17">
        <v>11452485.155000001</v>
      </c>
      <c r="X257" s="15" t="s">
        <v>49</v>
      </c>
      <c r="Y257" s="17">
        <v>1832397.6247999999</v>
      </c>
      <c r="Z257" s="17">
        <v>0</v>
      </c>
      <c r="AA257" s="15" t="s">
        <v>49</v>
      </c>
      <c r="AB257" s="17">
        <v>0</v>
      </c>
      <c r="AC257" s="17">
        <v>0</v>
      </c>
      <c r="AD257" s="15" t="s">
        <v>49</v>
      </c>
      <c r="AE257" s="17">
        <v>0</v>
      </c>
      <c r="AF257" s="15">
        <v>0</v>
      </c>
      <c r="AG257" s="15" t="s">
        <v>49</v>
      </c>
      <c r="AH257" s="17">
        <v>0</v>
      </c>
      <c r="AI257" s="17">
        <v>0</v>
      </c>
      <c r="AJ257" s="15" t="s">
        <v>49</v>
      </c>
      <c r="AK257" s="17">
        <v>0</v>
      </c>
      <c r="AL257" s="17">
        <v>0</v>
      </c>
      <c r="AM257" s="104" t="s">
        <v>52</v>
      </c>
      <c r="AN257" s="15" t="s">
        <v>52</v>
      </c>
      <c r="AO257" s="105" t="s">
        <v>52</v>
      </c>
      <c r="AP257" s="15" t="s">
        <v>52</v>
      </c>
      <c r="AQ257" s="20"/>
      <c r="AR257" s="20"/>
    </row>
    <row r="258" spans="1:44" x14ac:dyDescent="0.25">
      <c r="A258" s="15" t="s">
        <v>1620</v>
      </c>
      <c r="B258" s="3">
        <v>44081</v>
      </c>
      <c r="C258" s="15" t="s">
        <v>82</v>
      </c>
      <c r="D258" s="15" t="s">
        <v>47</v>
      </c>
      <c r="E258" s="15" t="s">
        <v>83</v>
      </c>
      <c r="F258" s="15" t="s">
        <v>782</v>
      </c>
      <c r="G258" s="15" t="s">
        <v>50</v>
      </c>
      <c r="H258" s="15" t="s">
        <v>779</v>
      </c>
      <c r="I258" s="17" t="s">
        <v>52</v>
      </c>
      <c r="J258" s="17" t="s">
        <v>52</v>
      </c>
      <c r="K258" s="17" t="s">
        <v>52</v>
      </c>
      <c r="L258" s="17" t="s">
        <v>52</v>
      </c>
      <c r="M258" s="17">
        <v>0</v>
      </c>
      <c r="N258" s="15" t="s">
        <v>52</v>
      </c>
      <c r="O258" s="15" t="s">
        <v>53</v>
      </c>
      <c r="P258" s="15" t="s">
        <v>52</v>
      </c>
      <c r="Q258" s="17">
        <v>144196238.02119997</v>
      </c>
      <c r="R258" s="17">
        <v>0</v>
      </c>
      <c r="S258" s="17">
        <v>86973308.600000024</v>
      </c>
      <c r="T258" s="17">
        <v>0</v>
      </c>
      <c r="U258" s="15" t="s">
        <v>49</v>
      </c>
      <c r="V258" s="17">
        <v>0</v>
      </c>
      <c r="W258" s="17">
        <v>49330111.569999993</v>
      </c>
      <c r="X258" s="15" t="s">
        <v>54</v>
      </c>
      <c r="Y258" s="17">
        <v>7892817.8512000004</v>
      </c>
      <c r="Z258" s="17">
        <v>0</v>
      </c>
      <c r="AA258" s="15" t="s">
        <v>49</v>
      </c>
      <c r="AB258" s="17">
        <v>0</v>
      </c>
      <c r="AC258" s="17">
        <v>0</v>
      </c>
      <c r="AD258" s="15" t="s">
        <v>49</v>
      </c>
      <c r="AE258" s="17">
        <v>0</v>
      </c>
      <c r="AF258" s="15">
        <v>0</v>
      </c>
      <c r="AG258" s="15" t="s">
        <v>49</v>
      </c>
      <c r="AH258" s="17">
        <v>0</v>
      </c>
      <c r="AI258" s="17">
        <v>0</v>
      </c>
      <c r="AJ258" s="15" t="s">
        <v>49</v>
      </c>
      <c r="AK258" s="17">
        <v>0</v>
      </c>
      <c r="AL258" s="17">
        <v>0</v>
      </c>
      <c r="AM258" s="104" t="s">
        <v>52</v>
      </c>
      <c r="AN258" s="15" t="s">
        <v>52</v>
      </c>
      <c r="AO258" s="105" t="s">
        <v>52</v>
      </c>
      <c r="AP258" s="15" t="s">
        <v>52</v>
      </c>
      <c r="AQ258" s="20"/>
      <c r="AR258" s="20"/>
    </row>
    <row r="259" spans="1:44" x14ac:dyDescent="0.25">
      <c r="A259" s="15" t="s">
        <v>1621</v>
      </c>
      <c r="B259" s="3">
        <v>44081</v>
      </c>
      <c r="C259" s="15" t="s">
        <v>326</v>
      </c>
      <c r="D259" s="15" t="s">
        <v>56</v>
      </c>
      <c r="E259" s="15" t="s">
        <v>328</v>
      </c>
      <c r="F259" s="15" t="s">
        <v>1264</v>
      </c>
      <c r="G259" s="15" t="s">
        <v>50</v>
      </c>
      <c r="H259" s="15" t="s">
        <v>923</v>
      </c>
      <c r="I259" s="17" t="s">
        <v>52</v>
      </c>
      <c r="J259" s="17" t="s">
        <v>52</v>
      </c>
      <c r="K259" s="17" t="s">
        <v>52</v>
      </c>
      <c r="L259" s="17" t="s">
        <v>52</v>
      </c>
      <c r="M259" s="17">
        <v>0</v>
      </c>
      <c r="N259" s="15" t="s">
        <v>52</v>
      </c>
      <c r="O259" s="15" t="s">
        <v>53</v>
      </c>
      <c r="P259" s="15" t="s">
        <v>52</v>
      </c>
      <c r="Q259" s="17">
        <v>22182801.812399998</v>
      </c>
      <c r="R259" s="17">
        <v>0</v>
      </c>
      <c r="S259" s="17">
        <v>17729694.516399998</v>
      </c>
      <c r="T259" s="17">
        <v>0</v>
      </c>
      <c r="U259" s="15" t="s">
        <v>49</v>
      </c>
      <c r="V259" s="17">
        <v>0</v>
      </c>
      <c r="W259" s="17">
        <v>3838885.6</v>
      </c>
      <c r="X259" s="15" t="s">
        <v>49</v>
      </c>
      <c r="Y259" s="17">
        <v>614221.696</v>
      </c>
      <c r="Z259" s="17">
        <v>0</v>
      </c>
      <c r="AA259" s="15" t="s">
        <v>49</v>
      </c>
      <c r="AB259" s="17">
        <v>0</v>
      </c>
      <c r="AC259" s="17">
        <v>0</v>
      </c>
      <c r="AD259" s="15" t="s">
        <v>49</v>
      </c>
      <c r="AE259" s="17">
        <v>0</v>
      </c>
      <c r="AF259" s="15">
        <v>0</v>
      </c>
      <c r="AG259" s="15" t="s">
        <v>49</v>
      </c>
      <c r="AH259" s="17">
        <v>0</v>
      </c>
      <c r="AI259" s="17">
        <v>0</v>
      </c>
      <c r="AJ259" s="15" t="s">
        <v>49</v>
      </c>
      <c r="AK259" s="17">
        <v>0</v>
      </c>
      <c r="AL259" s="17">
        <v>0</v>
      </c>
      <c r="AM259" s="104" t="s">
        <v>52</v>
      </c>
      <c r="AN259" s="15" t="s">
        <v>52</v>
      </c>
      <c r="AO259" s="105" t="s">
        <v>52</v>
      </c>
      <c r="AP259" s="15" t="s">
        <v>52</v>
      </c>
      <c r="AQ259" s="20"/>
      <c r="AR259" s="20"/>
    </row>
    <row r="260" spans="1:44" x14ac:dyDescent="0.25">
      <c r="A260" s="15" t="s">
        <v>1622</v>
      </c>
      <c r="B260" s="3">
        <v>44081</v>
      </c>
      <c r="C260" s="15" t="s">
        <v>326</v>
      </c>
      <c r="D260" s="15" t="s">
        <v>56</v>
      </c>
      <c r="E260" s="15" t="s">
        <v>328</v>
      </c>
      <c r="F260" s="15" t="s">
        <v>1264</v>
      </c>
      <c r="G260" s="15" t="s">
        <v>50</v>
      </c>
      <c r="H260" s="15" t="s">
        <v>925</v>
      </c>
      <c r="I260" s="17" t="s">
        <v>52</v>
      </c>
      <c r="J260" s="17" t="s">
        <v>52</v>
      </c>
      <c r="K260" s="17" t="s">
        <v>52</v>
      </c>
      <c r="L260" s="17" t="s">
        <v>52</v>
      </c>
      <c r="M260" s="17">
        <v>0</v>
      </c>
      <c r="N260" s="15" t="s">
        <v>52</v>
      </c>
      <c r="O260" s="15" t="s">
        <v>926</v>
      </c>
      <c r="P260" s="15" t="s">
        <v>927</v>
      </c>
      <c r="Q260" s="17">
        <v>4915962.875</v>
      </c>
      <c r="R260" s="17">
        <v>0</v>
      </c>
      <c r="S260" s="17">
        <v>4915962.875</v>
      </c>
      <c r="T260" s="17">
        <v>0</v>
      </c>
      <c r="U260" s="15" t="s">
        <v>49</v>
      </c>
      <c r="V260" s="17">
        <v>0</v>
      </c>
      <c r="W260" s="17">
        <v>0</v>
      </c>
      <c r="X260" s="15" t="s">
        <v>49</v>
      </c>
      <c r="Y260" s="17">
        <v>0</v>
      </c>
      <c r="Z260" s="17">
        <v>0</v>
      </c>
      <c r="AA260" s="15" t="s">
        <v>49</v>
      </c>
      <c r="AB260" s="17">
        <v>0</v>
      </c>
      <c r="AC260" s="17">
        <v>0</v>
      </c>
      <c r="AD260" s="15" t="s">
        <v>49</v>
      </c>
      <c r="AE260" s="17">
        <v>0</v>
      </c>
      <c r="AF260" s="15">
        <v>0</v>
      </c>
      <c r="AG260" s="15" t="s">
        <v>49</v>
      </c>
      <c r="AH260" s="17">
        <v>0</v>
      </c>
      <c r="AI260" s="17">
        <v>0</v>
      </c>
      <c r="AJ260" s="15" t="s">
        <v>49</v>
      </c>
      <c r="AK260" s="17">
        <v>0</v>
      </c>
      <c r="AL260" s="17">
        <v>0</v>
      </c>
      <c r="AM260" s="104" t="s">
        <v>52</v>
      </c>
      <c r="AN260" s="15" t="s">
        <v>52</v>
      </c>
      <c r="AO260" s="105" t="s">
        <v>52</v>
      </c>
      <c r="AP260" s="15" t="s">
        <v>52</v>
      </c>
      <c r="AQ260" s="20"/>
      <c r="AR260" s="20"/>
    </row>
    <row r="261" spans="1:44" x14ac:dyDescent="0.25">
      <c r="A261" s="15" t="s">
        <v>1623</v>
      </c>
      <c r="B261" s="3">
        <v>44081</v>
      </c>
      <c r="C261" s="15" t="s">
        <v>326</v>
      </c>
      <c r="D261" s="15" t="s">
        <v>56</v>
      </c>
      <c r="E261" s="15" t="s">
        <v>328</v>
      </c>
      <c r="F261" s="15" t="s">
        <v>1264</v>
      </c>
      <c r="G261" s="15" t="s">
        <v>50</v>
      </c>
      <c r="H261" s="15" t="s">
        <v>929</v>
      </c>
      <c r="I261" s="17" t="s">
        <v>52</v>
      </c>
      <c r="J261" s="17" t="s">
        <v>52</v>
      </c>
      <c r="K261" s="17" t="s">
        <v>52</v>
      </c>
      <c r="L261" s="17" t="s">
        <v>52</v>
      </c>
      <c r="M261" s="17">
        <v>0</v>
      </c>
      <c r="N261" s="15" t="s">
        <v>52</v>
      </c>
      <c r="O261" s="15" t="s">
        <v>53</v>
      </c>
      <c r="P261" s="15" t="s">
        <v>52</v>
      </c>
      <c r="Q261" s="17">
        <v>94569533.751299992</v>
      </c>
      <c r="R261" s="17">
        <v>0</v>
      </c>
      <c r="S261" s="17">
        <v>72753392.152099997</v>
      </c>
      <c r="T261" s="17">
        <v>0</v>
      </c>
      <c r="U261" s="15" t="s">
        <v>49</v>
      </c>
      <c r="V261" s="17">
        <v>0</v>
      </c>
      <c r="W261" s="17">
        <v>18807018.620000005</v>
      </c>
      <c r="X261" s="15" t="s">
        <v>54</v>
      </c>
      <c r="Y261" s="17">
        <v>3009122.9791999999</v>
      </c>
      <c r="Z261" s="17">
        <v>0</v>
      </c>
      <c r="AA261" s="15" t="s">
        <v>49</v>
      </c>
      <c r="AB261" s="17">
        <v>0</v>
      </c>
      <c r="AC261" s="17">
        <v>0</v>
      </c>
      <c r="AD261" s="15" t="s">
        <v>49</v>
      </c>
      <c r="AE261" s="17">
        <v>0</v>
      </c>
      <c r="AF261" s="15">
        <v>0</v>
      </c>
      <c r="AG261" s="15" t="s">
        <v>49</v>
      </c>
      <c r="AH261" s="17">
        <v>0</v>
      </c>
      <c r="AI261" s="17">
        <v>0</v>
      </c>
      <c r="AJ261" s="15" t="s">
        <v>49</v>
      </c>
      <c r="AK261" s="17">
        <v>0</v>
      </c>
      <c r="AL261" s="17">
        <v>0</v>
      </c>
      <c r="AM261" s="104" t="s">
        <v>52</v>
      </c>
      <c r="AN261" s="15" t="s">
        <v>52</v>
      </c>
      <c r="AO261" s="105" t="s">
        <v>52</v>
      </c>
      <c r="AP261" s="15" t="s">
        <v>52</v>
      </c>
      <c r="AQ261" s="20"/>
      <c r="AR261" s="20"/>
    </row>
    <row r="262" spans="1:44" x14ac:dyDescent="0.25">
      <c r="A262" s="15" t="s">
        <v>1624</v>
      </c>
      <c r="B262" s="3">
        <v>44081</v>
      </c>
      <c r="C262" s="15" t="s">
        <v>326</v>
      </c>
      <c r="D262" s="15" t="s">
        <v>56</v>
      </c>
      <c r="E262" s="15" t="s">
        <v>680</v>
      </c>
      <c r="F262" s="15" t="s">
        <v>696</v>
      </c>
      <c r="G262" s="15" t="s">
        <v>50</v>
      </c>
      <c r="H262" s="15" t="s">
        <v>697</v>
      </c>
      <c r="I262" s="17"/>
      <c r="J262" s="17"/>
      <c r="K262" s="17"/>
      <c r="L262" s="17"/>
      <c r="M262" s="17">
        <v>0</v>
      </c>
      <c r="N262" s="15"/>
      <c r="O262" s="15" t="s">
        <v>53</v>
      </c>
      <c r="P262" s="15"/>
      <c r="Q262" s="17">
        <v>21802282.59</v>
      </c>
      <c r="R262" s="17">
        <v>0</v>
      </c>
      <c r="S262" s="17">
        <f>+Q262</f>
        <v>21802282.59</v>
      </c>
      <c r="T262" s="17">
        <v>0</v>
      </c>
      <c r="U262" s="15"/>
      <c r="V262" s="17">
        <v>0</v>
      </c>
      <c r="W262" s="17">
        <v>0</v>
      </c>
      <c r="X262" s="15"/>
      <c r="Y262" s="17">
        <v>0</v>
      </c>
      <c r="Z262" s="17">
        <v>0</v>
      </c>
      <c r="AA262" s="15" t="s">
        <v>681</v>
      </c>
      <c r="AB262" s="17">
        <v>0</v>
      </c>
      <c r="AC262" s="17">
        <v>0</v>
      </c>
      <c r="AD262" s="15"/>
      <c r="AE262" s="17">
        <v>0</v>
      </c>
      <c r="AF262" s="15"/>
      <c r="AG262" s="15"/>
      <c r="AH262" s="17">
        <v>0</v>
      </c>
      <c r="AI262" s="17">
        <v>0</v>
      </c>
      <c r="AJ262" s="15"/>
      <c r="AK262" s="17">
        <v>0</v>
      </c>
      <c r="AL262" s="17">
        <v>0</v>
      </c>
      <c r="AM262" s="104"/>
      <c r="AN262" s="5"/>
      <c r="AO262" s="106"/>
      <c r="AP262" s="15"/>
      <c r="AQ262" s="20"/>
      <c r="AR262" s="20"/>
    </row>
    <row r="263" spans="1:44" x14ac:dyDescent="0.25">
      <c r="A263" s="15" t="s">
        <v>1625</v>
      </c>
      <c r="B263" s="3">
        <v>44081</v>
      </c>
      <c r="C263" s="15" t="s">
        <v>82</v>
      </c>
      <c r="D263" s="15" t="s">
        <v>56</v>
      </c>
      <c r="E263" s="15" t="s">
        <v>129</v>
      </c>
      <c r="F263" s="15" t="s">
        <v>859</v>
      </c>
      <c r="G263" s="15" t="s">
        <v>50</v>
      </c>
      <c r="H263" s="15" t="s">
        <v>780</v>
      </c>
      <c r="I263" s="17" t="s">
        <v>52</v>
      </c>
      <c r="J263" s="17" t="s">
        <v>52</v>
      </c>
      <c r="K263" s="17" t="s">
        <v>52</v>
      </c>
      <c r="L263" s="17" t="s">
        <v>52</v>
      </c>
      <c r="M263" s="17">
        <v>0</v>
      </c>
      <c r="N263" s="15" t="s">
        <v>52</v>
      </c>
      <c r="O263" s="15" t="s">
        <v>53</v>
      </c>
      <c r="P263" s="15" t="s">
        <v>52</v>
      </c>
      <c r="Q263" s="17">
        <v>41551407.357599996</v>
      </c>
      <c r="R263" s="17">
        <v>0</v>
      </c>
      <c r="S263" s="17">
        <v>23525583.819600001</v>
      </c>
      <c r="T263" s="17">
        <v>0</v>
      </c>
      <c r="U263" s="15" t="s">
        <v>49</v>
      </c>
      <c r="V263" s="17">
        <v>0</v>
      </c>
      <c r="W263" s="17">
        <v>15539503.049999999</v>
      </c>
      <c r="X263" s="15" t="s">
        <v>54</v>
      </c>
      <c r="Y263" s="17">
        <v>2486320.4879999999</v>
      </c>
      <c r="Z263" s="17">
        <v>0</v>
      </c>
      <c r="AA263" s="15" t="s">
        <v>49</v>
      </c>
      <c r="AB263" s="17">
        <v>0</v>
      </c>
      <c r="AC263" s="17">
        <v>0</v>
      </c>
      <c r="AD263" s="15" t="s">
        <v>49</v>
      </c>
      <c r="AE263" s="17">
        <v>0</v>
      </c>
      <c r="AF263" s="15">
        <v>0</v>
      </c>
      <c r="AG263" s="15" t="s">
        <v>49</v>
      </c>
      <c r="AH263" s="17">
        <v>0</v>
      </c>
      <c r="AI263" s="17">
        <v>0</v>
      </c>
      <c r="AJ263" s="15" t="s">
        <v>49</v>
      </c>
      <c r="AK263" s="17">
        <v>0</v>
      </c>
      <c r="AL263" s="17">
        <v>0</v>
      </c>
      <c r="AM263" s="104" t="s">
        <v>52</v>
      </c>
      <c r="AN263" s="15" t="s">
        <v>52</v>
      </c>
      <c r="AO263" s="105" t="s">
        <v>52</v>
      </c>
      <c r="AP263" s="15" t="s">
        <v>52</v>
      </c>
      <c r="AQ263" s="20"/>
      <c r="AR263" s="20"/>
    </row>
    <row r="264" spans="1:44" x14ac:dyDescent="0.25">
      <c r="A264" s="15" t="s">
        <v>1626</v>
      </c>
      <c r="B264" s="3">
        <v>44081</v>
      </c>
      <c r="C264" s="15" t="s">
        <v>326</v>
      </c>
      <c r="D264" s="15" t="s">
        <v>68</v>
      </c>
      <c r="E264" s="15" t="s">
        <v>332</v>
      </c>
      <c r="F264" s="15" t="s">
        <v>1277</v>
      </c>
      <c r="G264" s="15" t="s">
        <v>50</v>
      </c>
      <c r="H264" s="15" t="s">
        <v>931</v>
      </c>
      <c r="I264" s="17" t="s">
        <v>52</v>
      </c>
      <c r="J264" s="17" t="s">
        <v>52</v>
      </c>
      <c r="K264" s="17" t="s">
        <v>52</v>
      </c>
      <c r="L264" s="17" t="s">
        <v>52</v>
      </c>
      <c r="M264" s="17">
        <v>0</v>
      </c>
      <c r="N264" s="15" t="s">
        <v>52</v>
      </c>
      <c r="O264" s="15" t="s">
        <v>53</v>
      </c>
      <c r="P264" s="15" t="s">
        <v>52</v>
      </c>
      <c r="Q264" s="17">
        <v>70187626.581</v>
      </c>
      <c r="R264" s="17">
        <v>0</v>
      </c>
      <c r="S264" s="17">
        <v>53860883.260000005</v>
      </c>
      <c r="T264" s="17">
        <v>0</v>
      </c>
      <c r="U264" s="15" t="s">
        <v>49</v>
      </c>
      <c r="V264" s="17">
        <v>0</v>
      </c>
      <c r="W264" s="17">
        <v>14074778.724999998</v>
      </c>
      <c r="X264" s="15" t="s">
        <v>49</v>
      </c>
      <c r="Y264" s="17">
        <v>2251964.5959999999</v>
      </c>
      <c r="Z264" s="17">
        <v>0</v>
      </c>
      <c r="AA264" s="15" t="s">
        <v>49</v>
      </c>
      <c r="AB264" s="17">
        <v>0</v>
      </c>
      <c r="AC264" s="17">
        <v>0</v>
      </c>
      <c r="AD264" s="15" t="s">
        <v>49</v>
      </c>
      <c r="AE264" s="17">
        <v>0</v>
      </c>
      <c r="AF264" s="15">
        <v>0</v>
      </c>
      <c r="AG264" s="15" t="s">
        <v>49</v>
      </c>
      <c r="AH264" s="17">
        <v>0</v>
      </c>
      <c r="AI264" s="17">
        <v>0</v>
      </c>
      <c r="AJ264" s="15" t="s">
        <v>49</v>
      </c>
      <c r="AK264" s="17">
        <v>0</v>
      </c>
      <c r="AL264" s="17">
        <v>0</v>
      </c>
      <c r="AM264" s="104" t="s">
        <v>52</v>
      </c>
      <c r="AN264" s="15" t="s">
        <v>52</v>
      </c>
      <c r="AO264" s="105" t="s">
        <v>52</v>
      </c>
      <c r="AP264" s="15" t="s">
        <v>52</v>
      </c>
      <c r="AQ264" s="20"/>
      <c r="AR264" s="20"/>
    </row>
    <row r="265" spans="1:44" x14ac:dyDescent="0.25">
      <c r="A265" s="15" t="s">
        <v>1061</v>
      </c>
      <c r="B265" s="3">
        <v>44081</v>
      </c>
      <c r="C265" s="15" t="s">
        <v>46</v>
      </c>
      <c r="D265" s="15" t="s">
        <v>68</v>
      </c>
      <c r="E265" s="15" t="s">
        <v>69</v>
      </c>
      <c r="F265" s="15" t="s">
        <v>650</v>
      </c>
      <c r="G265" s="15" t="s">
        <v>50</v>
      </c>
      <c r="H265" s="15" t="s">
        <v>570</v>
      </c>
      <c r="I265" s="17" t="s">
        <v>52</v>
      </c>
      <c r="J265" s="17" t="s">
        <v>52</v>
      </c>
      <c r="K265" s="17" t="s">
        <v>52</v>
      </c>
      <c r="L265" s="17" t="s">
        <v>52</v>
      </c>
      <c r="M265" s="17">
        <v>0</v>
      </c>
      <c r="N265" s="15" t="s">
        <v>52</v>
      </c>
      <c r="O265" s="15" t="s">
        <v>53</v>
      </c>
      <c r="P265" s="15" t="s">
        <v>52</v>
      </c>
      <c r="Q265" s="17">
        <v>78596545.484999999</v>
      </c>
      <c r="R265" s="17">
        <v>0</v>
      </c>
      <c r="S265" s="17">
        <v>68418925.125</v>
      </c>
      <c r="T265" s="17">
        <v>0</v>
      </c>
      <c r="U265" s="15" t="s">
        <v>49</v>
      </c>
      <c r="V265" s="17">
        <v>0</v>
      </c>
      <c r="W265" s="17">
        <v>8205321</v>
      </c>
      <c r="X265" s="15" t="s">
        <v>49</v>
      </c>
      <c r="Y265" s="17">
        <v>1312851.3599999999</v>
      </c>
      <c r="Z265" s="17">
        <v>0</v>
      </c>
      <c r="AA265" s="15" t="s">
        <v>49</v>
      </c>
      <c r="AB265" s="17">
        <v>0</v>
      </c>
      <c r="AC265" s="17">
        <v>610600</v>
      </c>
      <c r="AD265" s="15" t="s">
        <v>85</v>
      </c>
      <c r="AE265" s="17">
        <v>48848</v>
      </c>
      <c r="AF265" s="15">
        <v>0</v>
      </c>
      <c r="AG265" s="15" t="s">
        <v>49</v>
      </c>
      <c r="AH265" s="17">
        <v>0</v>
      </c>
      <c r="AI265" s="17">
        <v>0</v>
      </c>
      <c r="AJ265" s="15" t="s">
        <v>49</v>
      </c>
      <c r="AK265" s="17">
        <v>0</v>
      </c>
      <c r="AL265" s="17">
        <v>0</v>
      </c>
      <c r="AM265" s="104" t="s">
        <v>52</v>
      </c>
      <c r="AN265" s="15" t="s">
        <v>52</v>
      </c>
      <c r="AO265" s="105" t="s">
        <v>52</v>
      </c>
      <c r="AP265" s="15" t="s">
        <v>52</v>
      </c>
      <c r="AQ265" s="20"/>
      <c r="AR265" s="20"/>
    </row>
    <row r="266" spans="1:44" x14ac:dyDescent="0.25">
      <c r="A266" s="15" t="s">
        <v>1063</v>
      </c>
      <c r="B266" s="3">
        <v>44081</v>
      </c>
      <c r="C266" s="15" t="s">
        <v>82</v>
      </c>
      <c r="D266" s="15" t="s">
        <v>68</v>
      </c>
      <c r="E266" s="15" t="s">
        <v>86</v>
      </c>
      <c r="F266" s="15" t="s">
        <v>782</v>
      </c>
      <c r="G266" s="15" t="s">
        <v>50</v>
      </c>
      <c r="H266" s="15" t="s">
        <v>781</v>
      </c>
      <c r="I266" s="17" t="s">
        <v>52</v>
      </c>
      <c r="J266" s="17" t="s">
        <v>52</v>
      </c>
      <c r="K266" s="17" t="s">
        <v>52</v>
      </c>
      <c r="L266" s="17" t="s">
        <v>52</v>
      </c>
      <c r="M266" s="17">
        <v>0</v>
      </c>
      <c r="N266" s="15" t="s">
        <v>52</v>
      </c>
      <c r="O266" s="15" t="s">
        <v>53</v>
      </c>
      <c r="P266" s="15" t="s">
        <v>52</v>
      </c>
      <c r="Q266" s="17">
        <v>136780040.54140002</v>
      </c>
      <c r="R266" s="17">
        <v>0</v>
      </c>
      <c r="S266" s="17">
        <v>101492762.71699999</v>
      </c>
      <c r="T266" s="17">
        <v>0</v>
      </c>
      <c r="U266" s="15" t="s">
        <v>49</v>
      </c>
      <c r="V266" s="17">
        <v>0</v>
      </c>
      <c r="W266" s="17">
        <v>30420067.090000004</v>
      </c>
      <c r="X266" s="15" t="s">
        <v>54</v>
      </c>
      <c r="Y266" s="17">
        <v>4867210.7343999995</v>
      </c>
      <c r="Z266" s="17">
        <v>0</v>
      </c>
      <c r="AA266" s="15" t="s">
        <v>49</v>
      </c>
      <c r="AB266" s="17">
        <v>0</v>
      </c>
      <c r="AC266" s="17">
        <v>0</v>
      </c>
      <c r="AD266" s="15" t="s">
        <v>49</v>
      </c>
      <c r="AE266" s="17">
        <v>0</v>
      </c>
      <c r="AF266" s="15">
        <v>0</v>
      </c>
      <c r="AG266" s="15" t="s">
        <v>49</v>
      </c>
      <c r="AH266" s="17">
        <v>0</v>
      </c>
      <c r="AI266" s="17">
        <v>0</v>
      </c>
      <c r="AJ266" s="15" t="s">
        <v>49</v>
      </c>
      <c r="AK266" s="17">
        <v>0</v>
      </c>
      <c r="AL266" s="17">
        <v>0</v>
      </c>
      <c r="AM266" s="104" t="s">
        <v>52</v>
      </c>
      <c r="AN266" s="15" t="s">
        <v>52</v>
      </c>
      <c r="AO266" s="105" t="s">
        <v>52</v>
      </c>
      <c r="AP266" s="15" t="s">
        <v>52</v>
      </c>
      <c r="AQ266" s="20"/>
      <c r="AR266" s="20"/>
    </row>
    <row r="267" spans="1:44" x14ac:dyDescent="0.25">
      <c r="A267" s="15" t="s">
        <v>1065</v>
      </c>
      <c r="B267" s="3">
        <v>44081</v>
      </c>
      <c r="C267" s="15" t="s">
        <v>82</v>
      </c>
      <c r="D267" s="15" t="s">
        <v>68</v>
      </c>
      <c r="E267" s="15" t="s">
        <v>86</v>
      </c>
      <c r="F267" s="15" t="s">
        <v>782</v>
      </c>
      <c r="G267" s="15" t="s">
        <v>50</v>
      </c>
      <c r="H267" s="15" t="s">
        <v>783</v>
      </c>
      <c r="I267" s="17" t="s">
        <v>52</v>
      </c>
      <c r="J267" s="17" t="s">
        <v>52</v>
      </c>
      <c r="K267" s="17" t="s">
        <v>52</v>
      </c>
      <c r="L267" s="17" t="s">
        <v>52</v>
      </c>
      <c r="M267" s="17">
        <v>0</v>
      </c>
      <c r="N267" s="15" t="s">
        <v>52</v>
      </c>
      <c r="O267" s="15" t="s">
        <v>784</v>
      </c>
      <c r="P267" s="15" t="s">
        <v>785</v>
      </c>
      <c r="Q267" s="17">
        <v>3076172.0726000001</v>
      </c>
      <c r="R267" s="17">
        <v>0</v>
      </c>
      <c r="S267" s="17">
        <v>1167976.8749999998</v>
      </c>
      <c r="T267" s="17">
        <v>1644995.86</v>
      </c>
      <c r="U267" s="15" t="s">
        <v>54</v>
      </c>
      <c r="V267" s="17">
        <v>263199.33760000003</v>
      </c>
      <c r="W267" s="17">
        <v>0</v>
      </c>
      <c r="X267" s="15" t="s">
        <v>49</v>
      </c>
      <c r="Y267" s="17">
        <v>0</v>
      </c>
      <c r="Z267" s="17">
        <v>0</v>
      </c>
      <c r="AA267" s="15" t="s">
        <v>49</v>
      </c>
      <c r="AB267" s="17">
        <v>0</v>
      </c>
      <c r="AC267" s="17">
        <v>0</v>
      </c>
      <c r="AD267" s="15" t="s">
        <v>49</v>
      </c>
      <c r="AE267" s="17">
        <v>0</v>
      </c>
      <c r="AF267" s="15">
        <v>0</v>
      </c>
      <c r="AG267" s="15" t="s">
        <v>49</v>
      </c>
      <c r="AH267" s="17">
        <v>0</v>
      </c>
      <c r="AI267" s="17">
        <v>0</v>
      </c>
      <c r="AJ267" s="15" t="s">
        <v>49</v>
      </c>
      <c r="AK267" s="17">
        <v>0</v>
      </c>
      <c r="AL267" s="17">
        <v>0</v>
      </c>
      <c r="AM267" s="104" t="s">
        <v>52</v>
      </c>
      <c r="AN267" s="15" t="s">
        <v>52</v>
      </c>
      <c r="AO267" s="105" t="s">
        <v>52</v>
      </c>
      <c r="AP267" s="15" t="s">
        <v>52</v>
      </c>
      <c r="AQ267" s="20"/>
      <c r="AR267" s="20"/>
    </row>
    <row r="268" spans="1:44" x14ac:dyDescent="0.25">
      <c r="A268" s="15" t="s">
        <v>1067</v>
      </c>
      <c r="B268" s="3">
        <v>44081</v>
      </c>
      <c r="C268" s="15" t="s">
        <v>82</v>
      </c>
      <c r="D268" s="15" t="s">
        <v>68</v>
      </c>
      <c r="E268" s="15" t="s">
        <v>86</v>
      </c>
      <c r="F268" s="15" t="s">
        <v>782</v>
      </c>
      <c r="G268" s="15" t="s">
        <v>50</v>
      </c>
      <c r="H268" s="15" t="s">
        <v>786</v>
      </c>
      <c r="I268" s="17" t="s">
        <v>52</v>
      </c>
      <c r="J268" s="17" t="s">
        <v>52</v>
      </c>
      <c r="K268" s="17" t="s">
        <v>52</v>
      </c>
      <c r="L268" s="17" t="s">
        <v>52</v>
      </c>
      <c r="M268" s="17">
        <v>0</v>
      </c>
      <c r="N268" s="15" t="s">
        <v>52</v>
      </c>
      <c r="O268" s="15" t="s">
        <v>53</v>
      </c>
      <c r="P268" s="15" t="s">
        <v>52</v>
      </c>
      <c r="Q268" s="17">
        <v>703999.99120000005</v>
      </c>
      <c r="R268" s="17">
        <v>0</v>
      </c>
      <c r="S268" s="17">
        <v>199000.00000000006</v>
      </c>
      <c r="T268" s="17">
        <v>0</v>
      </c>
      <c r="U268" s="15" t="s">
        <v>49</v>
      </c>
      <c r="V268" s="17">
        <v>0</v>
      </c>
      <c r="W268" s="17">
        <v>435344.82</v>
      </c>
      <c r="X268" s="15" t="s">
        <v>49</v>
      </c>
      <c r="Y268" s="17">
        <v>69655.171199999997</v>
      </c>
      <c r="Z268" s="17">
        <v>0</v>
      </c>
      <c r="AA268" s="15" t="s">
        <v>49</v>
      </c>
      <c r="AB268" s="17">
        <v>0</v>
      </c>
      <c r="AC268" s="17">
        <v>0</v>
      </c>
      <c r="AD268" s="15" t="s">
        <v>49</v>
      </c>
      <c r="AE268" s="17">
        <v>0</v>
      </c>
      <c r="AF268" s="15">
        <v>0</v>
      </c>
      <c r="AG268" s="15" t="s">
        <v>49</v>
      </c>
      <c r="AH268" s="17">
        <v>0</v>
      </c>
      <c r="AI268" s="17">
        <v>0</v>
      </c>
      <c r="AJ268" s="15" t="s">
        <v>49</v>
      </c>
      <c r="AK268" s="17">
        <v>0</v>
      </c>
      <c r="AL268" s="17">
        <v>0</v>
      </c>
      <c r="AM268" s="104" t="s">
        <v>52</v>
      </c>
      <c r="AN268" s="15" t="s">
        <v>52</v>
      </c>
      <c r="AO268" s="105" t="s">
        <v>52</v>
      </c>
      <c r="AP268" s="15" t="s">
        <v>52</v>
      </c>
      <c r="AQ268" s="20"/>
      <c r="AR268" s="20"/>
    </row>
    <row r="269" spans="1:44" x14ac:dyDescent="0.25">
      <c r="A269" s="15" t="s">
        <v>1069</v>
      </c>
      <c r="B269" s="3">
        <v>44081</v>
      </c>
      <c r="C269" s="15" t="s">
        <v>82</v>
      </c>
      <c r="D269" s="15" t="s">
        <v>68</v>
      </c>
      <c r="E269" s="15" t="s">
        <v>86</v>
      </c>
      <c r="F269" s="15" t="s">
        <v>782</v>
      </c>
      <c r="G269" s="15" t="s">
        <v>60</v>
      </c>
      <c r="H269" s="15" t="s">
        <v>52</v>
      </c>
      <c r="I269" s="17" t="s">
        <v>787</v>
      </c>
      <c r="J269" s="17" t="s">
        <v>52</v>
      </c>
      <c r="K269" s="17" t="s">
        <v>788</v>
      </c>
      <c r="L269" s="17" t="s">
        <v>568</v>
      </c>
      <c r="M269" s="17">
        <v>2150122.85</v>
      </c>
      <c r="N269" s="15" t="s">
        <v>64</v>
      </c>
      <c r="O269" s="15" t="s">
        <v>789</v>
      </c>
      <c r="P269" s="15" t="s">
        <v>790</v>
      </c>
      <c r="Q269" s="17">
        <v>-200582.1</v>
      </c>
      <c r="R269" s="17">
        <v>0</v>
      </c>
      <c r="S269" s="17">
        <v>-200582.1</v>
      </c>
      <c r="T269" s="17">
        <v>0</v>
      </c>
      <c r="U269" s="15" t="s">
        <v>49</v>
      </c>
      <c r="V269" s="17">
        <v>0</v>
      </c>
      <c r="W269" s="17">
        <v>0</v>
      </c>
      <c r="X269" s="15" t="s">
        <v>49</v>
      </c>
      <c r="Y269" s="17">
        <v>0</v>
      </c>
      <c r="Z269" s="17">
        <v>0</v>
      </c>
      <c r="AA269" s="15" t="s">
        <v>49</v>
      </c>
      <c r="AB269" s="17">
        <v>0</v>
      </c>
      <c r="AC269" s="17">
        <v>0</v>
      </c>
      <c r="AD269" s="15" t="s">
        <v>49</v>
      </c>
      <c r="AE269" s="17">
        <v>0</v>
      </c>
      <c r="AF269" s="15">
        <v>0</v>
      </c>
      <c r="AG269" s="15" t="s">
        <v>49</v>
      </c>
      <c r="AH269" s="17">
        <v>0</v>
      </c>
      <c r="AI269" s="17">
        <v>0</v>
      </c>
      <c r="AJ269" s="15" t="s">
        <v>49</v>
      </c>
      <c r="AK269" s="17">
        <v>0</v>
      </c>
      <c r="AL269" s="17">
        <v>0</v>
      </c>
      <c r="AM269" s="104" t="s">
        <v>52</v>
      </c>
      <c r="AN269" s="15" t="s">
        <v>52</v>
      </c>
      <c r="AO269" s="105" t="s">
        <v>52</v>
      </c>
      <c r="AP269" s="15" t="s">
        <v>52</v>
      </c>
      <c r="AQ269" s="20"/>
      <c r="AR269" s="20"/>
    </row>
    <row r="270" spans="1:44" x14ac:dyDescent="0.25">
      <c r="A270" s="15" t="s">
        <v>1071</v>
      </c>
      <c r="B270" s="3">
        <v>44081</v>
      </c>
      <c r="C270" s="15" t="s">
        <v>326</v>
      </c>
      <c r="D270" s="15" t="s">
        <v>78</v>
      </c>
      <c r="E270" s="15" t="s">
        <v>333</v>
      </c>
      <c r="F270" s="15" t="s">
        <v>1284</v>
      </c>
      <c r="G270" s="15" t="s">
        <v>50</v>
      </c>
      <c r="H270" s="15" t="s">
        <v>933</v>
      </c>
      <c r="I270" s="17" t="s">
        <v>52</v>
      </c>
      <c r="J270" s="17" t="s">
        <v>52</v>
      </c>
      <c r="K270" s="17" t="s">
        <v>52</v>
      </c>
      <c r="L270" s="17" t="s">
        <v>52</v>
      </c>
      <c r="M270" s="17">
        <v>0</v>
      </c>
      <c r="N270" s="15" t="s">
        <v>52</v>
      </c>
      <c r="O270" s="15" t="s">
        <v>53</v>
      </c>
      <c r="P270" s="15" t="s">
        <v>52</v>
      </c>
      <c r="Q270" s="17">
        <v>61439477.68</v>
      </c>
      <c r="R270" s="17">
        <v>0</v>
      </c>
      <c r="S270" s="17">
        <v>47374119.740000002</v>
      </c>
      <c r="T270" s="17">
        <v>0</v>
      </c>
      <c r="U270" s="15" t="s">
        <v>49</v>
      </c>
      <c r="V270" s="17">
        <v>0</v>
      </c>
      <c r="W270" s="17">
        <v>12125308.57</v>
      </c>
      <c r="X270" s="15" t="s">
        <v>54</v>
      </c>
      <c r="Y270" s="17">
        <v>1940049.3712000002</v>
      </c>
      <c r="Z270" s="17">
        <v>0</v>
      </c>
      <c r="AA270" s="15" t="s">
        <v>49</v>
      </c>
      <c r="AB270" s="17">
        <v>0</v>
      </c>
      <c r="AC270" s="17">
        <v>0</v>
      </c>
      <c r="AD270" s="15" t="s">
        <v>49</v>
      </c>
      <c r="AE270" s="17">
        <v>0</v>
      </c>
      <c r="AF270" s="15">
        <v>0</v>
      </c>
      <c r="AG270" s="15" t="s">
        <v>49</v>
      </c>
      <c r="AH270" s="17">
        <v>0</v>
      </c>
      <c r="AI270" s="17">
        <v>0</v>
      </c>
      <c r="AJ270" s="15" t="s">
        <v>49</v>
      </c>
      <c r="AK270" s="17">
        <v>0</v>
      </c>
      <c r="AL270" s="17">
        <v>0</v>
      </c>
      <c r="AM270" s="104" t="s">
        <v>52</v>
      </c>
      <c r="AN270" s="15" t="s">
        <v>52</v>
      </c>
      <c r="AO270" s="105" t="s">
        <v>52</v>
      </c>
      <c r="AP270" s="15" t="s">
        <v>52</v>
      </c>
      <c r="AQ270" s="20"/>
      <c r="AR270" s="20"/>
    </row>
    <row r="271" spans="1:44" x14ac:dyDescent="0.25">
      <c r="A271" s="15" t="s">
        <v>1073</v>
      </c>
      <c r="B271" s="3">
        <v>44081</v>
      </c>
      <c r="C271" s="15" t="s">
        <v>82</v>
      </c>
      <c r="D271" s="15" t="s">
        <v>78</v>
      </c>
      <c r="E271" s="15" t="s">
        <v>719</v>
      </c>
      <c r="F271" s="15" t="s">
        <v>326</v>
      </c>
      <c r="G271" s="15" t="s">
        <v>50</v>
      </c>
      <c r="H271" s="15" t="s">
        <v>791</v>
      </c>
      <c r="I271" s="17" t="s">
        <v>52</v>
      </c>
      <c r="J271" s="17" t="s">
        <v>52</v>
      </c>
      <c r="K271" s="17" t="s">
        <v>52</v>
      </c>
      <c r="L271" s="17" t="s">
        <v>52</v>
      </c>
      <c r="M271" s="17">
        <v>0</v>
      </c>
      <c r="N271" s="15" t="s">
        <v>52</v>
      </c>
      <c r="O271" s="15" t="s">
        <v>53</v>
      </c>
      <c r="P271" s="15" t="s">
        <v>52</v>
      </c>
      <c r="Q271" s="17">
        <v>48506599.115999997</v>
      </c>
      <c r="R271" s="17">
        <v>0</v>
      </c>
      <c r="S271" s="17">
        <v>34165105.75</v>
      </c>
      <c r="T271" s="17">
        <v>0</v>
      </c>
      <c r="U271" s="15" t="s">
        <v>49</v>
      </c>
      <c r="V271" s="17">
        <v>0</v>
      </c>
      <c r="W271" s="17">
        <v>12363356.35</v>
      </c>
      <c r="X271" s="15" t="s">
        <v>49</v>
      </c>
      <c r="Y271" s="17">
        <v>1978137.0159999998</v>
      </c>
      <c r="Z271" s="17">
        <v>0</v>
      </c>
      <c r="AA271" s="15" t="s">
        <v>49</v>
      </c>
      <c r="AB271" s="17">
        <v>0</v>
      </c>
      <c r="AC271" s="17">
        <v>0</v>
      </c>
      <c r="AD271" s="15" t="s">
        <v>49</v>
      </c>
      <c r="AE271" s="17">
        <v>0</v>
      </c>
      <c r="AF271" s="15">
        <v>0</v>
      </c>
      <c r="AG271" s="15" t="s">
        <v>49</v>
      </c>
      <c r="AH271" s="17">
        <v>0</v>
      </c>
      <c r="AI271" s="17">
        <v>0</v>
      </c>
      <c r="AJ271" s="15" t="s">
        <v>49</v>
      </c>
      <c r="AK271" s="17">
        <v>0</v>
      </c>
      <c r="AL271" s="17">
        <v>0</v>
      </c>
      <c r="AM271" s="104" t="s">
        <v>52</v>
      </c>
      <c r="AN271" s="15" t="s">
        <v>52</v>
      </c>
      <c r="AO271" s="105" t="s">
        <v>52</v>
      </c>
      <c r="AP271" s="15" t="s">
        <v>52</v>
      </c>
      <c r="AQ271" s="20"/>
      <c r="AR271" s="20"/>
    </row>
    <row r="272" spans="1:44" x14ac:dyDescent="0.25">
      <c r="A272" s="15" t="s">
        <v>1075</v>
      </c>
      <c r="B272" s="3">
        <v>44081</v>
      </c>
      <c r="C272" s="15" t="s">
        <v>326</v>
      </c>
      <c r="D272" s="15" t="s">
        <v>100</v>
      </c>
      <c r="E272" s="15" t="s">
        <v>347</v>
      </c>
      <c r="F272" s="15" t="s">
        <v>1297</v>
      </c>
      <c r="G272" s="15" t="s">
        <v>50</v>
      </c>
      <c r="H272" s="15" t="s">
        <v>935</v>
      </c>
      <c r="I272" s="17" t="s">
        <v>52</v>
      </c>
      <c r="J272" s="17" t="s">
        <v>52</v>
      </c>
      <c r="K272" s="17" t="s">
        <v>52</v>
      </c>
      <c r="L272" s="17" t="s">
        <v>52</v>
      </c>
      <c r="M272" s="17">
        <v>0</v>
      </c>
      <c r="N272" s="15" t="s">
        <v>52</v>
      </c>
      <c r="O272" s="15" t="s">
        <v>53</v>
      </c>
      <c r="P272" s="15" t="s">
        <v>52</v>
      </c>
      <c r="Q272" s="17">
        <v>194976602.81209999</v>
      </c>
      <c r="R272" s="17">
        <v>0</v>
      </c>
      <c r="S272" s="17">
        <v>144512404.30229998</v>
      </c>
      <c r="T272" s="17">
        <v>0</v>
      </c>
      <c r="U272" s="15" t="s">
        <v>49</v>
      </c>
      <c r="V272" s="17">
        <v>0</v>
      </c>
      <c r="W272" s="17">
        <v>43503619.405000001</v>
      </c>
      <c r="X272" s="15" t="s">
        <v>49</v>
      </c>
      <c r="Y272" s="17">
        <v>6960579.1047999999</v>
      </c>
      <c r="Z272" s="17">
        <v>0</v>
      </c>
      <c r="AA272" s="15" t="s">
        <v>49</v>
      </c>
      <c r="AB272" s="17">
        <v>0</v>
      </c>
      <c r="AC272" s="17">
        <v>0</v>
      </c>
      <c r="AD272" s="15" t="s">
        <v>49</v>
      </c>
      <c r="AE272" s="17">
        <v>0</v>
      </c>
      <c r="AF272" s="15">
        <v>0</v>
      </c>
      <c r="AG272" s="15" t="s">
        <v>49</v>
      </c>
      <c r="AH272" s="17">
        <v>0</v>
      </c>
      <c r="AI272" s="17">
        <v>0</v>
      </c>
      <c r="AJ272" s="15" t="s">
        <v>49</v>
      </c>
      <c r="AK272" s="17">
        <v>0</v>
      </c>
      <c r="AL272" s="17">
        <v>0</v>
      </c>
      <c r="AM272" s="104" t="s">
        <v>52</v>
      </c>
      <c r="AN272" s="15" t="s">
        <v>52</v>
      </c>
      <c r="AO272" s="105" t="s">
        <v>52</v>
      </c>
      <c r="AP272" s="15" t="s">
        <v>52</v>
      </c>
      <c r="AQ272" s="20"/>
      <c r="AR272" s="20"/>
    </row>
    <row r="273" spans="1:44" x14ac:dyDescent="0.25">
      <c r="A273" s="15" t="s">
        <v>1077</v>
      </c>
      <c r="B273" s="3">
        <v>44081</v>
      </c>
      <c r="C273" s="15" t="s">
        <v>326</v>
      </c>
      <c r="D273" s="15" t="s">
        <v>240</v>
      </c>
      <c r="E273" s="15" t="s">
        <v>373</v>
      </c>
      <c r="F273" s="15" t="s">
        <v>1306</v>
      </c>
      <c r="G273" s="15" t="s">
        <v>50</v>
      </c>
      <c r="H273" s="15" t="s">
        <v>937</v>
      </c>
      <c r="I273" s="17" t="s">
        <v>52</v>
      </c>
      <c r="J273" s="17" t="s">
        <v>52</v>
      </c>
      <c r="K273" s="17" t="s">
        <v>52</v>
      </c>
      <c r="L273" s="17" t="s">
        <v>52</v>
      </c>
      <c r="M273" s="17">
        <v>0</v>
      </c>
      <c r="N273" s="15" t="s">
        <v>52</v>
      </c>
      <c r="O273" s="15" t="s">
        <v>53</v>
      </c>
      <c r="P273" s="15" t="s">
        <v>52</v>
      </c>
      <c r="Q273" s="17">
        <v>90993015.313399985</v>
      </c>
      <c r="R273" s="17">
        <v>0</v>
      </c>
      <c r="S273" s="17">
        <v>72742300.783199996</v>
      </c>
      <c r="T273" s="17">
        <v>0</v>
      </c>
      <c r="U273" s="15" t="s">
        <v>49</v>
      </c>
      <c r="V273" s="17">
        <v>0</v>
      </c>
      <c r="W273" s="17">
        <v>15733374.595000001</v>
      </c>
      <c r="X273" s="15" t="s">
        <v>54</v>
      </c>
      <c r="Y273" s="17">
        <v>2517339.9352000002</v>
      </c>
      <c r="Z273" s="17">
        <v>0</v>
      </c>
      <c r="AA273" s="15" t="s">
        <v>49</v>
      </c>
      <c r="AB273" s="17">
        <v>0</v>
      </c>
      <c r="AC273" s="17">
        <v>0</v>
      </c>
      <c r="AD273" s="15" t="s">
        <v>49</v>
      </c>
      <c r="AE273" s="17">
        <v>0</v>
      </c>
      <c r="AF273" s="15">
        <v>0</v>
      </c>
      <c r="AG273" s="15" t="s">
        <v>49</v>
      </c>
      <c r="AH273" s="17">
        <v>0</v>
      </c>
      <c r="AI273" s="17">
        <v>0</v>
      </c>
      <c r="AJ273" s="15" t="s">
        <v>49</v>
      </c>
      <c r="AK273" s="17">
        <v>0</v>
      </c>
      <c r="AL273" s="17">
        <v>0</v>
      </c>
      <c r="AM273" s="104" t="s">
        <v>52</v>
      </c>
      <c r="AN273" s="15" t="s">
        <v>52</v>
      </c>
      <c r="AO273" s="105" t="s">
        <v>52</v>
      </c>
      <c r="AP273" s="15" t="s">
        <v>52</v>
      </c>
      <c r="AQ273" s="20"/>
      <c r="AR273" s="20"/>
    </row>
    <row r="274" spans="1:44" x14ac:dyDescent="0.25">
      <c r="A274" s="15" t="s">
        <v>1081</v>
      </c>
      <c r="B274" s="3">
        <v>44081</v>
      </c>
      <c r="C274" s="15" t="s">
        <v>82</v>
      </c>
      <c r="D274" s="15" t="s">
        <v>240</v>
      </c>
      <c r="E274" s="15" t="s">
        <v>313</v>
      </c>
      <c r="F274" s="15" t="s">
        <v>914</v>
      </c>
      <c r="G274" s="15" t="s">
        <v>50</v>
      </c>
      <c r="H274" s="15" t="s">
        <v>915</v>
      </c>
      <c r="I274" s="17" t="s">
        <v>52</v>
      </c>
      <c r="J274" s="17" t="s">
        <v>52</v>
      </c>
      <c r="K274" s="17" t="s">
        <v>52</v>
      </c>
      <c r="L274" s="17" t="s">
        <v>52</v>
      </c>
      <c r="M274" s="17">
        <v>0</v>
      </c>
      <c r="N274" s="15" t="s">
        <v>52</v>
      </c>
      <c r="O274" s="15" t="s">
        <v>661</v>
      </c>
      <c r="P274" s="15" t="s">
        <v>52</v>
      </c>
      <c r="Q274" s="17">
        <v>0</v>
      </c>
      <c r="R274" s="17">
        <v>0</v>
      </c>
      <c r="S274" s="17">
        <v>0</v>
      </c>
      <c r="T274" s="17">
        <v>0</v>
      </c>
      <c r="U274" s="15" t="s">
        <v>49</v>
      </c>
      <c r="V274" s="17">
        <v>0</v>
      </c>
      <c r="W274" s="17">
        <v>0</v>
      </c>
      <c r="X274" s="15" t="s">
        <v>54</v>
      </c>
      <c r="Y274" s="17">
        <v>0</v>
      </c>
      <c r="Z274" s="17">
        <v>0</v>
      </c>
      <c r="AA274" s="15" t="s">
        <v>49</v>
      </c>
      <c r="AB274" s="17">
        <v>0</v>
      </c>
      <c r="AC274" s="17">
        <v>0</v>
      </c>
      <c r="AD274" s="15" t="s">
        <v>49</v>
      </c>
      <c r="AE274" s="17">
        <v>0</v>
      </c>
      <c r="AF274" s="15">
        <v>0</v>
      </c>
      <c r="AG274" s="15" t="s">
        <v>49</v>
      </c>
      <c r="AH274" s="17">
        <v>0</v>
      </c>
      <c r="AI274" s="17">
        <v>0</v>
      </c>
      <c r="AJ274" s="15" t="s">
        <v>49</v>
      </c>
      <c r="AK274" s="17">
        <v>0</v>
      </c>
      <c r="AL274" s="17">
        <v>0</v>
      </c>
      <c r="AM274" s="104" t="s">
        <v>52</v>
      </c>
      <c r="AN274" s="15" t="s">
        <v>52</v>
      </c>
      <c r="AO274" s="105" t="s">
        <v>52</v>
      </c>
      <c r="AP274" s="15" t="s">
        <v>52</v>
      </c>
      <c r="AQ274" s="20"/>
      <c r="AR274" s="20"/>
    </row>
    <row r="275" spans="1:44" x14ac:dyDescent="0.25">
      <c r="A275" s="15" t="s">
        <v>1083</v>
      </c>
      <c r="B275" s="3">
        <v>44081</v>
      </c>
      <c r="C275" s="15" t="s">
        <v>326</v>
      </c>
      <c r="D275" s="15" t="s">
        <v>384</v>
      </c>
      <c r="E275" s="15" t="s">
        <v>385</v>
      </c>
      <c r="F275" s="15" t="s">
        <v>1319</v>
      </c>
      <c r="G275" s="15" t="s">
        <v>50</v>
      </c>
      <c r="H275" s="15" t="s">
        <v>939</v>
      </c>
      <c r="I275" s="17" t="s">
        <v>52</v>
      </c>
      <c r="J275" s="17" t="s">
        <v>52</v>
      </c>
      <c r="K275" s="17" t="s">
        <v>52</v>
      </c>
      <c r="L275" s="17" t="s">
        <v>52</v>
      </c>
      <c r="M275" s="17">
        <v>0</v>
      </c>
      <c r="N275" s="15" t="s">
        <v>52</v>
      </c>
      <c r="O275" s="15" t="s">
        <v>53</v>
      </c>
      <c r="P275" s="15" t="s">
        <v>52</v>
      </c>
      <c r="Q275" s="17">
        <v>23539898.875</v>
      </c>
      <c r="R275" s="17">
        <v>0</v>
      </c>
      <c r="S275" s="17">
        <v>18791804.130000003</v>
      </c>
      <c r="T275" s="17">
        <v>0</v>
      </c>
      <c r="U275" s="15" t="s">
        <v>49</v>
      </c>
      <c r="V275" s="17">
        <v>0</v>
      </c>
      <c r="W275" s="17">
        <v>4093185.125</v>
      </c>
      <c r="X275" s="15" t="s">
        <v>54</v>
      </c>
      <c r="Y275" s="17">
        <v>654909.62</v>
      </c>
      <c r="Z275" s="17">
        <v>0</v>
      </c>
      <c r="AA275" s="15" t="s">
        <v>49</v>
      </c>
      <c r="AB275" s="17">
        <v>0</v>
      </c>
      <c r="AC275" s="17">
        <v>0</v>
      </c>
      <c r="AD275" s="15" t="s">
        <v>49</v>
      </c>
      <c r="AE275" s="17">
        <v>0</v>
      </c>
      <c r="AF275" s="15">
        <v>0</v>
      </c>
      <c r="AG275" s="15" t="s">
        <v>49</v>
      </c>
      <c r="AH275" s="17">
        <v>0</v>
      </c>
      <c r="AI275" s="17">
        <v>0</v>
      </c>
      <c r="AJ275" s="15" t="s">
        <v>49</v>
      </c>
      <c r="AK275" s="17">
        <v>0</v>
      </c>
      <c r="AL275" s="17">
        <v>0</v>
      </c>
      <c r="AM275" s="104" t="s">
        <v>52</v>
      </c>
      <c r="AN275" s="15" t="s">
        <v>52</v>
      </c>
      <c r="AO275" s="105" t="s">
        <v>52</v>
      </c>
      <c r="AP275" s="15" t="s">
        <v>52</v>
      </c>
      <c r="AQ275" s="20"/>
      <c r="AR275" s="20"/>
    </row>
    <row r="276" spans="1:44" x14ac:dyDescent="0.25">
      <c r="A276" s="15" t="s">
        <v>1085</v>
      </c>
      <c r="B276" s="3">
        <v>44081</v>
      </c>
      <c r="C276" s="15" t="s">
        <v>326</v>
      </c>
      <c r="D276" s="15" t="s">
        <v>384</v>
      </c>
      <c r="E276" s="15" t="s">
        <v>385</v>
      </c>
      <c r="F276" s="15" t="s">
        <v>1319</v>
      </c>
      <c r="G276" s="15" t="s">
        <v>50</v>
      </c>
      <c r="H276" s="15" t="s">
        <v>941</v>
      </c>
      <c r="I276" s="17" t="s">
        <v>52</v>
      </c>
      <c r="J276" s="17" t="s">
        <v>52</v>
      </c>
      <c r="K276" s="17" t="s">
        <v>52</v>
      </c>
      <c r="L276" s="17" t="s">
        <v>52</v>
      </c>
      <c r="M276" s="17">
        <v>0</v>
      </c>
      <c r="N276" s="15" t="s">
        <v>52</v>
      </c>
      <c r="O276" s="15" t="s">
        <v>942</v>
      </c>
      <c r="P276" s="15" t="s">
        <v>943</v>
      </c>
      <c r="Q276" s="17">
        <v>2761329.9279999998</v>
      </c>
      <c r="R276" s="17">
        <v>0</v>
      </c>
      <c r="S276" s="17">
        <v>1489359.9999999998</v>
      </c>
      <c r="T276" s="17">
        <v>1096525.8</v>
      </c>
      <c r="U276" s="15" t="s">
        <v>54</v>
      </c>
      <c r="V276" s="17">
        <v>175444.128</v>
      </c>
      <c r="W276" s="17">
        <v>0</v>
      </c>
      <c r="X276" s="15" t="s">
        <v>49</v>
      </c>
      <c r="Y276" s="17">
        <v>0</v>
      </c>
      <c r="Z276" s="17">
        <v>0</v>
      </c>
      <c r="AA276" s="15" t="s">
        <v>49</v>
      </c>
      <c r="AB276" s="17">
        <v>0</v>
      </c>
      <c r="AC276" s="17">
        <v>0</v>
      </c>
      <c r="AD276" s="15" t="s">
        <v>49</v>
      </c>
      <c r="AE276" s="17">
        <v>0</v>
      </c>
      <c r="AF276" s="15">
        <v>0</v>
      </c>
      <c r="AG276" s="15" t="s">
        <v>49</v>
      </c>
      <c r="AH276" s="17">
        <v>0</v>
      </c>
      <c r="AI276" s="17">
        <v>0</v>
      </c>
      <c r="AJ276" s="15" t="s">
        <v>49</v>
      </c>
      <c r="AK276" s="17">
        <v>0</v>
      </c>
      <c r="AL276" s="17">
        <v>0</v>
      </c>
      <c r="AM276" s="104" t="s">
        <v>52</v>
      </c>
      <c r="AN276" s="15" t="s">
        <v>52</v>
      </c>
      <c r="AO276" s="105" t="s">
        <v>52</v>
      </c>
      <c r="AP276" s="15" t="s">
        <v>52</v>
      </c>
      <c r="AQ276" s="20"/>
      <c r="AR276" s="20"/>
    </row>
    <row r="277" spans="1:44" x14ac:dyDescent="0.25">
      <c r="A277" s="15" t="s">
        <v>1627</v>
      </c>
      <c r="B277" s="3">
        <v>44081</v>
      </c>
      <c r="C277" s="15" t="s">
        <v>326</v>
      </c>
      <c r="D277" s="15" t="s">
        <v>384</v>
      </c>
      <c r="E277" s="15" t="s">
        <v>385</v>
      </c>
      <c r="F277" s="15" t="s">
        <v>1319</v>
      </c>
      <c r="G277" s="15" t="s">
        <v>50</v>
      </c>
      <c r="H277" s="15" t="s">
        <v>945</v>
      </c>
      <c r="I277" s="17" t="s">
        <v>52</v>
      </c>
      <c r="J277" s="17" t="s">
        <v>52</v>
      </c>
      <c r="K277" s="17" t="s">
        <v>52</v>
      </c>
      <c r="L277" s="17" t="s">
        <v>52</v>
      </c>
      <c r="M277" s="17">
        <v>0</v>
      </c>
      <c r="N277" s="15" t="s">
        <v>52</v>
      </c>
      <c r="O277" s="15" t="s">
        <v>53</v>
      </c>
      <c r="P277" s="15" t="s">
        <v>52</v>
      </c>
      <c r="Q277" s="17">
        <v>52261091.546400003</v>
      </c>
      <c r="R277" s="17">
        <v>0</v>
      </c>
      <c r="S277" s="17">
        <v>39451106.954999998</v>
      </c>
      <c r="T277" s="17">
        <v>0</v>
      </c>
      <c r="U277" s="15" t="s">
        <v>49</v>
      </c>
      <c r="V277" s="17">
        <v>0</v>
      </c>
      <c r="W277" s="17">
        <v>11043090.164999999</v>
      </c>
      <c r="X277" s="15" t="s">
        <v>54</v>
      </c>
      <c r="Y277" s="17">
        <v>1766894.4264</v>
      </c>
      <c r="Z277" s="17">
        <v>0</v>
      </c>
      <c r="AA277" s="15" t="s">
        <v>49</v>
      </c>
      <c r="AB277" s="17">
        <v>0</v>
      </c>
      <c r="AC277" s="17">
        <v>0</v>
      </c>
      <c r="AD277" s="15" t="s">
        <v>49</v>
      </c>
      <c r="AE277" s="17">
        <v>0</v>
      </c>
      <c r="AF277" s="15">
        <v>0</v>
      </c>
      <c r="AG277" s="15" t="s">
        <v>49</v>
      </c>
      <c r="AH277" s="17">
        <v>0</v>
      </c>
      <c r="AI277" s="17">
        <v>0</v>
      </c>
      <c r="AJ277" s="15" t="s">
        <v>49</v>
      </c>
      <c r="AK277" s="17">
        <v>0</v>
      </c>
      <c r="AL277" s="17">
        <v>0</v>
      </c>
      <c r="AM277" s="104" t="s">
        <v>52</v>
      </c>
      <c r="AN277" s="15" t="s">
        <v>52</v>
      </c>
      <c r="AO277" s="105" t="s">
        <v>52</v>
      </c>
      <c r="AP277" s="15" t="s">
        <v>52</v>
      </c>
      <c r="AQ277" s="20"/>
      <c r="AR277" s="20"/>
    </row>
    <row r="278" spans="1:44" x14ac:dyDescent="0.25">
      <c r="A278" s="15" t="s">
        <v>1628</v>
      </c>
      <c r="B278" s="3">
        <v>44081</v>
      </c>
      <c r="C278" s="15" t="s">
        <v>326</v>
      </c>
      <c r="D278" s="15" t="s">
        <v>384</v>
      </c>
      <c r="E278" s="15" t="s">
        <v>385</v>
      </c>
      <c r="F278" s="15" t="s">
        <v>1319</v>
      </c>
      <c r="G278" s="15" t="s">
        <v>60</v>
      </c>
      <c r="H278" s="15" t="s">
        <v>52</v>
      </c>
      <c r="I278" s="17" t="s">
        <v>947</v>
      </c>
      <c r="J278" s="17" t="s">
        <v>52</v>
      </c>
      <c r="K278" s="17" t="s">
        <v>447</v>
      </c>
      <c r="L278" s="17" t="s">
        <v>223</v>
      </c>
      <c r="M278" s="17">
        <v>13029322.199999999</v>
      </c>
      <c r="N278" s="15" t="s">
        <v>64</v>
      </c>
      <c r="O278" s="15" t="s">
        <v>448</v>
      </c>
      <c r="P278" s="15" t="s">
        <v>449</v>
      </c>
      <c r="Q278" s="17">
        <v>-1977500</v>
      </c>
      <c r="R278" s="17">
        <v>0</v>
      </c>
      <c r="S278" s="17">
        <v>-1977500</v>
      </c>
      <c r="T278" s="17">
        <v>0</v>
      </c>
      <c r="U278" s="15" t="s">
        <v>49</v>
      </c>
      <c r="V278" s="17">
        <v>0</v>
      </c>
      <c r="W278" s="17">
        <v>0</v>
      </c>
      <c r="X278" s="15" t="s">
        <v>49</v>
      </c>
      <c r="Y278" s="17">
        <v>0</v>
      </c>
      <c r="Z278" s="17">
        <v>0</v>
      </c>
      <c r="AA278" s="15" t="s">
        <v>49</v>
      </c>
      <c r="AB278" s="17">
        <v>0</v>
      </c>
      <c r="AC278" s="17">
        <v>0</v>
      </c>
      <c r="AD278" s="15" t="s">
        <v>49</v>
      </c>
      <c r="AE278" s="17">
        <v>0</v>
      </c>
      <c r="AF278" s="15">
        <v>0</v>
      </c>
      <c r="AG278" s="15" t="s">
        <v>49</v>
      </c>
      <c r="AH278" s="17">
        <v>0</v>
      </c>
      <c r="AI278" s="17">
        <v>0</v>
      </c>
      <c r="AJ278" s="15" t="s">
        <v>49</v>
      </c>
      <c r="AK278" s="17">
        <v>0</v>
      </c>
      <c r="AL278" s="17">
        <v>0</v>
      </c>
      <c r="AM278" s="104" t="s">
        <v>52</v>
      </c>
      <c r="AN278" s="15" t="s">
        <v>52</v>
      </c>
      <c r="AO278" s="105" t="s">
        <v>52</v>
      </c>
      <c r="AP278" s="15" t="s">
        <v>52</v>
      </c>
      <c r="AQ278" s="20"/>
      <c r="AR278" s="20"/>
    </row>
    <row r="279" spans="1:44" x14ac:dyDescent="0.25">
      <c r="A279" s="15" t="s">
        <v>1629</v>
      </c>
      <c r="B279" s="3">
        <v>44081</v>
      </c>
      <c r="C279" s="15" t="s">
        <v>326</v>
      </c>
      <c r="D279" s="15" t="s">
        <v>386</v>
      </c>
      <c r="E279" s="15" t="s">
        <v>387</v>
      </c>
      <c r="F279" s="15" t="s">
        <v>1263</v>
      </c>
      <c r="G279" s="15" t="s">
        <v>50</v>
      </c>
      <c r="H279" s="15" t="s">
        <v>949</v>
      </c>
      <c r="I279" s="17" t="s">
        <v>52</v>
      </c>
      <c r="J279" s="17" t="s">
        <v>52</v>
      </c>
      <c r="K279" s="17" t="s">
        <v>52</v>
      </c>
      <c r="L279" s="17" t="s">
        <v>52</v>
      </c>
      <c r="M279" s="17">
        <v>0</v>
      </c>
      <c r="N279" s="15" t="s">
        <v>52</v>
      </c>
      <c r="O279" s="15" t="s">
        <v>53</v>
      </c>
      <c r="P279" s="15" t="s">
        <v>52</v>
      </c>
      <c r="Q279" s="17">
        <v>73812614.006599993</v>
      </c>
      <c r="R279" s="17">
        <v>0</v>
      </c>
      <c r="S279" s="17">
        <v>56794099.569999993</v>
      </c>
      <c r="T279" s="17">
        <v>0</v>
      </c>
      <c r="U279" s="15" t="s">
        <v>49</v>
      </c>
      <c r="V279" s="17">
        <v>0</v>
      </c>
      <c r="W279" s="17">
        <v>14671133.135000002</v>
      </c>
      <c r="X279" s="15" t="s">
        <v>49</v>
      </c>
      <c r="Y279" s="17">
        <v>2347381.3015999999</v>
      </c>
      <c r="Z279" s="17">
        <v>0</v>
      </c>
      <c r="AA279" s="15" t="s">
        <v>49</v>
      </c>
      <c r="AB279" s="17">
        <v>0</v>
      </c>
      <c r="AC279" s="17">
        <v>0</v>
      </c>
      <c r="AD279" s="15" t="s">
        <v>49</v>
      </c>
      <c r="AE279" s="17">
        <v>0</v>
      </c>
      <c r="AF279" s="15">
        <v>0</v>
      </c>
      <c r="AG279" s="15" t="s">
        <v>49</v>
      </c>
      <c r="AH279" s="17">
        <v>0</v>
      </c>
      <c r="AI279" s="17">
        <v>0</v>
      </c>
      <c r="AJ279" s="15" t="s">
        <v>49</v>
      </c>
      <c r="AK279" s="17">
        <v>0</v>
      </c>
      <c r="AL279" s="17">
        <v>0</v>
      </c>
      <c r="AM279" s="104" t="s">
        <v>52</v>
      </c>
      <c r="AN279" s="15" t="s">
        <v>52</v>
      </c>
      <c r="AO279" s="105" t="s">
        <v>52</v>
      </c>
      <c r="AP279" s="15" t="s">
        <v>52</v>
      </c>
      <c r="AQ279" s="20"/>
      <c r="AR279" s="20"/>
    </row>
    <row r="280" spans="1:44" x14ac:dyDescent="0.25">
      <c r="A280" s="15" t="s">
        <v>1630</v>
      </c>
      <c r="B280" s="3">
        <v>44081</v>
      </c>
      <c r="C280" s="15" t="s">
        <v>326</v>
      </c>
      <c r="D280" s="15" t="s">
        <v>386</v>
      </c>
      <c r="E280" s="15" t="s">
        <v>387</v>
      </c>
      <c r="F280" s="15" t="s">
        <v>1263</v>
      </c>
      <c r="G280" s="15" t="s">
        <v>50</v>
      </c>
      <c r="H280" s="15" t="s">
        <v>950</v>
      </c>
      <c r="I280" s="17" t="s">
        <v>52</v>
      </c>
      <c r="J280" s="17" t="s">
        <v>52</v>
      </c>
      <c r="K280" s="17" t="s">
        <v>52</v>
      </c>
      <c r="L280" s="17" t="s">
        <v>52</v>
      </c>
      <c r="M280" s="17">
        <v>0</v>
      </c>
      <c r="N280" s="15" t="s">
        <v>52</v>
      </c>
      <c r="O280" s="15" t="s">
        <v>442</v>
      </c>
      <c r="P280" s="15" t="s">
        <v>443</v>
      </c>
      <c r="Q280" s="17">
        <v>1217585</v>
      </c>
      <c r="R280" s="17">
        <v>0</v>
      </c>
      <c r="S280" s="17">
        <v>1217585</v>
      </c>
      <c r="T280" s="17">
        <v>0</v>
      </c>
      <c r="U280" s="15" t="s">
        <v>49</v>
      </c>
      <c r="V280" s="17">
        <v>0</v>
      </c>
      <c r="W280" s="17">
        <v>0</v>
      </c>
      <c r="X280" s="15" t="s">
        <v>49</v>
      </c>
      <c r="Y280" s="17">
        <v>0</v>
      </c>
      <c r="Z280" s="17">
        <v>0</v>
      </c>
      <c r="AA280" s="15" t="s">
        <v>49</v>
      </c>
      <c r="AB280" s="17">
        <v>0</v>
      </c>
      <c r="AC280" s="17">
        <v>0</v>
      </c>
      <c r="AD280" s="15" t="s">
        <v>49</v>
      </c>
      <c r="AE280" s="17">
        <v>0</v>
      </c>
      <c r="AF280" s="15">
        <v>0</v>
      </c>
      <c r="AG280" s="15" t="s">
        <v>49</v>
      </c>
      <c r="AH280" s="17">
        <v>0</v>
      </c>
      <c r="AI280" s="17">
        <v>0</v>
      </c>
      <c r="AJ280" s="15" t="s">
        <v>49</v>
      </c>
      <c r="AK280" s="17">
        <v>0</v>
      </c>
      <c r="AL280" s="17">
        <v>0</v>
      </c>
      <c r="AM280" s="104" t="s">
        <v>52</v>
      </c>
      <c r="AN280" s="15" t="s">
        <v>52</v>
      </c>
      <c r="AO280" s="105" t="s">
        <v>52</v>
      </c>
      <c r="AP280" s="15" t="s">
        <v>52</v>
      </c>
      <c r="AQ280" s="20"/>
      <c r="AR280" s="20"/>
    </row>
    <row r="281" spans="1:44" x14ac:dyDescent="0.25">
      <c r="A281" s="15" t="s">
        <v>1631</v>
      </c>
      <c r="B281" s="3">
        <v>44081</v>
      </c>
      <c r="C281" s="15" t="s">
        <v>326</v>
      </c>
      <c r="D281" s="15" t="s">
        <v>386</v>
      </c>
      <c r="E281" s="15" t="s">
        <v>387</v>
      </c>
      <c r="F281" s="15" t="s">
        <v>1263</v>
      </c>
      <c r="G281" s="15" t="s">
        <v>50</v>
      </c>
      <c r="H281" s="15" t="s">
        <v>952</v>
      </c>
      <c r="I281" s="17" t="s">
        <v>52</v>
      </c>
      <c r="J281" s="17" t="s">
        <v>52</v>
      </c>
      <c r="K281" s="17" t="s">
        <v>52</v>
      </c>
      <c r="L281" s="17" t="s">
        <v>52</v>
      </c>
      <c r="M281" s="17">
        <v>0</v>
      </c>
      <c r="N281" s="15" t="s">
        <v>52</v>
      </c>
      <c r="O281" s="15" t="s">
        <v>53</v>
      </c>
      <c r="P281" s="15" t="s">
        <v>52</v>
      </c>
      <c r="Q281" s="17">
        <v>16752916.368799999</v>
      </c>
      <c r="R281" s="17">
        <v>0</v>
      </c>
      <c r="S281" s="17">
        <v>14066694.59</v>
      </c>
      <c r="T281" s="17">
        <v>0</v>
      </c>
      <c r="U281" s="15" t="s">
        <v>49</v>
      </c>
      <c r="V281" s="17">
        <v>0</v>
      </c>
      <c r="W281" s="17">
        <v>2315708.4299999997</v>
      </c>
      <c r="X281" s="15" t="s">
        <v>54</v>
      </c>
      <c r="Y281" s="17">
        <v>370513.34880000004</v>
      </c>
      <c r="Z281" s="17">
        <v>0</v>
      </c>
      <c r="AA281" s="15" t="s">
        <v>49</v>
      </c>
      <c r="AB281" s="17">
        <v>0</v>
      </c>
      <c r="AC281" s="17">
        <v>0</v>
      </c>
      <c r="AD281" s="15" t="s">
        <v>49</v>
      </c>
      <c r="AE281" s="17">
        <v>0</v>
      </c>
      <c r="AF281" s="15">
        <v>0</v>
      </c>
      <c r="AG281" s="15" t="s">
        <v>49</v>
      </c>
      <c r="AH281" s="17">
        <v>0</v>
      </c>
      <c r="AI281" s="17">
        <v>0</v>
      </c>
      <c r="AJ281" s="15" t="s">
        <v>49</v>
      </c>
      <c r="AK281" s="17">
        <v>0</v>
      </c>
      <c r="AL281" s="17">
        <v>0</v>
      </c>
      <c r="AM281" s="104" t="s">
        <v>52</v>
      </c>
      <c r="AN281" s="15" t="s">
        <v>52</v>
      </c>
      <c r="AO281" s="105" t="s">
        <v>52</v>
      </c>
      <c r="AP281" s="15" t="s">
        <v>52</v>
      </c>
      <c r="AQ281" s="20"/>
      <c r="AR281" s="20"/>
    </row>
    <row r="282" spans="1:44" x14ac:dyDescent="0.25">
      <c r="A282" s="15" t="s">
        <v>1632</v>
      </c>
      <c r="B282" s="3">
        <v>44081</v>
      </c>
      <c r="C282" s="15" t="s">
        <v>326</v>
      </c>
      <c r="D282" s="15" t="s">
        <v>388</v>
      </c>
      <c r="E282" s="15" t="s">
        <v>389</v>
      </c>
      <c r="F282" s="15" t="s">
        <v>1262</v>
      </c>
      <c r="G282" s="15" t="s">
        <v>50</v>
      </c>
      <c r="H282" s="15" t="s">
        <v>954</v>
      </c>
      <c r="I282" s="17" t="s">
        <v>52</v>
      </c>
      <c r="J282" s="17" t="s">
        <v>52</v>
      </c>
      <c r="K282" s="17" t="s">
        <v>52</v>
      </c>
      <c r="L282" s="17" t="s">
        <v>52</v>
      </c>
      <c r="M282" s="17">
        <v>0</v>
      </c>
      <c r="N282" s="15" t="s">
        <v>52</v>
      </c>
      <c r="O282" s="15" t="s">
        <v>53</v>
      </c>
      <c r="P282" s="15" t="s">
        <v>52</v>
      </c>
      <c r="Q282" s="17">
        <v>84874878.34799999</v>
      </c>
      <c r="R282" s="17">
        <v>0</v>
      </c>
      <c r="S282" s="17">
        <v>73783986.577799991</v>
      </c>
      <c r="T282" s="17">
        <v>0</v>
      </c>
      <c r="U282" s="15" t="s">
        <v>49</v>
      </c>
      <c r="V282" s="17">
        <v>0</v>
      </c>
      <c r="W282" s="17">
        <v>9561113.5949999988</v>
      </c>
      <c r="X282" s="15" t="s">
        <v>49</v>
      </c>
      <c r="Y282" s="17">
        <v>1529778.1752000002</v>
      </c>
      <c r="Z282" s="17">
        <v>0</v>
      </c>
      <c r="AA282" s="15" t="s">
        <v>49</v>
      </c>
      <c r="AB282" s="17">
        <v>0</v>
      </c>
      <c r="AC282" s="17">
        <v>0</v>
      </c>
      <c r="AD282" s="15" t="s">
        <v>49</v>
      </c>
      <c r="AE282" s="17">
        <v>0</v>
      </c>
      <c r="AF282" s="15">
        <v>0</v>
      </c>
      <c r="AG282" s="15" t="s">
        <v>49</v>
      </c>
      <c r="AH282" s="17">
        <v>0</v>
      </c>
      <c r="AI282" s="17">
        <v>0</v>
      </c>
      <c r="AJ282" s="15" t="s">
        <v>49</v>
      </c>
      <c r="AK282" s="17">
        <v>0</v>
      </c>
      <c r="AL282" s="17">
        <v>0</v>
      </c>
      <c r="AM282" s="104" t="s">
        <v>52</v>
      </c>
      <c r="AN282" s="15" t="s">
        <v>52</v>
      </c>
      <c r="AO282" s="105" t="s">
        <v>52</v>
      </c>
      <c r="AP282" s="15" t="s">
        <v>52</v>
      </c>
      <c r="AQ282" s="20"/>
      <c r="AR282" s="20"/>
    </row>
    <row r="283" spans="1:44" x14ac:dyDescent="0.25">
      <c r="A283" s="15" t="s">
        <v>1633</v>
      </c>
      <c r="B283" s="3">
        <v>44081</v>
      </c>
      <c r="C283" s="15" t="s">
        <v>326</v>
      </c>
      <c r="D283" s="15" t="s">
        <v>388</v>
      </c>
      <c r="E283" s="15" t="s">
        <v>389</v>
      </c>
      <c r="F283" s="15" t="s">
        <v>1262</v>
      </c>
      <c r="G283" s="15" t="s">
        <v>60</v>
      </c>
      <c r="H283" s="15" t="s">
        <v>52</v>
      </c>
      <c r="I283" s="17" t="s">
        <v>956</v>
      </c>
      <c r="J283" s="17" t="s">
        <v>52</v>
      </c>
      <c r="K283" s="17" t="s">
        <v>957</v>
      </c>
      <c r="L283" s="17" t="s">
        <v>568</v>
      </c>
      <c r="M283" s="17">
        <v>303254</v>
      </c>
      <c r="N283" s="15" t="s">
        <v>64</v>
      </c>
      <c r="O283" s="15" t="s">
        <v>958</v>
      </c>
      <c r="P283" s="15" t="s">
        <v>959</v>
      </c>
      <c r="Q283" s="17">
        <v>-188150</v>
      </c>
      <c r="R283" s="17">
        <v>0</v>
      </c>
      <c r="S283" s="17">
        <v>-188150</v>
      </c>
      <c r="T283" s="17">
        <v>0</v>
      </c>
      <c r="U283" s="15" t="s">
        <v>49</v>
      </c>
      <c r="V283" s="17">
        <v>0</v>
      </c>
      <c r="W283" s="17">
        <v>0</v>
      </c>
      <c r="X283" s="15" t="s">
        <v>49</v>
      </c>
      <c r="Y283" s="17">
        <v>0</v>
      </c>
      <c r="Z283" s="17">
        <v>0</v>
      </c>
      <c r="AA283" s="15" t="s">
        <v>49</v>
      </c>
      <c r="AB283" s="17">
        <v>0</v>
      </c>
      <c r="AC283" s="17">
        <v>0</v>
      </c>
      <c r="AD283" s="15" t="s">
        <v>49</v>
      </c>
      <c r="AE283" s="17">
        <v>0</v>
      </c>
      <c r="AF283" s="15">
        <v>0</v>
      </c>
      <c r="AG283" s="15" t="s">
        <v>49</v>
      </c>
      <c r="AH283" s="17">
        <v>0</v>
      </c>
      <c r="AI283" s="17">
        <v>0</v>
      </c>
      <c r="AJ283" s="15" t="s">
        <v>49</v>
      </c>
      <c r="AK283" s="17">
        <v>0</v>
      </c>
      <c r="AL283" s="17">
        <v>0</v>
      </c>
      <c r="AM283" s="104" t="s">
        <v>52</v>
      </c>
      <c r="AN283" s="15" t="s">
        <v>52</v>
      </c>
      <c r="AO283" s="105" t="s">
        <v>52</v>
      </c>
      <c r="AP283" s="15" t="s">
        <v>52</v>
      </c>
      <c r="AQ283" s="20"/>
      <c r="AR283" s="20"/>
    </row>
    <row r="284" spans="1:44" x14ac:dyDescent="0.25">
      <c r="A284" s="15" t="s">
        <v>1634</v>
      </c>
      <c r="B284" s="3">
        <v>44081</v>
      </c>
      <c r="C284" s="15" t="s">
        <v>326</v>
      </c>
      <c r="D284" s="15" t="s">
        <v>388</v>
      </c>
      <c r="E284" s="15" t="s">
        <v>389</v>
      </c>
      <c r="F284" s="15" t="s">
        <v>1262</v>
      </c>
      <c r="G284" s="15" t="s">
        <v>60</v>
      </c>
      <c r="H284" s="15" t="s">
        <v>52</v>
      </c>
      <c r="I284" s="17" t="s">
        <v>411</v>
      </c>
      <c r="J284" s="17" t="s">
        <v>52</v>
      </c>
      <c r="K284" s="17" t="s">
        <v>957</v>
      </c>
      <c r="L284" s="17" t="s">
        <v>568</v>
      </c>
      <c r="M284" s="17">
        <v>303254</v>
      </c>
      <c r="N284" s="15" t="s">
        <v>64</v>
      </c>
      <c r="O284" s="15" t="s">
        <v>958</v>
      </c>
      <c r="P284" s="15" t="s">
        <v>959</v>
      </c>
      <c r="Q284" s="17">
        <v>-30104</v>
      </c>
      <c r="R284" s="17">
        <v>0</v>
      </c>
      <c r="S284" s="17">
        <v>-30104</v>
      </c>
      <c r="T284" s="17">
        <v>0</v>
      </c>
      <c r="U284" s="15" t="s">
        <v>49</v>
      </c>
      <c r="V284" s="17">
        <v>0</v>
      </c>
      <c r="W284" s="17">
        <v>0</v>
      </c>
      <c r="X284" s="15" t="s">
        <v>49</v>
      </c>
      <c r="Y284" s="17">
        <v>0</v>
      </c>
      <c r="Z284" s="17">
        <v>0</v>
      </c>
      <c r="AA284" s="15" t="s">
        <v>49</v>
      </c>
      <c r="AB284" s="17">
        <v>0</v>
      </c>
      <c r="AC284" s="17">
        <v>0</v>
      </c>
      <c r="AD284" s="15" t="s">
        <v>49</v>
      </c>
      <c r="AE284" s="17">
        <v>0</v>
      </c>
      <c r="AF284" s="15">
        <v>0</v>
      </c>
      <c r="AG284" s="15" t="s">
        <v>49</v>
      </c>
      <c r="AH284" s="17">
        <v>0</v>
      </c>
      <c r="AI284" s="17">
        <v>0</v>
      </c>
      <c r="AJ284" s="15" t="s">
        <v>49</v>
      </c>
      <c r="AK284" s="17">
        <v>0</v>
      </c>
      <c r="AL284" s="17">
        <v>0</v>
      </c>
      <c r="AM284" s="104" t="s">
        <v>52</v>
      </c>
      <c r="AN284" s="15" t="s">
        <v>52</v>
      </c>
      <c r="AO284" s="105" t="s">
        <v>52</v>
      </c>
      <c r="AP284" s="15" t="s">
        <v>52</v>
      </c>
      <c r="AQ284" s="20"/>
      <c r="AR284" s="20"/>
    </row>
    <row r="285" spans="1:44" x14ac:dyDescent="0.25">
      <c r="A285" s="15" t="s">
        <v>1635</v>
      </c>
      <c r="B285" s="3">
        <v>44081</v>
      </c>
      <c r="C285" s="15" t="s">
        <v>326</v>
      </c>
      <c r="D285" s="15" t="s">
        <v>393</v>
      </c>
      <c r="E285" s="15" t="s">
        <v>394</v>
      </c>
      <c r="F285" s="15" t="s">
        <v>1333</v>
      </c>
      <c r="G285" s="15" t="s">
        <v>50</v>
      </c>
      <c r="H285" s="15" t="s">
        <v>961</v>
      </c>
      <c r="I285" s="17" t="s">
        <v>52</v>
      </c>
      <c r="J285" s="17" t="s">
        <v>52</v>
      </c>
      <c r="K285" s="17" t="s">
        <v>52</v>
      </c>
      <c r="L285" s="17" t="s">
        <v>52</v>
      </c>
      <c r="M285" s="17">
        <v>0</v>
      </c>
      <c r="N285" s="15" t="s">
        <v>52</v>
      </c>
      <c r="O285" s="15" t="s">
        <v>53</v>
      </c>
      <c r="P285" s="15" t="s">
        <v>52</v>
      </c>
      <c r="Q285" s="17">
        <v>43415792.906200007</v>
      </c>
      <c r="R285" s="17">
        <v>0</v>
      </c>
      <c r="S285" s="17">
        <v>26389533.805</v>
      </c>
      <c r="T285" s="17">
        <v>0</v>
      </c>
      <c r="U285" s="15" t="s">
        <v>49</v>
      </c>
      <c r="V285" s="17">
        <v>0</v>
      </c>
      <c r="W285" s="17">
        <v>14677809.569999998</v>
      </c>
      <c r="X285" s="15" t="s">
        <v>49</v>
      </c>
      <c r="Y285" s="17">
        <v>2348449.5312000001</v>
      </c>
      <c r="Z285" s="17">
        <v>0</v>
      </c>
      <c r="AA285" s="15" t="s">
        <v>49</v>
      </c>
      <c r="AB285" s="17">
        <v>0</v>
      </c>
      <c r="AC285" s="17">
        <v>0</v>
      </c>
      <c r="AD285" s="15" t="s">
        <v>49</v>
      </c>
      <c r="AE285" s="17">
        <v>0</v>
      </c>
      <c r="AF285" s="15">
        <v>0</v>
      </c>
      <c r="AG285" s="15" t="s">
        <v>49</v>
      </c>
      <c r="AH285" s="17">
        <v>0</v>
      </c>
      <c r="AI285" s="17">
        <v>0</v>
      </c>
      <c r="AJ285" s="15" t="s">
        <v>49</v>
      </c>
      <c r="AK285" s="17">
        <v>0</v>
      </c>
      <c r="AL285" s="17">
        <v>0</v>
      </c>
      <c r="AM285" s="104" t="s">
        <v>52</v>
      </c>
      <c r="AN285" s="15" t="s">
        <v>52</v>
      </c>
      <c r="AO285" s="105" t="s">
        <v>52</v>
      </c>
      <c r="AP285" s="15" t="s">
        <v>52</v>
      </c>
      <c r="AQ285" s="20"/>
      <c r="AR285" s="20"/>
    </row>
    <row r="286" spans="1:44" x14ac:dyDescent="0.25">
      <c r="A286" s="15" t="s">
        <v>1636</v>
      </c>
      <c r="B286" s="3">
        <v>44081</v>
      </c>
      <c r="C286" s="15" t="s">
        <v>326</v>
      </c>
      <c r="D286" s="15" t="s">
        <v>652</v>
      </c>
      <c r="E286" s="15" t="s">
        <v>48</v>
      </c>
      <c r="F286" s="15" t="s">
        <v>629</v>
      </c>
      <c r="G286" s="15" t="s">
        <v>50</v>
      </c>
      <c r="H286" s="15" t="s">
        <v>569</v>
      </c>
      <c r="I286" s="17" t="s">
        <v>52</v>
      </c>
      <c r="J286" s="17" t="s">
        <v>52</v>
      </c>
      <c r="K286" s="17" t="s">
        <v>52</v>
      </c>
      <c r="L286" s="17" t="s">
        <v>52</v>
      </c>
      <c r="M286" s="17">
        <v>0</v>
      </c>
      <c r="N286" s="15" t="s">
        <v>52</v>
      </c>
      <c r="O286" s="15" t="s">
        <v>53</v>
      </c>
      <c r="P286" s="15" t="s">
        <v>52</v>
      </c>
      <c r="Q286" s="17">
        <v>134116896.0574</v>
      </c>
      <c r="R286" s="17">
        <v>0</v>
      </c>
      <c r="S286" s="17">
        <v>114384394.14</v>
      </c>
      <c r="T286" s="17">
        <v>0</v>
      </c>
      <c r="U286" s="15" t="s">
        <v>49</v>
      </c>
      <c r="V286" s="17">
        <v>0</v>
      </c>
      <c r="W286" s="17">
        <v>17010777.515000001</v>
      </c>
      <c r="X286" s="15" t="s">
        <v>49</v>
      </c>
      <c r="Y286" s="17">
        <v>2721724.4024000005</v>
      </c>
      <c r="Z286" s="17">
        <v>0</v>
      </c>
      <c r="AA286" s="15" t="s">
        <v>49</v>
      </c>
      <c r="AB286" s="17">
        <v>0</v>
      </c>
      <c r="AC286" s="17">
        <v>0</v>
      </c>
      <c r="AD286" s="15" t="s">
        <v>49</v>
      </c>
      <c r="AE286" s="17">
        <v>0</v>
      </c>
      <c r="AF286" s="15">
        <v>0</v>
      </c>
      <c r="AG286" s="15" t="s">
        <v>49</v>
      </c>
      <c r="AH286" s="17">
        <v>0</v>
      </c>
      <c r="AI286" s="17">
        <v>0</v>
      </c>
      <c r="AJ286" s="15" t="s">
        <v>49</v>
      </c>
      <c r="AK286" s="17">
        <v>0</v>
      </c>
      <c r="AL286" s="17">
        <v>0</v>
      </c>
      <c r="AM286" s="99" t="s">
        <v>52</v>
      </c>
      <c r="AN286" s="15" t="s">
        <v>52</v>
      </c>
      <c r="AO286" s="99" t="s">
        <v>52</v>
      </c>
      <c r="AP286" s="22" t="s">
        <v>52</v>
      </c>
      <c r="AQ286" s="20"/>
      <c r="AR286" s="20"/>
    </row>
    <row r="287" spans="1:44" x14ac:dyDescent="0.25">
      <c r="A287" s="15" t="s">
        <v>1637</v>
      </c>
      <c r="B287" s="3">
        <v>44081</v>
      </c>
      <c r="C287" s="15" t="s">
        <v>326</v>
      </c>
      <c r="D287" s="15" t="s">
        <v>397</v>
      </c>
      <c r="E287" s="15" t="s">
        <v>398</v>
      </c>
      <c r="F287" s="15" t="s">
        <v>1345</v>
      </c>
      <c r="G287" s="15" t="s">
        <v>50</v>
      </c>
      <c r="H287" s="15" t="s">
        <v>963</v>
      </c>
      <c r="I287" s="17" t="s">
        <v>52</v>
      </c>
      <c r="J287" s="17" t="s">
        <v>52</v>
      </c>
      <c r="K287" s="17" t="s">
        <v>52</v>
      </c>
      <c r="L287" s="17" t="s">
        <v>52</v>
      </c>
      <c r="M287" s="17">
        <v>0</v>
      </c>
      <c r="N287" s="15" t="s">
        <v>52</v>
      </c>
      <c r="O287" s="15" t="s">
        <v>53</v>
      </c>
      <c r="P287" s="15" t="s">
        <v>52</v>
      </c>
      <c r="Q287" s="17">
        <v>1382766</v>
      </c>
      <c r="R287" s="17">
        <v>0</v>
      </c>
      <c r="S287" s="17">
        <v>1175300</v>
      </c>
      <c r="T287" s="17">
        <v>0</v>
      </c>
      <c r="U287" s="15" t="s">
        <v>49</v>
      </c>
      <c r="V287" s="17">
        <v>0</v>
      </c>
      <c r="W287" s="17">
        <v>178850</v>
      </c>
      <c r="X287" s="15" t="s">
        <v>49</v>
      </c>
      <c r="Y287" s="17">
        <v>28616</v>
      </c>
      <c r="Z287" s="17">
        <v>0</v>
      </c>
      <c r="AA287" s="15" t="s">
        <v>49</v>
      </c>
      <c r="AB287" s="17">
        <v>0</v>
      </c>
      <c r="AC287" s="17">
        <v>0</v>
      </c>
      <c r="AD287" s="15" t="s">
        <v>49</v>
      </c>
      <c r="AE287" s="17">
        <v>0</v>
      </c>
      <c r="AF287" s="15">
        <v>0</v>
      </c>
      <c r="AG287" s="15" t="s">
        <v>49</v>
      </c>
      <c r="AH287" s="17">
        <v>0</v>
      </c>
      <c r="AI287" s="17">
        <v>0</v>
      </c>
      <c r="AJ287" s="15" t="s">
        <v>49</v>
      </c>
      <c r="AK287" s="17">
        <v>0</v>
      </c>
      <c r="AL287" s="17">
        <v>0</v>
      </c>
      <c r="AM287" s="99" t="s">
        <v>52</v>
      </c>
      <c r="AN287" s="15" t="s">
        <v>52</v>
      </c>
      <c r="AO287" s="99" t="s">
        <v>52</v>
      </c>
      <c r="AP287" s="22" t="s">
        <v>52</v>
      </c>
      <c r="AQ287" s="20"/>
      <c r="AR287" s="20"/>
    </row>
    <row r="288" spans="1:44" x14ac:dyDescent="0.25">
      <c r="A288" s="15" t="s">
        <v>1638</v>
      </c>
      <c r="B288" s="3">
        <v>44081</v>
      </c>
      <c r="C288" s="15" t="s">
        <v>326</v>
      </c>
      <c r="D288" s="15" t="s">
        <v>653</v>
      </c>
      <c r="E288" s="15" t="s">
        <v>79</v>
      </c>
      <c r="F288" s="15" t="s">
        <v>663</v>
      </c>
      <c r="G288" s="15" t="s">
        <v>50</v>
      </c>
      <c r="H288" s="15" t="s">
        <v>571</v>
      </c>
      <c r="I288" s="17" t="s">
        <v>52</v>
      </c>
      <c r="J288" s="17" t="s">
        <v>52</v>
      </c>
      <c r="K288" s="17" t="s">
        <v>52</v>
      </c>
      <c r="L288" s="17" t="s">
        <v>52</v>
      </c>
      <c r="M288" s="17">
        <v>0</v>
      </c>
      <c r="N288" s="15" t="s">
        <v>52</v>
      </c>
      <c r="O288" s="15" t="s">
        <v>53</v>
      </c>
      <c r="P288" s="15" t="s">
        <v>52</v>
      </c>
      <c r="Q288" s="17">
        <v>46747850.436000004</v>
      </c>
      <c r="R288" s="17">
        <v>0</v>
      </c>
      <c r="S288" s="17">
        <v>44601623.25</v>
      </c>
      <c r="T288" s="17">
        <v>0</v>
      </c>
      <c r="U288" s="15" t="s">
        <v>49</v>
      </c>
      <c r="V288" s="17">
        <v>0</v>
      </c>
      <c r="W288" s="17">
        <v>1850195.85</v>
      </c>
      <c r="X288" s="15" t="s">
        <v>49</v>
      </c>
      <c r="Y288" s="17">
        <v>296031.33600000001</v>
      </c>
      <c r="Z288" s="17">
        <v>0</v>
      </c>
      <c r="AA288" s="15" t="s">
        <v>49</v>
      </c>
      <c r="AB288" s="17">
        <v>0</v>
      </c>
      <c r="AC288" s="17">
        <v>0</v>
      </c>
      <c r="AD288" s="15" t="s">
        <v>49</v>
      </c>
      <c r="AE288" s="17">
        <v>0</v>
      </c>
      <c r="AF288" s="15">
        <v>0</v>
      </c>
      <c r="AG288" s="15" t="s">
        <v>49</v>
      </c>
      <c r="AH288" s="17">
        <v>0</v>
      </c>
      <c r="AI288" s="17">
        <v>0</v>
      </c>
      <c r="AJ288" s="15" t="s">
        <v>49</v>
      </c>
      <c r="AK288" s="17">
        <v>0</v>
      </c>
      <c r="AL288" s="17">
        <v>0</v>
      </c>
      <c r="AM288" s="99" t="s">
        <v>52</v>
      </c>
      <c r="AN288" s="15" t="s">
        <v>52</v>
      </c>
      <c r="AO288" s="99" t="s">
        <v>52</v>
      </c>
      <c r="AP288" s="22" t="s">
        <v>52</v>
      </c>
      <c r="AQ288" s="20"/>
      <c r="AR288" s="20"/>
    </row>
    <row r="289" spans="1:44" x14ac:dyDescent="0.25">
      <c r="A289" s="15" t="s">
        <v>1639</v>
      </c>
      <c r="B289" s="19">
        <v>44081</v>
      </c>
      <c r="C289" s="15" t="s">
        <v>326</v>
      </c>
      <c r="D289" s="15" t="s">
        <v>1352</v>
      </c>
      <c r="E289" s="15" t="s">
        <v>1353</v>
      </c>
      <c r="F289" s="15" t="s">
        <v>1361</v>
      </c>
      <c r="G289" s="15" t="s">
        <v>50</v>
      </c>
      <c r="H289" s="15" t="s">
        <v>1354</v>
      </c>
      <c r="I289" s="17"/>
      <c r="J289" s="17"/>
      <c r="K289" s="17"/>
      <c r="L289" s="17"/>
      <c r="M289" s="17">
        <v>0</v>
      </c>
      <c r="N289" s="15"/>
      <c r="O289" s="15" t="s">
        <v>661</v>
      </c>
      <c r="P289" s="15"/>
      <c r="Q289" s="17">
        <v>0</v>
      </c>
      <c r="R289" s="17">
        <v>0</v>
      </c>
      <c r="S289" s="17">
        <v>0</v>
      </c>
      <c r="T289" s="17">
        <v>0</v>
      </c>
      <c r="U289" s="15" t="s">
        <v>49</v>
      </c>
      <c r="V289" s="17">
        <v>0</v>
      </c>
      <c r="W289" s="17">
        <v>0</v>
      </c>
      <c r="X289" s="15" t="s">
        <v>49</v>
      </c>
      <c r="Y289" s="17">
        <v>0</v>
      </c>
      <c r="Z289" s="17">
        <v>0</v>
      </c>
      <c r="AA289" s="15" t="s">
        <v>49</v>
      </c>
      <c r="AB289" s="17">
        <v>0</v>
      </c>
      <c r="AC289" s="17">
        <v>0</v>
      </c>
      <c r="AD289" s="15" t="s">
        <v>49</v>
      </c>
      <c r="AE289" s="17">
        <v>0</v>
      </c>
      <c r="AF289" s="15" t="s">
        <v>681</v>
      </c>
      <c r="AG289" s="15" t="s">
        <v>49</v>
      </c>
      <c r="AH289" s="17">
        <v>0</v>
      </c>
      <c r="AI289" s="17">
        <v>0</v>
      </c>
      <c r="AJ289" s="15" t="s">
        <v>49</v>
      </c>
      <c r="AK289" s="17">
        <v>0</v>
      </c>
      <c r="AL289" s="17">
        <v>0</v>
      </c>
      <c r="AM289" s="99"/>
      <c r="AN289" s="5"/>
      <c r="AO289" s="100"/>
      <c r="AP289" s="22"/>
      <c r="AQ289" s="20"/>
      <c r="AR289" s="20"/>
    </row>
    <row r="290" spans="1:44" x14ac:dyDescent="0.25">
      <c r="A290" s="15" t="s">
        <v>1640</v>
      </c>
      <c r="B290" s="3">
        <v>44081</v>
      </c>
      <c r="C290" s="15" t="s">
        <v>326</v>
      </c>
      <c r="D290" s="15" t="s">
        <v>399</v>
      </c>
      <c r="E290" s="15" t="s">
        <v>400</v>
      </c>
      <c r="F290" s="15" t="s">
        <v>1373</v>
      </c>
      <c r="G290" s="15" t="s">
        <v>50</v>
      </c>
      <c r="H290" s="15" t="s">
        <v>1374</v>
      </c>
      <c r="I290" s="17" t="s">
        <v>52</v>
      </c>
      <c r="J290" s="17" t="s">
        <v>52</v>
      </c>
      <c r="K290" s="17" t="s">
        <v>52</v>
      </c>
      <c r="L290" s="17" t="s">
        <v>52</v>
      </c>
      <c r="M290" s="17">
        <v>0</v>
      </c>
      <c r="N290" s="15" t="s">
        <v>52</v>
      </c>
      <c r="O290" s="15" t="s">
        <v>661</v>
      </c>
      <c r="P290" s="15" t="s">
        <v>52</v>
      </c>
      <c r="Q290" s="17">
        <v>0</v>
      </c>
      <c r="R290" s="17">
        <v>0</v>
      </c>
      <c r="S290" s="17">
        <v>0</v>
      </c>
      <c r="T290" s="17">
        <v>0</v>
      </c>
      <c r="U290" s="15" t="s">
        <v>49</v>
      </c>
      <c r="V290" s="17">
        <v>0</v>
      </c>
      <c r="W290" s="17">
        <v>0</v>
      </c>
      <c r="X290" s="15" t="s">
        <v>49</v>
      </c>
      <c r="Y290" s="17">
        <v>0</v>
      </c>
      <c r="Z290" s="17">
        <v>0</v>
      </c>
      <c r="AA290" s="15" t="s">
        <v>49</v>
      </c>
      <c r="AB290" s="17">
        <v>0</v>
      </c>
      <c r="AC290" s="17">
        <v>0</v>
      </c>
      <c r="AD290" s="15" t="s">
        <v>49</v>
      </c>
      <c r="AE290" s="17">
        <v>0</v>
      </c>
      <c r="AF290" s="15">
        <v>0</v>
      </c>
      <c r="AG290" s="15" t="s">
        <v>49</v>
      </c>
      <c r="AH290" s="17">
        <v>0</v>
      </c>
      <c r="AI290" s="17">
        <v>0</v>
      </c>
      <c r="AJ290" s="15" t="s">
        <v>49</v>
      </c>
      <c r="AK290" s="17">
        <v>0</v>
      </c>
      <c r="AL290" s="17">
        <v>0</v>
      </c>
      <c r="AM290" s="99" t="s">
        <v>52</v>
      </c>
      <c r="AN290" s="15" t="s">
        <v>52</v>
      </c>
      <c r="AO290" s="99" t="s">
        <v>52</v>
      </c>
      <c r="AP290" s="22" t="s">
        <v>52</v>
      </c>
      <c r="AQ290" s="20"/>
      <c r="AR290" s="20"/>
    </row>
    <row r="291" spans="1:44" ht="14.25" customHeight="1" x14ac:dyDescent="0.25">
      <c r="A291" s="15" t="s">
        <v>1087</v>
      </c>
      <c r="B291" s="3">
        <v>44082</v>
      </c>
      <c r="C291" s="15" t="s">
        <v>326</v>
      </c>
      <c r="D291" s="15" t="s">
        <v>47</v>
      </c>
      <c r="E291" s="15" t="s">
        <v>327</v>
      </c>
      <c r="F291" s="15" t="s">
        <v>1252</v>
      </c>
      <c r="G291" s="15" t="s">
        <v>50</v>
      </c>
      <c r="H291" s="15" t="s">
        <v>965</v>
      </c>
      <c r="I291" s="17" t="s">
        <v>52</v>
      </c>
      <c r="J291" s="17" t="s">
        <v>52</v>
      </c>
      <c r="K291" s="17" t="s">
        <v>52</v>
      </c>
      <c r="L291" s="17" t="s">
        <v>52</v>
      </c>
      <c r="M291" s="17">
        <v>0</v>
      </c>
      <c r="N291" s="15" t="s">
        <v>52</v>
      </c>
      <c r="O291" s="15" t="s">
        <v>53</v>
      </c>
      <c r="P291" s="15" t="s">
        <v>52</v>
      </c>
      <c r="Q291" s="17">
        <v>91783832.824000016</v>
      </c>
      <c r="R291" s="17">
        <v>0</v>
      </c>
      <c r="S291" s="17">
        <v>74890608.520000011</v>
      </c>
      <c r="T291" s="17">
        <v>0</v>
      </c>
      <c r="U291" s="15" t="s">
        <v>49</v>
      </c>
      <c r="V291" s="17">
        <v>0</v>
      </c>
      <c r="W291" s="17">
        <v>14563124.399999999</v>
      </c>
      <c r="X291" s="15" t="s">
        <v>54</v>
      </c>
      <c r="Y291" s="17">
        <v>2330099.9040000001</v>
      </c>
      <c r="Z291" s="17">
        <v>0</v>
      </c>
      <c r="AA291" s="15" t="s">
        <v>49</v>
      </c>
      <c r="AB291" s="17">
        <v>0</v>
      </c>
      <c r="AC291" s="17">
        <v>0</v>
      </c>
      <c r="AD291" s="15" t="s">
        <v>49</v>
      </c>
      <c r="AE291" s="17">
        <v>0</v>
      </c>
      <c r="AF291" s="15">
        <v>0</v>
      </c>
      <c r="AG291" s="15" t="s">
        <v>49</v>
      </c>
      <c r="AH291" s="17">
        <v>0</v>
      </c>
      <c r="AI291" s="17">
        <v>0</v>
      </c>
      <c r="AJ291" s="15" t="s">
        <v>49</v>
      </c>
      <c r="AK291" s="17">
        <v>0</v>
      </c>
      <c r="AL291" s="17">
        <v>0</v>
      </c>
      <c r="AM291" s="99" t="s">
        <v>52</v>
      </c>
      <c r="AN291" s="15" t="s">
        <v>52</v>
      </c>
      <c r="AO291" s="99" t="s">
        <v>52</v>
      </c>
      <c r="AP291" s="22" t="s">
        <v>52</v>
      </c>
      <c r="AQ291" s="20"/>
      <c r="AR291" s="20"/>
    </row>
    <row r="292" spans="1:44" x14ac:dyDescent="0.25">
      <c r="A292" s="15" t="s">
        <v>1089</v>
      </c>
      <c r="B292" s="3">
        <v>44082</v>
      </c>
      <c r="C292" s="15" t="s">
        <v>326</v>
      </c>
      <c r="D292" s="15" t="s">
        <v>47</v>
      </c>
      <c r="E292" s="15" t="s">
        <v>327</v>
      </c>
      <c r="F292" s="15" t="s">
        <v>1252</v>
      </c>
      <c r="G292" s="15" t="s">
        <v>60</v>
      </c>
      <c r="H292" s="15" t="s">
        <v>52</v>
      </c>
      <c r="I292" s="17" t="s">
        <v>967</v>
      </c>
      <c r="J292" s="17" t="s">
        <v>52</v>
      </c>
      <c r="K292" s="17" t="s">
        <v>968</v>
      </c>
      <c r="L292" s="17" t="s">
        <v>572</v>
      </c>
      <c r="M292" s="17">
        <v>1797238</v>
      </c>
      <c r="N292" s="15" t="s">
        <v>64</v>
      </c>
      <c r="O292" s="15" t="s">
        <v>969</v>
      </c>
      <c r="P292" s="15" t="s">
        <v>970</v>
      </c>
      <c r="Q292" s="17">
        <v>-1797238</v>
      </c>
      <c r="R292" s="17">
        <v>0</v>
      </c>
      <c r="S292" s="17">
        <v>-1797238</v>
      </c>
      <c r="T292" s="17">
        <v>0</v>
      </c>
      <c r="U292" s="15" t="s">
        <v>49</v>
      </c>
      <c r="V292" s="17">
        <v>0</v>
      </c>
      <c r="W292" s="17">
        <v>0</v>
      </c>
      <c r="X292" s="15" t="s">
        <v>49</v>
      </c>
      <c r="Y292" s="17">
        <v>0</v>
      </c>
      <c r="Z292" s="17">
        <v>0</v>
      </c>
      <c r="AA292" s="15" t="s">
        <v>49</v>
      </c>
      <c r="AB292" s="17">
        <v>0</v>
      </c>
      <c r="AC292" s="17">
        <v>0</v>
      </c>
      <c r="AD292" s="15" t="s">
        <v>49</v>
      </c>
      <c r="AE292" s="17">
        <v>0</v>
      </c>
      <c r="AF292" s="15">
        <v>0</v>
      </c>
      <c r="AG292" s="15" t="s">
        <v>49</v>
      </c>
      <c r="AH292" s="17">
        <v>0</v>
      </c>
      <c r="AI292" s="17">
        <v>0</v>
      </c>
      <c r="AJ292" s="15" t="s">
        <v>49</v>
      </c>
      <c r="AK292" s="17">
        <v>0</v>
      </c>
      <c r="AL292" s="17">
        <v>0</v>
      </c>
      <c r="AM292" s="99" t="s">
        <v>52</v>
      </c>
      <c r="AN292" s="15" t="s">
        <v>52</v>
      </c>
      <c r="AO292" s="99" t="s">
        <v>52</v>
      </c>
      <c r="AP292" s="22" t="s">
        <v>52</v>
      </c>
      <c r="AQ292" s="20"/>
      <c r="AR292" s="20"/>
    </row>
    <row r="293" spans="1:44" x14ac:dyDescent="0.25">
      <c r="A293" s="15" t="s">
        <v>1091</v>
      </c>
      <c r="B293" s="3">
        <v>44082</v>
      </c>
      <c r="C293" s="15" t="s">
        <v>82</v>
      </c>
      <c r="D293" s="15" t="s">
        <v>47</v>
      </c>
      <c r="E293" s="15" t="s">
        <v>83</v>
      </c>
      <c r="F293" s="15" t="s">
        <v>82</v>
      </c>
      <c r="G293" s="15" t="s">
        <v>50</v>
      </c>
      <c r="H293" s="15" t="s">
        <v>792</v>
      </c>
      <c r="I293" s="17" t="s">
        <v>52</v>
      </c>
      <c r="J293" s="17" t="s">
        <v>52</v>
      </c>
      <c r="K293" s="17" t="s">
        <v>52</v>
      </c>
      <c r="L293" s="17" t="s">
        <v>52</v>
      </c>
      <c r="M293" s="17">
        <v>0</v>
      </c>
      <c r="N293" s="15" t="s">
        <v>52</v>
      </c>
      <c r="O293" s="15" t="s">
        <v>53</v>
      </c>
      <c r="P293" s="15" t="s">
        <v>52</v>
      </c>
      <c r="Q293" s="17">
        <v>168469920.81559998</v>
      </c>
      <c r="R293" s="17">
        <v>0</v>
      </c>
      <c r="S293" s="17">
        <v>128353187.36000001</v>
      </c>
      <c r="T293" s="17">
        <v>0</v>
      </c>
      <c r="U293" s="15" t="s">
        <v>49</v>
      </c>
      <c r="V293" s="17">
        <v>0</v>
      </c>
      <c r="W293" s="17">
        <v>34583390.909999996</v>
      </c>
      <c r="X293" s="15" t="s">
        <v>54</v>
      </c>
      <c r="Y293" s="17">
        <v>5533342.5456000017</v>
      </c>
      <c r="Z293" s="17">
        <v>0</v>
      </c>
      <c r="AA293" s="15" t="s">
        <v>49</v>
      </c>
      <c r="AB293" s="17">
        <v>0</v>
      </c>
      <c r="AC293" s="17">
        <v>0</v>
      </c>
      <c r="AD293" s="15" t="s">
        <v>49</v>
      </c>
      <c r="AE293" s="17">
        <v>0</v>
      </c>
      <c r="AF293" s="15">
        <v>0</v>
      </c>
      <c r="AG293" s="15" t="s">
        <v>49</v>
      </c>
      <c r="AH293" s="17">
        <v>0</v>
      </c>
      <c r="AI293" s="17">
        <v>0</v>
      </c>
      <c r="AJ293" s="15" t="s">
        <v>49</v>
      </c>
      <c r="AK293" s="17">
        <v>0</v>
      </c>
      <c r="AL293" s="17">
        <v>0</v>
      </c>
      <c r="AM293" s="99" t="s">
        <v>52</v>
      </c>
      <c r="AN293" s="15" t="s">
        <v>52</v>
      </c>
      <c r="AO293" s="99" t="s">
        <v>52</v>
      </c>
      <c r="AP293" s="22" t="s">
        <v>52</v>
      </c>
      <c r="AQ293" s="20"/>
      <c r="AR293" s="20"/>
    </row>
    <row r="294" spans="1:44" x14ac:dyDescent="0.25">
      <c r="A294" s="15" t="s">
        <v>1094</v>
      </c>
      <c r="B294" s="3">
        <v>44082</v>
      </c>
      <c r="C294" s="15" t="s">
        <v>326</v>
      </c>
      <c r="D294" s="15" t="s">
        <v>56</v>
      </c>
      <c r="E294" s="15" t="s">
        <v>328</v>
      </c>
      <c r="F294" s="15" t="s">
        <v>1265</v>
      </c>
      <c r="G294" s="15" t="s">
        <v>50</v>
      </c>
      <c r="H294" s="15" t="s">
        <v>972</v>
      </c>
      <c r="I294" s="17" t="s">
        <v>52</v>
      </c>
      <c r="J294" s="17" t="s">
        <v>52</v>
      </c>
      <c r="K294" s="17" t="s">
        <v>52</v>
      </c>
      <c r="L294" s="17" t="s">
        <v>52</v>
      </c>
      <c r="M294" s="17">
        <v>0</v>
      </c>
      <c r="N294" s="15" t="s">
        <v>52</v>
      </c>
      <c r="O294" s="15" t="s">
        <v>53</v>
      </c>
      <c r="P294" s="15" t="s">
        <v>52</v>
      </c>
      <c r="Q294" s="17">
        <v>129081331.08319999</v>
      </c>
      <c r="R294" s="17">
        <v>0</v>
      </c>
      <c r="S294" s="17">
        <v>97560960.199999988</v>
      </c>
      <c r="T294" s="17">
        <v>0</v>
      </c>
      <c r="U294" s="15" t="s">
        <v>49</v>
      </c>
      <c r="V294" s="17">
        <v>0</v>
      </c>
      <c r="W294" s="17">
        <v>27172733.520000003</v>
      </c>
      <c r="X294" s="15" t="s">
        <v>54</v>
      </c>
      <c r="Y294" s="17">
        <v>4347637.3631999996</v>
      </c>
      <c r="Z294" s="17">
        <v>0</v>
      </c>
      <c r="AA294" s="15" t="s">
        <v>49</v>
      </c>
      <c r="AB294" s="17">
        <v>0</v>
      </c>
      <c r="AC294" s="17">
        <v>0</v>
      </c>
      <c r="AD294" s="15" t="s">
        <v>49</v>
      </c>
      <c r="AE294" s="17">
        <v>0</v>
      </c>
      <c r="AF294" s="15">
        <v>0</v>
      </c>
      <c r="AG294" s="15" t="s">
        <v>49</v>
      </c>
      <c r="AH294" s="17">
        <v>0</v>
      </c>
      <c r="AI294" s="17">
        <v>0</v>
      </c>
      <c r="AJ294" s="15" t="s">
        <v>49</v>
      </c>
      <c r="AK294" s="17">
        <v>0</v>
      </c>
      <c r="AL294" s="17">
        <v>0</v>
      </c>
      <c r="AM294" s="99" t="s">
        <v>52</v>
      </c>
      <c r="AN294" s="15" t="s">
        <v>52</v>
      </c>
      <c r="AO294" s="99" t="s">
        <v>52</v>
      </c>
      <c r="AP294" s="22" t="s">
        <v>52</v>
      </c>
      <c r="AQ294" s="20"/>
      <c r="AR294" s="20"/>
    </row>
    <row r="295" spans="1:44" x14ac:dyDescent="0.25">
      <c r="A295" s="15" t="s">
        <v>1096</v>
      </c>
      <c r="B295" s="3">
        <v>44082</v>
      </c>
      <c r="C295" s="15" t="s">
        <v>326</v>
      </c>
      <c r="D295" s="15" t="s">
        <v>56</v>
      </c>
      <c r="E295" s="15" t="s">
        <v>680</v>
      </c>
      <c r="F295" s="15" t="s">
        <v>698</v>
      </c>
      <c r="G295" s="15" t="s">
        <v>50</v>
      </c>
      <c r="H295" s="15" t="s">
        <v>699</v>
      </c>
      <c r="I295" s="17"/>
      <c r="J295" s="17"/>
      <c r="K295" s="17"/>
      <c r="L295" s="17"/>
      <c r="M295" s="17">
        <v>0</v>
      </c>
      <c r="N295" s="15"/>
      <c r="O295" s="15" t="s">
        <v>53</v>
      </c>
      <c r="P295" s="15"/>
      <c r="Q295" s="17">
        <v>25630636.739999998</v>
      </c>
      <c r="R295" s="17">
        <v>0</v>
      </c>
      <c r="S295" s="17">
        <f>+Q295</f>
        <v>25630636.739999998</v>
      </c>
      <c r="T295" s="17">
        <v>0</v>
      </c>
      <c r="U295" s="15"/>
      <c r="V295" s="17">
        <v>0</v>
      </c>
      <c r="W295" s="17">
        <v>0</v>
      </c>
      <c r="X295" s="15"/>
      <c r="Y295" s="17">
        <v>0</v>
      </c>
      <c r="Z295" s="17">
        <v>0</v>
      </c>
      <c r="AA295" s="15" t="s">
        <v>681</v>
      </c>
      <c r="AB295" s="17">
        <v>0</v>
      </c>
      <c r="AC295" s="17">
        <v>0</v>
      </c>
      <c r="AD295" s="15"/>
      <c r="AE295" s="17">
        <v>0</v>
      </c>
      <c r="AF295" s="15"/>
      <c r="AG295" s="15"/>
      <c r="AH295" s="17">
        <v>0</v>
      </c>
      <c r="AI295" s="17">
        <v>0</v>
      </c>
      <c r="AJ295" s="15"/>
      <c r="AK295" s="17">
        <v>0</v>
      </c>
      <c r="AL295" s="17">
        <v>0</v>
      </c>
      <c r="AM295" s="99"/>
      <c r="AN295" s="5"/>
      <c r="AO295" s="100"/>
      <c r="AP295" s="22"/>
      <c r="AQ295" s="20"/>
      <c r="AR295" s="20"/>
    </row>
    <row r="296" spans="1:44" x14ac:dyDescent="0.25">
      <c r="A296" s="15" t="s">
        <v>1098</v>
      </c>
      <c r="B296" s="3">
        <v>44082</v>
      </c>
      <c r="C296" s="15" t="s">
        <v>82</v>
      </c>
      <c r="D296" s="15" t="s">
        <v>56</v>
      </c>
      <c r="E296" s="15" t="s">
        <v>129</v>
      </c>
      <c r="F296" s="15" t="s">
        <v>823</v>
      </c>
      <c r="G296" s="15" t="s">
        <v>50</v>
      </c>
      <c r="H296" s="15" t="s">
        <v>793</v>
      </c>
      <c r="I296" s="17" t="s">
        <v>52</v>
      </c>
      <c r="J296" s="17" t="s">
        <v>52</v>
      </c>
      <c r="K296" s="17" t="s">
        <v>52</v>
      </c>
      <c r="L296" s="17" t="s">
        <v>52</v>
      </c>
      <c r="M296" s="17">
        <v>0</v>
      </c>
      <c r="N296" s="15" t="s">
        <v>52</v>
      </c>
      <c r="O296" s="15" t="s">
        <v>53</v>
      </c>
      <c r="P296" s="15" t="s">
        <v>52</v>
      </c>
      <c r="Q296" s="17">
        <v>35514119.785999998</v>
      </c>
      <c r="R296" s="17">
        <v>0</v>
      </c>
      <c r="S296" s="17">
        <v>28727744.699999996</v>
      </c>
      <c r="T296" s="17">
        <v>0</v>
      </c>
      <c r="U296" s="15" t="s">
        <v>49</v>
      </c>
      <c r="V296" s="17">
        <v>0</v>
      </c>
      <c r="W296" s="17">
        <v>5850323.3499999996</v>
      </c>
      <c r="X296" s="15" t="s">
        <v>54</v>
      </c>
      <c r="Y296" s="17">
        <v>936051.73600000003</v>
      </c>
      <c r="Z296" s="17">
        <v>0</v>
      </c>
      <c r="AA296" s="15" t="s">
        <v>49</v>
      </c>
      <c r="AB296" s="17">
        <v>0</v>
      </c>
      <c r="AC296" s="17">
        <v>0</v>
      </c>
      <c r="AD296" s="15" t="s">
        <v>49</v>
      </c>
      <c r="AE296" s="17">
        <v>0</v>
      </c>
      <c r="AF296" s="15">
        <v>0</v>
      </c>
      <c r="AG296" s="15" t="s">
        <v>49</v>
      </c>
      <c r="AH296" s="17">
        <v>0</v>
      </c>
      <c r="AI296" s="17">
        <v>0</v>
      </c>
      <c r="AJ296" s="15" t="s">
        <v>49</v>
      </c>
      <c r="AK296" s="17">
        <v>0</v>
      </c>
      <c r="AL296" s="17">
        <v>0</v>
      </c>
      <c r="AM296" s="99" t="s">
        <v>52</v>
      </c>
      <c r="AN296" s="15" t="s">
        <v>52</v>
      </c>
      <c r="AO296" s="99" t="s">
        <v>52</v>
      </c>
      <c r="AP296" s="22" t="s">
        <v>52</v>
      </c>
      <c r="AQ296" s="20"/>
      <c r="AR296" s="20"/>
    </row>
    <row r="297" spans="1:44" x14ac:dyDescent="0.25">
      <c r="A297" s="15" t="s">
        <v>1100</v>
      </c>
      <c r="B297" s="3">
        <v>44082</v>
      </c>
      <c r="C297" s="15" t="s">
        <v>326</v>
      </c>
      <c r="D297" s="15" t="s">
        <v>68</v>
      </c>
      <c r="E297" s="15" t="s">
        <v>332</v>
      </c>
      <c r="F297" s="15" t="s">
        <v>1278</v>
      </c>
      <c r="G297" s="15" t="s">
        <v>50</v>
      </c>
      <c r="H297" s="15" t="s">
        <v>974</v>
      </c>
      <c r="I297" s="17" t="s">
        <v>52</v>
      </c>
      <c r="J297" s="17" t="s">
        <v>52</v>
      </c>
      <c r="K297" s="17" t="s">
        <v>52</v>
      </c>
      <c r="L297" s="17" t="s">
        <v>52</v>
      </c>
      <c r="M297" s="17">
        <v>0</v>
      </c>
      <c r="N297" s="15" t="s">
        <v>52</v>
      </c>
      <c r="O297" s="15" t="s">
        <v>975</v>
      </c>
      <c r="P297" s="15" t="s">
        <v>976</v>
      </c>
      <c r="Q297" s="17">
        <v>1509014</v>
      </c>
      <c r="R297" s="17">
        <v>0</v>
      </c>
      <c r="S297" s="17">
        <v>1509014</v>
      </c>
      <c r="T297" s="17">
        <v>0</v>
      </c>
      <c r="U297" s="15" t="s">
        <v>49</v>
      </c>
      <c r="V297" s="17">
        <v>0</v>
      </c>
      <c r="W297" s="17">
        <v>0</v>
      </c>
      <c r="X297" s="15" t="s">
        <v>49</v>
      </c>
      <c r="Y297" s="17">
        <v>0</v>
      </c>
      <c r="Z297" s="17">
        <v>0</v>
      </c>
      <c r="AA297" s="15" t="s">
        <v>49</v>
      </c>
      <c r="AB297" s="17">
        <v>0</v>
      </c>
      <c r="AC297" s="17">
        <v>0</v>
      </c>
      <c r="AD297" s="15" t="s">
        <v>49</v>
      </c>
      <c r="AE297" s="17">
        <v>0</v>
      </c>
      <c r="AF297" s="15">
        <v>0</v>
      </c>
      <c r="AG297" s="15" t="s">
        <v>49</v>
      </c>
      <c r="AH297" s="17">
        <v>0</v>
      </c>
      <c r="AI297" s="17">
        <v>0</v>
      </c>
      <c r="AJ297" s="15" t="s">
        <v>49</v>
      </c>
      <c r="AK297" s="17">
        <v>0</v>
      </c>
      <c r="AL297" s="17">
        <v>0</v>
      </c>
      <c r="AM297" s="99" t="s">
        <v>52</v>
      </c>
      <c r="AN297" s="15" t="s">
        <v>52</v>
      </c>
      <c r="AO297" s="99" t="s">
        <v>52</v>
      </c>
      <c r="AP297" s="22" t="s">
        <v>52</v>
      </c>
      <c r="AQ297" s="20"/>
      <c r="AR297" s="20"/>
    </row>
    <row r="298" spans="1:44" x14ac:dyDescent="0.25">
      <c r="A298" s="15" t="s">
        <v>1104</v>
      </c>
      <c r="B298" s="3">
        <v>44082</v>
      </c>
      <c r="C298" s="15" t="s">
        <v>326</v>
      </c>
      <c r="D298" s="15" t="s">
        <v>68</v>
      </c>
      <c r="E298" s="15" t="s">
        <v>332</v>
      </c>
      <c r="F298" s="15" t="s">
        <v>1278</v>
      </c>
      <c r="G298" s="15" t="s">
        <v>50</v>
      </c>
      <c r="H298" s="15" t="s">
        <v>978</v>
      </c>
      <c r="I298" s="17" t="s">
        <v>52</v>
      </c>
      <c r="J298" s="17" t="s">
        <v>52</v>
      </c>
      <c r="K298" s="17" t="s">
        <v>52</v>
      </c>
      <c r="L298" s="17" t="s">
        <v>52</v>
      </c>
      <c r="M298" s="17">
        <v>0</v>
      </c>
      <c r="N298" s="15" t="s">
        <v>52</v>
      </c>
      <c r="O298" s="15" t="s">
        <v>53</v>
      </c>
      <c r="P298" s="15" t="s">
        <v>52</v>
      </c>
      <c r="Q298" s="17">
        <v>2041230</v>
      </c>
      <c r="R298" s="17">
        <v>0</v>
      </c>
      <c r="S298" s="17">
        <v>2041230</v>
      </c>
      <c r="T298" s="17">
        <v>0</v>
      </c>
      <c r="U298" s="15" t="s">
        <v>49</v>
      </c>
      <c r="V298" s="17">
        <v>0</v>
      </c>
      <c r="W298" s="17">
        <v>0</v>
      </c>
      <c r="X298" s="15" t="s">
        <v>49</v>
      </c>
      <c r="Y298" s="17">
        <v>0</v>
      </c>
      <c r="Z298" s="17">
        <v>0</v>
      </c>
      <c r="AA298" s="15" t="s">
        <v>49</v>
      </c>
      <c r="AB298" s="17">
        <v>0</v>
      </c>
      <c r="AC298" s="17">
        <v>0</v>
      </c>
      <c r="AD298" s="15" t="s">
        <v>49</v>
      </c>
      <c r="AE298" s="17">
        <v>0</v>
      </c>
      <c r="AF298" s="15">
        <v>0</v>
      </c>
      <c r="AG298" s="15" t="s">
        <v>49</v>
      </c>
      <c r="AH298" s="17">
        <v>0</v>
      </c>
      <c r="AI298" s="17">
        <v>0</v>
      </c>
      <c r="AJ298" s="15" t="s">
        <v>49</v>
      </c>
      <c r="AK298" s="17">
        <v>0</v>
      </c>
      <c r="AL298" s="17">
        <v>0</v>
      </c>
      <c r="AM298" s="99" t="s">
        <v>52</v>
      </c>
      <c r="AN298" s="15" t="s">
        <v>52</v>
      </c>
      <c r="AO298" s="99" t="s">
        <v>52</v>
      </c>
      <c r="AP298" s="22" t="s">
        <v>52</v>
      </c>
      <c r="AQ298" s="20"/>
      <c r="AR298" s="20"/>
    </row>
    <row r="299" spans="1:44" x14ac:dyDescent="0.25">
      <c r="A299" s="15" t="s">
        <v>1106</v>
      </c>
      <c r="B299" s="3">
        <v>44082</v>
      </c>
      <c r="C299" s="15" t="s">
        <v>326</v>
      </c>
      <c r="D299" s="15" t="s">
        <v>68</v>
      </c>
      <c r="E299" s="15" t="s">
        <v>332</v>
      </c>
      <c r="F299" s="15" t="s">
        <v>1278</v>
      </c>
      <c r="G299" s="15" t="s">
        <v>50</v>
      </c>
      <c r="H299" s="15" t="s">
        <v>980</v>
      </c>
      <c r="I299" s="17" t="s">
        <v>52</v>
      </c>
      <c r="J299" s="17" t="s">
        <v>52</v>
      </c>
      <c r="K299" s="17" t="s">
        <v>52</v>
      </c>
      <c r="L299" s="17" t="s">
        <v>52</v>
      </c>
      <c r="M299" s="17">
        <v>0</v>
      </c>
      <c r="N299" s="15" t="s">
        <v>52</v>
      </c>
      <c r="O299" s="15" t="s">
        <v>417</v>
      </c>
      <c r="P299" s="15" t="s">
        <v>981</v>
      </c>
      <c r="Q299" s="17">
        <v>4742645</v>
      </c>
      <c r="R299" s="17">
        <v>0</v>
      </c>
      <c r="S299" s="17">
        <v>4742645</v>
      </c>
      <c r="T299" s="17">
        <v>0</v>
      </c>
      <c r="U299" s="15" t="s">
        <v>49</v>
      </c>
      <c r="V299" s="17">
        <v>0</v>
      </c>
      <c r="W299" s="17">
        <v>0</v>
      </c>
      <c r="X299" s="15" t="s">
        <v>49</v>
      </c>
      <c r="Y299" s="17">
        <v>0</v>
      </c>
      <c r="Z299" s="17">
        <v>0</v>
      </c>
      <c r="AA299" s="15" t="s">
        <v>49</v>
      </c>
      <c r="AB299" s="17">
        <v>0</v>
      </c>
      <c r="AC299" s="17">
        <v>0</v>
      </c>
      <c r="AD299" s="15" t="s">
        <v>49</v>
      </c>
      <c r="AE299" s="17">
        <v>0</v>
      </c>
      <c r="AF299" s="15">
        <v>0</v>
      </c>
      <c r="AG299" s="15" t="s">
        <v>49</v>
      </c>
      <c r="AH299" s="17">
        <v>0</v>
      </c>
      <c r="AI299" s="17">
        <v>0</v>
      </c>
      <c r="AJ299" s="15" t="s">
        <v>49</v>
      </c>
      <c r="AK299" s="17">
        <v>0</v>
      </c>
      <c r="AL299" s="17">
        <v>0</v>
      </c>
      <c r="AM299" s="99" t="s">
        <v>52</v>
      </c>
      <c r="AN299" s="15" t="s">
        <v>52</v>
      </c>
      <c r="AO299" s="99" t="s">
        <v>52</v>
      </c>
      <c r="AP299" s="22" t="s">
        <v>52</v>
      </c>
      <c r="AQ299" s="20"/>
      <c r="AR299" s="20"/>
    </row>
    <row r="300" spans="1:44" x14ac:dyDescent="0.25">
      <c r="A300" s="15" t="s">
        <v>1111</v>
      </c>
      <c r="B300" s="3">
        <v>44082</v>
      </c>
      <c r="C300" s="15" t="s">
        <v>326</v>
      </c>
      <c r="D300" s="15" t="s">
        <v>68</v>
      </c>
      <c r="E300" s="15" t="s">
        <v>332</v>
      </c>
      <c r="F300" s="15" t="s">
        <v>1278</v>
      </c>
      <c r="G300" s="15" t="s">
        <v>50</v>
      </c>
      <c r="H300" s="15" t="s">
        <v>983</v>
      </c>
      <c r="I300" s="17" t="s">
        <v>52</v>
      </c>
      <c r="J300" s="17" t="s">
        <v>52</v>
      </c>
      <c r="K300" s="17" t="s">
        <v>52</v>
      </c>
      <c r="L300" s="17" t="s">
        <v>52</v>
      </c>
      <c r="M300" s="17">
        <v>0</v>
      </c>
      <c r="N300" s="15" t="s">
        <v>52</v>
      </c>
      <c r="O300" s="15" t="s">
        <v>53</v>
      </c>
      <c r="P300" s="15" t="s">
        <v>52</v>
      </c>
      <c r="Q300" s="17">
        <v>56336110.418799996</v>
      </c>
      <c r="R300" s="17">
        <v>0</v>
      </c>
      <c r="S300" s="17">
        <v>41968239.719999999</v>
      </c>
      <c r="T300" s="17">
        <v>0</v>
      </c>
      <c r="U300" s="15" t="s">
        <v>49</v>
      </c>
      <c r="V300" s="17">
        <v>0</v>
      </c>
      <c r="W300" s="17">
        <v>12386095.43</v>
      </c>
      <c r="X300" s="15" t="s">
        <v>54</v>
      </c>
      <c r="Y300" s="17">
        <v>1981775.2687999997</v>
      </c>
      <c r="Z300" s="17">
        <v>0</v>
      </c>
      <c r="AA300" s="15" t="s">
        <v>49</v>
      </c>
      <c r="AB300" s="17">
        <v>0</v>
      </c>
      <c r="AC300" s="17">
        <v>0</v>
      </c>
      <c r="AD300" s="15" t="s">
        <v>49</v>
      </c>
      <c r="AE300" s="17">
        <v>0</v>
      </c>
      <c r="AF300" s="15">
        <v>0</v>
      </c>
      <c r="AG300" s="15" t="s">
        <v>49</v>
      </c>
      <c r="AH300" s="17">
        <v>0</v>
      </c>
      <c r="AI300" s="17">
        <v>0</v>
      </c>
      <c r="AJ300" s="15" t="s">
        <v>49</v>
      </c>
      <c r="AK300" s="17">
        <v>0</v>
      </c>
      <c r="AL300" s="17">
        <v>0</v>
      </c>
      <c r="AM300" s="99" t="s">
        <v>52</v>
      </c>
      <c r="AN300" s="15" t="s">
        <v>52</v>
      </c>
      <c r="AO300" s="99" t="s">
        <v>52</v>
      </c>
      <c r="AP300" s="22" t="s">
        <v>52</v>
      </c>
      <c r="AQ300" s="20"/>
      <c r="AR300" s="20"/>
    </row>
    <row r="301" spans="1:44" x14ac:dyDescent="0.25">
      <c r="A301" s="15" t="s">
        <v>1113</v>
      </c>
      <c r="B301" s="3">
        <v>44082</v>
      </c>
      <c r="C301" s="15" t="s">
        <v>326</v>
      </c>
      <c r="D301" s="15" t="s">
        <v>68</v>
      </c>
      <c r="E301" s="15" t="s">
        <v>332</v>
      </c>
      <c r="F301" s="15" t="s">
        <v>1278</v>
      </c>
      <c r="G301" s="15" t="s">
        <v>50</v>
      </c>
      <c r="H301" s="15" t="s">
        <v>985</v>
      </c>
      <c r="I301" s="17" t="s">
        <v>52</v>
      </c>
      <c r="J301" s="17" t="s">
        <v>52</v>
      </c>
      <c r="K301" s="17" t="s">
        <v>52</v>
      </c>
      <c r="L301" s="17" t="s">
        <v>52</v>
      </c>
      <c r="M301" s="17">
        <v>0</v>
      </c>
      <c r="N301" s="15" t="s">
        <v>52</v>
      </c>
      <c r="O301" s="15" t="s">
        <v>986</v>
      </c>
      <c r="P301" s="15" t="s">
        <v>987</v>
      </c>
      <c r="Q301" s="17">
        <v>1473591.5</v>
      </c>
      <c r="R301" s="17">
        <v>0</v>
      </c>
      <c r="S301" s="17">
        <v>1473591.5</v>
      </c>
      <c r="T301" s="17">
        <v>0</v>
      </c>
      <c r="U301" s="15" t="s">
        <v>49</v>
      </c>
      <c r="V301" s="17">
        <v>0</v>
      </c>
      <c r="W301" s="17">
        <v>0</v>
      </c>
      <c r="X301" s="15" t="s">
        <v>49</v>
      </c>
      <c r="Y301" s="17">
        <v>0</v>
      </c>
      <c r="Z301" s="17">
        <v>0</v>
      </c>
      <c r="AA301" s="15" t="s">
        <v>49</v>
      </c>
      <c r="AB301" s="17">
        <v>0</v>
      </c>
      <c r="AC301" s="17">
        <v>0</v>
      </c>
      <c r="AD301" s="15" t="s">
        <v>49</v>
      </c>
      <c r="AE301" s="17">
        <v>0</v>
      </c>
      <c r="AF301" s="15">
        <v>0</v>
      </c>
      <c r="AG301" s="15" t="s">
        <v>49</v>
      </c>
      <c r="AH301" s="17">
        <v>0</v>
      </c>
      <c r="AI301" s="17">
        <v>0</v>
      </c>
      <c r="AJ301" s="15" t="s">
        <v>49</v>
      </c>
      <c r="AK301" s="17">
        <v>0</v>
      </c>
      <c r="AL301" s="17">
        <v>0</v>
      </c>
      <c r="AM301" s="99" t="s">
        <v>52</v>
      </c>
      <c r="AN301" s="15" t="s">
        <v>52</v>
      </c>
      <c r="AO301" s="99" t="s">
        <v>52</v>
      </c>
      <c r="AP301" s="22" t="s">
        <v>52</v>
      </c>
      <c r="AQ301" s="20"/>
      <c r="AR301" s="20"/>
    </row>
    <row r="302" spans="1:44" x14ac:dyDescent="0.25">
      <c r="A302" s="15" t="s">
        <v>1118</v>
      </c>
      <c r="B302" s="3">
        <v>44082</v>
      </c>
      <c r="C302" s="15" t="s">
        <v>326</v>
      </c>
      <c r="D302" s="15" t="s">
        <v>68</v>
      </c>
      <c r="E302" s="15" t="s">
        <v>332</v>
      </c>
      <c r="F302" s="15" t="s">
        <v>1278</v>
      </c>
      <c r="G302" s="15" t="s">
        <v>50</v>
      </c>
      <c r="H302" s="15" t="s">
        <v>989</v>
      </c>
      <c r="I302" s="17" t="s">
        <v>52</v>
      </c>
      <c r="J302" s="17" t="s">
        <v>52</v>
      </c>
      <c r="K302" s="17" t="s">
        <v>52</v>
      </c>
      <c r="L302" s="17" t="s">
        <v>52</v>
      </c>
      <c r="M302" s="17">
        <v>0</v>
      </c>
      <c r="N302" s="15" t="s">
        <v>52</v>
      </c>
      <c r="O302" s="15" t="s">
        <v>53</v>
      </c>
      <c r="P302" s="15" t="s">
        <v>52</v>
      </c>
      <c r="Q302" s="17">
        <v>49406626.432000004</v>
      </c>
      <c r="R302" s="17">
        <v>0</v>
      </c>
      <c r="S302" s="17">
        <v>35125358.700000003</v>
      </c>
      <c r="T302" s="17">
        <v>0</v>
      </c>
      <c r="U302" s="15" t="s">
        <v>49</v>
      </c>
      <c r="V302" s="17">
        <v>0</v>
      </c>
      <c r="W302" s="17">
        <v>12311437.699999999</v>
      </c>
      <c r="X302" s="15" t="s">
        <v>54</v>
      </c>
      <c r="Y302" s="17">
        <v>1969830.0319999999</v>
      </c>
      <c r="Z302" s="17">
        <v>0</v>
      </c>
      <c r="AA302" s="15" t="s">
        <v>49</v>
      </c>
      <c r="AB302" s="17">
        <v>0</v>
      </c>
      <c r="AC302" s="17">
        <v>0</v>
      </c>
      <c r="AD302" s="15" t="s">
        <v>49</v>
      </c>
      <c r="AE302" s="17">
        <v>0</v>
      </c>
      <c r="AF302" s="15">
        <v>0</v>
      </c>
      <c r="AG302" s="15" t="s">
        <v>49</v>
      </c>
      <c r="AH302" s="17">
        <v>0</v>
      </c>
      <c r="AI302" s="17">
        <v>0</v>
      </c>
      <c r="AJ302" s="15" t="s">
        <v>49</v>
      </c>
      <c r="AK302" s="17">
        <v>0</v>
      </c>
      <c r="AL302" s="17">
        <v>0</v>
      </c>
      <c r="AM302" s="99" t="s">
        <v>52</v>
      </c>
      <c r="AN302" s="15" t="s">
        <v>52</v>
      </c>
      <c r="AO302" s="99" t="s">
        <v>52</v>
      </c>
      <c r="AP302" s="22" t="s">
        <v>52</v>
      </c>
      <c r="AQ302" s="20"/>
      <c r="AR302" s="20"/>
    </row>
    <row r="303" spans="1:44" x14ac:dyDescent="0.25">
      <c r="A303" s="15" t="s">
        <v>1120</v>
      </c>
      <c r="B303" s="3">
        <v>44082</v>
      </c>
      <c r="C303" s="15" t="s">
        <v>46</v>
      </c>
      <c r="D303" s="15" t="s">
        <v>68</v>
      </c>
      <c r="E303" s="15" t="s">
        <v>69</v>
      </c>
      <c r="F303" s="15" t="s">
        <v>651</v>
      </c>
      <c r="G303" s="15" t="s">
        <v>50</v>
      </c>
      <c r="H303" s="15" t="s">
        <v>578</v>
      </c>
      <c r="I303" s="17" t="s">
        <v>52</v>
      </c>
      <c r="J303" s="17" t="s">
        <v>52</v>
      </c>
      <c r="K303" s="17" t="s">
        <v>52</v>
      </c>
      <c r="L303" s="17" t="s">
        <v>52</v>
      </c>
      <c r="M303" s="17">
        <v>0</v>
      </c>
      <c r="N303" s="15" t="s">
        <v>52</v>
      </c>
      <c r="O303" s="15" t="s">
        <v>53</v>
      </c>
      <c r="P303" s="15" t="s">
        <v>52</v>
      </c>
      <c r="Q303" s="17">
        <v>71496060.135600001</v>
      </c>
      <c r="R303" s="17">
        <v>0</v>
      </c>
      <c r="S303" s="17">
        <v>68018052.249999985</v>
      </c>
      <c r="T303" s="17">
        <v>0</v>
      </c>
      <c r="U303" s="15" t="s">
        <v>49</v>
      </c>
      <c r="V303" s="17">
        <v>0</v>
      </c>
      <c r="W303" s="17">
        <v>2998282.6599999997</v>
      </c>
      <c r="X303" s="15" t="s">
        <v>49</v>
      </c>
      <c r="Y303" s="17">
        <v>479725.22560000001</v>
      </c>
      <c r="Z303" s="17">
        <v>0</v>
      </c>
      <c r="AA303" s="15" t="s">
        <v>49</v>
      </c>
      <c r="AB303" s="17">
        <v>0</v>
      </c>
      <c r="AC303" s="17">
        <v>0</v>
      </c>
      <c r="AD303" s="15" t="s">
        <v>49</v>
      </c>
      <c r="AE303" s="17">
        <v>0</v>
      </c>
      <c r="AF303" s="15">
        <v>0</v>
      </c>
      <c r="AG303" s="15" t="s">
        <v>49</v>
      </c>
      <c r="AH303" s="17">
        <v>0</v>
      </c>
      <c r="AI303" s="17">
        <v>0</v>
      </c>
      <c r="AJ303" s="15" t="s">
        <v>49</v>
      </c>
      <c r="AK303" s="17">
        <v>0</v>
      </c>
      <c r="AL303" s="17">
        <v>0</v>
      </c>
      <c r="AM303" s="99" t="s">
        <v>52</v>
      </c>
      <c r="AN303" s="15" t="s">
        <v>52</v>
      </c>
      <c r="AO303" s="99" t="s">
        <v>52</v>
      </c>
      <c r="AP303" s="22" t="s">
        <v>52</v>
      </c>
      <c r="AQ303" s="20"/>
      <c r="AR303" s="20"/>
    </row>
    <row r="304" spans="1:44" x14ac:dyDescent="0.25">
      <c r="A304" s="15" t="s">
        <v>1124</v>
      </c>
      <c r="B304" s="3">
        <v>44082</v>
      </c>
      <c r="C304" s="15" t="s">
        <v>82</v>
      </c>
      <c r="D304" s="15" t="s">
        <v>68</v>
      </c>
      <c r="E304" s="15" t="s">
        <v>86</v>
      </c>
      <c r="F304" s="15" t="s">
        <v>82</v>
      </c>
      <c r="G304" s="15" t="s">
        <v>50</v>
      </c>
      <c r="H304" s="15" t="s">
        <v>794</v>
      </c>
      <c r="I304" s="17" t="s">
        <v>52</v>
      </c>
      <c r="J304" s="17" t="s">
        <v>52</v>
      </c>
      <c r="K304" s="17" t="s">
        <v>52</v>
      </c>
      <c r="L304" s="17" t="s">
        <v>52</v>
      </c>
      <c r="M304" s="17">
        <v>0</v>
      </c>
      <c r="N304" s="15" t="s">
        <v>52</v>
      </c>
      <c r="O304" s="15" t="s">
        <v>53</v>
      </c>
      <c r="P304" s="15" t="s">
        <v>52</v>
      </c>
      <c r="Q304" s="17">
        <v>14293492.148</v>
      </c>
      <c r="R304" s="17">
        <v>0</v>
      </c>
      <c r="S304" s="17">
        <v>11440669</v>
      </c>
      <c r="T304" s="17">
        <v>0</v>
      </c>
      <c r="U304" s="15" t="s">
        <v>49</v>
      </c>
      <c r="V304" s="17">
        <v>0</v>
      </c>
      <c r="W304" s="17">
        <v>2459330.2999999998</v>
      </c>
      <c r="X304" s="15" t="s">
        <v>54</v>
      </c>
      <c r="Y304" s="17">
        <v>393492.848</v>
      </c>
      <c r="Z304" s="17">
        <v>0</v>
      </c>
      <c r="AA304" s="15" t="s">
        <v>49</v>
      </c>
      <c r="AB304" s="17">
        <v>0</v>
      </c>
      <c r="AC304" s="17">
        <v>0</v>
      </c>
      <c r="AD304" s="15" t="s">
        <v>49</v>
      </c>
      <c r="AE304" s="17">
        <v>0</v>
      </c>
      <c r="AF304" s="15">
        <v>0</v>
      </c>
      <c r="AG304" s="15" t="s">
        <v>49</v>
      </c>
      <c r="AH304" s="17">
        <v>0</v>
      </c>
      <c r="AI304" s="17">
        <v>0</v>
      </c>
      <c r="AJ304" s="15" t="s">
        <v>49</v>
      </c>
      <c r="AK304" s="17">
        <v>0</v>
      </c>
      <c r="AL304" s="17">
        <v>0</v>
      </c>
      <c r="AM304" s="99" t="s">
        <v>52</v>
      </c>
      <c r="AN304" s="15" t="s">
        <v>52</v>
      </c>
      <c r="AO304" s="99" t="s">
        <v>52</v>
      </c>
      <c r="AP304" s="22" t="s">
        <v>52</v>
      </c>
      <c r="AQ304" s="20"/>
      <c r="AR304" s="20"/>
    </row>
    <row r="305" spans="1:44" x14ac:dyDescent="0.25">
      <c r="A305" s="15" t="s">
        <v>1126</v>
      </c>
      <c r="B305" s="3">
        <v>44082</v>
      </c>
      <c r="C305" s="15" t="s">
        <v>82</v>
      </c>
      <c r="D305" s="15" t="s">
        <v>68</v>
      </c>
      <c r="E305" s="15" t="s">
        <v>86</v>
      </c>
      <c r="F305" s="15" t="s">
        <v>82</v>
      </c>
      <c r="G305" s="15" t="s">
        <v>50</v>
      </c>
      <c r="H305" s="15" t="s">
        <v>795</v>
      </c>
      <c r="I305" s="17" t="s">
        <v>52</v>
      </c>
      <c r="J305" s="17" t="s">
        <v>52</v>
      </c>
      <c r="K305" s="17" t="s">
        <v>52</v>
      </c>
      <c r="L305" s="17" t="s">
        <v>52</v>
      </c>
      <c r="M305" s="17">
        <v>0</v>
      </c>
      <c r="N305" s="15" t="s">
        <v>52</v>
      </c>
      <c r="O305" s="15" t="s">
        <v>216</v>
      </c>
      <c r="P305" s="15" t="s">
        <v>217</v>
      </c>
      <c r="Q305" s="17">
        <v>1699029.12</v>
      </c>
      <c r="R305" s="17">
        <v>0</v>
      </c>
      <c r="S305" s="17">
        <v>1699029.12</v>
      </c>
      <c r="T305" s="17">
        <v>0</v>
      </c>
      <c r="U305" s="15" t="s">
        <v>49</v>
      </c>
      <c r="V305" s="17">
        <v>0</v>
      </c>
      <c r="W305" s="17">
        <v>0</v>
      </c>
      <c r="X305" s="15" t="s">
        <v>49</v>
      </c>
      <c r="Y305" s="17">
        <v>0</v>
      </c>
      <c r="Z305" s="17">
        <v>0</v>
      </c>
      <c r="AA305" s="15" t="s">
        <v>49</v>
      </c>
      <c r="AB305" s="17">
        <v>0</v>
      </c>
      <c r="AC305" s="17">
        <v>0</v>
      </c>
      <c r="AD305" s="15" t="s">
        <v>49</v>
      </c>
      <c r="AE305" s="17">
        <v>0</v>
      </c>
      <c r="AF305" s="15">
        <v>0</v>
      </c>
      <c r="AG305" s="15" t="s">
        <v>49</v>
      </c>
      <c r="AH305" s="17">
        <v>0</v>
      </c>
      <c r="AI305" s="17">
        <v>0</v>
      </c>
      <c r="AJ305" s="15" t="s">
        <v>49</v>
      </c>
      <c r="AK305" s="17">
        <v>0</v>
      </c>
      <c r="AL305" s="17">
        <v>0</v>
      </c>
      <c r="AM305" s="99" t="s">
        <v>52</v>
      </c>
      <c r="AN305" s="15" t="s">
        <v>52</v>
      </c>
      <c r="AO305" s="99" t="s">
        <v>52</v>
      </c>
      <c r="AP305" s="22" t="s">
        <v>52</v>
      </c>
      <c r="AQ305" s="20"/>
      <c r="AR305" s="20"/>
    </row>
    <row r="306" spans="1:44" x14ac:dyDescent="0.25">
      <c r="A306" s="15" t="s">
        <v>1128</v>
      </c>
      <c r="B306" s="3">
        <v>44082</v>
      </c>
      <c r="C306" s="15" t="s">
        <v>82</v>
      </c>
      <c r="D306" s="15" t="s">
        <v>68</v>
      </c>
      <c r="E306" s="15" t="s">
        <v>86</v>
      </c>
      <c r="F306" s="15" t="s">
        <v>82</v>
      </c>
      <c r="G306" s="15" t="s">
        <v>50</v>
      </c>
      <c r="H306" s="15" t="s">
        <v>796</v>
      </c>
      <c r="I306" s="17" t="s">
        <v>52</v>
      </c>
      <c r="J306" s="17" t="s">
        <v>52</v>
      </c>
      <c r="K306" s="17" t="s">
        <v>52</v>
      </c>
      <c r="L306" s="17" t="s">
        <v>52</v>
      </c>
      <c r="M306" s="17">
        <v>0</v>
      </c>
      <c r="N306" s="15" t="s">
        <v>52</v>
      </c>
      <c r="O306" s="15" t="s">
        <v>797</v>
      </c>
      <c r="P306" s="15" t="s">
        <v>798</v>
      </c>
      <c r="Q306" s="17">
        <v>4140000</v>
      </c>
      <c r="R306" s="17">
        <v>0</v>
      </c>
      <c r="S306" s="17">
        <v>4140000</v>
      </c>
      <c r="T306" s="17">
        <v>0</v>
      </c>
      <c r="U306" s="15" t="s">
        <v>49</v>
      </c>
      <c r="V306" s="17">
        <v>0</v>
      </c>
      <c r="W306" s="17">
        <v>0</v>
      </c>
      <c r="X306" s="15" t="s">
        <v>49</v>
      </c>
      <c r="Y306" s="17">
        <v>0</v>
      </c>
      <c r="Z306" s="17">
        <v>0</v>
      </c>
      <c r="AA306" s="15" t="s">
        <v>49</v>
      </c>
      <c r="AB306" s="17">
        <v>0</v>
      </c>
      <c r="AC306" s="17">
        <v>0</v>
      </c>
      <c r="AD306" s="15" t="s">
        <v>49</v>
      </c>
      <c r="AE306" s="17">
        <v>0</v>
      </c>
      <c r="AF306" s="15">
        <v>0</v>
      </c>
      <c r="AG306" s="15" t="s">
        <v>49</v>
      </c>
      <c r="AH306" s="17">
        <v>0</v>
      </c>
      <c r="AI306" s="17">
        <v>0</v>
      </c>
      <c r="AJ306" s="15" t="s">
        <v>49</v>
      </c>
      <c r="AK306" s="17">
        <v>0</v>
      </c>
      <c r="AL306" s="17">
        <v>0</v>
      </c>
      <c r="AM306" s="99" t="s">
        <v>52</v>
      </c>
      <c r="AN306" s="15" t="s">
        <v>52</v>
      </c>
      <c r="AO306" s="99" t="s">
        <v>52</v>
      </c>
      <c r="AP306" s="22" t="s">
        <v>52</v>
      </c>
      <c r="AQ306" s="20"/>
      <c r="AR306" s="20"/>
    </row>
    <row r="307" spans="1:44" x14ac:dyDescent="0.25">
      <c r="A307" s="15" t="s">
        <v>1130</v>
      </c>
      <c r="B307" s="3">
        <v>44082</v>
      </c>
      <c r="C307" s="15" t="s">
        <v>82</v>
      </c>
      <c r="D307" s="15" t="s">
        <v>68</v>
      </c>
      <c r="E307" s="15" t="s">
        <v>86</v>
      </c>
      <c r="F307" s="15" t="s">
        <v>82</v>
      </c>
      <c r="G307" s="15" t="s">
        <v>50</v>
      </c>
      <c r="H307" s="15" t="s">
        <v>799</v>
      </c>
      <c r="I307" s="17" t="s">
        <v>52</v>
      </c>
      <c r="J307" s="17" t="s">
        <v>52</v>
      </c>
      <c r="K307" s="17" t="s">
        <v>52</v>
      </c>
      <c r="L307" s="17" t="s">
        <v>52</v>
      </c>
      <c r="M307" s="17">
        <v>0</v>
      </c>
      <c r="N307" s="15" t="s">
        <v>52</v>
      </c>
      <c r="O307" s="15" t="s">
        <v>800</v>
      </c>
      <c r="P307" s="15" t="s">
        <v>801</v>
      </c>
      <c r="Q307" s="17">
        <v>8017000</v>
      </c>
      <c r="R307" s="17">
        <v>0</v>
      </c>
      <c r="S307" s="17">
        <v>8017000</v>
      </c>
      <c r="T307" s="17">
        <v>0</v>
      </c>
      <c r="U307" s="15" t="s">
        <v>49</v>
      </c>
      <c r="V307" s="17">
        <v>0</v>
      </c>
      <c r="W307" s="17">
        <v>0</v>
      </c>
      <c r="X307" s="15" t="s">
        <v>49</v>
      </c>
      <c r="Y307" s="17">
        <v>0</v>
      </c>
      <c r="Z307" s="17">
        <v>0</v>
      </c>
      <c r="AA307" s="15" t="s">
        <v>49</v>
      </c>
      <c r="AB307" s="17">
        <v>0</v>
      </c>
      <c r="AC307" s="17">
        <v>0</v>
      </c>
      <c r="AD307" s="15" t="s">
        <v>49</v>
      </c>
      <c r="AE307" s="17">
        <v>0</v>
      </c>
      <c r="AF307" s="15">
        <v>0</v>
      </c>
      <c r="AG307" s="15" t="s">
        <v>49</v>
      </c>
      <c r="AH307" s="17">
        <v>0</v>
      </c>
      <c r="AI307" s="17">
        <v>0</v>
      </c>
      <c r="AJ307" s="15" t="s">
        <v>49</v>
      </c>
      <c r="AK307" s="17">
        <v>0</v>
      </c>
      <c r="AL307" s="17">
        <v>0</v>
      </c>
      <c r="AM307" s="99" t="s">
        <v>52</v>
      </c>
      <c r="AN307" s="15" t="s">
        <v>52</v>
      </c>
      <c r="AO307" s="99" t="s">
        <v>52</v>
      </c>
      <c r="AP307" s="22" t="s">
        <v>52</v>
      </c>
      <c r="AQ307" s="20"/>
      <c r="AR307" s="20"/>
    </row>
    <row r="308" spans="1:44" x14ac:dyDescent="0.25">
      <c r="A308" s="15" t="s">
        <v>1132</v>
      </c>
      <c r="B308" s="3">
        <v>44082</v>
      </c>
      <c r="C308" s="15" t="s">
        <v>82</v>
      </c>
      <c r="D308" s="15" t="s">
        <v>68</v>
      </c>
      <c r="E308" s="15" t="s">
        <v>86</v>
      </c>
      <c r="F308" s="15" t="s">
        <v>82</v>
      </c>
      <c r="G308" s="15" t="s">
        <v>50</v>
      </c>
      <c r="H308" s="15" t="s">
        <v>802</v>
      </c>
      <c r="I308" s="17" t="s">
        <v>52</v>
      </c>
      <c r="J308" s="17" t="s">
        <v>52</v>
      </c>
      <c r="K308" s="17" t="s">
        <v>52</v>
      </c>
      <c r="L308" s="17" t="s">
        <v>52</v>
      </c>
      <c r="M308" s="17">
        <v>0</v>
      </c>
      <c r="N308" s="15" t="s">
        <v>52</v>
      </c>
      <c r="O308" s="15" t="s">
        <v>53</v>
      </c>
      <c r="P308" s="15" t="s">
        <v>52</v>
      </c>
      <c r="Q308" s="17">
        <v>40716450.482799999</v>
      </c>
      <c r="R308" s="17">
        <v>0</v>
      </c>
      <c r="S308" s="17">
        <v>24894957.799999997</v>
      </c>
      <c r="T308" s="17">
        <v>0</v>
      </c>
      <c r="U308" s="15" t="s">
        <v>49</v>
      </c>
      <c r="V308" s="17">
        <v>0</v>
      </c>
      <c r="W308" s="17">
        <v>13639217.83</v>
      </c>
      <c r="X308" s="15" t="s">
        <v>54</v>
      </c>
      <c r="Y308" s="17">
        <v>2182274.8528</v>
      </c>
      <c r="Z308" s="17">
        <v>0</v>
      </c>
      <c r="AA308" s="15" t="s">
        <v>49</v>
      </c>
      <c r="AB308" s="17">
        <v>0</v>
      </c>
      <c r="AC308" s="17">
        <v>0</v>
      </c>
      <c r="AD308" s="15" t="s">
        <v>49</v>
      </c>
      <c r="AE308" s="17">
        <v>0</v>
      </c>
      <c r="AF308" s="15">
        <v>0</v>
      </c>
      <c r="AG308" s="15" t="s">
        <v>49</v>
      </c>
      <c r="AH308" s="17">
        <v>0</v>
      </c>
      <c r="AI308" s="17">
        <v>0</v>
      </c>
      <c r="AJ308" s="15" t="s">
        <v>49</v>
      </c>
      <c r="AK308" s="17">
        <v>0</v>
      </c>
      <c r="AL308" s="17">
        <v>0</v>
      </c>
      <c r="AM308" s="99" t="s">
        <v>52</v>
      </c>
      <c r="AN308" s="15" t="s">
        <v>52</v>
      </c>
      <c r="AO308" s="99" t="s">
        <v>52</v>
      </c>
      <c r="AP308" s="22" t="s">
        <v>52</v>
      </c>
      <c r="AQ308" s="20"/>
      <c r="AR308" s="20"/>
    </row>
    <row r="309" spans="1:44" x14ac:dyDescent="0.25">
      <c r="A309" s="15" t="s">
        <v>1641</v>
      </c>
      <c r="B309" s="3">
        <v>44082</v>
      </c>
      <c r="C309" s="15" t="s">
        <v>326</v>
      </c>
      <c r="D309" s="15" t="s">
        <v>78</v>
      </c>
      <c r="E309" s="15" t="s">
        <v>333</v>
      </c>
      <c r="F309" s="15" t="s">
        <v>1285</v>
      </c>
      <c r="G309" s="15" t="s">
        <v>50</v>
      </c>
      <c r="H309" s="15" t="s">
        <v>1006</v>
      </c>
      <c r="I309" s="17" t="s">
        <v>52</v>
      </c>
      <c r="J309" s="17" t="s">
        <v>52</v>
      </c>
      <c r="K309" s="17" t="s">
        <v>52</v>
      </c>
      <c r="L309" s="17" t="s">
        <v>52</v>
      </c>
      <c r="M309" s="17">
        <v>0</v>
      </c>
      <c r="N309" s="15" t="s">
        <v>52</v>
      </c>
      <c r="O309" s="15" t="s">
        <v>53</v>
      </c>
      <c r="P309" s="15" t="s">
        <v>52</v>
      </c>
      <c r="Q309" s="17">
        <v>124661575.25319998</v>
      </c>
      <c r="R309" s="17">
        <v>0</v>
      </c>
      <c r="S309" s="17">
        <v>82367810.799999997</v>
      </c>
      <c r="T309" s="17">
        <v>0</v>
      </c>
      <c r="U309" s="15" t="s">
        <v>49</v>
      </c>
      <c r="V309" s="17">
        <v>0</v>
      </c>
      <c r="W309" s="17">
        <v>36460141.769999996</v>
      </c>
      <c r="X309" s="15" t="s">
        <v>49</v>
      </c>
      <c r="Y309" s="17">
        <v>5833622.683199998</v>
      </c>
      <c r="Z309" s="17">
        <v>0</v>
      </c>
      <c r="AA309" s="15" t="s">
        <v>49</v>
      </c>
      <c r="AB309" s="17">
        <v>0</v>
      </c>
      <c r="AC309" s="17">
        <v>0</v>
      </c>
      <c r="AD309" s="15" t="s">
        <v>49</v>
      </c>
      <c r="AE309" s="17">
        <v>0</v>
      </c>
      <c r="AF309" s="15">
        <v>0</v>
      </c>
      <c r="AG309" s="15" t="s">
        <v>49</v>
      </c>
      <c r="AH309" s="17">
        <v>0</v>
      </c>
      <c r="AI309" s="17">
        <v>0</v>
      </c>
      <c r="AJ309" s="15" t="s">
        <v>49</v>
      </c>
      <c r="AK309" s="17">
        <v>0</v>
      </c>
      <c r="AL309" s="17">
        <v>0</v>
      </c>
      <c r="AM309" s="99" t="s">
        <v>52</v>
      </c>
      <c r="AN309" s="15" t="s">
        <v>52</v>
      </c>
      <c r="AO309" s="99" t="s">
        <v>52</v>
      </c>
      <c r="AP309" s="22" t="s">
        <v>52</v>
      </c>
      <c r="AQ309" s="20"/>
      <c r="AR309" s="20"/>
    </row>
    <row r="310" spans="1:44" x14ac:dyDescent="0.25">
      <c r="A310" s="15" t="s">
        <v>1642</v>
      </c>
      <c r="B310" s="3">
        <v>44082</v>
      </c>
      <c r="C310" s="15" t="s">
        <v>82</v>
      </c>
      <c r="D310" s="15" t="s">
        <v>78</v>
      </c>
      <c r="E310" s="15" t="s">
        <v>719</v>
      </c>
      <c r="F310" s="15" t="s">
        <v>46</v>
      </c>
      <c r="G310" s="15" t="s">
        <v>50</v>
      </c>
      <c r="H310" s="15" t="s">
        <v>803</v>
      </c>
      <c r="I310" s="17" t="s">
        <v>52</v>
      </c>
      <c r="J310" s="17" t="s">
        <v>52</v>
      </c>
      <c r="K310" s="17" t="s">
        <v>52</v>
      </c>
      <c r="L310" s="17" t="s">
        <v>52</v>
      </c>
      <c r="M310" s="17">
        <v>0</v>
      </c>
      <c r="N310" s="15" t="s">
        <v>52</v>
      </c>
      <c r="O310" s="15" t="s">
        <v>53</v>
      </c>
      <c r="P310" s="15" t="s">
        <v>52</v>
      </c>
      <c r="Q310" s="17">
        <v>15331885.2972</v>
      </c>
      <c r="R310" s="17">
        <v>0</v>
      </c>
      <c r="S310" s="17">
        <v>13477990.5</v>
      </c>
      <c r="T310" s="17">
        <v>0</v>
      </c>
      <c r="U310" s="15" t="s">
        <v>49</v>
      </c>
      <c r="V310" s="17">
        <v>0</v>
      </c>
      <c r="W310" s="17">
        <v>1598185.17</v>
      </c>
      <c r="X310" s="15" t="s">
        <v>54</v>
      </c>
      <c r="Y310" s="17">
        <v>255709.62719999999</v>
      </c>
      <c r="Z310" s="17">
        <v>0</v>
      </c>
      <c r="AA310" s="15" t="s">
        <v>49</v>
      </c>
      <c r="AB310" s="17">
        <v>0</v>
      </c>
      <c r="AC310" s="17">
        <v>0</v>
      </c>
      <c r="AD310" s="15" t="s">
        <v>49</v>
      </c>
      <c r="AE310" s="17">
        <v>0</v>
      </c>
      <c r="AF310" s="15">
        <v>0</v>
      </c>
      <c r="AG310" s="15" t="s">
        <v>49</v>
      </c>
      <c r="AH310" s="17">
        <v>0</v>
      </c>
      <c r="AI310" s="17">
        <v>0</v>
      </c>
      <c r="AJ310" s="15" t="s">
        <v>49</v>
      </c>
      <c r="AK310" s="17">
        <v>0</v>
      </c>
      <c r="AL310" s="17">
        <v>0</v>
      </c>
      <c r="AM310" s="99" t="s">
        <v>52</v>
      </c>
      <c r="AN310" s="15" t="s">
        <v>52</v>
      </c>
      <c r="AO310" s="99" t="s">
        <v>52</v>
      </c>
      <c r="AP310" s="22" t="s">
        <v>52</v>
      </c>
      <c r="AQ310" s="20"/>
      <c r="AR310" s="20"/>
    </row>
    <row r="311" spans="1:44" x14ac:dyDescent="0.25">
      <c r="A311" s="15" t="s">
        <v>1643</v>
      </c>
      <c r="B311" s="3">
        <v>44082</v>
      </c>
      <c r="C311" s="15" t="s">
        <v>82</v>
      </c>
      <c r="D311" s="15" t="s">
        <v>78</v>
      </c>
      <c r="E311" s="15" t="s">
        <v>719</v>
      </c>
      <c r="F311" s="15" t="s">
        <v>46</v>
      </c>
      <c r="G311" s="15" t="s">
        <v>50</v>
      </c>
      <c r="H311" s="15" t="s">
        <v>804</v>
      </c>
      <c r="I311" s="17" t="s">
        <v>52</v>
      </c>
      <c r="J311" s="17" t="s">
        <v>52</v>
      </c>
      <c r="K311" s="17" t="s">
        <v>52</v>
      </c>
      <c r="L311" s="17" t="s">
        <v>52</v>
      </c>
      <c r="M311" s="17">
        <v>0</v>
      </c>
      <c r="N311" s="15" t="s">
        <v>52</v>
      </c>
      <c r="O311" s="15" t="s">
        <v>805</v>
      </c>
      <c r="P311" s="15" t="s">
        <v>806</v>
      </c>
      <c r="Q311" s="17">
        <v>3600200</v>
      </c>
      <c r="R311" s="17">
        <v>0</v>
      </c>
      <c r="S311" s="17">
        <v>3600200</v>
      </c>
      <c r="T311" s="17">
        <v>0</v>
      </c>
      <c r="U311" s="15" t="s">
        <v>49</v>
      </c>
      <c r="V311" s="17">
        <v>0</v>
      </c>
      <c r="W311" s="17">
        <v>0</v>
      </c>
      <c r="X311" s="15" t="s">
        <v>49</v>
      </c>
      <c r="Y311" s="17">
        <v>0</v>
      </c>
      <c r="Z311" s="17">
        <v>0</v>
      </c>
      <c r="AA311" s="15" t="s">
        <v>49</v>
      </c>
      <c r="AB311" s="17">
        <v>0</v>
      </c>
      <c r="AC311" s="17">
        <v>0</v>
      </c>
      <c r="AD311" s="15" t="s">
        <v>49</v>
      </c>
      <c r="AE311" s="17">
        <v>0</v>
      </c>
      <c r="AF311" s="15">
        <v>0</v>
      </c>
      <c r="AG311" s="15" t="s">
        <v>49</v>
      </c>
      <c r="AH311" s="17">
        <v>0</v>
      </c>
      <c r="AI311" s="17">
        <v>0</v>
      </c>
      <c r="AJ311" s="15" t="s">
        <v>49</v>
      </c>
      <c r="AK311" s="17">
        <v>0</v>
      </c>
      <c r="AL311" s="17">
        <v>0</v>
      </c>
      <c r="AM311" s="99" t="s">
        <v>52</v>
      </c>
      <c r="AN311" s="15" t="s">
        <v>52</v>
      </c>
      <c r="AO311" s="99" t="s">
        <v>52</v>
      </c>
      <c r="AP311" s="22" t="s">
        <v>52</v>
      </c>
      <c r="AQ311" s="20"/>
      <c r="AR311" s="20"/>
    </row>
    <row r="312" spans="1:44" x14ac:dyDescent="0.25">
      <c r="A312" s="15" t="s">
        <v>1644</v>
      </c>
      <c r="B312" s="3">
        <v>44082</v>
      </c>
      <c r="C312" s="15" t="s">
        <v>82</v>
      </c>
      <c r="D312" s="15" t="s">
        <v>78</v>
      </c>
      <c r="E312" s="15" t="s">
        <v>719</v>
      </c>
      <c r="F312" s="15" t="s">
        <v>46</v>
      </c>
      <c r="G312" s="15" t="s">
        <v>50</v>
      </c>
      <c r="H312" s="15" t="s">
        <v>807</v>
      </c>
      <c r="I312" s="17" t="s">
        <v>52</v>
      </c>
      <c r="J312" s="17" t="s">
        <v>52</v>
      </c>
      <c r="K312" s="17" t="s">
        <v>52</v>
      </c>
      <c r="L312" s="17" t="s">
        <v>52</v>
      </c>
      <c r="M312" s="17">
        <v>0</v>
      </c>
      <c r="N312" s="15" t="s">
        <v>52</v>
      </c>
      <c r="O312" s="15" t="s">
        <v>53</v>
      </c>
      <c r="P312" s="15" t="s">
        <v>52</v>
      </c>
      <c r="Q312" s="17">
        <v>50954290.399999999</v>
      </c>
      <c r="R312" s="17">
        <v>0</v>
      </c>
      <c r="S312" s="17">
        <v>47867484</v>
      </c>
      <c r="T312" s="17">
        <v>0</v>
      </c>
      <c r="U312" s="15" t="s">
        <v>49</v>
      </c>
      <c r="V312" s="17">
        <v>0</v>
      </c>
      <c r="W312" s="17">
        <v>2661040</v>
      </c>
      <c r="X312" s="15" t="s">
        <v>49</v>
      </c>
      <c r="Y312" s="17">
        <v>425766.40000000002</v>
      </c>
      <c r="Z312" s="17">
        <v>0</v>
      </c>
      <c r="AA312" s="15" t="s">
        <v>49</v>
      </c>
      <c r="AB312" s="17">
        <v>0</v>
      </c>
      <c r="AC312" s="17">
        <v>0</v>
      </c>
      <c r="AD312" s="15" t="s">
        <v>49</v>
      </c>
      <c r="AE312" s="17">
        <v>0</v>
      </c>
      <c r="AF312" s="15">
        <v>0</v>
      </c>
      <c r="AG312" s="15" t="s">
        <v>49</v>
      </c>
      <c r="AH312" s="17">
        <v>0</v>
      </c>
      <c r="AI312" s="17">
        <v>0</v>
      </c>
      <c r="AJ312" s="15" t="s">
        <v>49</v>
      </c>
      <c r="AK312" s="17">
        <v>0</v>
      </c>
      <c r="AL312" s="17">
        <v>0</v>
      </c>
      <c r="AM312" s="99" t="s">
        <v>52</v>
      </c>
      <c r="AN312" s="15" t="s">
        <v>52</v>
      </c>
      <c r="AO312" s="99" t="s">
        <v>52</v>
      </c>
      <c r="AP312" s="22" t="s">
        <v>52</v>
      </c>
      <c r="AQ312" s="20"/>
      <c r="AR312" s="20"/>
    </row>
    <row r="313" spans="1:44" x14ac:dyDescent="0.25">
      <c r="A313" s="15" t="s">
        <v>1134</v>
      </c>
      <c r="B313" s="3">
        <v>44082</v>
      </c>
      <c r="C313" s="15" t="s">
        <v>326</v>
      </c>
      <c r="D313" s="15" t="s">
        <v>100</v>
      </c>
      <c r="E313" s="15" t="s">
        <v>347</v>
      </c>
      <c r="F313" s="15" t="s">
        <v>1270</v>
      </c>
      <c r="G313" s="15" t="s">
        <v>50</v>
      </c>
      <c r="H313" s="15" t="s">
        <v>1008</v>
      </c>
      <c r="I313" s="17" t="s">
        <v>52</v>
      </c>
      <c r="J313" s="17" t="s">
        <v>52</v>
      </c>
      <c r="K313" s="17" t="s">
        <v>52</v>
      </c>
      <c r="L313" s="17" t="s">
        <v>52</v>
      </c>
      <c r="M313" s="17">
        <v>0</v>
      </c>
      <c r="N313" s="15" t="s">
        <v>52</v>
      </c>
      <c r="O313" s="15" t="s">
        <v>53</v>
      </c>
      <c r="P313" s="15" t="s">
        <v>52</v>
      </c>
      <c r="Q313" s="17">
        <v>110462881.36599998</v>
      </c>
      <c r="R313" s="17">
        <v>0</v>
      </c>
      <c r="S313" s="17">
        <v>88500002.400000006</v>
      </c>
      <c r="T313" s="17">
        <v>0</v>
      </c>
      <c r="U313" s="15" t="s">
        <v>49</v>
      </c>
      <c r="V313" s="17">
        <v>0</v>
      </c>
      <c r="W313" s="17">
        <v>18933516.349999998</v>
      </c>
      <c r="X313" s="15" t="s">
        <v>54</v>
      </c>
      <c r="Y313" s="17">
        <v>3029362.6159999999</v>
      </c>
      <c r="Z313" s="17">
        <v>0</v>
      </c>
      <c r="AA313" s="15" t="s">
        <v>49</v>
      </c>
      <c r="AB313" s="17">
        <v>0</v>
      </c>
      <c r="AC313" s="17">
        <v>0</v>
      </c>
      <c r="AD313" s="15" t="s">
        <v>49</v>
      </c>
      <c r="AE313" s="17">
        <v>0</v>
      </c>
      <c r="AF313" s="15">
        <v>0</v>
      </c>
      <c r="AG313" s="15" t="s">
        <v>49</v>
      </c>
      <c r="AH313" s="17">
        <v>0</v>
      </c>
      <c r="AI313" s="17">
        <v>0</v>
      </c>
      <c r="AJ313" s="15" t="s">
        <v>49</v>
      </c>
      <c r="AK313" s="17">
        <v>0</v>
      </c>
      <c r="AL313" s="17">
        <v>0</v>
      </c>
      <c r="AM313" s="99" t="s">
        <v>52</v>
      </c>
      <c r="AN313" s="15" t="s">
        <v>52</v>
      </c>
      <c r="AO313" s="99" t="s">
        <v>52</v>
      </c>
      <c r="AP313" s="22" t="s">
        <v>52</v>
      </c>
      <c r="AQ313" s="20"/>
      <c r="AR313" s="20"/>
    </row>
    <row r="314" spans="1:44" x14ac:dyDescent="0.25">
      <c r="A314" s="15" t="s">
        <v>1136</v>
      </c>
      <c r="B314" s="3">
        <v>44082</v>
      </c>
      <c r="C314" s="15" t="s">
        <v>326</v>
      </c>
      <c r="D314" s="15" t="s">
        <v>240</v>
      </c>
      <c r="E314" s="15" t="s">
        <v>373</v>
      </c>
      <c r="F314" s="15" t="s">
        <v>1307</v>
      </c>
      <c r="G314" s="15" t="s">
        <v>50</v>
      </c>
      <c r="H314" s="15" t="s">
        <v>1010</v>
      </c>
      <c r="I314" s="17" t="s">
        <v>52</v>
      </c>
      <c r="J314" s="17" t="s">
        <v>52</v>
      </c>
      <c r="K314" s="17" t="s">
        <v>52</v>
      </c>
      <c r="L314" s="17" t="s">
        <v>52</v>
      </c>
      <c r="M314" s="17">
        <v>0</v>
      </c>
      <c r="N314" s="15" t="s">
        <v>52</v>
      </c>
      <c r="O314" s="15" t="s">
        <v>53</v>
      </c>
      <c r="P314" s="15" t="s">
        <v>52</v>
      </c>
      <c r="Q314" s="17">
        <v>85033803.91839999</v>
      </c>
      <c r="R314" s="17">
        <v>0</v>
      </c>
      <c r="S314" s="17">
        <v>68197155.900000021</v>
      </c>
      <c r="T314" s="17">
        <v>0</v>
      </c>
      <c r="U314" s="15" t="s">
        <v>49</v>
      </c>
      <c r="V314" s="17">
        <v>0</v>
      </c>
      <c r="W314" s="17">
        <v>14514351.739999998</v>
      </c>
      <c r="X314" s="15" t="s">
        <v>49</v>
      </c>
      <c r="Y314" s="17">
        <v>2322296.2783999997</v>
      </c>
      <c r="Z314" s="17">
        <v>0</v>
      </c>
      <c r="AA314" s="15" t="s">
        <v>49</v>
      </c>
      <c r="AB314" s="17">
        <v>0</v>
      </c>
      <c r="AC314" s="17">
        <v>0</v>
      </c>
      <c r="AD314" s="15" t="s">
        <v>49</v>
      </c>
      <c r="AE314" s="17">
        <v>0</v>
      </c>
      <c r="AF314" s="15">
        <v>0</v>
      </c>
      <c r="AG314" s="15" t="s">
        <v>49</v>
      </c>
      <c r="AH314" s="17">
        <v>0</v>
      </c>
      <c r="AI314" s="17">
        <v>0</v>
      </c>
      <c r="AJ314" s="15" t="s">
        <v>49</v>
      </c>
      <c r="AK314" s="17">
        <v>0</v>
      </c>
      <c r="AL314" s="17">
        <v>0</v>
      </c>
      <c r="AM314" s="99" t="s">
        <v>52</v>
      </c>
      <c r="AN314" s="15" t="s">
        <v>52</v>
      </c>
      <c r="AO314" s="99" t="s">
        <v>52</v>
      </c>
      <c r="AP314" s="22" t="s">
        <v>52</v>
      </c>
      <c r="AQ314" s="20"/>
      <c r="AR314" s="20"/>
    </row>
    <row r="315" spans="1:44" x14ac:dyDescent="0.25">
      <c r="A315" s="15" t="s">
        <v>1141</v>
      </c>
      <c r="B315" s="3">
        <v>44082</v>
      </c>
      <c r="C315" s="15" t="s">
        <v>82</v>
      </c>
      <c r="D315" s="15" t="s">
        <v>240</v>
      </c>
      <c r="E315" s="15" t="s">
        <v>313</v>
      </c>
      <c r="F315" s="15" t="s">
        <v>916</v>
      </c>
      <c r="G315" s="15" t="s">
        <v>50</v>
      </c>
      <c r="H315" s="15" t="s">
        <v>915</v>
      </c>
      <c r="I315" s="17" t="s">
        <v>52</v>
      </c>
      <c r="J315" s="17" t="s">
        <v>52</v>
      </c>
      <c r="K315" s="17" t="s">
        <v>52</v>
      </c>
      <c r="L315" s="17" t="s">
        <v>52</v>
      </c>
      <c r="M315" s="17">
        <v>0</v>
      </c>
      <c r="N315" s="15" t="s">
        <v>52</v>
      </c>
      <c r="O315" s="15" t="s">
        <v>661</v>
      </c>
      <c r="P315" s="15" t="s">
        <v>52</v>
      </c>
      <c r="Q315" s="17">
        <v>0</v>
      </c>
      <c r="R315" s="17">
        <v>0</v>
      </c>
      <c r="S315" s="17">
        <v>0</v>
      </c>
      <c r="T315" s="17">
        <v>0</v>
      </c>
      <c r="U315" s="15" t="s">
        <v>49</v>
      </c>
      <c r="V315" s="17">
        <v>0</v>
      </c>
      <c r="W315" s="17">
        <v>0</v>
      </c>
      <c r="X315" s="15" t="s">
        <v>54</v>
      </c>
      <c r="Y315" s="17">
        <v>0</v>
      </c>
      <c r="Z315" s="17">
        <v>0</v>
      </c>
      <c r="AA315" s="15" t="s">
        <v>49</v>
      </c>
      <c r="AB315" s="17">
        <v>0</v>
      </c>
      <c r="AC315" s="17">
        <v>0</v>
      </c>
      <c r="AD315" s="15" t="s">
        <v>49</v>
      </c>
      <c r="AE315" s="17">
        <v>0</v>
      </c>
      <c r="AF315" s="15">
        <v>0</v>
      </c>
      <c r="AG315" s="15" t="s">
        <v>49</v>
      </c>
      <c r="AH315" s="17">
        <v>0</v>
      </c>
      <c r="AI315" s="17">
        <v>0</v>
      </c>
      <c r="AJ315" s="15" t="s">
        <v>49</v>
      </c>
      <c r="AK315" s="17">
        <v>0</v>
      </c>
      <c r="AL315" s="17">
        <v>0</v>
      </c>
      <c r="AM315" s="99" t="s">
        <v>52</v>
      </c>
      <c r="AN315" s="15" t="s">
        <v>52</v>
      </c>
      <c r="AO315" s="99" t="s">
        <v>52</v>
      </c>
      <c r="AP315" s="22" t="s">
        <v>52</v>
      </c>
      <c r="AQ315" s="20"/>
      <c r="AR315" s="20"/>
    </row>
    <row r="316" spans="1:44" x14ac:dyDescent="0.25">
      <c r="A316" s="15" t="s">
        <v>1143</v>
      </c>
      <c r="B316" s="3">
        <v>44082</v>
      </c>
      <c r="C316" s="15" t="s">
        <v>326</v>
      </c>
      <c r="D316" s="15" t="s">
        <v>384</v>
      </c>
      <c r="E316" s="15" t="s">
        <v>385</v>
      </c>
      <c r="F316" s="15" t="s">
        <v>1320</v>
      </c>
      <c r="G316" s="15" t="s">
        <v>50</v>
      </c>
      <c r="H316" s="15" t="s">
        <v>1012</v>
      </c>
      <c r="I316" s="17" t="s">
        <v>52</v>
      </c>
      <c r="J316" s="17" t="s">
        <v>52</v>
      </c>
      <c r="K316" s="17" t="s">
        <v>52</v>
      </c>
      <c r="L316" s="17" t="s">
        <v>52</v>
      </c>
      <c r="M316" s="17">
        <v>0</v>
      </c>
      <c r="N316" s="15" t="s">
        <v>52</v>
      </c>
      <c r="O316" s="15" t="s">
        <v>53</v>
      </c>
      <c r="P316" s="15" t="s">
        <v>52</v>
      </c>
      <c r="Q316" s="17">
        <v>47400584.9824</v>
      </c>
      <c r="R316" s="17">
        <v>0</v>
      </c>
      <c r="S316" s="17">
        <v>34800297.100000001</v>
      </c>
      <c r="T316" s="17">
        <v>0</v>
      </c>
      <c r="U316" s="15" t="s">
        <v>49</v>
      </c>
      <c r="V316" s="17">
        <v>0</v>
      </c>
      <c r="W316" s="17">
        <v>10862317.140000001</v>
      </c>
      <c r="X316" s="15" t="s">
        <v>54</v>
      </c>
      <c r="Y316" s="17">
        <v>1737970.7424000001</v>
      </c>
      <c r="Z316" s="17">
        <v>0</v>
      </c>
      <c r="AA316" s="15" t="s">
        <v>49</v>
      </c>
      <c r="AB316" s="17">
        <v>0</v>
      </c>
      <c r="AC316" s="17">
        <v>0</v>
      </c>
      <c r="AD316" s="15" t="s">
        <v>49</v>
      </c>
      <c r="AE316" s="17">
        <v>0</v>
      </c>
      <c r="AF316" s="15">
        <v>0</v>
      </c>
      <c r="AG316" s="15" t="s">
        <v>49</v>
      </c>
      <c r="AH316" s="17">
        <v>0</v>
      </c>
      <c r="AI316" s="17">
        <v>0</v>
      </c>
      <c r="AJ316" s="15" t="s">
        <v>49</v>
      </c>
      <c r="AK316" s="17">
        <v>0</v>
      </c>
      <c r="AL316" s="17">
        <v>0</v>
      </c>
      <c r="AM316" s="99" t="s">
        <v>52</v>
      </c>
      <c r="AN316" s="15" t="s">
        <v>52</v>
      </c>
      <c r="AO316" s="99" t="s">
        <v>52</v>
      </c>
      <c r="AP316" s="22" t="s">
        <v>52</v>
      </c>
      <c r="AQ316" s="20"/>
      <c r="AR316" s="20"/>
    </row>
    <row r="317" spans="1:44" x14ac:dyDescent="0.25">
      <c r="A317" s="15" t="s">
        <v>1147</v>
      </c>
      <c r="B317" s="3">
        <v>44082</v>
      </c>
      <c r="C317" s="15" t="s">
        <v>326</v>
      </c>
      <c r="D317" s="15" t="s">
        <v>386</v>
      </c>
      <c r="E317" s="15" t="s">
        <v>387</v>
      </c>
      <c r="F317" s="15" t="s">
        <v>1264</v>
      </c>
      <c r="G317" s="15" t="s">
        <v>50</v>
      </c>
      <c r="H317" s="15" t="s">
        <v>1014</v>
      </c>
      <c r="I317" s="17" t="s">
        <v>52</v>
      </c>
      <c r="J317" s="17" t="s">
        <v>52</v>
      </c>
      <c r="K317" s="17" t="s">
        <v>52</v>
      </c>
      <c r="L317" s="17" t="s">
        <v>52</v>
      </c>
      <c r="M317" s="17">
        <v>0</v>
      </c>
      <c r="N317" s="15" t="s">
        <v>52</v>
      </c>
      <c r="O317" s="15" t="s">
        <v>53</v>
      </c>
      <c r="P317" s="15" t="s">
        <v>52</v>
      </c>
      <c r="Q317" s="17">
        <v>41452460.889200002</v>
      </c>
      <c r="R317" s="17">
        <v>0</v>
      </c>
      <c r="S317" s="17">
        <v>25995656.5</v>
      </c>
      <c r="T317" s="17">
        <v>0</v>
      </c>
      <c r="U317" s="15" t="s">
        <v>49</v>
      </c>
      <c r="V317" s="17">
        <v>0</v>
      </c>
      <c r="W317" s="17">
        <v>13324831.369999999</v>
      </c>
      <c r="X317" s="15" t="s">
        <v>54</v>
      </c>
      <c r="Y317" s="17">
        <v>2131973.0192</v>
      </c>
      <c r="Z317" s="17">
        <v>0</v>
      </c>
      <c r="AA317" s="15" t="s">
        <v>49</v>
      </c>
      <c r="AB317" s="17">
        <v>0</v>
      </c>
      <c r="AC317" s="17">
        <v>0</v>
      </c>
      <c r="AD317" s="15" t="s">
        <v>49</v>
      </c>
      <c r="AE317" s="17">
        <v>0</v>
      </c>
      <c r="AF317" s="15">
        <v>0</v>
      </c>
      <c r="AG317" s="15" t="s">
        <v>49</v>
      </c>
      <c r="AH317" s="17">
        <v>0</v>
      </c>
      <c r="AI317" s="17">
        <v>0</v>
      </c>
      <c r="AJ317" s="15" t="s">
        <v>49</v>
      </c>
      <c r="AK317" s="17">
        <v>0</v>
      </c>
      <c r="AL317" s="17">
        <v>0</v>
      </c>
      <c r="AM317" s="99" t="s">
        <v>52</v>
      </c>
      <c r="AN317" s="15" t="s">
        <v>52</v>
      </c>
      <c r="AO317" s="99" t="s">
        <v>52</v>
      </c>
      <c r="AP317" s="22" t="s">
        <v>52</v>
      </c>
      <c r="AQ317" s="20"/>
      <c r="AR317" s="20"/>
    </row>
    <row r="318" spans="1:44" x14ac:dyDescent="0.25">
      <c r="A318" s="15" t="s">
        <v>1149</v>
      </c>
      <c r="B318" s="3">
        <v>44082</v>
      </c>
      <c r="C318" s="15" t="s">
        <v>326</v>
      </c>
      <c r="D318" s="15" t="s">
        <v>388</v>
      </c>
      <c r="E318" s="15" t="s">
        <v>389</v>
      </c>
      <c r="F318" s="15" t="s">
        <v>1263</v>
      </c>
      <c r="G318" s="15" t="s">
        <v>50</v>
      </c>
      <c r="H318" s="15" t="s">
        <v>1016</v>
      </c>
      <c r="I318" s="17" t="s">
        <v>52</v>
      </c>
      <c r="J318" s="17" t="s">
        <v>52</v>
      </c>
      <c r="K318" s="17" t="s">
        <v>52</v>
      </c>
      <c r="L318" s="17" t="s">
        <v>52</v>
      </c>
      <c r="M318" s="17">
        <v>0</v>
      </c>
      <c r="N318" s="15" t="s">
        <v>52</v>
      </c>
      <c r="O318" s="15" t="s">
        <v>1017</v>
      </c>
      <c r="P318" s="15" t="s">
        <v>1018</v>
      </c>
      <c r="Q318" s="17">
        <v>369864</v>
      </c>
      <c r="R318" s="17">
        <v>0</v>
      </c>
      <c r="S318" s="17">
        <v>369864</v>
      </c>
      <c r="T318" s="17">
        <v>0</v>
      </c>
      <c r="U318" s="15" t="s">
        <v>49</v>
      </c>
      <c r="V318" s="17">
        <v>0</v>
      </c>
      <c r="W318" s="17">
        <v>0</v>
      </c>
      <c r="X318" s="15" t="s">
        <v>49</v>
      </c>
      <c r="Y318" s="17">
        <v>0</v>
      </c>
      <c r="Z318" s="17">
        <v>0</v>
      </c>
      <c r="AA318" s="15" t="s">
        <v>49</v>
      </c>
      <c r="AB318" s="17">
        <v>0</v>
      </c>
      <c r="AC318" s="17">
        <v>0</v>
      </c>
      <c r="AD318" s="15" t="s">
        <v>49</v>
      </c>
      <c r="AE318" s="17">
        <v>0</v>
      </c>
      <c r="AF318" s="15">
        <v>0</v>
      </c>
      <c r="AG318" s="15" t="s">
        <v>49</v>
      </c>
      <c r="AH318" s="17">
        <v>0</v>
      </c>
      <c r="AI318" s="17">
        <v>0</v>
      </c>
      <c r="AJ318" s="15" t="s">
        <v>49</v>
      </c>
      <c r="AK318" s="17">
        <v>0</v>
      </c>
      <c r="AL318" s="17">
        <v>0</v>
      </c>
      <c r="AM318" s="99" t="s">
        <v>52</v>
      </c>
      <c r="AN318" s="15" t="s">
        <v>52</v>
      </c>
      <c r="AO318" s="99" t="s">
        <v>52</v>
      </c>
      <c r="AP318" s="22" t="s">
        <v>52</v>
      </c>
      <c r="AQ318" s="20"/>
      <c r="AR318" s="20"/>
    </row>
    <row r="319" spans="1:44" x14ac:dyDescent="0.25">
      <c r="A319" s="15" t="s">
        <v>1151</v>
      </c>
      <c r="B319" s="3">
        <v>44082</v>
      </c>
      <c r="C319" s="15" t="s">
        <v>326</v>
      </c>
      <c r="D319" s="15" t="s">
        <v>388</v>
      </c>
      <c r="E319" s="15" t="s">
        <v>389</v>
      </c>
      <c r="F319" s="15" t="s">
        <v>1263</v>
      </c>
      <c r="G319" s="15" t="s">
        <v>50</v>
      </c>
      <c r="H319" s="15" t="s">
        <v>1020</v>
      </c>
      <c r="I319" s="17" t="s">
        <v>52</v>
      </c>
      <c r="J319" s="17" t="s">
        <v>52</v>
      </c>
      <c r="K319" s="17" t="s">
        <v>52</v>
      </c>
      <c r="L319" s="17" t="s">
        <v>52</v>
      </c>
      <c r="M319" s="17">
        <v>0</v>
      </c>
      <c r="N319" s="15" t="s">
        <v>52</v>
      </c>
      <c r="O319" s="15" t="s">
        <v>1021</v>
      </c>
      <c r="P319" s="15" t="s">
        <v>1022</v>
      </c>
      <c r="Q319" s="17">
        <v>1489753.2</v>
      </c>
      <c r="R319" s="17">
        <v>0</v>
      </c>
      <c r="S319" s="17">
        <v>0</v>
      </c>
      <c r="T319" s="17">
        <v>1284270</v>
      </c>
      <c r="U319" s="15" t="s">
        <v>54</v>
      </c>
      <c r="V319" s="17">
        <v>205483.2</v>
      </c>
      <c r="W319" s="17">
        <v>0</v>
      </c>
      <c r="X319" s="15" t="s">
        <v>49</v>
      </c>
      <c r="Y319" s="17">
        <v>0</v>
      </c>
      <c r="Z319" s="17">
        <v>0</v>
      </c>
      <c r="AA319" s="15" t="s">
        <v>49</v>
      </c>
      <c r="AB319" s="17">
        <v>0</v>
      </c>
      <c r="AC319" s="17">
        <v>0</v>
      </c>
      <c r="AD319" s="15" t="s">
        <v>49</v>
      </c>
      <c r="AE319" s="17">
        <v>0</v>
      </c>
      <c r="AF319" s="15">
        <v>0</v>
      </c>
      <c r="AG319" s="15" t="s">
        <v>49</v>
      </c>
      <c r="AH319" s="17">
        <v>0</v>
      </c>
      <c r="AI319" s="17">
        <v>0</v>
      </c>
      <c r="AJ319" s="15" t="s">
        <v>49</v>
      </c>
      <c r="AK319" s="17">
        <v>0</v>
      </c>
      <c r="AL319" s="17">
        <v>0</v>
      </c>
      <c r="AM319" s="99" t="s">
        <v>52</v>
      </c>
      <c r="AN319" s="15" t="s">
        <v>52</v>
      </c>
      <c r="AO319" s="99" t="s">
        <v>52</v>
      </c>
      <c r="AP319" s="22" t="s">
        <v>52</v>
      </c>
      <c r="AQ319" s="20"/>
      <c r="AR319" s="20"/>
    </row>
    <row r="320" spans="1:44" x14ac:dyDescent="0.25">
      <c r="A320" s="15" t="s">
        <v>1153</v>
      </c>
      <c r="B320" s="3">
        <v>44082</v>
      </c>
      <c r="C320" s="15" t="s">
        <v>326</v>
      </c>
      <c r="D320" s="15" t="s">
        <v>388</v>
      </c>
      <c r="E320" s="15" t="s">
        <v>389</v>
      </c>
      <c r="F320" s="15" t="s">
        <v>1263</v>
      </c>
      <c r="G320" s="15" t="s">
        <v>50</v>
      </c>
      <c r="H320" s="15" t="s">
        <v>1024</v>
      </c>
      <c r="I320" s="17" t="s">
        <v>52</v>
      </c>
      <c r="J320" s="17" t="s">
        <v>52</v>
      </c>
      <c r="K320" s="17" t="s">
        <v>52</v>
      </c>
      <c r="L320" s="17" t="s">
        <v>52</v>
      </c>
      <c r="M320" s="17">
        <v>0</v>
      </c>
      <c r="N320" s="15" t="s">
        <v>52</v>
      </c>
      <c r="O320" s="15" t="s">
        <v>53</v>
      </c>
      <c r="P320" s="15" t="s">
        <v>52</v>
      </c>
      <c r="Q320" s="17">
        <v>96872099.385600001</v>
      </c>
      <c r="R320" s="17">
        <v>0</v>
      </c>
      <c r="S320" s="17">
        <v>64817163.799999997</v>
      </c>
      <c r="T320" s="17">
        <v>0</v>
      </c>
      <c r="U320" s="15" t="s">
        <v>49</v>
      </c>
      <c r="V320" s="17">
        <v>0</v>
      </c>
      <c r="W320" s="17">
        <v>27633565.16</v>
      </c>
      <c r="X320" s="15" t="s">
        <v>49</v>
      </c>
      <c r="Y320" s="17">
        <v>4421370.4255999997</v>
      </c>
      <c r="Z320" s="17">
        <v>0</v>
      </c>
      <c r="AA320" s="15" t="s">
        <v>49</v>
      </c>
      <c r="AB320" s="17">
        <v>0</v>
      </c>
      <c r="AC320" s="17">
        <v>0</v>
      </c>
      <c r="AD320" s="15" t="s">
        <v>49</v>
      </c>
      <c r="AE320" s="17">
        <v>0</v>
      </c>
      <c r="AF320" s="15">
        <v>0</v>
      </c>
      <c r="AG320" s="15" t="s">
        <v>49</v>
      </c>
      <c r="AH320" s="17">
        <v>0</v>
      </c>
      <c r="AI320" s="17">
        <v>0</v>
      </c>
      <c r="AJ320" s="15" t="s">
        <v>49</v>
      </c>
      <c r="AK320" s="17">
        <v>0</v>
      </c>
      <c r="AL320" s="17">
        <v>0</v>
      </c>
      <c r="AM320" s="99" t="s">
        <v>52</v>
      </c>
      <c r="AN320" s="15" t="s">
        <v>52</v>
      </c>
      <c r="AO320" s="99" t="s">
        <v>52</v>
      </c>
      <c r="AP320" s="22" t="s">
        <v>52</v>
      </c>
      <c r="AQ320" s="20"/>
      <c r="AR320" s="20"/>
    </row>
    <row r="321" spans="1:44" x14ac:dyDescent="0.25">
      <c r="A321" s="15" t="s">
        <v>1157</v>
      </c>
      <c r="B321" s="3">
        <v>44082</v>
      </c>
      <c r="C321" s="15" t="s">
        <v>326</v>
      </c>
      <c r="D321" s="15" t="s">
        <v>652</v>
      </c>
      <c r="E321" s="15" t="s">
        <v>48</v>
      </c>
      <c r="F321" s="15" t="s">
        <v>630</v>
      </c>
      <c r="G321" s="15" t="s">
        <v>50</v>
      </c>
      <c r="H321" s="15" t="s">
        <v>573</v>
      </c>
      <c r="I321" s="17" t="s">
        <v>52</v>
      </c>
      <c r="J321" s="17" t="s">
        <v>52</v>
      </c>
      <c r="K321" s="17" t="s">
        <v>52</v>
      </c>
      <c r="L321" s="17" t="s">
        <v>52</v>
      </c>
      <c r="M321" s="17">
        <v>0</v>
      </c>
      <c r="N321" s="15" t="s">
        <v>52</v>
      </c>
      <c r="O321" s="15" t="s">
        <v>53</v>
      </c>
      <c r="P321" s="15" t="s">
        <v>52</v>
      </c>
      <c r="Q321" s="17">
        <v>60701149.680599988</v>
      </c>
      <c r="R321" s="17">
        <v>0</v>
      </c>
      <c r="S321" s="17">
        <v>56151125.185000002</v>
      </c>
      <c r="T321" s="17">
        <v>0</v>
      </c>
      <c r="U321" s="15" t="s">
        <v>49</v>
      </c>
      <c r="V321" s="17">
        <v>0</v>
      </c>
      <c r="W321" s="17">
        <v>3922434.91</v>
      </c>
      <c r="X321" s="15" t="s">
        <v>49</v>
      </c>
      <c r="Y321" s="17">
        <v>627589.58560000011</v>
      </c>
      <c r="Z321" s="17">
        <v>0</v>
      </c>
      <c r="AA321" s="15" t="s">
        <v>49</v>
      </c>
      <c r="AB321" s="17">
        <v>0</v>
      </c>
      <c r="AC321" s="17">
        <v>0</v>
      </c>
      <c r="AD321" s="15" t="s">
        <v>49</v>
      </c>
      <c r="AE321" s="17">
        <v>0</v>
      </c>
      <c r="AF321" s="15">
        <v>0</v>
      </c>
      <c r="AG321" s="15" t="s">
        <v>49</v>
      </c>
      <c r="AH321" s="17">
        <v>0</v>
      </c>
      <c r="AI321" s="17">
        <v>0</v>
      </c>
      <c r="AJ321" s="15" t="s">
        <v>49</v>
      </c>
      <c r="AK321" s="17">
        <v>0</v>
      </c>
      <c r="AL321" s="17">
        <v>0</v>
      </c>
      <c r="AM321" s="99" t="s">
        <v>52</v>
      </c>
      <c r="AN321" s="15" t="s">
        <v>52</v>
      </c>
      <c r="AO321" s="99" t="s">
        <v>52</v>
      </c>
      <c r="AP321" s="22" t="s">
        <v>52</v>
      </c>
      <c r="AQ321" s="20"/>
      <c r="AR321" s="20"/>
    </row>
    <row r="322" spans="1:44" x14ac:dyDescent="0.25">
      <c r="A322" s="15" t="s">
        <v>1159</v>
      </c>
      <c r="B322" s="3">
        <v>44082</v>
      </c>
      <c r="C322" s="15" t="s">
        <v>326</v>
      </c>
      <c r="D322" s="15" t="s">
        <v>652</v>
      </c>
      <c r="E322" s="15" t="s">
        <v>48</v>
      </c>
      <c r="F322" s="15" t="s">
        <v>630</v>
      </c>
      <c r="G322" s="15" t="s">
        <v>50</v>
      </c>
      <c r="H322" s="15" t="s">
        <v>574</v>
      </c>
      <c r="I322" s="17" t="s">
        <v>52</v>
      </c>
      <c r="J322" s="17" t="s">
        <v>52</v>
      </c>
      <c r="K322" s="17" t="s">
        <v>52</v>
      </c>
      <c r="L322" s="17" t="s">
        <v>52</v>
      </c>
      <c r="M322" s="17">
        <v>0</v>
      </c>
      <c r="N322" s="15" t="s">
        <v>52</v>
      </c>
      <c r="O322" s="15" t="s">
        <v>575</v>
      </c>
      <c r="P322" s="15" t="s">
        <v>576</v>
      </c>
      <c r="Q322" s="17">
        <v>749525.00280000002</v>
      </c>
      <c r="R322" s="17">
        <v>0</v>
      </c>
      <c r="S322" s="17">
        <v>506975</v>
      </c>
      <c r="T322" s="17">
        <v>209094.83</v>
      </c>
      <c r="U322" s="15" t="s">
        <v>54</v>
      </c>
      <c r="V322" s="17">
        <v>33455.1728</v>
      </c>
      <c r="W322" s="17">
        <v>0</v>
      </c>
      <c r="X322" s="15" t="s">
        <v>49</v>
      </c>
      <c r="Y322" s="17">
        <v>0</v>
      </c>
      <c r="Z322" s="17">
        <v>0</v>
      </c>
      <c r="AA322" s="15" t="s">
        <v>49</v>
      </c>
      <c r="AB322" s="17">
        <v>0</v>
      </c>
      <c r="AC322" s="17">
        <v>0</v>
      </c>
      <c r="AD322" s="15" t="s">
        <v>49</v>
      </c>
      <c r="AE322" s="17">
        <v>0</v>
      </c>
      <c r="AF322" s="15">
        <v>0</v>
      </c>
      <c r="AG322" s="15" t="s">
        <v>49</v>
      </c>
      <c r="AH322" s="17">
        <v>0</v>
      </c>
      <c r="AI322" s="17">
        <v>0</v>
      </c>
      <c r="AJ322" s="15" t="s">
        <v>49</v>
      </c>
      <c r="AK322" s="17">
        <v>0</v>
      </c>
      <c r="AL322" s="17">
        <v>0</v>
      </c>
      <c r="AM322" s="104" t="s">
        <v>52</v>
      </c>
      <c r="AN322" s="15" t="s">
        <v>52</v>
      </c>
      <c r="AO322" s="105" t="s">
        <v>52</v>
      </c>
      <c r="AP322" s="15" t="s">
        <v>52</v>
      </c>
      <c r="AQ322" s="20"/>
      <c r="AR322" s="20"/>
    </row>
    <row r="323" spans="1:44" x14ac:dyDescent="0.25">
      <c r="A323" s="15" t="s">
        <v>1161</v>
      </c>
      <c r="B323" s="3">
        <v>44082</v>
      </c>
      <c r="C323" s="15" t="s">
        <v>326</v>
      </c>
      <c r="D323" s="15" t="s">
        <v>652</v>
      </c>
      <c r="E323" s="15" t="s">
        <v>48</v>
      </c>
      <c r="F323" s="15" t="s">
        <v>630</v>
      </c>
      <c r="G323" s="15" t="s">
        <v>50</v>
      </c>
      <c r="H323" s="15" t="s">
        <v>577</v>
      </c>
      <c r="I323" s="17" t="s">
        <v>52</v>
      </c>
      <c r="J323" s="17" t="s">
        <v>52</v>
      </c>
      <c r="K323" s="17" t="s">
        <v>52</v>
      </c>
      <c r="L323" s="17" t="s">
        <v>52</v>
      </c>
      <c r="M323" s="17">
        <v>0</v>
      </c>
      <c r="N323" s="15" t="s">
        <v>52</v>
      </c>
      <c r="O323" s="15" t="s">
        <v>53</v>
      </c>
      <c r="P323" s="15" t="s">
        <v>52</v>
      </c>
      <c r="Q323" s="17">
        <v>14899209.501600001</v>
      </c>
      <c r="R323" s="17">
        <v>0</v>
      </c>
      <c r="S323" s="17">
        <v>13415082</v>
      </c>
      <c r="T323" s="17">
        <v>0</v>
      </c>
      <c r="U323" s="15" t="s">
        <v>49</v>
      </c>
      <c r="V323" s="17">
        <v>0</v>
      </c>
      <c r="W323" s="17">
        <v>1279420.26</v>
      </c>
      <c r="X323" s="15" t="s">
        <v>49</v>
      </c>
      <c r="Y323" s="17">
        <v>204707.24160000001</v>
      </c>
      <c r="Z323" s="17">
        <v>0</v>
      </c>
      <c r="AA323" s="15" t="s">
        <v>49</v>
      </c>
      <c r="AB323" s="17">
        <v>0</v>
      </c>
      <c r="AC323" s="17">
        <v>0</v>
      </c>
      <c r="AD323" s="15" t="s">
        <v>49</v>
      </c>
      <c r="AE323" s="17">
        <v>0</v>
      </c>
      <c r="AF323" s="15">
        <v>0</v>
      </c>
      <c r="AG323" s="15" t="s">
        <v>49</v>
      </c>
      <c r="AH323" s="17">
        <v>0</v>
      </c>
      <c r="AI323" s="17">
        <v>0</v>
      </c>
      <c r="AJ323" s="15" t="s">
        <v>49</v>
      </c>
      <c r="AK323" s="17">
        <v>0</v>
      </c>
      <c r="AL323" s="17">
        <v>0</v>
      </c>
      <c r="AM323" s="104" t="s">
        <v>52</v>
      </c>
      <c r="AN323" s="15" t="s">
        <v>52</v>
      </c>
      <c r="AO323" s="105" t="s">
        <v>52</v>
      </c>
      <c r="AP323" s="15" t="s">
        <v>52</v>
      </c>
      <c r="AQ323" s="20"/>
      <c r="AR323" s="20"/>
    </row>
    <row r="324" spans="1:44" x14ac:dyDescent="0.25">
      <c r="A324" s="15" t="s">
        <v>1163</v>
      </c>
      <c r="B324" s="3">
        <v>44082</v>
      </c>
      <c r="C324" s="15" t="s">
        <v>326</v>
      </c>
      <c r="D324" s="15" t="s">
        <v>397</v>
      </c>
      <c r="E324" s="15" t="s">
        <v>398</v>
      </c>
      <c r="F324" s="15" t="s">
        <v>1346</v>
      </c>
      <c r="G324" s="15" t="s">
        <v>50</v>
      </c>
      <c r="H324" s="15" t="s">
        <v>1026</v>
      </c>
      <c r="I324" s="17" t="s">
        <v>52</v>
      </c>
      <c r="J324" s="17" t="s">
        <v>52</v>
      </c>
      <c r="K324" s="17" t="s">
        <v>52</v>
      </c>
      <c r="L324" s="17" t="s">
        <v>52</v>
      </c>
      <c r="M324" s="17">
        <v>0</v>
      </c>
      <c r="N324" s="15" t="s">
        <v>52</v>
      </c>
      <c r="O324" s="15" t="s">
        <v>53</v>
      </c>
      <c r="P324" s="15" t="s">
        <v>52</v>
      </c>
      <c r="Q324" s="17">
        <v>4670377.8000000007</v>
      </c>
      <c r="R324" s="17">
        <v>0</v>
      </c>
      <c r="S324" s="17">
        <v>462501</v>
      </c>
      <c r="T324" s="17">
        <v>0</v>
      </c>
      <c r="U324" s="15" t="s">
        <v>49</v>
      </c>
      <c r="V324" s="17">
        <v>0</v>
      </c>
      <c r="W324" s="17">
        <v>3627480</v>
      </c>
      <c r="X324" s="15" t="s">
        <v>49</v>
      </c>
      <c r="Y324" s="17">
        <v>580396.80000000005</v>
      </c>
      <c r="Z324" s="17">
        <v>0</v>
      </c>
      <c r="AA324" s="15" t="s">
        <v>49</v>
      </c>
      <c r="AB324" s="17">
        <v>0</v>
      </c>
      <c r="AC324" s="17">
        <v>0</v>
      </c>
      <c r="AD324" s="15" t="s">
        <v>49</v>
      </c>
      <c r="AE324" s="17">
        <v>0</v>
      </c>
      <c r="AF324" s="15">
        <v>0</v>
      </c>
      <c r="AG324" s="15" t="s">
        <v>49</v>
      </c>
      <c r="AH324" s="17">
        <v>0</v>
      </c>
      <c r="AI324" s="17">
        <v>0</v>
      </c>
      <c r="AJ324" s="15" t="s">
        <v>49</v>
      </c>
      <c r="AK324" s="17">
        <v>0</v>
      </c>
      <c r="AL324" s="17">
        <v>0</v>
      </c>
      <c r="AM324" s="104" t="s">
        <v>52</v>
      </c>
      <c r="AN324" s="15" t="s">
        <v>52</v>
      </c>
      <c r="AO324" s="105" t="s">
        <v>52</v>
      </c>
      <c r="AP324" s="15" t="s">
        <v>52</v>
      </c>
      <c r="AQ324" s="20"/>
      <c r="AR324" s="20"/>
    </row>
    <row r="325" spans="1:44" x14ac:dyDescent="0.25">
      <c r="A325" s="15" t="s">
        <v>1167</v>
      </c>
      <c r="B325" s="3">
        <v>44082</v>
      </c>
      <c r="C325" s="15" t="s">
        <v>326</v>
      </c>
      <c r="D325" s="15" t="s">
        <v>653</v>
      </c>
      <c r="E325" s="15" t="s">
        <v>79</v>
      </c>
      <c r="F325" s="15" t="s">
        <v>664</v>
      </c>
      <c r="G325" s="15" t="s">
        <v>50</v>
      </c>
      <c r="H325" s="15" t="s">
        <v>579</v>
      </c>
      <c r="I325" s="17" t="s">
        <v>52</v>
      </c>
      <c r="J325" s="17" t="s">
        <v>52</v>
      </c>
      <c r="K325" s="17" t="s">
        <v>52</v>
      </c>
      <c r="L325" s="17" t="s">
        <v>52</v>
      </c>
      <c r="M325" s="17">
        <v>0</v>
      </c>
      <c r="N325" s="15" t="s">
        <v>52</v>
      </c>
      <c r="O325" s="15" t="s">
        <v>53</v>
      </c>
      <c r="P325" s="15" t="s">
        <v>52</v>
      </c>
      <c r="Q325" s="17">
        <v>55152480.611000001</v>
      </c>
      <c r="R325" s="17">
        <v>0</v>
      </c>
      <c r="S325" s="17">
        <v>47354432.695</v>
      </c>
      <c r="T325" s="17">
        <v>0</v>
      </c>
      <c r="U325" s="15" t="s">
        <v>49</v>
      </c>
      <c r="V325" s="17">
        <v>0</v>
      </c>
      <c r="W325" s="17">
        <v>6722455.1000000006</v>
      </c>
      <c r="X325" s="15" t="s">
        <v>49</v>
      </c>
      <c r="Y325" s="17">
        <v>1075592.8159999999</v>
      </c>
      <c r="Z325" s="17">
        <v>0</v>
      </c>
      <c r="AA325" s="15" t="s">
        <v>49</v>
      </c>
      <c r="AB325" s="17">
        <v>0</v>
      </c>
      <c r="AC325" s="17">
        <v>0</v>
      </c>
      <c r="AD325" s="15" t="s">
        <v>49</v>
      </c>
      <c r="AE325" s="17">
        <v>0</v>
      </c>
      <c r="AF325" s="15">
        <v>0</v>
      </c>
      <c r="AG325" s="15" t="s">
        <v>49</v>
      </c>
      <c r="AH325" s="17">
        <v>0</v>
      </c>
      <c r="AI325" s="17">
        <v>0</v>
      </c>
      <c r="AJ325" s="15" t="s">
        <v>49</v>
      </c>
      <c r="AK325" s="17">
        <v>0</v>
      </c>
      <c r="AL325" s="17">
        <v>0</v>
      </c>
      <c r="AM325" s="104" t="s">
        <v>52</v>
      </c>
      <c r="AN325" s="15" t="s">
        <v>52</v>
      </c>
      <c r="AO325" s="105" t="s">
        <v>52</v>
      </c>
      <c r="AP325" s="15" t="s">
        <v>52</v>
      </c>
      <c r="AQ325" s="20"/>
      <c r="AR325" s="20"/>
    </row>
    <row r="326" spans="1:44" x14ac:dyDescent="0.25">
      <c r="A326" s="15" t="s">
        <v>1169</v>
      </c>
      <c r="B326" s="19">
        <v>44082</v>
      </c>
      <c r="C326" s="15" t="s">
        <v>326</v>
      </c>
      <c r="D326" s="15" t="s">
        <v>1352</v>
      </c>
      <c r="E326" s="15" t="s">
        <v>1353</v>
      </c>
      <c r="F326" s="15" t="s">
        <v>1362</v>
      </c>
      <c r="G326" s="15" t="s">
        <v>50</v>
      </c>
      <c r="H326" s="15" t="s">
        <v>1354</v>
      </c>
      <c r="I326" s="17"/>
      <c r="J326" s="17"/>
      <c r="K326" s="17"/>
      <c r="L326" s="17"/>
      <c r="M326" s="17">
        <v>0</v>
      </c>
      <c r="N326" s="15"/>
      <c r="O326" s="15" t="s">
        <v>661</v>
      </c>
      <c r="P326" s="15"/>
      <c r="Q326" s="17">
        <v>0</v>
      </c>
      <c r="R326" s="17">
        <v>0</v>
      </c>
      <c r="S326" s="17">
        <v>0</v>
      </c>
      <c r="T326" s="17">
        <v>0</v>
      </c>
      <c r="U326" s="15" t="s">
        <v>49</v>
      </c>
      <c r="V326" s="17">
        <v>0</v>
      </c>
      <c r="W326" s="17">
        <v>0</v>
      </c>
      <c r="X326" s="15" t="s">
        <v>49</v>
      </c>
      <c r="Y326" s="17">
        <v>0</v>
      </c>
      <c r="Z326" s="17">
        <v>0</v>
      </c>
      <c r="AA326" s="15" t="s">
        <v>49</v>
      </c>
      <c r="AB326" s="17">
        <v>0</v>
      </c>
      <c r="AC326" s="17">
        <v>0</v>
      </c>
      <c r="AD326" s="15" t="s">
        <v>49</v>
      </c>
      <c r="AE326" s="17">
        <v>0</v>
      </c>
      <c r="AF326" s="15" t="s">
        <v>681</v>
      </c>
      <c r="AG326" s="15" t="s">
        <v>49</v>
      </c>
      <c r="AH326" s="17">
        <v>0</v>
      </c>
      <c r="AI326" s="17">
        <v>0</v>
      </c>
      <c r="AJ326" s="15" t="s">
        <v>49</v>
      </c>
      <c r="AK326" s="17">
        <v>0</v>
      </c>
      <c r="AL326" s="17">
        <v>0</v>
      </c>
      <c r="AM326" s="104"/>
      <c r="AN326" s="5"/>
      <c r="AO326" s="106"/>
      <c r="AP326" s="15"/>
      <c r="AQ326" s="20"/>
      <c r="AR326" s="20"/>
    </row>
    <row r="327" spans="1:44" x14ac:dyDescent="0.25">
      <c r="A327" s="15" t="s">
        <v>1171</v>
      </c>
      <c r="B327" s="3">
        <v>44082</v>
      </c>
      <c r="C327" s="15" t="s">
        <v>326</v>
      </c>
      <c r="D327" s="15" t="s">
        <v>399</v>
      </c>
      <c r="E327" s="15" t="s">
        <v>400</v>
      </c>
      <c r="F327" s="15" t="s">
        <v>1375</v>
      </c>
      <c r="G327" s="15" t="s">
        <v>50</v>
      </c>
      <c r="H327" s="15" t="s">
        <v>1028</v>
      </c>
      <c r="I327" s="17" t="s">
        <v>52</v>
      </c>
      <c r="J327" s="17" t="s">
        <v>52</v>
      </c>
      <c r="K327" s="17" t="s">
        <v>52</v>
      </c>
      <c r="L327" s="17" t="s">
        <v>52</v>
      </c>
      <c r="M327" s="17">
        <v>0</v>
      </c>
      <c r="N327" s="15" t="s">
        <v>52</v>
      </c>
      <c r="O327" s="15" t="s">
        <v>53</v>
      </c>
      <c r="P327" s="15" t="s">
        <v>52</v>
      </c>
      <c r="Q327" s="17">
        <v>15326821.872</v>
      </c>
      <c r="R327" s="17">
        <v>0</v>
      </c>
      <c r="S327" s="17">
        <v>12016977.399999999</v>
      </c>
      <c r="T327" s="17">
        <v>0</v>
      </c>
      <c r="U327" s="15" t="s">
        <v>49</v>
      </c>
      <c r="V327" s="17">
        <v>0</v>
      </c>
      <c r="W327" s="17">
        <v>2853314.2</v>
      </c>
      <c r="X327" s="15" t="s">
        <v>54</v>
      </c>
      <c r="Y327" s="17">
        <v>456530.272</v>
      </c>
      <c r="Z327" s="17">
        <v>0</v>
      </c>
      <c r="AA327" s="15" t="s">
        <v>49</v>
      </c>
      <c r="AB327" s="17">
        <v>0</v>
      </c>
      <c r="AC327" s="17">
        <v>0</v>
      </c>
      <c r="AD327" s="15" t="s">
        <v>49</v>
      </c>
      <c r="AE327" s="17">
        <v>0</v>
      </c>
      <c r="AF327" s="15">
        <v>0</v>
      </c>
      <c r="AG327" s="15" t="s">
        <v>49</v>
      </c>
      <c r="AH327" s="17">
        <v>0</v>
      </c>
      <c r="AI327" s="17">
        <v>0</v>
      </c>
      <c r="AJ327" s="15" t="s">
        <v>49</v>
      </c>
      <c r="AK327" s="17">
        <v>0</v>
      </c>
      <c r="AL327" s="17">
        <v>0</v>
      </c>
      <c r="AM327" s="104" t="s">
        <v>52</v>
      </c>
      <c r="AN327" s="15" t="s">
        <v>52</v>
      </c>
      <c r="AO327" s="105" t="s">
        <v>52</v>
      </c>
      <c r="AP327" s="15" t="s">
        <v>52</v>
      </c>
      <c r="AQ327" s="20"/>
      <c r="AR327" s="20"/>
    </row>
    <row r="328" spans="1:44" x14ac:dyDescent="0.25">
      <c r="A328" s="15" t="s">
        <v>1173</v>
      </c>
      <c r="B328" s="3">
        <v>44083</v>
      </c>
      <c r="C328" s="15" t="s">
        <v>326</v>
      </c>
      <c r="D328" s="15" t="s">
        <v>47</v>
      </c>
      <c r="E328" s="15" t="s">
        <v>327</v>
      </c>
      <c r="F328" s="15" t="s">
        <v>1253</v>
      </c>
      <c r="G328" s="15" t="s">
        <v>50</v>
      </c>
      <c r="H328" s="15" t="s">
        <v>1030</v>
      </c>
      <c r="I328" s="17" t="s">
        <v>52</v>
      </c>
      <c r="J328" s="17" t="s">
        <v>52</v>
      </c>
      <c r="K328" s="17" t="s">
        <v>52</v>
      </c>
      <c r="L328" s="17" t="s">
        <v>52</v>
      </c>
      <c r="M328" s="17">
        <v>0</v>
      </c>
      <c r="N328" s="15" t="s">
        <v>52</v>
      </c>
      <c r="O328" s="15" t="s">
        <v>53</v>
      </c>
      <c r="P328" s="15" t="s">
        <v>52</v>
      </c>
      <c r="Q328" s="17">
        <v>79494308.990400001</v>
      </c>
      <c r="R328" s="17">
        <v>0</v>
      </c>
      <c r="S328" s="17">
        <v>67167466.399999991</v>
      </c>
      <c r="T328" s="17">
        <v>0</v>
      </c>
      <c r="U328" s="15" t="s">
        <v>49</v>
      </c>
      <c r="V328" s="17">
        <v>0</v>
      </c>
      <c r="W328" s="17">
        <v>10626588.440000001</v>
      </c>
      <c r="X328" s="15" t="s">
        <v>54</v>
      </c>
      <c r="Y328" s="17">
        <v>1700254.1504000002</v>
      </c>
      <c r="Z328" s="17">
        <v>0</v>
      </c>
      <c r="AA328" s="15" t="s">
        <v>49</v>
      </c>
      <c r="AB328" s="17">
        <v>0</v>
      </c>
      <c r="AC328" s="17">
        <v>0</v>
      </c>
      <c r="AD328" s="15" t="s">
        <v>49</v>
      </c>
      <c r="AE328" s="17">
        <v>0</v>
      </c>
      <c r="AF328" s="15">
        <v>0</v>
      </c>
      <c r="AG328" s="15" t="s">
        <v>49</v>
      </c>
      <c r="AH328" s="17">
        <v>0</v>
      </c>
      <c r="AI328" s="17">
        <v>0</v>
      </c>
      <c r="AJ328" s="15" t="s">
        <v>49</v>
      </c>
      <c r="AK328" s="17">
        <v>0</v>
      </c>
      <c r="AL328" s="17">
        <v>0</v>
      </c>
      <c r="AM328" s="104" t="s">
        <v>52</v>
      </c>
      <c r="AN328" s="15" t="s">
        <v>52</v>
      </c>
      <c r="AO328" s="105" t="s">
        <v>52</v>
      </c>
      <c r="AP328" s="15" t="s">
        <v>52</v>
      </c>
      <c r="AQ328" s="20"/>
      <c r="AR328" s="20"/>
    </row>
    <row r="329" spans="1:44" x14ac:dyDescent="0.25">
      <c r="A329" s="15" t="s">
        <v>1175</v>
      </c>
      <c r="B329" s="3">
        <v>44083</v>
      </c>
      <c r="C329" s="15" t="s">
        <v>82</v>
      </c>
      <c r="D329" s="15" t="s">
        <v>47</v>
      </c>
      <c r="E329" s="15" t="s">
        <v>83</v>
      </c>
      <c r="F329" s="15" t="s">
        <v>859</v>
      </c>
      <c r="G329" s="15" t="s">
        <v>50</v>
      </c>
      <c r="H329" s="15" t="s">
        <v>815</v>
      </c>
      <c r="I329" s="17" t="s">
        <v>52</v>
      </c>
      <c r="J329" s="17" t="s">
        <v>52</v>
      </c>
      <c r="K329" s="17" t="s">
        <v>52</v>
      </c>
      <c r="L329" s="17" t="s">
        <v>52</v>
      </c>
      <c r="M329" s="17">
        <v>0</v>
      </c>
      <c r="N329" s="15" t="s">
        <v>52</v>
      </c>
      <c r="O329" s="15" t="s">
        <v>53</v>
      </c>
      <c r="P329" s="15" t="s">
        <v>52</v>
      </c>
      <c r="Q329" s="17">
        <v>180997766.5688</v>
      </c>
      <c r="R329" s="17">
        <v>0</v>
      </c>
      <c r="S329" s="17">
        <v>121365018.80000001</v>
      </c>
      <c r="T329" s="17">
        <v>0</v>
      </c>
      <c r="U329" s="15" t="s">
        <v>49</v>
      </c>
      <c r="V329" s="17">
        <v>0</v>
      </c>
      <c r="W329" s="17">
        <v>51407541.18</v>
      </c>
      <c r="X329" s="15" t="s">
        <v>54</v>
      </c>
      <c r="Y329" s="17">
        <v>8225206.5888</v>
      </c>
      <c r="Z329" s="17">
        <v>0</v>
      </c>
      <c r="AA329" s="15" t="s">
        <v>49</v>
      </c>
      <c r="AB329" s="17">
        <v>0</v>
      </c>
      <c r="AC329" s="17">
        <v>0</v>
      </c>
      <c r="AD329" s="15" t="s">
        <v>49</v>
      </c>
      <c r="AE329" s="17">
        <v>0</v>
      </c>
      <c r="AF329" s="15">
        <v>0</v>
      </c>
      <c r="AG329" s="15" t="s">
        <v>49</v>
      </c>
      <c r="AH329" s="17">
        <v>0</v>
      </c>
      <c r="AI329" s="17">
        <v>0</v>
      </c>
      <c r="AJ329" s="15" t="s">
        <v>49</v>
      </c>
      <c r="AK329" s="17">
        <v>0</v>
      </c>
      <c r="AL329" s="17">
        <v>0</v>
      </c>
      <c r="AM329" s="104" t="s">
        <v>52</v>
      </c>
      <c r="AN329" s="15" t="s">
        <v>52</v>
      </c>
      <c r="AO329" s="105" t="s">
        <v>52</v>
      </c>
      <c r="AP329" s="15" t="s">
        <v>52</v>
      </c>
      <c r="AQ329" s="20"/>
      <c r="AR329" s="20"/>
    </row>
    <row r="330" spans="1:44" x14ac:dyDescent="0.25">
      <c r="A330" s="15" t="s">
        <v>1177</v>
      </c>
      <c r="B330" s="3">
        <v>44083</v>
      </c>
      <c r="C330" s="15" t="s">
        <v>326</v>
      </c>
      <c r="D330" s="15" t="s">
        <v>56</v>
      </c>
      <c r="E330" s="15" t="s">
        <v>328</v>
      </c>
      <c r="F330" s="15" t="s">
        <v>1266</v>
      </c>
      <c r="G330" s="15" t="s">
        <v>50</v>
      </c>
      <c r="H330" s="15" t="s">
        <v>1032</v>
      </c>
      <c r="I330" s="17" t="s">
        <v>52</v>
      </c>
      <c r="J330" s="17" t="s">
        <v>52</v>
      </c>
      <c r="K330" s="17" t="s">
        <v>52</v>
      </c>
      <c r="L330" s="17" t="s">
        <v>52</v>
      </c>
      <c r="M330" s="17">
        <v>0</v>
      </c>
      <c r="N330" s="15" t="s">
        <v>52</v>
      </c>
      <c r="O330" s="15" t="s">
        <v>53</v>
      </c>
      <c r="P330" s="15" t="s">
        <v>52</v>
      </c>
      <c r="Q330" s="17">
        <v>65122124.868799992</v>
      </c>
      <c r="R330" s="17">
        <v>0</v>
      </c>
      <c r="S330" s="17">
        <v>47483410</v>
      </c>
      <c r="T330" s="17">
        <v>0</v>
      </c>
      <c r="U330" s="15" t="s">
        <v>49</v>
      </c>
      <c r="V330" s="17">
        <v>0</v>
      </c>
      <c r="W330" s="17">
        <v>15205788.68</v>
      </c>
      <c r="X330" s="15" t="s">
        <v>54</v>
      </c>
      <c r="Y330" s="17">
        <v>2432926.1887999997</v>
      </c>
      <c r="Z330" s="17">
        <v>0</v>
      </c>
      <c r="AA330" s="15" t="s">
        <v>49</v>
      </c>
      <c r="AB330" s="17">
        <v>0</v>
      </c>
      <c r="AC330" s="17">
        <v>0</v>
      </c>
      <c r="AD330" s="15" t="s">
        <v>49</v>
      </c>
      <c r="AE330" s="17">
        <v>0</v>
      </c>
      <c r="AF330" s="15">
        <v>0</v>
      </c>
      <c r="AG330" s="15" t="s">
        <v>49</v>
      </c>
      <c r="AH330" s="17">
        <v>0</v>
      </c>
      <c r="AI330" s="17">
        <v>0</v>
      </c>
      <c r="AJ330" s="15" t="s">
        <v>49</v>
      </c>
      <c r="AK330" s="17">
        <v>0</v>
      </c>
      <c r="AL330" s="17">
        <v>0</v>
      </c>
      <c r="AM330" s="104" t="s">
        <v>52</v>
      </c>
      <c r="AN330" s="15" t="s">
        <v>52</v>
      </c>
      <c r="AO330" s="105" t="s">
        <v>52</v>
      </c>
      <c r="AP330" s="15" t="s">
        <v>52</v>
      </c>
      <c r="AQ330" s="20"/>
      <c r="AR330" s="20"/>
    </row>
    <row r="331" spans="1:44" x14ac:dyDescent="0.25">
      <c r="A331" s="15" t="s">
        <v>1181</v>
      </c>
      <c r="B331" s="3">
        <v>44083</v>
      </c>
      <c r="C331" s="15" t="s">
        <v>326</v>
      </c>
      <c r="D331" s="15" t="s">
        <v>56</v>
      </c>
      <c r="E331" s="15" t="s">
        <v>680</v>
      </c>
      <c r="F331" s="15" t="s">
        <v>700</v>
      </c>
      <c r="G331" s="15" t="s">
        <v>50</v>
      </c>
      <c r="H331" s="15" t="s">
        <v>701</v>
      </c>
      <c r="I331" s="17"/>
      <c r="J331" s="17"/>
      <c r="K331" s="17"/>
      <c r="L331" s="17"/>
      <c r="M331" s="17">
        <v>0</v>
      </c>
      <c r="N331" s="15"/>
      <c r="O331" s="15" t="s">
        <v>53</v>
      </c>
      <c r="P331" s="15"/>
      <c r="Q331" s="17">
        <v>30634237.48</v>
      </c>
      <c r="R331" s="17">
        <v>0</v>
      </c>
      <c r="S331" s="17">
        <f>+Q331</f>
        <v>30634237.48</v>
      </c>
      <c r="T331" s="17">
        <v>0</v>
      </c>
      <c r="U331" s="15"/>
      <c r="V331" s="17">
        <v>0</v>
      </c>
      <c r="W331" s="17">
        <v>0</v>
      </c>
      <c r="X331" s="15"/>
      <c r="Y331" s="17">
        <v>0</v>
      </c>
      <c r="Z331" s="17">
        <v>0</v>
      </c>
      <c r="AA331" s="15" t="s">
        <v>681</v>
      </c>
      <c r="AB331" s="17">
        <v>0</v>
      </c>
      <c r="AC331" s="17">
        <v>0</v>
      </c>
      <c r="AD331" s="15"/>
      <c r="AE331" s="17">
        <v>0</v>
      </c>
      <c r="AF331" s="15"/>
      <c r="AG331" s="15"/>
      <c r="AH331" s="17">
        <v>0</v>
      </c>
      <c r="AI331" s="17">
        <v>0</v>
      </c>
      <c r="AJ331" s="15"/>
      <c r="AK331" s="17">
        <v>0</v>
      </c>
      <c r="AL331" s="17">
        <v>0</v>
      </c>
      <c r="AM331" s="104"/>
      <c r="AN331" s="5"/>
      <c r="AO331" s="106"/>
      <c r="AP331" s="15"/>
      <c r="AQ331" s="20"/>
      <c r="AR331" s="20"/>
    </row>
    <row r="332" spans="1:44" x14ac:dyDescent="0.25">
      <c r="A332" s="15" t="s">
        <v>1183</v>
      </c>
      <c r="B332" s="3">
        <v>44083</v>
      </c>
      <c r="C332" s="15" t="s">
        <v>82</v>
      </c>
      <c r="D332" s="15" t="s">
        <v>56</v>
      </c>
      <c r="E332" s="15" t="s">
        <v>129</v>
      </c>
      <c r="F332" s="15" t="s">
        <v>843</v>
      </c>
      <c r="G332" s="15" t="s">
        <v>50</v>
      </c>
      <c r="H332" s="15" t="s">
        <v>816</v>
      </c>
      <c r="I332" s="17" t="s">
        <v>52</v>
      </c>
      <c r="J332" s="17" t="s">
        <v>52</v>
      </c>
      <c r="K332" s="17" t="s">
        <v>52</v>
      </c>
      <c r="L332" s="17" t="s">
        <v>52</v>
      </c>
      <c r="M332" s="17">
        <v>0</v>
      </c>
      <c r="N332" s="15" t="s">
        <v>52</v>
      </c>
      <c r="O332" s="15" t="s">
        <v>53</v>
      </c>
      <c r="P332" s="15" t="s">
        <v>52</v>
      </c>
      <c r="Q332" s="17">
        <v>150672176.33000001</v>
      </c>
      <c r="R332" s="17">
        <v>0</v>
      </c>
      <c r="S332" s="17">
        <v>117437431.89999998</v>
      </c>
      <c r="T332" s="17">
        <v>0</v>
      </c>
      <c r="U332" s="15" t="s">
        <v>49</v>
      </c>
      <c r="V332" s="17">
        <v>0</v>
      </c>
      <c r="W332" s="17">
        <v>28650641.750000004</v>
      </c>
      <c r="X332" s="15" t="s">
        <v>49</v>
      </c>
      <c r="Y332" s="17">
        <v>4584102.68</v>
      </c>
      <c r="Z332" s="17">
        <v>0</v>
      </c>
      <c r="AA332" s="15" t="s">
        <v>49</v>
      </c>
      <c r="AB332" s="17">
        <v>0</v>
      </c>
      <c r="AC332" s="17">
        <v>0</v>
      </c>
      <c r="AD332" s="15" t="s">
        <v>49</v>
      </c>
      <c r="AE332" s="17">
        <v>0</v>
      </c>
      <c r="AF332" s="15">
        <v>0</v>
      </c>
      <c r="AG332" s="15" t="s">
        <v>49</v>
      </c>
      <c r="AH332" s="17">
        <v>0</v>
      </c>
      <c r="AI332" s="17">
        <v>0</v>
      </c>
      <c r="AJ332" s="15" t="s">
        <v>49</v>
      </c>
      <c r="AK332" s="17">
        <v>0</v>
      </c>
      <c r="AL332" s="17">
        <v>0</v>
      </c>
      <c r="AM332" s="104" t="s">
        <v>52</v>
      </c>
      <c r="AN332" s="15" t="s">
        <v>52</v>
      </c>
      <c r="AO332" s="105" t="s">
        <v>52</v>
      </c>
      <c r="AP332" s="15" t="s">
        <v>52</v>
      </c>
      <c r="AQ332" s="20"/>
      <c r="AR332" s="20"/>
    </row>
    <row r="333" spans="1:44" x14ac:dyDescent="0.25">
      <c r="A333" s="15" t="s">
        <v>1188</v>
      </c>
      <c r="B333" s="3">
        <v>44083</v>
      </c>
      <c r="C333" s="15" t="s">
        <v>326</v>
      </c>
      <c r="D333" s="15" t="s">
        <v>68</v>
      </c>
      <c r="E333" s="15" t="s">
        <v>332</v>
      </c>
      <c r="F333" s="15" t="s">
        <v>1279</v>
      </c>
      <c r="G333" s="15" t="s">
        <v>60</v>
      </c>
      <c r="H333" s="15" t="s">
        <v>52</v>
      </c>
      <c r="I333" s="17" t="s">
        <v>991</v>
      </c>
      <c r="J333" s="17" t="s">
        <v>52</v>
      </c>
      <c r="K333" s="17" t="s">
        <v>992</v>
      </c>
      <c r="L333" s="17" t="s">
        <v>572</v>
      </c>
      <c r="M333" s="17">
        <v>1163700</v>
      </c>
      <c r="N333" s="15" t="s">
        <v>64</v>
      </c>
      <c r="O333" s="15" t="s">
        <v>993</v>
      </c>
      <c r="P333" s="15" t="s">
        <v>994</v>
      </c>
      <c r="Q333" s="17">
        <v>-1163700</v>
      </c>
      <c r="R333" s="17">
        <v>0</v>
      </c>
      <c r="S333" s="17">
        <v>-1163700</v>
      </c>
      <c r="T333" s="17">
        <v>0</v>
      </c>
      <c r="U333" s="15" t="s">
        <v>49</v>
      </c>
      <c r="V333" s="17">
        <v>0</v>
      </c>
      <c r="W333" s="17">
        <v>0</v>
      </c>
      <c r="X333" s="15" t="s">
        <v>49</v>
      </c>
      <c r="Y333" s="17">
        <v>0</v>
      </c>
      <c r="Z333" s="17">
        <v>0</v>
      </c>
      <c r="AA333" s="15" t="s">
        <v>49</v>
      </c>
      <c r="AB333" s="17">
        <v>0</v>
      </c>
      <c r="AC333" s="17">
        <v>0</v>
      </c>
      <c r="AD333" s="15" t="s">
        <v>49</v>
      </c>
      <c r="AE333" s="17">
        <v>0</v>
      </c>
      <c r="AF333" s="15">
        <v>0</v>
      </c>
      <c r="AG333" s="15" t="s">
        <v>49</v>
      </c>
      <c r="AH333" s="17">
        <v>0</v>
      </c>
      <c r="AI333" s="17">
        <v>0</v>
      </c>
      <c r="AJ333" s="15" t="s">
        <v>49</v>
      </c>
      <c r="AK333" s="17">
        <v>0</v>
      </c>
      <c r="AL333" s="17">
        <v>0</v>
      </c>
      <c r="AM333" s="104" t="s">
        <v>52</v>
      </c>
      <c r="AN333" s="15" t="s">
        <v>52</v>
      </c>
      <c r="AO333" s="105" t="s">
        <v>52</v>
      </c>
      <c r="AP333" s="15" t="s">
        <v>52</v>
      </c>
      <c r="AQ333" s="20"/>
      <c r="AR333" s="20"/>
    </row>
    <row r="334" spans="1:44" x14ac:dyDescent="0.25">
      <c r="A334" s="15" t="s">
        <v>1190</v>
      </c>
      <c r="B334" s="3">
        <v>44083</v>
      </c>
      <c r="C334" s="15" t="s">
        <v>326</v>
      </c>
      <c r="D334" s="15" t="s">
        <v>68</v>
      </c>
      <c r="E334" s="15" t="s">
        <v>332</v>
      </c>
      <c r="F334" s="15" t="s">
        <v>1279</v>
      </c>
      <c r="G334" s="15" t="s">
        <v>60</v>
      </c>
      <c r="H334" s="15" t="s">
        <v>52</v>
      </c>
      <c r="I334" s="17" t="s">
        <v>996</v>
      </c>
      <c r="J334" s="17" t="s">
        <v>52</v>
      </c>
      <c r="K334" s="17" t="s">
        <v>997</v>
      </c>
      <c r="L334" s="17" t="s">
        <v>572</v>
      </c>
      <c r="M334" s="17">
        <v>4394279.24</v>
      </c>
      <c r="N334" s="15" t="s">
        <v>64</v>
      </c>
      <c r="O334" s="15" t="s">
        <v>993</v>
      </c>
      <c r="P334" s="15" t="s">
        <v>998</v>
      </c>
      <c r="Q334" s="17">
        <v>-4394279.2372000003</v>
      </c>
      <c r="R334" s="17">
        <v>0</v>
      </c>
      <c r="S334" s="17">
        <v>-3511511.5</v>
      </c>
      <c r="T334" s="17">
        <v>0</v>
      </c>
      <c r="U334" s="15" t="s">
        <v>49</v>
      </c>
      <c r="V334" s="17">
        <v>0</v>
      </c>
      <c r="W334" s="17">
        <v>-761006.67</v>
      </c>
      <c r="X334" s="15" t="s">
        <v>54</v>
      </c>
      <c r="Y334" s="17">
        <v>-121761.0672</v>
      </c>
      <c r="Z334" s="17">
        <v>0</v>
      </c>
      <c r="AA334" s="15" t="s">
        <v>49</v>
      </c>
      <c r="AB334" s="17">
        <v>0</v>
      </c>
      <c r="AC334" s="17">
        <v>0</v>
      </c>
      <c r="AD334" s="15" t="s">
        <v>49</v>
      </c>
      <c r="AE334" s="17">
        <v>0</v>
      </c>
      <c r="AF334" s="15">
        <v>0</v>
      </c>
      <c r="AG334" s="15" t="s">
        <v>49</v>
      </c>
      <c r="AH334" s="17">
        <v>0</v>
      </c>
      <c r="AI334" s="17">
        <v>0</v>
      </c>
      <c r="AJ334" s="15" t="s">
        <v>49</v>
      </c>
      <c r="AK334" s="17">
        <v>0</v>
      </c>
      <c r="AL334" s="17">
        <v>0</v>
      </c>
      <c r="AM334" s="104" t="s">
        <v>52</v>
      </c>
      <c r="AN334" s="15" t="s">
        <v>52</v>
      </c>
      <c r="AO334" s="105" t="s">
        <v>52</v>
      </c>
      <c r="AP334" s="15" t="s">
        <v>52</v>
      </c>
      <c r="AQ334" s="20"/>
      <c r="AR334" s="20"/>
    </row>
    <row r="335" spans="1:44" x14ac:dyDescent="0.25">
      <c r="A335" s="15" t="s">
        <v>1192</v>
      </c>
      <c r="B335" s="3">
        <v>44083</v>
      </c>
      <c r="C335" s="15" t="s">
        <v>326</v>
      </c>
      <c r="D335" s="15" t="s">
        <v>68</v>
      </c>
      <c r="E335" s="15" t="s">
        <v>332</v>
      </c>
      <c r="F335" s="15" t="s">
        <v>1279</v>
      </c>
      <c r="G335" s="15" t="s">
        <v>60</v>
      </c>
      <c r="H335" s="15" t="s">
        <v>52</v>
      </c>
      <c r="I335" s="17" t="s">
        <v>1000</v>
      </c>
      <c r="J335" s="17" t="s">
        <v>52</v>
      </c>
      <c r="K335" s="17" t="s">
        <v>1001</v>
      </c>
      <c r="L335" s="17" t="s">
        <v>572</v>
      </c>
      <c r="M335" s="17">
        <v>5666727.7400000002</v>
      </c>
      <c r="N335" s="15" t="s">
        <v>64</v>
      </c>
      <c r="O335" s="15" t="s">
        <v>993</v>
      </c>
      <c r="P335" s="15" t="s">
        <v>994</v>
      </c>
      <c r="Q335" s="17">
        <v>-5666727.7372000003</v>
      </c>
      <c r="R335" s="17">
        <v>0</v>
      </c>
      <c r="S335" s="17">
        <v>-4783960</v>
      </c>
      <c r="T335" s="17">
        <v>0</v>
      </c>
      <c r="U335" s="15" t="s">
        <v>49</v>
      </c>
      <c r="V335" s="17">
        <v>0</v>
      </c>
      <c r="W335" s="17">
        <v>-761006.67</v>
      </c>
      <c r="X335" s="15" t="s">
        <v>54</v>
      </c>
      <c r="Y335" s="17">
        <v>-121761.0672</v>
      </c>
      <c r="Z335" s="17">
        <v>0</v>
      </c>
      <c r="AA335" s="15" t="s">
        <v>49</v>
      </c>
      <c r="AB335" s="17">
        <v>0</v>
      </c>
      <c r="AC335" s="17">
        <v>0</v>
      </c>
      <c r="AD335" s="15" t="s">
        <v>49</v>
      </c>
      <c r="AE335" s="17">
        <v>0</v>
      </c>
      <c r="AF335" s="15">
        <v>0</v>
      </c>
      <c r="AG335" s="15" t="s">
        <v>49</v>
      </c>
      <c r="AH335" s="17">
        <v>0</v>
      </c>
      <c r="AI335" s="17">
        <v>0</v>
      </c>
      <c r="AJ335" s="15" t="s">
        <v>49</v>
      </c>
      <c r="AK335" s="17">
        <v>0</v>
      </c>
      <c r="AL335" s="17">
        <v>0</v>
      </c>
      <c r="AM335" s="104" t="s">
        <v>52</v>
      </c>
      <c r="AN335" s="15" t="s">
        <v>52</v>
      </c>
      <c r="AO335" s="105" t="s">
        <v>52</v>
      </c>
      <c r="AP335" s="15" t="s">
        <v>52</v>
      </c>
      <c r="AQ335" s="20"/>
      <c r="AR335" s="20"/>
    </row>
    <row r="336" spans="1:44" s="101" customFormat="1" x14ac:dyDescent="0.25">
      <c r="A336" s="15" t="s">
        <v>1194</v>
      </c>
      <c r="B336" s="3">
        <v>44083</v>
      </c>
      <c r="C336" s="15" t="s">
        <v>326</v>
      </c>
      <c r="D336" s="15" t="s">
        <v>68</v>
      </c>
      <c r="E336" s="15" t="s">
        <v>332</v>
      </c>
      <c r="F336" s="15" t="s">
        <v>1279</v>
      </c>
      <c r="G336" s="15" t="s">
        <v>60</v>
      </c>
      <c r="H336" s="15" t="s">
        <v>52</v>
      </c>
      <c r="I336" s="17" t="s">
        <v>1003</v>
      </c>
      <c r="J336" s="17" t="s">
        <v>52</v>
      </c>
      <c r="K336" s="17" t="s">
        <v>1004</v>
      </c>
      <c r="L336" s="17" t="s">
        <v>572</v>
      </c>
      <c r="M336" s="17">
        <v>14608188.49</v>
      </c>
      <c r="N336" s="15" t="s">
        <v>64</v>
      </c>
      <c r="O336" s="15" t="s">
        <v>993</v>
      </c>
      <c r="P336" s="15" t="s">
        <v>994</v>
      </c>
      <c r="Q336" s="17">
        <v>-14608188.485200001</v>
      </c>
      <c r="R336" s="17">
        <v>0</v>
      </c>
      <c r="S336" s="17">
        <v>-12078159.5</v>
      </c>
      <c r="T336" s="17">
        <v>0</v>
      </c>
      <c r="U336" s="15" t="s">
        <v>49</v>
      </c>
      <c r="V336" s="17">
        <v>0</v>
      </c>
      <c r="W336" s="17">
        <v>-2181059.4700000002</v>
      </c>
      <c r="X336" s="15" t="s">
        <v>54</v>
      </c>
      <c r="Y336" s="17">
        <v>-348969.51520000002</v>
      </c>
      <c r="Z336" s="17">
        <v>0</v>
      </c>
      <c r="AA336" s="15" t="s">
        <v>49</v>
      </c>
      <c r="AB336" s="17">
        <v>0</v>
      </c>
      <c r="AC336" s="17">
        <v>0</v>
      </c>
      <c r="AD336" s="15" t="s">
        <v>49</v>
      </c>
      <c r="AE336" s="17">
        <v>0</v>
      </c>
      <c r="AF336" s="15">
        <v>0</v>
      </c>
      <c r="AG336" s="15" t="s">
        <v>49</v>
      </c>
      <c r="AH336" s="17">
        <v>0</v>
      </c>
      <c r="AI336" s="17">
        <v>0</v>
      </c>
      <c r="AJ336" s="15" t="s">
        <v>49</v>
      </c>
      <c r="AK336" s="17">
        <v>0</v>
      </c>
      <c r="AL336" s="17">
        <v>0</v>
      </c>
      <c r="AM336" s="104" t="s">
        <v>52</v>
      </c>
      <c r="AN336" s="15" t="s">
        <v>52</v>
      </c>
      <c r="AO336" s="105" t="s">
        <v>52</v>
      </c>
      <c r="AP336" s="15" t="s">
        <v>52</v>
      </c>
      <c r="AQ336" s="20"/>
      <c r="AR336" s="20"/>
    </row>
    <row r="337" spans="1:44" s="101" customFormat="1" x14ac:dyDescent="0.25">
      <c r="A337" s="15" t="s">
        <v>1196</v>
      </c>
      <c r="B337" s="3">
        <v>44083</v>
      </c>
      <c r="C337" s="15" t="s">
        <v>326</v>
      </c>
      <c r="D337" s="15" t="s">
        <v>68</v>
      </c>
      <c r="E337" s="15" t="s">
        <v>332</v>
      </c>
      <c r="F337" s="15" t="s">
        <v>1279</v>
      </c>
      <c r="G337" s="15" t="s">
        <v>50</v>
      </c>
      <c r="H337" s="15" t="s">
        <v>1034</v>
      </c>
      <c r="I337" s="17" t="s">
        <v>52</v>
      </c>
      <c r="J337" s="17" t="s">
        <v>52</v>
      </c>
      <c r="K337" s="17" t="s">
        <v>52</v>
      </c>
      <c r="L337" s="17" t="s">
        <v>52</v>
      </c>
      <c r="M337" s="17">
        <v>0</v>
      </c>
      <c r="N337" s="15" t="s">
        <v>52</v>
      </c>
      <c r="O337" s="15" t="s">
        <v>53</v>
      </c>
      <c r="P337" s="15" t="s">
        <v>52</v>
      </c>
      <c r="Q337" s="17">
        <v>65234336.910000011</v>
      </c>
      <c r="R337" s="17">
        <v>0</v>
      </c>
      <c r="S337" s="17">
        <v>45475810.699999988</v>
      </c>
      <c r="T337" s="17">
        <v>0</v>
      </c>
      <c r="U337" s="15" t="s">
        <v>49</v>
      </c>
      <c r="V337" s="17">
        <v>0</v>
      </c>
      <c r="W337" s="17">
        <v>17033212.25</v>
      </c>
      <c r="X337" s="15" t="s">
        <v>49</v>
      </c>
      <c r="Y337" s="17">
        <v>2725313.9600000009</v>
      </c>
      <c r="Z337" s="17">
        <v>0</v>
      </c>
      <c r="AA337" s="15" t="s">
        <v>49</v>
      </c>
      <c r="AB337" s="17">
        <v>0</v>
      </c>
      <c r="AC337" s="17">
        <v>0</v>
      </c>
      <c r="AD337" s="15" t="s">
        <v>49</v>
      </c>
      <c r="AE337" s="17">
        <v>0</v>
      </c>
      <c r="AF337" s="15">
        <v>0</v>
      </c>
      <c r="AG337" s="15" t="s">
        <v>49</v>
      </c>
      <c r="AH337" s="17">
        <v>0</v>
      </c>
      <c r="AI337" s="17">
        <v>0</v>
      </c>
      <c r="AJ337" s="15" t="s">
        <v>49</v>
      </c>
      <c r="AK337" s="17">
        <v>0</v>
      </c>
      <c r="AL337" s="17">
        <v>0</v>
      </c>
      <c r="AM337" s="104" t="s">
        <v>52</v>
      </c>
      <c r="AN337" s="15" t="s">
        <v>52</v>
      </c>
      <c r="AO337" s="105" t="s">
        <v>52</v>
      </c>
      <c r="AP337" s="15" t="s">
        <v>52</v>
      </c>
      <c r="AQ337" s="20"/>
      <c r="AR337" s="20"/>
    </row>
    <row r="338" spans="1:44" s="101" customFormat="1" x14ac:dyDescent="0.25">
      <c r="A338" s="15" t="s">
        <v>1198</v>
      </c>
      <c r="B338" s="3">
        <v>44083</v>
      </c>
      <c r="C338" s="15" t="s">
        <v>46</v>
      </c>
      <c r="D338" s="15" t="s">
        <v>68</v>
      </c>
      <c r="E338" s="15" t="s">
        <v>69</v>
      </c>
      <c r="F338" s="15" t="s">
        <v>635</v>
      </c>
      <c r="G338" s="15" t="s">
        <v>50</v>
      </c>
      <c r="H338" s="15" t="s">
        <v>582</v>
      </c>
      <c r="I338" s="17" t="s">
        <v>52</v>
      </c>
      <c r="J338" s="17" t="s">
        <v>52</v>
      </c>
      <c r="K338" s="17" t="s">
        <v>52</v>
      </c>
      <c r="L338" s="17" t="s">
        <v>52</v>
      </c>
      <c r="M338" s="17">
        <v>0</v>
      </c>
      <c r="N338" s="15" t="s">
        <v>52</v>
      </c>
      <c r="O338" s="15" t="s">
        <v>53</v>
      </c>
      <c r="P338" s="15" t="s">
        <v>52</v>
      </c>
      <c r="Q338" s="17">
        <v>85733659.214600012</v>
      </c>
      <c r="R338" s="17">
        <v>0</v>
      </c>
      <c r="S338" s="17">
        <v>76174648.405000001</v>
      </c>
      <c r="T338" s="17">
        <v>0</v>
      </c>
      <c r="U338" s="15" t="s">
        <v>49</v>
      </c>
      <c r="V338" s="17">
        <v>0</v>
      </c>
      <c r="W338" s="17">
        <v>8240526.5599999996</v>
      </c>
      <c r="X338" s="15" t="s">
        <v>49</v>
      </c>
      <c r="Y338" s="17">
        <v>1318484.2496000002</v>
      </c>
      <c r="Z338" s="17">
        <v>0</v>
      </c>
      <c r="AA338" s="15" t="s">
        <v>49</v>
      </c>
      <c r="AB338" s="17">
        <v>0</v>
      </c>
      <c r="AC338" s="17">
        <v>0</v>
      </c>
      <c r="AD338" s="15" t="s">
        <v>49</v>
      </c>
      <c r="AE338" s="17">
        <v>0</v>
      </c>
      <c r="AF338" s="15">
        <v>0</v>
      </c>
      <c r="AG338" s="15" t="s">
        <v>49</v>
      </c>
      <c r="AH338" s="17">
        <v>0</v>
      </c>
      <c r="AI338" s="17">
        <v>0</v>
      </c>
      <c r="AJ338" s="15" t="s">
        <v>49</v>
      </c>
      <c r="AK338" s="17">
        <v>0</v>
      </c>
      <c r="AL338" s="17">
        <v>0</v>
      </c>
      <c r="AM338" s="104" t="s">
        <v>52</v>
      </c>
      <c r="AN338" s="15" t="s">
        <v>52</v>
      </c>
      <c r="AO338" s="105" t="s">
        <v>52</v>
      </c>
      <c r="AP338" s="15" t="s">
        <v>52</v>
      </c>
      <c r="AQ338" s="20"/>
      <c r="AR338" s="20"/>
    </row>
    <row r="339" spans="1:44" s="101" customFormat="1" x14ac:dyDescent="0.25">
      <c r="A339" s="15" t="s">
        <v>1200</v>
      </c>
      <c r="B339" s="3">
        <v>44083</v>
      </c>
      <c r="C339" s="15" t="s">
        <v>82</v>
      </c>
      <c r="D339" s="15" t="s">
        <v>68</v>
      </c>
      <c r="E339" s="15" t="s">
        <v>86</v>
      </c>
      <c r="F339" s="15" t="s">
        <v>859</v>
      </c>
      <c r="G339" s="15" t="s">
        <v>50</v>
      </c>
      <c r="H339" s="15" t="s">
        <v>817</v>
      </c>
      <c r="I339" s="17" t="s">
        <v>52</v>
      </c>
      <c r="J339" s="17" t="s">
        <v>52</v>
      </c>
      <c r="K339" s="17" t="s">
        <v>52</v>
      </c>
      <c r="L339" s="17" t="s">
        <v>52</v>
      </c>
      <c r="M339" s="17">
        <v>0</v>
      </c>
      <c r="N339" s="15" t="s">
        <v>52</v>
      </c>
      <c r="O339" s="15" t="s">
        <v>53</v>
      </c>
      <c r="P339" s="15" t="s">
        <v>52</v>
      </c>
      <c r="Q339" s="17">
        <v>4931181.1720000003</v>
      </c>
      <c r="R339" s="17">
        <v>0</v>
      </c>
      <c r="S339" s="17">
        <v>3793196</v>
      </c>
      <c r="T339" s="17">
        <v>0</v>
      </c>
      <c r="U339" s="15" t="s">
        <v>49</v>
      </c>
      <c r="V339" s="17">
        <v>0</v>
      </c>
      <c r="W339" s="17">
        <v>981021.7</v>
      </c>
      <c r="X339" s="15" t="s">
        <v>49</v>
      </c>
      <c r="Y339" s="17">
        <v>156963.47200000001</v>
      </c>
      <c r="Z339" s="17">
        <v>0</v>
      </c>
      <c r="AA339" s="15" t="s">
        <v>49</v>
      </c>
      <c r="AB339" s="17">
        <v>0</v>
      </c>
      <c r="AC339" s="17">
        <v>0</v>
      </c>
      <c r="AD339" s="15" t="s">
        <v>49</v>
      </c>
      <c r="AE339" s="17">
        <v>0</v>
      </c>
      <c r="AF339" s="15">
        <v>0</v>
      </c>
      <c r="AG339" s="15" t="s">
        <v>49</v>
      </c>
      <c r="AH339" s="17">
        <v>0</v>
      </c>
      <c r="AI339" s="17">
        <v>0</v>
      </c>
      <c r="AJ339" s="15" t="s">
        <v>49</v>
      </c>
      <c r="AK339" s="17">
        <v>0</v>
      </c>
      <c r="AL339" s="17">
        <v>0</v>
      </c>
      <c r="AM339" s="104" t="s">
        <v>52</v>
      </c>
      <c r="AN339" s="15" t="s">
        <v>52</v>
      </c>
      <c r="AO339" s="105" t="s">
        <v>52</v>
      </c>
      <c r="AP339" s="15" t="s">
        <v>52</v>
      </c>
      <c r="AQ339" s="20"/>
      <c r="AR339" s="20"/>
    </row>
    <row r="340" spans="1:44" s="101" customFormat="1" x14ac:dyDescent="0.25">
      <c r="A340" s="15" t="s">
        <v>1205</v>
      </c>
      <c r="B340" s="3">
        <v>44083</v>
      </c>
      <c r="C340" s="15" t="s">
        <v>326</v>
      </c>
      <c r="D340" s="15" t="s">
        <v>78</v>
      </c>
      <c r="E340" s="15" t="s">
        <v>333</v>
      </c>
      <c r="F340" s="15" t="s">
        <v>1286</v>
      </c>
      <c r="G340" s="15" t="s">
        <v>50</v>
      </c>
      <c r="H340" s="15" t="s">
        <v>1036</v>
      </c>
      <c r="I340" s="17" t="s">
        <v>52</v>
      </c>
      <c r="J340" s="17" t="s">
        <v>52</v>
      </c>
      <c r="K340" s="17" t="s">
        <v>52</v>
      </c>
      <c r="L340" s="17" t="s">
        <v>52</v>
      </c>
      <c r="M340" s="17">
        <v>0</v>
      </c>
      <c r="N340" s="15" t="s">
        <v>52</v>
      </c>
      <c r="O340" s="15" t="s">
        <v>53</v>
      </c>
      <c r="P340" s="15" t="s">
        <v>52</v>
      </c>
      <c r="Q340" s="17">
        <v>140863079.25159997</v>
      </c>
      <c r="R340" s="17">
        <v>0</v>
      </c>
      <c r="S340" s="17">
        <v>95908399.800000012</v>
      </c>
      <c r="T340" s="17">
        <v>0</v>
      </c>
      <c r="U340" s="15" t="s">
        <v>49</v>
      </c>
      <c r="V340" s="17">
        <v>0</v>
      </c>
      <c r="W340" s="17">
        <v>38754034.009999998</v>
      </c>
      <c r="X340" s="15" t="s">
        <v>49</v>
      </c>
      <c r="Y340" s="17">
        <v>6200645.4415999986</v>
      </c>
      <c r="Z340" s="17">
        <v>0</v>
      </c>
      <c r="AA340" s="15" t="s">
        <v>49</v>
      </c>
      <c r="AB340" s="17">
        <v>0</v>
      </c>
      <c r="AC340" s="17">
        <v>0</v>
      </c>
      <c r="AD340" s="15" t="s">
        <v>49</v>
      </c>
      <c r="AE340" s="17">
        <v>0</v>
      </c>
      <c r="AF340" s="15">
        <v>0</v>
      </c>
      <c r="AG340" s="15" t="s">
        <v>49</v>
      </c>
      <c r="AH340" s="17">
        <v>0</v>
      </c>
      <c r="AI340" s="17">
        <v>0</v>
      </c>
      <c r="AJ340" s="15" t="s">
        <v>49</v>
      </c>
      <c r="AK340" s="17">
        <v>0</v>
      </c>
      <c r="AL340" s="17">
        <v>0</v>
      </c>
      <c r="AM340" s="104" t="s">
        <v>52</v>
      </c>
      <c r="AN340" s="15" t="s">
        <v>52</v>
      </c>
      <c r="AO340" s="105" t="s">
        <v>52</v>
      </c>
      <c r="AP340" s="15" t="s">
        <v>52</v>
      </c>
      <c r="AQ340" s="20"/>
      <c r="AR340" s="20"/>
    </row>
    <row r="341" spans="1:44" s="101" customFormat="1" x14ac:dyDescent="0.25">
      <c r="A341" s="15" t="s">
        <v>1207</v>
      </c>
      <c r="B341" s="3">
        <v>44083</v>
      </c>
      <c r="C341" s="15" t="s">
        <v>82</v>
      </c>
      <c r="D341" s="15" t="s">
        <v>78</v>
      </c>
      <c r="E341" s="15" t="s">
        <v>719</v>
      </c>
      <c r="F341" s="15" t="s">
        <v>782</v>
      </c>
      <c r="G341" s="15" t="s">
        <v>50</v>
      </c>
      <c r="H341" s="15" t="s">
        <v>818</v>
      </c>
      <c r="I341" s="17" t="s">
        <v>52</v>
      </c>
      <c r="J341" s="17" t="s">
        <v>52</v>
      </c>
      <c r="K341" s="17" t="s">
        <v>52</v>
      </c>
      <c r="L341" s="17" t="s">
        <v>52</v>
      </c>
      <c r="M341" s="17">
        <v>0</v>
      </c>
      <c r="N341" s="15" t="s">
        <v>52</v>
      </c>
      <c r="O341" s="15" t="s">
        <v>53</v>
      </c>
      <c r="P341" s="15" t="s">
        <v>52</v>
      </c>
      <c r="Q341" s="17">
        <v>94895736.205999985</v>
      </c>
      <c r="R341" s="17">
        <v>0</v>
      </c>
      <c r="S341" s="17">
        <v>72931614.879999995</v>
      </c>
      <c r="T341" s="17">
        <v>0</v>
      </c>
      <c r="U341" s="15" t="s">
        <v>49</v>
      </c>
      <c r="V341" s="17">
        <v>0</v>
      </c>
      <c r="W341" s="17">
        <v>18934587.349999998</v>
      </c>
      <c r="X341" s="15" t="s">
        <v>54</v>
      </c>
      <c r="Y341" s="17">
        <v>3029533.9760000003</v>
      </c>
      <c r="Z341" s="17">
        <v>0</v>
      </c>
      <c r="AA341" s="15" t="s">
        <v>49</v>
      </c>
      <c r="AB341" s="17">
        <v>0</v>
      </c>
      <c r="AC341" s="17">
        <v>0</v>
      </c>
      <c r="AD341" s="15" t="s">
        <v>49</v>
      </c>
      <c r="AE341" s="17">
        <v>0</v>
      </c>
      <c r="AF341" s="15">
        <v>0</v>
      </c>
      <c r="AG341" s="15" t="s">
        <v>49</v>
      </c>
      <c r="AH341" s="17">
        <v>0</v>
      </c>
      <c r="AI341" s="17">
        <v>0</v>
      </c>
      <c r="AJ341" s="15" t="s">
        <v>49</v>
      </c>
      <c r="AK341" s="17">
        <v>0</v>
      </c>
      <c r="AL341" s="17">
        <v>0</v>
      </c>
      <c r="AM341" s="104" t="s">
        <v>52</v>
      </c>
      <c r="AN341" s="15" t="s">
        <v>52</v>
      </c>
      <c r="AO341" s="105" t="s">
        <v>52</v>
      </c>
      <c r="AP341" s="15" t="s">
        <v>52</v>
      </c>
      <c r="AQ341" s="20"/>
      <c r="AR341" s="20"/>
    </row>
    <row r="342" spans="1:44" s="101" customFormat="1" x14ac:dyDescent="0.25">
      <c r="A342" s="15" t="s">
        <v>1209</v>
      </c>
      <c r="B342" s="3">
        <v>44083</v>
      </c>
      <c r="C342" s="15" t="s">
        <v>326</v>
      </c>
      <c r="D342" s="15" t="s">
        <v>100</v>
      </c>
      <c r="E342" s="15" t="s">
        <v>347</v>
      </c>
      <c r="F342" s="15" t="s">
        <v>1271</v>
      </c>
      <c r="G342" s="15" t="s">
        <v>50</v>
      </c>
      <c r="H342" s="15" t="s">
        <v>1298</v>
      </c>
      <c r="I342" s="17" t="s">
        <v>52</v>
      </c>
      <c r="J342" s="17" t="s">
        <v>52</v>
      </c>
      <c r="K342" s="17" t="s">
        <v>52</v>
      </c>
      <c r="L342" s="17" t="s">
        <v>52</v>
      </c>
      <c r="M342" s="17">
        <v>0</v>
      </c>
      <c r="N342" s="15" t="s">
        <v>52</v>
      </c>
      <c r="O342" s="15" t="s">
        <v>661</v>
      </c>
      <c r="P342" s="15" t="s">
        <v>52</v>
      </c>
      <c r="Q342" s="17">
        <v>0</v>
      </c>
      <c r="R342" s="17">
        <v>0</v>
      </c>
      <c r="S342" s="17">
        <v>0</v>
      </c>
      <c r="T342" s="17">
        <v>0</v>
      </c>
      <c r="U342" s="15" t="s">
        <v>49</v>
      </c>
      <c r="V342" s="17">
        <v>0</v>
      </c>
      <c r="W342" s="17">
        <v>0</v>
      </c>
      <c r="X342" s="15" t="s">
        <v>49</v>
      </c>
      <c r="Y342" s="17">
        <v>0</v>
      </c>
      <c r="Z342" s="17">
        <v>0</v>
      </c>
      <c r="AA342" s="15" t="s">
        <v>49</v>
      </c>
      <c r="AB342" s="17">
        <v>0</v>
      </c>
      <c r="AC342" s="17">
        <v>0</v>
      </c>
      <c r="AD342" s="15" t="s">
        <v>49</v>
      </c>
      <c r="AE342" s="17">
        <v>0</v>
      </c>
      <c r="AF342" s="15">
        <v>0</v>
      </c>
      <c r="AG342" s="15" t="s">
        <v>49</v>
      </c>
      <c r="AH342" s="17">
        <v>0</v>
      </c>
      <c r="AI342" s="17">
        <v>0</v>
      </c>
      <c r="AJ342" s="15" t="s">
        <v>49</v>
      </c>
      <c r="AK342" s="17">
        <v>0</v>
      </c>
      <c r="AL342" s="17">
        <v>0</v>
      </c>
      <c r="AM342" s="104" t="s">
        <v>52</v>
      </c>
      <c r="AN342" s="15" t="s">
        <v>52</v>
      </c>
      <c r="AO342" s="105" t="s">
        <v>52</v>
      </c>
      <c r="AP342" s="15" t="s">
        <v>52</v>
      </c>
      <c r="AQ342" s="20"/>
      <c r="AR342" s="20"/>
    </row>
    <row r="343" spans="1:44" s="101" customFormat="1" x14ac:dyDescent="0.25">
      <c r="A343" s="15" t="s">
        <v>1213</v>
      </c>
      <c r="B343" s="3">
        <v>44083</v>
      </c>
      <c r="C343" s="15" t="s">
        <v>326</v>
      </c>
      <c r="D343" s="15" t="s">
        <v>240</v>
      </c>
      <c r="E343" s="15" t="s">
        <v>373</v>
      </c>
      <c r="F343" s="15" t="s">
        <v>1308</v>
      </c>
      <c r="G343" s="15" t="s">
        <v>50</v>
      </c>
      <c r="H343" s="15" t="s">
        <v>1038</v>
      </c>
      <c r="I343" s="17" t="s">
        <v>52</v>
      </c>
      <c r="J343" s="17" t="s">
        <v>52</v>
      </c>
      <c r="K343" s="17" t="s">
        <v>52</v>
      </c>
      <c r="L343" s="17" t="s">
        <v>52</v>
      </c>
      <c r="M343" s="17">
        <v>0</v>
      </c>
      <c r="N343" s="15" t="s">
        <v>52</v>
      </c>
      <c r="O343" s="15" t="s">
        <v>53</v>
      </c>
      <c r="P343" s="15" t="s">
        <v>52</v>
      </c>
      <c r="Q343" s="17">
        <v>30080899.212000001</v>
      </c>
      <c r="R343" s="17">
        <v>0</v>
      </c>
      <c r="S343" s="17">
        <v>23294234.300000001</v>
      </c>
      <c r="T343" s="17">
        <v>0</v>
      </c>
      <c r="U343" s="15" t="s">
        <v>49</v>
      </c>
      <c r="V343" s="17">
        <v>0</v>
      </c>
      <c r="W343" s="17">
        <v>5850573.1999999993</v>
      </c>
      <c r="X343" s="15" t="s">
        <v>49</v>
      </c>
      <c r="Y343" s="17">
        <v>936091.71200000006</v>
      </c>
      <c r="Z343" s="17">
        <v>0</v>
      </c>
      <c r="AA343" s="15" t="s">
        <v>49</v>
      </c>
      <c r="AB343" s="17">
        <v>0</v>
      </c>
      <c r="AC343" s="17">
        <v>0</v>
      </c>
      <c r="AD343" s="15" t="s">
        <v>49</v>
      </c>
      <c r="AE343" s="17">
        <v>0</v>
      </c>
      <c r="AF343" s="15">
        <v>0</v>
      </c>
      <c r="AG343" s="15" t="s">
        <v>49</v>
      </c>
      <c r="AH343" s="17">
        <v>0</v>
      </c>
      <c r="AI343" s="17">
        <v>0</v>
      </c>
      <c r="AJ343" s="15" t="s">
        <v>49</v>
      </c>
      <c r="AK343" s="17">
        <v>0</v>
      </c>
      <c r="AL343" s="17">
        <v>0</v>
      </c>
      <c r="AM343" s="104" t="s">
        <v>52</v>
      </c>
      <c r="AN343" s="15" t="s">
        <v>52</v>
      </c>
      <c r="AO343" s="105" t="s">
        <v>52</v>
      </c>
      <c r="AP343" s="15" t="s">
        <v>52</v>
      </c>
      <c r="AQ343" s="20"/>
      <c r="AR343" s="20"/>
    </row>
    <row r="344" spans="1:44" s="101" customFormat="1" x14ac:dyDescent="0.25">
      <c r="A344" s="15" t="s">
        <v>1215</v>
      </c>
      <c r="B344" s="3">
        <v>44083</v>
      </c>
      <c r="C344" s="15" t="s">
        <v>326</v>
      </c>
      <c r="D344" s="15" t="s">
        <v>240</v>
      </c>
      <c r="E344" s="15" t="s">
        <v>373</v>
      </c>
      <c r="F344" s="15" t="s">
        <v>1308</v>
      </c>
      <c r="G344" s="15" t="s">
        <v>50</v>
      </c>
      <c r="H344" s="15" t="s">
        <v>1040</v>
      </c>
      <c r="I344" s="17" t="s">
        <v>52</v>
      </c>
      <c r="J344" s="17" t="s">
        <v>52</v>
      </c>
      <c r="K344" s="17" t="s">
        <v>52</v>
      </c>
      <c r="L344" s="17" t="s">
        <v>52</v>
      </c>
      <c r="M344" s="17">
        <v>0</v>
      </c>
      <c r="N344" s="15" t="s">
        <v>52</v>
      </c>
      <c r="O344" s="15" t="s">
        <v>1041</v>
      </c>
      <c r="P344" s="15" t="s">
        <v>1042</v>
      </c>
      <c r="Q344" s="17">
        <v>1881172</v>
      </c>
      <c r="R344" s="17">
        <v>0</v>
      </c>
      <c r="S344" s="17">
        <v>898304</v>
      </c>
      <c r="T344" s="17">
        <v>847300</v>
      </c>
      <c r="U344" s="15" t="s">
        <v>54</v>
      </c>
      <c r="V344" s="17">
        <v>135568</v>
      </c>
      <c r="W344" s="17">
        <v>0</v>
      </c>
      <c r="X344" s="15" t="s">
        <v>49</v>
      </c>
      <c r="Y344" s="17">
        <v>0</v>
      </c>
      <c r="Z344" s="17">
        <v>0</v>
      </c>
      <c r="AA344" s="15" t="s">
        <v>49</v>
      </c>
      <c r="AB344" s="17">
        <v>0</v>
      </c>
      <c r="AC344" s="17">
        <v>0</v>
      </c>
      <c r="AD344" s="15" t="s">
        <v>49</v>
      </c>
      <c r="AE344" s="17">
        <v>0</v>
      </c>
      <c r="AF344" s="15">
        <v>0</v>
      </c>
      <c r="AG344" s="15" t="s">
        <v>49</v>
      </c>
      <c r="AH344" s="17">
        <v>0</v>
      </c>
      <c r="AI344" s="17">
        <v>0</v>
      </c>
      <c r="AJ344" s="15" t="s">
        <v>49</v>
      </c>
      <c r="AK344" s="17">
        <v>0</v>
      </c>
      <c r="AL344" s="17">
        <v>0</v>
      </c>
      <c r="AM344" s="104" t="s">
        <v>52</v>
      </c>
      <c r="AN344" s="15" t="s">
        <v>52</v>
      </c>
      <c r="AO344" s="105" t="s">
        <v>52</v>
      </c>
      <c r="AP344" s="15" t="s">
        <v>52</v>
      </c>
      <c r="AQ344" s="20"/>
      <c r="AR344" s="20"/>
    </row>
    <row r="345" spans="1:44" s="101" customFormat="1" x14ac:dyDescent="0.25">
      <c r="A345" s="15" t="s">
        <v>1217</v>
      </c>
      <c r="B345" s="3">
        <v>44083</v>
      </c>
      <c r="C345" s="15" t="s">
        <v>326</v>
      </c>
      <c r="D345" s="15" t="s">
        <v>240</v>
      </c>
      <c r="E345" s="15" t="s">
        <v>373</v>
      </c>
      <c r="F345" s="15" t="s">
        <v>1308</v>
      </c>
      <c r="G345" s="15" t="s">
        <v>50</v>
      </c>
      <c r="H345" s="15" t="s">
        <v>1044</v>
      </c>
      <c r="I345" s="17" t="s">
        <v>52</v>
      </c>
      <c r="J345" s="17" t="s">
        <v>52</v>
      </c>
      <c r="K345" s="17" t="s">
        <v>52</v>
      </c>
      <c r="L345" s="17" t="s">
        <v>52</v>
      </c>
      <c r="M345" s="17">
        <v>0</v>
      </c>
      <c r="N345" s="15" t="s">
        <v>52</v>
      </c>
      <c r="O345" s="15" t="s">
        <v>53</v>
      </c>
      <c r="P345" s="15" t="s">
        <v>52</v>
      </c>
      <c r="Q345" s="17">
        <v>103052951.25399999</v>
      </c>
      <c r="R345" s="17">
        <v>0</v>
      </c>
      <c r="S345" s="17">
        <v>70754190.350000039</v>
      </c>
      <c r="T345" s="17">
        <v>0</v>
      </c>
      <c r="U345" s="15" t="s">
        <v>49</v>
      </c>
      <c r="V345" s="17">
        <v>0</v>
      </c>
      <c r="W345" s="17">
        <v>27843759.399999995</v>
      </c>
      <c r="X345" s="15" t="s">
        <v>49</v>
      </c>
      <c r="Y345" s="17">
        <v>4455001.5040000007</v>
      </c>
      <c r="Z345" s="17">
        <v>0</v>
      </c>
      <c r="AA345" s="15" t="s">
        <v>49</v>
      </c>
      <c r="AB345" s="17">
        <v>0</v>
      </c>
      <c r="AC345" s="17">
        <v>0</v>
      </c>
      <c r="AD345" s="15" t="s">
        <v>49</v>
      </c>
      <c r="AE345" s="17">
        <v>0</v>
      </c>
      <c r="AF345" s="15">
        <v>0</v>
      </c>
      <c r="AG345" s="15" t="s">
        <v>49</v>
      </c>
      <c r="AH345" s="17">
        <v>0</v>
      </c>
      <c r="AI345" s="17">
        <v>0</v>
      </c>
      <c r="AJ345" s="15" t="s">
        <v>49</v>
      </c>
      <c r="AK345" s="17">
        <v>0</v>
      </c>
      <c r="AL345" s="17">
        <v>0</v>
      </c>
      <c r="AM345" s="104" t="s">
        <v>52</v>
      </c>
      <c r="AN345" s="15" t="s">
        <v>52</v>
      </c>
      <c r="AO345" s="105" t="s">
        <v>52</v>
      </c>
      <c r="AP345" s="15" t="s">
        <v>52</v>
      </c>
      <c r="AQ345" s="20"/>
      <c r="AR345" s="20"/>
    </row>
    <row r="346" spans="1:44" s="101" customFormat="1" x14ac:dyDescent="0.25">
      <c r="A346" s="15" t="s">
        <v>1221</v>
      </c>
      <c r="B346" s="3">
        <v>44083</v>
      </c>
      <c r="C346" s="15" t="s">
        <v>82</v>
      </c>
      <c r="D346" s="15" t="s">
        <v>240</v>
      </c>
      <c r="E346" s="15" t="s">
        <v>313</v>
      </c>
      <c r="F346" s="15" t="s">
        <v>917</v>
      </c>
      <c r="G346" s="15" t="s">
        <v>50</v>
      </c>
      <c r="H346" s="15" t="s">
        <v>915</v>
      </c>
      <c r="I346" s="17" t="s">
        <v>52</v>
      </c>
      <c r="J346" s="17" t="s">
        <v>52</v>
      </c>
      <c r="K346" s="17" t="s">
        <v>52</v>
      </c>
      <c r="L346" s="17" t="s">
        <v>52</v>
      </c>
      <c r="M346" s="17">
        <v>0</v>
      </c>
      <c r="N346" s="15" t="s">
        <v>52</v>
      </c>
      <c r="O346" s="15" t="s">
        <v>661</v>
      </c>
      <c r="P346" s="15" t="s">
        <v>52</v>
      </c>
      <c r="Q346" s="17">
        <v>0</v>
      </c>
      <c r="R346" s="17">
        <v>0</v>
      </c>
      <c r="S346" s="17">
        <v>0</v>
      </c>
      <c r="T346" s="17">
        <v>0</v>
      </c>
      <c r="U346" s="15" t="s">
        <v>49</v>
      </c>
      <c r="V346" s="17">
        <v>0</v>
      </c>
      <c r="W346" s="17">
        <v>0</v>
      </c>
      <c r="X346" s="15" t="s">
        <v>54</v>
      </c>
      <c r="Y346" s="17">
        <v>0</v>
      </c>
      <c r="Z346" s="17">
        <v>0</v>
      </c>
      <c r="AA346" s="15" t="s">
        <v>49</v>
      </c>
      <c r="AB346" s="17">
        <v>0</v>
      </c>
      <c r="AC346" s="17">
        <v>0</v>
      </c>
      <c r="AD346" s="15" t="s">
        <v>49</v>
      </c>
      <c r="AE346" s="17">
        <v>0</v>
      </c>
      <c r="AF346" s="15">
        <v>0</v>
      </c>
      <c r="AG346" s="15" t="s">
        <v>49</v>
      </c>
      <c r="AH346" s="17">
        <v>0</v>
      </c>
      <c r="AI346" s="17">
        <v>0</v>
      </c>
      <c r="AJ346" s="15" t="s">
        <v>49</v>
      </c>
      <c r="AK346" s="17">
        <v>0</v>
      </c>
      <c r="AL346" s="17">
        <v>0</v>
      </c>
      <c r="AM346" s="104" t="s">
        <v>52</v>
      </c>
      <c r="AN346" s="15" t="s">
        <v>52</v>
      </c>
      <c r="AO346" s="105" t="s">
        <v>52</v>
      </c>
      <c r="AP346" s="15" t="s">
        <v>52</v>
      </c>
      <c r="AQ346" s="20"/>
      <c r="AR346" s="20"/>
    </row>
    <row r="347" spans="1:44" s="101" customFormat="1" x14ac:dyDescent="0.25">
      <c r="A347" s="15" t="s">
        <v>1223</v>
      </c>
      <c r="B347" s="3">
        <v>44083</v>
      </c>
      <c r="C347" s="15" t="s">
        <v>326</v>
      </c>
      <c r="D347" s="15" t="s">
        <v>384</v>
      </c>
      <c r="E347" s="15" t="s">
        <v>385</v>
      </c>
      <c r="F347" s="15" t="s">
        <v>1321</v>
      </c>
      <c r="G347" s="15" t="s">
        <v>50</v>
      </c>
      <c r="H347" s="15" t="s">
        <v>1046</v>
      </c>
      <c r="I347" s="17" t="s">
        <v>52</v>
      </c>
      <c r="J347" s="17" t="s">
        <v>52</v>
      </c>
      <c r="K347" s="17" t="s">
        <v>52</v>
      </c>
      <c r="L347" s="17" t="s">
        <v>52</v>
      </c>
      <c r="M347" s="17">
        <v>0</v>
      </c>
      <c r="N347" s="15" t="s">
        <v>52</v>
      </c>
      <c r="O347" s="15" t="s">
        <v>53</v>
      </c>
      <c r="P347" s="15" t="s">
        <v>52</v>
      </c>
      <c r="Q347" s="17">
        <v>73193504.826400012</v>
      </c>
      <c r="R347" s="17">
        <v>0</v>
      </c>
      <c r="S347" s="17">
        <v>54505257.499999993</v>
      </c>
      <c r="T347" s="17">
        <v>0</v>
      </c>
      <c r="U347" s="15" t="s">
        <v>49</v>
      </c>
      <c r="V347" s="17">
        <v>0</v>
      </c>
      <c r="W347" s="17">
        <v>16110558.039999999</v>
      </c>
      <c r="X347" s="15" t="s">
        <v>54</v>
      </c>
      <c r="Y347" s="17">
        <v>2577689.2864000001</v>
      </c>
      <c r="Z347" s="17">
        <v>0</v>
      </c>
      <c r="AA347" s="15" t="s">
        <v>49</v>
      </c>
      <c r="AB347" s="17">
        <v>0</v>
      </c>
      <c r="AC347" s="17">
        <v>0</v>
      </c>
      <c r="AD347" s="15" t="s">
        <v>49</v>
      </c>
      <c r="AE347" s="17">
        <v>0</v>
      </c>
      <c r="AF347" s="15">
        <v>0</v>
      </c>
      <c r="AG347" s="15" t="s">
        <v>49</v>
      </c>
      <c r="AH347" s="17">
        <v>0</v>
      </c>
      <c r="AI347" s="17">
        <v>0</v>
      </c>
      <c r="AJ347" s="15" t="s">
        <v>49</v>
      </c>
      <c r="AK347" s="17">
        <v>0</v>
      </c>
      <c r="AL347" s="17">
        <v>0</v>
      </c>
      <c r="AM347" s="104" t="s">
        <v>52</v>
      </c>
      <c r="AN347" s="15" t="s">
        <v>52</v>
      </c>
      <c r="AO347" s="105" t="s">
        <v>52</v>
      </c>
      <c r="AP347" s="15" t="s">
        <v>52</v>
      </c>
      <c r="AQ347" s="20"/>
      <c r="AR347" s="20"/>
    </row>
    <row r="348" spans="1:44" s="101" customFormat="1" x14ac:dyDescent="0.25">
      <c r="A348" s="15" t="s">
        <v>1225</v>
      </c>
      <c r="B348" s="3">
        <v>44083</v>
      </c>
      <c r="C348" s="15" t="s">
        <v>326</v>
      </c>
      <c r="D348" s="15" t="s">
        <v>386</v>
      </c>
      <c r="E348" s="15" t="s">
        <v>387</v>
      </c>
      <c r="F348" s="15" t="s">
        <v>1265</v>
      </c>
      <c r="G348" s="15" t="s">
        <v>50</v>
      </c>
      <c r="H348" s="15" t="s">
        <v>1048</v>
      </c>
      <c r="I348" s="17" t="s">
        <v>52</v>
      </c>
      <c r="J348" s="17" t="s">
        <v>52</v>
      </c>
      <c r="K348" s="17" t="s">
        <v>52</v>
      </c>
      <c r="L348" s="17" t="s">
        <v>52</v>
      </c>
      <c r="M348" s="17">
        <v>0</v>
      </c>
      <c r="N348" s="15" t="s">
        <v>52</v>
      </c>
      <c r="O348" s="15" t="s">
        <v>53</v>
      </c>
      <c r="P348" s="15" t="s">
        <v>52</v>
      </c>
      <c r="Q348" s="17">
        <v>2715855.7280000001</v>
      </c>
      <c r="R348" s="17">
        <v>0</v>
      </c>
      <c r="S348" s="17">
        <v>2348100</v>
      </c>
      <c r="T348" s="17">
        <v>0</v>
      </c>
      <c r="U348" s="15" t="s">
        <v>49</v>
      </c>
      <c r="V348" s="17">
        <v>0</v>
      </c>
      <c r="W348" s="17">
        <v>317030.8</v>
      </c>
      <c r="X348" s="15" t="s">
        <v>49</v>
      </c>
      <c r="Y348" s="17">
        <v>50724.928</v>
      </c>
      <c r="Z348" s="17">
        <v>0</v>
      </c>
      <c r="AA348" s="15" t="s">
        <v>49</v>
      </c>
      <c r="AB348" s="17">
        <v>0</v>
      </c>
      <c r="AC348" s="17">
        <v>0</v>
      </c>
      <c r="AD348" s="15" t="s">
        <v>49</v>
      </c>
      <c r="AE348" s="17">
        <v>0</v>
      </c>
      <c r="AF348" s="15">
        <v>0</v>
      </c>
      <c r="AG348" s="15" t="s">
        <v>49</v>
      </c>
      <c r="AH348" s="17">
        <v>0</v>
      </c>
      <c r="AI348" s="17">
        <v>0</v>
      </c>
      <c r="AJ348" s="15" t="s">
        <v>49</v>
      </c>
      <c r="AK348" s="17">
        <v>0</v>
      </c>
      <c r="AL348" s="17">
        <v>0</v>
      </c>
      <c r="AM348" s="104" t="s">
        <v>52</v>
      </c>
      <c r="AN348" s="15" t="s">
        <v>52</v>
      </c>
      <c r="AO348" s="105" t="s">
        <v>52</v>
      </c>
      <c r="AP348" s="15" t="s">
        <v>52</v>
      </c>
      <c r="AQ348" s="20"/>
      <c r="AR348" s="20"/>
    </row>
    <row r="349" spans="1:44" s="101" customFormat="1" x14ac:dyDescent="0.25">
      <c r="A349" s="15" t="s">
        <v>1227</v>
      </c>
      <c r="B349" s="3">
        <v>44083</v>
      </c>
      <c r="C349" s="15" t="s">
        <v>326</v>
      </c>
      <c r="D349" s="15" t="s">
        <v>386</v>
      </c>
      <c r="E349" s="15" t="s">
        <v>387</v>
      </c>
      <c r="F349" s="15" t="s">
        <v>1265</v>
      </c>
      <c r="G349" s="15" t="s">
        <v>50</v>
      </c>
      <c r="H349" s="15" t="s">
        <v>1050</v>
      </c>
      <c r="I349" s="17" t="s">
        <v>52</v>
      </c>
      <c r="J349" s="17" t="s">
        <v>52</v>
      </c>
      <c r="K349" s="17" t="s">
        <v>52</v>
      </c>
      <c r="L349" s="17" t="s">
        <v>52</v>
      </c>
      <c r="M349" s="17">
        <v>0</v>
      </c>
      <c r="N349" s="15" t="s">
        <v>52</v>
      </c>
      <c r="O349" s="15" t="s">
        <v>1051</v>
      </c>
      <c r="P349" s="15" t="s">
        <v>1052</v>
      </c>
      <c r="Q349" s="17">
        <v>13875000</v>
      </c>
      <c r="R349" s="17">
        <v>0</v>
      </c>
      <c r="S349" s="17">
        <v>13875000</v>
      </c>
      <c r="T349" s="17">
        <v>0</v>
      </c>
      <c r="U349" s="15" t="s">
        <v>49</v>
      </c>
      <c r="V349" s="17">
        <v>0</v>
      </c>
      <c r="W349" s="17">
        <v>0</v>
      </c>
      <c r="X349" s="15" t="s">
        <v>49</v>
      </c>
      <c r="Y349" s="17">
        <v>0</v>
      </c>
      <c r="Z349" s="17">
        <v>0</v>
      </c>
      <c r="AA349" s="15" t="s">
        <v>49</v>
      </c>
      <c r="AB349" s="17">
        <v>0</v>
      </c>
      <c r="AC349" s="17">
        <v>0</v>
      </c>
      <c r="AD349" s="15" t="s">
        <v>49</v>
      </c>
      <c r="AE349" s="17">
        <v>0</v>
      </c>
      <c r="AF349" s="15">
        <v>0</v>
      </c>
      <c r="AG349" s="15" t="s">
        <v>49</v>
      </c>
      <c r="AH349" s="17">
        <v>0</v>
      </c>
      <c r="AI349" s="17">
        <v>0</v>
      </c>
      <c r="AJ349" s="15" t="s">
        <v>49</v>
      </c>
      <c r="AK349" s="17">
        <v>0</v>
      </c>
      <c r="AL349" s="17">
        <v>0</v>
      </c>
      <c r="AM349" s="104" t="s">
        <v>52</v>
      </c>
      <c r="AN349" s="15" t="s">
        <v>52</v>
      </c>
      <c r="AO349" s="105" t="s">
        <v>52</v>
      </c>
      <c r="AP349" s="15" t="s">
        <v>52</v>
      </c>
      <c r="AQ349" s="20"/>
      <c r="AR349" s="20"/>
    </row>
    <row r="350" spans="1:44" s="101" customFormat="1" x14ac:dyDescent="0.25">
      <c r="A350" s="15" t="s">
        <v>1229</v>
      </c>
      <c r="B350" s="3">
        <v>44083</v>
      </c>
      <c r="C350" s="15" t="s">
        <v>326</v>
      </c>
      <c r="D350" s="15" t="s">
        <v>386</v>
      </c>
      <c r="E350" s="15" t="s">
        <v>387</v>
      </c>
      <c r="F350" s="15" t="s">
        <v>1265</v>
      </c>
      <c r="G350" s="15" t="s">
        <v>50</v>
      </c>
      <c r="H350" s="15" t="s">
        <v>1054</v>
      </c>
      <c r="I350" s="17" t="s">
        <v>52</v>
      </c>
      <c r="J350" s="17" t="s">
        <v>52</v>
      </c>
      <c r="K350" s="17" t="s">
        <v>52</v>
      </c>
      <c r="L350" s="17" t="s">
        <v>52</v>
      </c>
      <c r="M350" s="17">
        <v>0</v>
      </c>
      <c r="N350" s="15" t="s">
        <v>52</v>
      </c>
      <c r="O350" s="15" t="s">
        <v>53</v>
      </c>
      <c r="P350" s="15" t="s">
        <v>52</v>
      </c>
      <c r="Q350" s="17">
        <v>145007328.47079995</v>
      </c>
      <c r="R350" s="17">
        <v>0</v>
      </c>
      <c r="S350" s="17">
        <v>114837851.70000002</v>
      </c>
      <c r="T350" s="17">
        <v>0</v>
      </c>
      <c r="U350" s="15" t="s">
        <v>49</v>
      </c>
      <c r="V350" s="17">
        <v>0</v>
      </c>
      <c r="W350" s="17">
        <v>26008169.629999999</v>
      </c>
      <c r="X350" s="15" t="s">
        <v>49</v>
      </c>
      <c r="Y350" s="17">
        <v>4161307.1407999992</v>
      </c>
      <c r="Z350" s="17">
        <v>0</v>
      </c>
      <c r="AA350" s="15" t="s">
        <v>49</v>
      </c>
      <c r="AB350" s="17">
        <v>0</v>
      </c>
      <c r="AC350" s="17">
        <v>0</v>
      </c>
      <c r="AD350" s="15" t="s">
        <v>49</v>
      </c>
      <c r="AE350" s="17">
        <v>0</v>
      </c>
      <c r="AF350" s="15">
        <v>0</v>
      </c>
      <c r="AG350" s="15" t="s">
        <v>49</v>
      </c>
      <c r="AH350" s="17">
        <v>0</v>
      </c>
      <c r="AI350" s="17">
        <v>0</v>
      </c>
      <c r="AJ350" s="15" t="s">
        <v>49</v>
      </c>
      <c r="AK350" s="17">
        <v>0</v>
      </c>
      <c r="AL350" s="17">
        <v>0</v>
      </c>
      <c r="AM350" s="104" t="s">
        <v>52</v>
      </c>
      <c r="AN350" s="15" t="s">
        <v>52</v>
      </c>
      <c r="AO350" s="105" t="s">
        <v>52</v>
      </c>
      <c r="AP350" s="15" t="s">
        <v>52</v>
      </c>
      <c r="AQ350" s="20"/>
      <c r="AR350" s="20"/>
    </row>
    <row r="351" spans="1:44" s="101" customFormat="1" x14ac:dyDescent="0.25">
      <c r="A351" s="15" t="s">
        <v>1233</v>
      </c>
      <c r="B351" s="3">
        <v>44083</v>
      </c>
      <c r="C351" s="15" t="s">
        <v>326</v>
      </c>
      <c r="D351" s="15" t="s">
        <v>388</v>
      </c>
      <c r="E351" s="15" t="s">
        <v>389</v>
      </c>
      <c r="F351" s="15" t="s">
        <v>1264</v>
      </c>
      <c r="G351" s="15" t="s">
        <v>50</v>
      </c>
      <c r="H351" s="15" t="s">
        <v>1056</v>
      </c>
      <c r="I351" s="17" t="s">
        <v>52</v>
      </c>
      <c r="J351" s="17" t="s">
        <v>52</v>
      </c>
      <c r="K351" s="17" t="s">
        <v>52</v>
      </c>
      <c r="L351" s="17" t="s">
        <v>52</v>
      </c>
      <c r="M351" s="17">
        <v>0</v>
      </c>
      <c r="N351" s="15" t="s">
        <v>52</v>
      </c>
      <c r="O351" s="15" t="s">
        <v>53</v>
      </c>
      <c r="P351" s="15" t="s">
        <v>52</v>
      </c>
      <c r="Q351" s="17">
        <v>166637298.92520002</v>
      </c>
      <c r="R351" s="17">
        <v>0</v>
      </c>
      <c r="S351" s="17">
        <v>135867848.30000001</v>
      </c>
      <c r="T351" s="17">
        <v>0</v>
      </c>
      <c r="U351" s="15" t="s">
        <v>49</v>
      </c>
      <c r="V351" s="17">
        <v>0</v>
      </c>
      <c r="W351" s="17">
        <v>26525388.469999995</v>
      </c>
      <c r="X351" s="15" t="s">
        <v>49</v>
      </c>
      <c r="Y351" s="17">
        <v>4244062.1551999999</v>
      </c>
      <c r="Z351" s="17">
        <v>0</v>
      </c>
      <c r="AA351" s="15" t="s">
        <v>49</v>
      </c>
      <c r="AB351" s="17">
        <v>0</v>
      </c>
      <c r="AC351" s="17">
        <v>0</v>
      </c>
      <c r="AD351" s="15" t="s">
        <v>49</v>
      </c>
      <c r="AE351" s="17">
        <v>0</v>
      </c>
      <c r="AF351" s="15">
        <v>0</v>
      </c>
      <c r="AG351" s="15" t="s">
        <v>49</v>
      </c>
      <c r="AH351" s="17">
        <v>0</v>
      </c>
      <c r="AI351" s="17">
        <v>0</v>
      </c>
      <c r="AJ351" s="15" t="s">
        <v>49</v>
      </c>
      <c r="AK351" s="17">
        <v>0</v>
      </c>
      <c r="AL351" s="17">
        <v>0</v>
      </c>
      <c r="AM351" s="104" t="s">
        <v>52</v>
      </c>
      <c r="AN351" s="15" t="s">
        <v>52</v>
      </c>
      <c r="AO351" s="105" t="s">
        <v>52</v>
      </c>
      <c r="AP351" s="15" t="s">
        <v>52</v>
      </c>
      <c r="AQ351" s="20"/>
      <c r="AR351" s="20"/>
    </row>
    <row r="352" spans="1:44" s="101" customFormat="1" x14ac:dyDescent="0.25">
      <c r="A352" s="15" t="s">
        <v>1235</v>
      </c>
      <c r="B352" s="3">
        <v>44083</v>
      </c>
      <c r="C352" s="15" t="s">
        <v>326</v>
      </c>
      <c r="D352" s="15" t="s">
        <v>393</v>
      </c>
      <c r="E352" s="15" t="s">
        <v>394</v>
      </c>
      <c r="F352" s="15" t="s">
        <v>1334</v>
      </c>
      <c r="G352" s="15" t="s">
        <v>50</v>
      </c>
      <c r="H352" s="15" t="s">
        <v>1058</v>
      </c>
      <c r="I352" s="17" t="s">
        <v>52</v>
      </c>
      <c r="J352" s="17" t="s">
        <v>52</v>
      </c>
      <c r="K352" s="17" t="s">
        <v>52</v>
      </c>
      <c r="L352" s="17" t="s">
        <v>52</v>
      </c>
      <c r="M352" s="17">
        <v>0</v>
      </c>
      <c r="N352" s="15" t="s">
        <v>52</v>
      </c>
      <c r="O352" s="15" t="s">
        <v>53</v>
      </c>
      <c r="P352" s="15" t="s">
        <v>52</v>
      </c>
      <c r="Q352" s="17">
        <v>58080132.653999999</v>
      </c>
      <c r="R352" s="17">
        <v>0</v>
      </c>
      <c r="S352" s="17">
        <v>43697251.299999997</v>
      </c>
      <c r="T352" s="17">
        <v>0</v>
      </c>
      <c r="U352" s="15" t="s">
        <v>49</v>
      </c>
      <c r="V352" s="17">
        <v>0</v>
      </c>
      <c r="W352" s="17">
        <v>12399035.650000002</v>
      </c>
      <c r="X352" s="15" t="s">
        <v>49</v>
      </c>
      <c r="Y352" s="17">
        <v>1983845.7040000004</v>
      </c>
      <c r="Z352" s="17">
        <v>0</v>
      </c>
      <c r="AA352" s="15" t="s">
        <v>49</v>
      </c>
      <c r="AB352" s="17">
        <v>0</v>
      </c>
      <c r="AC352" s="17">
        <v>0</v>
      </c>
      <c r="AD352" s="15" t="s">
        <v>49</v>
      </c>
      <c r="AE352" s="17">
        <v>0</v>
      </c>
      <c r="AF352" s="15">
        <v>0</v>
      </c>
      <c r="AG352" s="15" t="s">
        <v>49</v>
      </c>
      <c r="AH352" s="17">
        <v>0</v>
      </c>
      <c r="AI352" s="17">
        <v>0</v>
      </c>
      <c r="AJ352" s="15" t="s">
        <v>49</v>
      </c>
      <c r="AK352" s="17">
        <v>0</v>
      </c>
      <c r="AL352" s="17">
        <v>0</v>
      </c>
      <c r="AM352" s="104" t="s">
        <v>52</v>
      </c>
      <c r="AN352" s="15" t="s">
        <v>52</v>
      </c>
      <c r="AO352" s="105" t="s">
        <v>52</v>
      </c>
      <c r="AP352" s="15" t="s">
        <v>52</v>
      </c>
      <c r="AQ352" s="20"/>
      <c r="AR352" s="20"/>
    </row>
    <row r="353" spans="1:44" s="101" customFormat="1" x14ac:dyDescent="0.25">
      <c r="A353" s="15" t="s">
        <v>1237</v>
      </c>
      <c r="B353" s="3">
        <v>44083</v>
      </c>
      <c r="C353" s="15" t="s">
        <v>326</v>
      </c>
      <c r="D353" s="15" t="s">
        <v>652</v>
      </c>
      <c r="E353" s="15" t="s">
        <v>48</v>
      </c>
      <c r="F353" s="15" t="s">
        <v>631</v>
      </c>
      <c r="G353" s="15" t="s">
        <v>50</v>
      </c>
      <c r="H353" s="15" t="s">
        <v>581</v>
      </c>
      <c r="I353" s="17" t="s">
        <v>52</v>
      </c>
      <c r="J353" s="17" t="s">
        <v>52</v>
      </c>
      <c r="K353" s="17" t="s">
        <v>52</v>
      </c>
      <c r="L353" s="17" t="s">
        <v>52</v>
      </c>
      <c r="M353" s="17">
        <v>0</v>
      </c>
      <c r="N353" s="15" t="s">
        <v>52</v>
      </c>
      <c r="O353" s="15" t="s">
        <v>53</v>
      </c>
      <c r="P353" s="15" t="s">
        <v>52</v>
      </c>
      <c r="Q353" s="17">
        <v>71204782.489599988</v>
      </c>
      <c r="R353" s="17">
        <v>0</v>
      </c>
      <c r="S353" s="17">
        <v>66020221</v>
      </c>
      <c r="T353" s="17">
        <v>0</v>
      </c>
      <c r="U353" s="15" t="s">
        <v>49</v>
      </c>
      <c r="V353" s="17">
        <v>0</v>
      </c>
      <c r="W353" s="17">
        <v>4469449.5599999987</v>
      </c>
      <c r="X353" s="15" t="s">
        <v>54</v>
      </c>
      <c r="Y353" s="17">
        <v>715111.92960000003</v>
      </c>
      <c r="Z353" s="17">
        <v>0</v>
      </c>
      <c r="AA353" s="15" t="s">
        <v>49</v>
      </c>
      <c r="AB353" s="17">
        <v>0</v>
      </c>
      <c r="AC353" s="17">
        <v>0</v>
      </c>
      <c r="AD353" s="15" t="s">
        <v>49</v>
      </c>
      <c r="AE353" s="17">
        <v>0</v>
      </c>
      <c r="AF353" s="15">
        <v>0</v>
      </c>
      <c r="AG353" s="15" t="s">
        <v>49</v>
      </c>
      <c r="AH353" s="17">
        <v>0</v>
      </c>
      <c r="AI353" s="17">
        <v>0</v>
      </c>
      <c r="AJ353" s="15" t="s">
        <v>49</v>
      </c>
      <c r="AK353" s="17">
        <v>0</v>
      </c>
      <c r="AL353" s="17">
        <v>0</v>
      </c>
      <c r="AM353" s="104" t="s">
        <v>52</v>
      </c>
      <c r="AN353" s="15" t="s">
        <v>52</v>
      </c>
      <c r="AO353" s="105" t="s">
        <v>52</v>
      </c>
      <c r="AP353" s="15" t="s">
        <v>52</v>
      </c>
      <c r="AQ353" s="20"/>
      <c r="AR353" s="20"/>
    </row>
    <row r="354" spans="1:44" s="101" customFormat="1" x14ac:dyDescent="0.25">
      <c r="A354" s="15" t="s">
        <v>1242</v>
      </c>
      <c r="B354" s="3">
        <v>44083</v>
      </c>
      <c r="C354" s="15" t="s">
        <v>326</v>
      </c>
      <c r="D354" s="15" t="s">
        <v>397</v>
      </c>
      <c r="E354" s="15" t="s">
        <v>398</v>
      </c>
      <c r="F354" s="15" t="s">
        <v>1347</v>
      </c>
      <c r="G354" s="15" t="s">
        <v>50</v>
      </c>
      <c r="H354" s="15" t="s">
        <v>1348</v>
      </c>
      <c r="I354" s="17" t="s">
        <v>52</v>
      </c>
      <c r="J354" s="17" t="s">
        <v>52</v>
      </c>
      <c r="K354" s="17" t="s">
        <v>52</v>
      </c>
      <c r="L354" s="17" t="s">
        <v>52</v>
      </c>
      <c r="M354" s="17">
        <v>0</v>
      </c>
      <c r="N354" s="15" t="s">
        <v>52</v>
      </c>
      <c r="O354" s="15" t="s">
        <v>661</v>
      </c>
      <c r="P354" s="15" t="s">
        <v>52</v>
      </c>
      <c r="Q354" s="17">
        <v>0</v>
      </c>
      <c r="R354" s="17">
        <v>0</v>
      </c>
      <c r="S354" s="17">
        <v>0</v>
      </c>
      <c r="T354" s="17">
        <v>0</v>
      </c>
      <c r="U354" s="15" t="s">
        <v>49</v>
      </c>
      <c r="V354" s="17">
        <v>0</v>
      </c>
      <c r="W354" s="17">
        <v>0</v>
      </c>
      <c r="X354" s="15" t="s">
        <v>49</v>
      </c>
      <c r="Y354" s="17">
        <v>0</v>
      </c>
      <c r="Z354" s="17">
        <v>0</v>
      </c>
      <c r="AA354" s="15" t="s">
        <v>49</v>
      </c>
      <c r="AB354" s="17">
        <v>0</v>
      </c>
      <c r="AC354" s="17">
        <v>0</v>
      </c>
      <c r="AD354" s="15" t="s">
        <v>49</v>
      </c>
      <c r="AE354" s="17">
        <v>0</v>
      </c>
      <c r="AF354" s="15">
        <v>0</v>
      </c>
      <c r="AG354" s="15" t="s">
        <v>49</v>
      </c>
      <c r="AH354" s="17">
        <v>0</v>
      </c>
      <c r="AI354" s="17">
        <v>0</v>
      </c>
      <c r="AJ354" s="15" t="s">
        <v>49</v>
      </c>
      <c r="AK354" s="17">
        <v>0</v>
      </c>
      <c r="AL354" s="17">
        <v>0</v>
      </c>
      <c r="AM354" s="104" t="s">
        <v>52</v>
      </c>
      <c r="AN354" s="15" t="s">
        <v>52</v>
      </c>
      <c r="AO354" s="105" t="s">
        <v>52</v>
      </c>
      <c r="AP354" s="15" t="s">
        <v>52</v>
      </c>
      <c r="AQ354" s="20"/>
      <c r="AR354" s="20"/>
    </row>
    <row r="355" spans="1:44" s="101" customFormat="1" x14ac:dyDescent="0.25">
      <c r="A355" s="15" t="s">
        <v>1645</v>
      </c>
      <c r="B355" s="3">
        <v>44083</v>
      </c>
      <c r="C355" s="15" t="s">
        <v>326</v>
      </c>
      <c r="D355" s="15" t="s">
        <v>653</v>
      </c>
      <c r="E355" s="15" t="s">
        <v>79</v>
      </c>
      <c r="F355" s="15" t="s">
        <v>665</v>
      </c>
      <c r="G355" s="15" t="s">
        <v>50</v>
      </c>
      <c r="H355" s="15" t="s">
        <v>583</v>
      </c>
      <c r="I355" s="17" t="s">
        <v>52</v>
      </c>
      <c r="J355" s="17" t="s">
        <v>52</v>
      </c>
      <c r="K355" s="17" t="s">
        <v>52</v>
      </c>
      <c r="L355" s="17" t="s">
        <v>52</v>
      </c>
      <c r="M355" s="17">
        <v>0</v>
      </c>
      <c r="N355" s="15" t="s">
        <v>52</v>
      </c>
      <c r="O355" s="15" t="s">
        <v>53</v>
      </c>
      <c r="P355" s="15" t="s">
        <v>52</v>
      </c>
      <c r="Q355" s="17">
        <v>46361864.681199998</v>
      </c>
      <c r="R355" s="17">
        <v>0</v>
      </c>
      <c r="S355" s="17">
        <v>41140927.899999999</v>
      </c>
      <c r="T355" s="17">
        <v>0</v>
      </c>
      <c r="U355" s="15" t="s">
        <v>49</v>
      </c>
      <c r="V355" s="17">
        <v>0</v>
      </c>
      <c r="W355" s="17">
        <v>4500807.5699999994</v>
      </c>
      <c r="X355" s="15" t="s">
        <v>49</v>
      </c>
      <c r="Y355" s="17">
        <v>720129.21120000002</v>
      </c>
      <c r="Z355" s="17">
        <v>0</v>
      </c>
      <c r="AA355" s="15" t="s">
        <v>49</v>
      </c>
      <c r="AB355" s="17">
        <v>0</v>
      </c>
      <c r="AC355" s="17">
        <v>0</v>
      </c>
      <c r="AD355" s="15" t="s">
        <v>49</v>
      </c>
      <c r="AE355" s="17">
        <v>0</v>
      </c>
      <c r="AF355" s="15">
        <v>0</v>
      </c>
      <c r="AG355" s="15" t="s">
        <v>49</v>
      </c>
      <c r="AH355" s="17">
        <v>0</v>
      </c>
      <c r="AI355" s="17">
        <v>0</v>
      </c>
      <c r="AJ355" s="15" t="s">
        <v>49</v>
      </c>
      <c r="AK355" s="17">
        <v>0</v>
      </c>
      <c r="AL355" s="17">
        <v>0</v>
      </c>
      <c r="AM355" s="104" t="s">
        <v>52</v>
      </c>
      <c r="AN355" s="15" t="s">
        <v>52</v>
      </c>
      <c r="AO355" s="105" t="s">
        <v>52</v>
      </c>
      <c r="AP355" s="15" t="s">
        <v>52</v>
      </c>
      <c r="AQ355" s="20"/>
      <c r="AR355" s="20"/>
    </row>
    <row r="356" spans="1:44" x14ac:dyDescent="0.25">
      <c r="A356" s="15" t="s">
        <v>1646</v>
      </c>
      <c r="B356" s="19">
        <v>44083</v>
      </c>
      <c r="C356" s="15" t="s">
        <v>326</v>
      </c>
      <c r="D356" s="15" t="s">
        <v>1352</v>
      </c>
      <c r="E356" s="15" t="s">
        <v>1353</v>
      </c>
      <c r="F356" s="15" t="s">
        <v>1363</v>
      </c>
      <c r="G356" s="15" t="s">
        <v>50</v>
      </c>
      <c r="H356" s="15" t="s">
        <v>1354</v>
      </c>
      <c r="I356" s="17"/>
      <c r="J356" s="17"/>
      <c r="K356" s="17"/>
      <c r="L356" s="17"/>
      <c r="M356" s="17">
        <v>0</v>
      </c>
      <c r="N356" s="15"/>
      <c r="O356" s="15" t="s">
        <v>661</v>
      </c>
      <c r="P356" s="15"/>
      <c r="Q356" s="17">
        <v>0</v>
      </c>
      <c r="R356" s="17">
        <v>0</v>
      </c>
      <c r="S356" s="17">
        <v>0</v>
      </c>
      <c r="T356" s="17">
        <v>0</v>
      </c>
      <c r="U356" s="15" t="s">
        <v>49</v>
      </c>
      <c r="V356" s="17">
        <v>0</v>
      </c>
      <c r="W356" s="17">
        <v>0</v>
      </c>
      <c r="X356" s="15" t="s">
        <v>49</v>
      </c>
      <c r="Y356" s="17">
        <v>0</v>
      </c>
      <c r="Z356" s="17">
        <v>0</v>
      </c>
      <c r="AA356" s="15" t="s">
        <v>49</v>
      </c>
      <c r="AB356" s="17">
        <v>0</v>
      </c>
      <c r="AC356" s="17">
        <v>0</v>
      </c>
      <c r="AD356" s="15" t="s">
        <v>49</v>
      </c>
      <c r="AE356" s="17">
        <v>0</v>
      </c>
      <c r="AF356" s="15" t="s">
        <v>681</v>
      </c>
      <c r="AG356" s="15" t="s">
        <v>49</v>
      </c>
      <c r="AH356" s="17">
        <v>0</v>
      </c>
      <c r="AI356" s="17">
        <v>0</v>
      </c>
      <c r="AJ356" s="15" t="s">
        <v>49</v>
      </c>
      <c r="AK356" s="17">
        <v>0</v>
      </c>
      <c r="AL356" s="17">
        <v>0</v>
      </c>
      <c r="AM356" s="104"/>
      <c r="AN356" s="5"/>
      <c r="AO356" s="106"/>
      <c r="AP356" s="15"/>
      <c r="AQ356" s="20"/>
      <c r="AR356" s="20"/>
    </row>
    <row r="357" spans="1:44" x14ac:dyDescent="0.25">
      <c r="A357" s="15" t="s">
        <v>1647</v>
      </c>
      <c r="B357" s="3">
        <v>44083</v>
      </c>
      <c r="C357" s="15" t="s">
        <v>326</v>
      </c>
      <c r="D357" s="15" t="s">
        <v>399</v>
      </c>
      <c r="E357" s="15" t="s">
        <v>400</v>
      </c>
      <c r="F357" s="15" t="s">
        <v>1376</v>
      </c>
      <c r="G357" s="15" t="s">
        <v>50</v>
      </c>
      <c r="H357" s="15" t="s">
        <v>1060</v>
      </c>
      <c r="I357" s="17" t="s">
        <v>52</v>
      </c>
      <c r="J357" s="17" t="s">
        <v>52</v>
      </c>
      <c r="K357" s="17" t="s">
        <v>52</v>
      </c>
      <c r="L357" s="17" t="s">
        <v>52</v>
      </c>
      <c r="M357" s="17">
        <v>0</v>
      </c>
      <c r="N357" s="15" t="s">
        <v>52</v>
      </c>
      <c r="O357" s="15" t="s">
        <v>53</v>
      </c>
      <c r="P357" s="15" t="s">
        <v>52</v>
      </c>
      <c r="Q357" s="17">
        <v>8896168.5760000013</v>
      </c>
      <c r="R357" s="17">
        <v>0</v>
      </c>
      <c r="S357" s="17">
        <v>5966973</v>
      </c>
      <c r="T357" s="17">
        <v>0</v>
      </c>
      <c r="U357" s="15" t="s">
        <v>49</v>
      </c>
      <c r="V357" s="17">
        <v>0</v>
      </c>
      <c r="W357" s="17">
        <v>2525168.6</v>
      </c>
      <c r="X357" s="15" t="s">
        <v>49</v>
      </c>
      <c r="Y357" s="17">
        <v>404026.97600000002</v>
      </c>
      <c r="Z357" s="17">
        <v>0</v>
      </c>
      <c r="AA357" s="15" t="s">
        <v>49</v>
      </c>
      <c r="AB357" s="17">
        <v>0</v>
      </c>
      <c r="AC357" s="17">
        <v>0</v>
      </c>
      <c r="AD357" s="15" t="s">
        <v>49</v>
      </c>
      <c r="AE357" s="17">
        <v>0</v>
      </c>
      <c r="AF357" s="15">
        <v>0</v>
      </c>
      <c r="AG357" s="15" t="s">
        <v>49</v>
      </c>
      <c r="AH357" s="17">
        <v>0</v>
      </c>
      <c r="AI357" s="17">
        <v>0</v>
      </c>
      <c r="AJ357" s="15" t="s">
        <v>49</v>
      </c>
      <c r="AK357" s="17">
        <v>0</v>
      </c>
      <c r="AL357" s="17">
        <v>0</v>
      </c>
      <c r="AM357" s="104" t="s">
        <v>52</v>
      </c>
      <c r="AN357" s="15" t="s">
        <v>52</v>
      </c>
      <c r="AO357" s="105" t="s">
        <v>52</v>
      </c>
      <c r="AP357" s="15" t="s">
        <v>52</v>
      </c>
      <c r="AQ357" s="20"/>
      <c r="AR357" s="20"/>
    </row>
    <row r="358" spans="1:44" x14ac:dyDescent="0.25">
      <c r="A358" s="15" t="s">
        <v>1648</v>
      </c>
      <c r="B358" s="3">
        <v>44084</v>
      </c>
      <c r="C358" s="15" t="s">
        <v>326</v>
      </c>
      <c r="D358" s="15" t="s">
        <v>47</v>
      </c>
      <c r="E358" s="15" t="s">
        <v>327</v>
      </c>
      <c r="F358" s="15" t="s">
        <v>1254</v>
      </c>
      <c r="G358" s="15" t="s">
        <v>50</v>
      </c>
      <c r="H358" s="15" t="s">
        <v>1062</v>
      </c>
      <c r="I358" s="17" t="s">
        <v>52</v>
      </c>
      <c r="J358" s="17" t="s">
        <v>52</v>
      </c>
      <c r="K358" s="17" t="s">
        <v>52</v>
      </c>
      <c r="L358" s="17" t="s">
        <v>52</v>
      </c>
      <c r="M358" s="17">
        <v>0</v>
      </c>
      <c r="N358" s="15" t="s">
        <v>52</v>
      </c>
      <c r="O358" s="15" t="s">
        <v>53</v>
      </c>
      <c r="P358" s="15" t="s">
        <v>52</v>
      </c>
      <c r="Q358" s="17">
        <v>139081343.4154</v>
      </c>
      <c r="R358" s="17">
        <v>0</v>
      </c>
      <c r="S358" s="17">
        <v>116751605.29119998</v>
      </c>
      <c r="T358" s="17">
        <v>0</v>
      </c>
      <c r="U358" s="15" t="s">
        <v>49</v>
      </c>
      <c r="V358" s="17">
        <v>0</v>
      </c>
      <c r="W358" s="17">
        <v>19249774.245000005</v>
      </c>
      <c r="X358" s="15" t="s">
        <v>49</v>
      </c>
      <c r="Y358" s="17">
        <v>3079963.8791999989</v>
      </c>
      <c r="Z358" s="17">
        <v>0</v>
      </c>
      <c r="AA358" s="15" t="s">
        <v>49</v>
      </c>
      <c r="AB358" s="17">
        <v>0</v>
      </c>
      <c r="AC358" s="17">
        <v>0</v>
      </c>
      <c r="AD358" s="15" t="s">
        <v>49</v>
      </c>
      <c r="AE358" s="17">
        <v>0</v>
      </c>
      <c r="AF358" s="15">
        <v>0</v>
      </c>
      <c r="AG358" s="15" t="s">
        <v>49</v>
      </c>
      <c r="AH358" s="17">
        <v>0</v>
      </c>
      <c r="AI358" s="17">
        <v>0</v>
      </c>
      <c r="AJ358" s="15" t="s">
        <v>49</v>
      </c>
      <c r="AK358" s="17">
        <v>0</v>
      </c>
      <c r="AL358" s="17">
        <v>0</v>
      </c>
      <c r="AM358" s="104" t="s">
        <v>52</v>
      </c>
      <c r="AN358" s="15" t="s">
        <v>52</v>
      </c>
      <c r="AO358" s="105" t="s">
        <v>52</v>
      </c>
      <c r="AP358" s="15" t="s">
        <v>52</v>
      </c>
      <c r="AQ358" s="20"/>
      <c r="AR358" s="20"/>
    </row>
    <row r="359" spans="1:44" x14ac:dyDescent="0.25">
      <c r="A359" s="15" t="s">
        <v>1649</v>
      </c>
      <c r="B359" s="3">
        <v>44084</v>
      </c>
      <c r="C359" s="15" t="s">
        <v>326</v>
      </c>
      <c r="D359" s="15" t="s">
        <v>47</v>
      </c>
      <c r="E359" s="15" t="s">
        <v>670</v>
      </c>
      <c r="F359" s="15" t="s">
        <v>675</v>
      </c>
      <c r="G359" s="15" t="s">
        <v>50</v>
      </c>
      <c r="H359" s="15" t="s">
        <v>676</v>
      </c>
      <c r="I359" s="17"/>
      <c r="J359" s="17"/>
      <c r="K359" s="17"/>
      <c r="L359" s="17"/>
      <c r="M359" s="17">
        <v>0</v>
      </c>
      <c r="N359" s="15"/>
      <c r="O359" s="15" t="s">
        <v>53</v>
      </c>
      <c r="P359" s="15"/>
      <c r="Q359" s="17">
        <v>18470936.109999999</v>
      </c>
      <c r="R359" s="17">
        <v>0</v>
      </c>
      <c r="S359" s="17">
        <v>18470936.109999999</v>
      </c>
      <c r="T359" s="17">
        <v>0</v>
      </c>
      <c r="U359" s="15"/>
      <c r="V359" s="17">
        <v>0</v>
      </c>
      <c r="W359" s="17">
        <v>0</v>
      </c>
      <c r="X359" s="15"/>
      <c r="Y359" s="17">
        <v>0</v>
      </c>
      <c r="Z359" s="17">
        <v>0</v>
      </c>
      <c r="AA359" s="15"/>
      <c r="AB359" s="17">
        <v>0</v>
      </c>
      <c r="AC359" s="17">
        <v>0</v>
      </c>
      <c r="AD359" s="15"/>
      <c r="AE359" s="17">
        <v>0</v>
      </c>
      <c r="AF359" s="15"/>
      <c r="AG359" s="15"/>
      <c r="AH359" s="17">
        <v>0</v>
      </c>
      <c r="AI359" s="17">
        <v>0</v>
      </c>
      <c r="AJ359" s="15"/>
      <c r="AK359" s="17">
        <v>0</v>
      </c>
      <c r="AL359" s="17">
        <v>0</v>
      </c>
      <c r="AM359" s="104"/>
      <c r="AN359" s="5"/>
      <c r="AO359" s="106"/>
      <c r="AP359" s="15"/>
      <c r="AQ359" s="20"/>
      <c r="AR359" s="20"/>
    </row>
    <row r="360" spans="1:44" x14ac:dyDescent="0.25">
      <c r="A360" s="15" t="s">
        <v>1650</v>
      </c>
      <c r="B360" s="3">
        <v>44084</v>
      </c>
      <c r="C360" s="15" t="s">
        <v>326</v>
      </c>
      <c r="D360" s="15" t="s">
        <v>47</v>
      </c>
      <c r="E360" s="15" t="s">
        <v>670</v>
      </c>
      <c r="F360" s="15" t="s">
        <v>677</v>
      </c>
      <c r="G360" s="15" t="s">
        <v>50</v>
      </c>
      <c r="H360" s="15" t="s">
        <v>678</v>
      </c>
      <c r="I360" s="17"/>
      <c r="J360" s="17"/>
      <c r="K360" s="17"/>
      <c r="L360" s="17"/>
      <c r="M360" s="17">
        <v>0</v>
      </c>
      <c r="N360" s="15"/>
      <c r="O360" s="15" t="s">
        <v>53</v>
      </c>
      <c r="P360" s="15"/>
      <c r="Q360" s="17">
        <v>9989230.7400000002</v>
      </c>
      <c r="R360" s="17">
        <v>0</v>
      </c>
      <c r="S360" s="17">
        <v>9989230.7400000002</v>
      </c>
      <c r="T360" s="17">
        <v>0</v>
      </c>
      <c r="U360" s="15"/>
      <c r="V360" s="17">
        <v>0</v>
      </c>
      <c r="W360" s="17">
        <v>0</v>
      </c>
      <c r="X360" s="15"/>
      <c r="Y360" s="17">
        <v>0</v>
      </c>
      <c r="Z360" s="17">
        <v>0</v>
      </c>
      <c r="AA360" s="15"/>
      <c r="AB360" s="17">
        <v>0</v>
      </c>
      <c r="AC360" s="17">
        <v>0</v>
      </c>
      <c r="AD360" s="15"/>
      <c r="AE360" s="17">
        <v>0</v>
      </c>
      <c r="AF360" s="15"/>
      <c r="AG360" s="15"/>
      <c r="AH360" s="17">
        <v>0</v>
      </c>
      <c r="AI360" s="17">
        <v>0</v>
      </c>
      <c r="AJ360" s="15"/>
      <c r="AK360" s="17">
        <v>0</v>
      </c>
      <c r="AL360" s="17">
        <v>0</v>
      </c>
      <c r="AM360" s="104"/>
      <c r="AN360" s="5"/>
      <c r="AO360" s="106"/>
      <c r="AP360" s="15"/>
      <c r="AQ360" s="20"/>
      <c r="AR360" s="20"/>
    </row>
    <row r="361" spans="1:44" x14ac:dyDescent="0.25">
      <c r="A361" s="15" t="s">
        <v>1651</v>
      </c>
      <c r="B361" s="3">
        <v>44084</v>
      </c>
      <c r="C361" s="15" t="s">
        <v>82</v>
      </c>
      <c r="D361" s="15" t="s">
        <v>47</v>
      </c>
      <c r="E361" s="15" t="s">
        <v>83</v>
      </c>
      <c r="F361" s="15" t="s">
        <v>823</v>
      </c>
      <c r="G361" s="15" t="s">
        <v>50</v>
      </c>
      <c r="H361" s="15" t="s">
        <v>822</v>
      </c>
      <c r="I361" s="17" t="s">
        <v>52</v>
      </c>
      <c r="J361" s="17" t="s">
        <v>52</v>
      </c>
      <c r="K361" s="17" t="s">
        <v>52</v>
      </c>
      <c r="L361" s="17" t="s">
        <v>52</v>
      </c>
      <c r="M361" s="17">
        <v>0</v>
      </c>
      <c r="N361" s="15" t="s">
        <v>52</v>
      </c>
      <c r="O361" s="15" t="s">
        <v>53</v>
      </c>
      <c r="P361" s="15" t="s">
        <v>52</v>
      </c>
      <c r="Q361" s="17">
        <v>33978078.522799999</v>
      </c>
      <c r="R361" s="17">
        <v>0</v>
      </c>
      <c r="S361" s="17">
        <v>25760081.050000004</v>
      </c>
      <c r="T361" s="17">
        <v>0</v>
      </c>
      <c r="U361" s="15" t="s">
        <v>49</v>
      </c>
      <c r="V361" s="17">
        <v>0</v>
      </c>
      <c r="W361" s="17">
        <v>7084480.5800000001</v>
      </c>
      <c r="X361" s="15" t="s">
        <v>49</v>
      </c>
      <c r="Y361" s="17">
        <v>1133516.8928</v>
      </c>
      <c r="Z361" s="17">
        <v>0</v>
      </c>
      <c r="AA361" s="15" t="s">
        <v>49</v>
      </c>
      <c r="AB361" s="17">
        <v>0</v>
      </c>
      <c r="AC361" s="17">
        <v>0</v>
      </c>
      <c r="AD361" s="15" t="s">
        <v>49</v>
      </c>
      <c r="AE361" s="17">
        <v>0</v>
      </c>
      <c r="AF361" s="15">
        <v>0</v>
      </c>
      <c r="AG361" s="15" t="s">
        <v>49</v>
      </c>
      <c r="AH361" s="17">
        <v>0</v>
      </c>
      <c r="AI361" s="17">
        <v>0</v>
      </c>
      <c r="AJ361" s="15" t="s">
        <v>49</v>
      </c>
      <c r="AK361" s="17">
        <v>0</v>
      </c>
      <c r="AL361" s="17">
        <v>0</v>
      </c>
      <c r="AM361" s="104" t="s">
        <v>52</v>
      </c>
      <c r="AN361" s="15" t="s">
        <v>52</v>
      </c>
      <c r="AO361" s="105" t="s">
        <v>52</v>
      </c>
      <c r="AP361" s="15" t="s">
        <v>52</v>
      </c>
      <c r="AQ361" s="20"/>
      <c r="AR361" s="20"/>
    </row>
    <row r="362" spans="1:44" x14ac:dyDescent="0.25">
      <c r="A362" s="15" t="s">
        <v>1652</v>
      </c>
      <c r="B362" s="3">
        <v>44084</v>
      </c>
      <c r="C362" s="15" t="s">
        <v>82</v>
      </c>
      <c r="D362" s="15" t="s">
        <v>47</v>
      </c>
      <c r="E362" s="15" t="s">
        <v>83</v>
      </c>
      <c r="F362" s="15" t="s">
        <v>823</v>
      </c>
      <c r="G362" s="15" t="s">
        <v>50</v>
      </c>
      <c r="H362" s="15" t="s">
        <v>824</v>
      </c>
      <c r="I362" s="17" t="s">
        <v>52</v>
      </c>
      <c r="J362" s="17" t="s">
        <v>52</v>
      </c>
      <c r="K362" s="17" t="s">
        <v>52</v>
      </c>
      <c r="L362" s="17" t="s">
        <v>52</v>
      </c>
      <c r="M362" s="17">
        <v>0</v>
      </c>
      <c r="N362" s="15" t="s">
        <v>52</v>
      </c>
      <c r="O362" s="15" t="s">
        <v>825</v>
      </c>
      <c r="P362" s="15" t="s">
        <v>826</v>
      </c>
      <c r="Q362" s="17">
        <v>236680.6</v>
      </c>
      <c r="R362" s="17">
        <v>0</v>
      </c>
      <c r="S362" s="17">
        <v>0</v>
      </c>
      <c r="T362" s="17">
        <v>204035</v>
      </c>
      <c r="U362" s="15" t="s">
        <v>54</v>
      </c>
      <c r="V362" s="17">
        <v>32645.599999999999</v>
      </c>
      <c r="W362" s="17">
        <v>0</v>
      </c>
      <c r="X362" s="15" t="s">
        <v>49</v>
      </c>
      <c r="Y362" s="17">
        <v>0</v>
      </c>
      <c r="Z362" s="17">
        <v>0</v>
      </c>
      <c r="AA362" s="15" t="s">
        <v>49</v>
      </c>
      <c r="AB362" s="17">
        <v>0</v>
      </c>
      <c r="AC362" s="17">
        <v>0</v>
      </c>
      <c r="AD362" s="15" t="s">
        <v>49</v>
      </c>
      <c r="AE362" s="17">
        <v>0</v>
      </c>
      <c r="AF362" s="15">
        <v>0</v>
      </c>
      <c r="AG362" s="15" t="s">
        <v>49</v>
      </c>
      <c r="AH362" s="17">
        <v>0</v>
      </c>
      <c r="AI362" s="17">
        <v>0</v>
      </c>
      <c r="AJ362" s="15" t="s">
        <v>49</v>
      </c>
      <c r="AK362" s="17">
        <v>0</v>
      </c>
      <c r="AL362" s="17">
        <v>0</v>
      </c>
      <c r="AM362" s="104" t="s">
        <v>52</v>
      </c>
      <c r="AN362" s="15" t="s">
        <v>52</v>
      </c>
      <c r="AO362" s="105" t="s">
        <v>52</v>
      </c>
      <c r="AP362" s="15" t="s">
        <v>52</v>
      </c>
      <c r="AQ362" s="20"/>
      <c r="AR362" s="20"/>
    </row>
    <row r="363" spans="1:44" x14ac:dyDescent="0.25">
      <c r="A363" s="15" t="s">
        <v>1653</v>
      </c>
      <c r="B363" s="3">
        <v>44084</v>
      </c>
      <c r="C363" s="15" t="s">
        <v>82</v>
      </c>
      <c r="D363" s="15" t="s">
        <v>47</v>
      </c>
      <c r="E363" s="15" t="s">
        <v>83</v>
      </c>
      <c r="F363" s="15" t="s">
        <v>823</v>
      </c>
      <c r="G363" s="15" t="s">
        <v>50</v>
      </c>
      <c r="H363" s="15" t="s">
        <v>827</v>
      </c>
      <c r="I363" s="17" t="s">
        <v>52</v>
      </c>
      <c r="J363" s="17" t="s">
        <v>52</v>
      </c>
      <c r="K363" s="17" t="s">
        <v>52</v>
      </c>
      <c r="L363" s="17" t="s">
        <v>52</v>
      </c>
      <c r="M363" s="17">
        <v>0</v>
      </c>
      <c r="N363" s="15" t="s">
        <v>52</v>
      </c>
      <c r="O363" s="15" t="s">
        <v>53</v>
      </c>
      <c r="P363" s="15" t="s">
        <v>52</v>
      </c>
      <c r="Q363" s="17">
        <v>149274035.13739997</v>
      </c>
      <c r="R363" s="17">
        <v>0</v>
      </c>
      <c r="S363" s="17">
        <v>107784172.00500001</v>
      </c>
      <c r="T363" s="17">
        <v>0</v>
      </c>
      <c r="U363" s="15" t="s">
        <v>49</v>
      </c>
      <c r="V363" s="17">
        <v>0</v>
      </c>
      <c r="W363" s="17">
        <v>35767123.390000001</v>
      </c>
      <c r="X363" s="15" t="s">
        <v>54</v>
      </c>
      <c r="Y363" s="17">
        <v>5722739.7424000008</v>
      </c>
      <c r="Z363" s="17">
        <v>0</v>
      </c>
      <c r="AA363" s="15" t="s">
        <v>49</v>
      </c>
      <c r="AB363" s="17">
        <v>0</v>
      </c>
      <c r="AC363" s="17">
        <v>0</v>
      </c>
      <c r="AD363" s="15" t="s">
        <v>49</v>
      </c>
      <c r="AE363" s="17">
        <v>0</v>
      </c>
      <c r="AF363" s="15">
        <v>0</v>
      </c>
      <c r="AG363" s="15" t="s">
        <v>49</v>
      </c>
      <c r="AH363" s="17">
        <v>0</v>
      </c>
      <c r="AI363" s="17">
        <v>0</v>
      </c>
      <c r="AJ363" s="15" t="s">
        <v>49</v>
      </c>
      <c r="AK363" s="17">
        <v>0</v>
      </c>
      <c r="AL363" s="17">
        <v>0</v>
      </c>
      <c r="AM363" s="104" t="s">
        <v>52</v>
      </c>
      <c r="AN363" s="15" t="s">
        <v>52</v>
      </c>
      <c r="AO363" s="105" t="s">
        <v>52</v>
      </c>
      <c r="AP363" s="15" t="s">
        <v>52</v>
      </c>
      <c r="AQ363" s="20"/>
      <c r="AR363" s="20"/>
    </row>
    <row r="364" spans="1:44" x14ac:dyDescent="0.25">
      <c r="A364" s="15" t="s">
        <v>1654</v>
      </c>
      <c r="B364" s="3">
        <v>44084</v>
      </c>
      <c r="C364" s="15" t="s">
        <v>326</v>
      </c>
      <c r="D364" s="15" t="s">
        <v>56</v>
      </c>
      <c r="E364" s="15" t="s">
        <v>328</v>
      </c>
      <c r="F364" s="15" t="s">
        <v>1267</v>
      </c>
      <c r="G364" s="15" t="s">
        <v>50</v>
      </c>
      <c r="H364" s="15" t="s">
        <v>1064</v>
      </c>
      <c r="I364" s="17" t="s">
        <v>52</v>
      </c>
      <c r="J364" s="17" t="s">
        <v>52</v>
      </c>
      <c r="K364" s="17" t="s">
        <v>52</v>
      </c>
      <c r="L364" s="17" t="s">
        <v>52</v>
      </c>
      <c r="M364" s="17">
        <v>0</v>
      </c>
      <c r="N364" s="15" t="s">
        <v>52</v>
      </c>
      <c r="O364" s="15" t="s">
        <v>53</v>
      </c>
      <c r="P364" s="15" t="s">
        <v>52</v>
      </c>
      <c r="Q364" s="17">
        <v>100378764.8396</v>
      </c>
      <c r="R364" s="17">
        <v>0</v>
      </c>
      <c r="S364" s="17">
        <v>73574891.125</v>
      </c>
      <c r="T364" s="17">
        <v>0</v>
      </c>
      <c r="U364" s="15" t="s">
        <v>49</v>
      </c>
      <c r="V364" s="17">
        <v>0</v>
      </c>
      <c r="W364" s="17">
        <v>23106787.684999999</v>
      </c>
      <c r="X364" s="15" t="s">
        <v>54</v>
      </c>
      <c r="Y364" s="17">
        <v>3697086.0296000005</v>
      </c>
      <c r="Z364" s="17">
        <v>0</v>
      </c>
      <c r="AA364" s="15" t="s">
        <v>49</v>
      </c>
      <c r="AB364" s="17">
        <v>0</v>
      </c>
      <c r="AC364" s="17">
        <v>0</v>
      </c>
      <c r="AD364" s="15" t="s">
        <v>49</v>
      </c>
      <c r="AE364" s="17">
        <v>0</v>
      </c>
      <c r="AF364" s="15">
        <v>0</v>
      </c>
      <c r="AG364" s="15" t="s">
        <v>49</v>
      </c>
      <c r="AH364" s="17">
        <v>0</v>
      </c>
      <c r="AI364" s="17">
        <v>0</v>
      </c>
      <c r="AJ364" s="15" t="s">
        <v>49</v>
      </c>
      <c r="AK364" s="17">
        <v>0</v>
      </c>
      <c r="AL364" s="17">
        <v>0</v>
      </c>
      <c r="AM364" s="104" t="s">
        <v>52</v>
      </c>
      <c r="AN364" s="15" t="s">
        <v>52</v>
      </c>
      <c r="AO364" s="105" t="s">
        <v>52</v>
      </c>
      <c r="AP364" s="15" t="s">
        <v>52</v>
      </c>
      <c r="AQ364" s="20"/>
      <c r="AR364" s="20"/>
    </row>
    <row r="365" spans="1:44" x14ac:dyDescent="0.25">
      <c r="A365" s="15" t="s">
        <v>1655</v>
      </c>
      <c r="B365" s="3">
        <v>44084</v>
      </c>
      <c r="C365" s="15" t="s">
        <v>326</v>
      </c>
      <c r="D365" s="15" t="s">
        <v>56</v>
      </c>
      <c r="E365" s="15" t="s">
        <v>680</v>
      </c>
      <c r="F365" s="15" t="s">
        <v>1283</v>
      </c>
      <c r="G365" s="15" t="s">
        <v>50</v>
      </c>
      <c r="H365" s="15" t="s">
        <v>702</v>
      </c>
      <c r="I365" s="17"/>
      <c r="J365" s="17"/>
      <c r="K365" s="17"/>
      <c r="L365" s="17"/>
      <c r="M365" s="17">
        <v>0</v>
      </c>
      <c r="N365" s="15"/>
      <c r="O365" s="15" t="s">
        <v>661</v>
      </c>
      <c r="P365" s="15"/>
      <c r="Q365" s="17">
        <v>0</v>
      </c>
      <c r="R365" s="17">
        <v>0</v>
      </c>
      <c r="S365" s="17">
        <f>+Q365</f>
        <v>0</v>
      </c>
      <c r="T365" s="17">
        <v>0</v>
      </c>
      <c r="U365" s="15"/>
      <c r="V365" s="17">
        <v>0</v>
      </c>
      <c r="W365" s="17">
        <v>0</v>
      </c>
      <c r="X365" s="15"/>
      <c r="Y365" s="17">
        <v>0</v>
      </c>
      <c r="Z365" s="17">
        <v>0</v>
      </c>
      <c r="AA365" s="15" t="s">
        <v>681</v>
      </c>
      <c r="AB365" s="17">
        <v>0</v>
      </c>
      <c r="AC365" s="17">
        <v>0</v>
      </c>
      <c r="AD365" s="15"/>
      <c r="AE365" s="17">
        <v>0</v>
      </c>
      <c r="AF365" s="15"/>
      <c r="AG365" s="15"/>
      <c r="AH365" s="17">
        <v>0</v>
      </c>
      <c r="AI365" s="17">
        <v>0</v>
      </c>
      <c r="AJ365" s="15"/>
      <c r="AK365" s="17">
        <v>0</v>
      </c>
      <c r="AL365" s="17">
        <v>0</v>
      </c>
      <c r="AM365" s="104"/>
      <c r="AN365" s="5"/>
      <c r="AO365" s="106"/>
      <c r="AP365" s="15"/>
      <c r="AQ365" s="20"/>
      <c r="AR365" s="20"/>
    </row>
    <row r="366" spans="1:44" x14ac:dyDescent="0.25">
      <c r="A366" s="15" t="s">
        <v>1656</v>
      </c>
      <c r="B366" s="3">
        <v>44084</v>
      </c>
      <c r="C366" s="15" t="s">
        <v>82</v>
      </c>
      <c r="D366" s="15" t="s">
        <v>56</v>
      </c>
      <c r="E366" s="15" t="s">
        <v>129</v>
      </c>
      <c r="F366" s="15" t="s">
        <v>866</v>
      </c>
      <c r="G366" s="15" t="s">
        <v>50</v>
      </c>
      <c r="H366" s="15" t="s">
        <v>902</v>
      </c>
      <c r="I366" s="17" t="s">
        <v>52</v>
      </c>
      <c r="J366" s="17" t="s">
        <v>52</v>
      </c>
      <c r="K366" s="17" t="s">
        <v>52</v>
      </c>
      <c r="L366" s="17" t="s">
        <v>52</v>
      </c>
      <c r="M366" s="17">
        <v>0</v>
      </c>
      <c r="N366" s="15" t="s">
        <v>52</v>
      </c>
      <c r="O366" s="15" t="s">
        <v>661</v>
      </c>
      <c r="P366" s="15" t="s">
        <v>52</v>
      </c>
      <c r="Q366" s="17">
        <v>0</v>
      </c>
      <c r="R366" s="17">
        <v>0</v>
      </c>
      <c r="S366" s="17">
        <v>0</v>
      </c>
      <c r="T366" s="17">
        <v>0</v>
      </c>
      <c r="U366" s="15" t="s">
        <v>49</v>
      </c>
      <c r="V366" s="17">
        <v>0</v>
      </c>
      <c r="W366" s="17">
        <v>0</v>
      </c>
      <c r="X366" s="15" t="s">
        <v>54</v>
      </c>
      <c r="Y366" s="17">
        <v>0</v>
      </c>
      <c r="Z366" s="17">
        <v>0</v>
      </c>
      <c r="AA366" s="15" t="s">
        <v>49</v>
      </c>
      <c r="AB366" s="17">
        <v>0</v>
      </c>
      <c r="AC366" s="17">
        <v>0</v>
      </c>
      <c r="AD366" s="15" t="s">
        <v>49</v>
      </c>
      <c r="AE366" s="17">
        <v>0</v>
      </c>
      <c r="AF366" s="15">
        <v>0</v>
      </c>
      <c r="AG366" s="15" t="s">
        <v>49</v>
      </c>
      <c r="AH366" s="17">
        <v>0</v>
      </c>
      <c r="AI366" s="17">
        <v>0</v>
      </c>
      <c r="AJ366" s="15" t="s">
        <v>49</v>
      </c>
      <c r="AK366" s="17">
        <v>0</v>
      </c>
      <c r="AL366" s="17">
        <v>0</v>
      </c>
      <c r="AM366" s="104" t="s">
        <v>52</v>
      </c>
      <c r="AN366" s="15" t="s">
        <v>52</v>
      </c>
      <c r="AO366" s="105" t="s">
        <v>52</v>
      </c>
      <c r="AP366" s="15" t="s">
        <v>52</v>
      </c>
      <c r="AQ366" s="20"/>
      <c r="AR366" s="20"/>
    </row>
    <row r="367" spans="1:44" x14ac:dyDescent="0.25">
      <c r="A367" s="15" t="s">
        <v>1657</v>
      </c>
      <c r="B367" s="3">
        <v>44084</v>
      </c>
      <c r="C367" s="15" t="s">
        <v>326</v>
      </c>
      <c r="D367" s="15" t="s">
        <v>68</v>
      </c>
      <c r="E367" s="15" t="s">
        <v>332</v>
      </c>
      <c r="F367" s="15" t="s">
        <v>1280</v>
      </c>
      <c r="G367" s="15" t="s">
        <v>50</v>
      </c>
      <c r="H367" s="15" t="s">
        <v>1066</v>
      </c>
      <c r="I367" s="17" t="s">
        <v>52</v>
      </c>
      <c r="J367" s="17" t="s">
        <v>52</v>
      </c>
      <c r="K367" s="17" t="s">
        <v>52</v>
      </c>
      <c r="L367" s="17" t="s">
        <v>52</v>
      </c>
      <c r="M367" s="17">
        <v>0</v>
      </c>
      <c r="N367" s="15" t="s">
        <v>52</v>
      </c>
      <c r="O367" s="15" t="s">
        <v>53</v>
      </c>
      <c r="P367" s="15" t="s">
        <v>52</v>
      </c>
      <c r="Q367" s="17">
        <v>123879575.384</v>
      </c>
      <c r="R367" s="17">
        <v>0</v>
      </c>
      <c r="S367" s="17">
        <v>106996832.55000001</v>
      </c>
      <c r="T367" s="17">
        <v>0</v>
      </c>
      <c r="U367" s="15" t="s">
        <v>49</v>
      </c>
      <c r="V367" s="17">
        <v>0</v>
      </c>
      <c r="W367" s="17">
        <v>14554088.65</v>
      </c>
      <c r="X367" s="15" t="s">
        <v>54</v>
      </c>
      <c r="Y367" s="17">
        <v>2328654.1839999999</v>
      </c>
      <c r="Z367" s="17">
        <v>0</v>
      </c>
      <c r="AA367" s="15" t="s">
        <v>49</v>
      </c>
      <c r="AB367" s="17">
        <v>0</v>
      </c>
      <c r="AC367" s="17">
        <v>0</v>
      </c>
      <c r="AD367" s="15" t="s">
        <v>49</v>
      </c>
      <c r="AE367" s="17">
        <v>0</v>
      </c>
      <c r="AF367" s="15">
        <v>0</v>
      </c>
      <c r="AG367" s="15" t="s">
        <v>49</v>
      </c>
      <c r="AH367" s="17">
        <v>0</v>
      </c>
      <c r="AI367" s="17">
        <v>0</v>
      </c>
      <c r="AJ367" s="15" t="s">
        <v>49</v>
      </c>
      <c r="AK367" s="17">
        <v>0</v>
      </c>
      <c r="AL367" s="17">
        <v>0</v>
      </c>
      <c r="AM367" s="104" t="s">
        <v>52</v>
      </c>
      <c r="AN367" s="15" t="s">
        <v>52</v>
      </c>
      <c r="AO367" s="105" t="s">
        <v>52</v>
      </c>
      <c r="AP367" s="15" t="s">
        <v>52</v>
      </c>
      <c r="AQ367" s="20"/>
      <c r="AR367" s="20"/>
    </row>
    <row r="368" spans="1:44" x14ac:dyDescent="0.25">
      <c r="A368" s="15" t="s">
        <v>1658</v>
      </c>
      <c r="B368" s="3">
        <v>44084</v>
      </c>
      <c r="C368" s="15" t="s">
        <v>46</v>
      </c>
      <c r="D368" s="15" t="s">
        <v>68</v>
      </c>
      <c r="E368" s="15" t="s">
        <v>69</v>
      </c>
      <c r="F368" s="15" t="s">
        <v>636</v>
      </c>
      <c r="G368" s="15" t="s">
        <v>50</v>
      </c>
      <c r="H368" s="15" t="s">
        <v>585</v>
      </c>
      <c r="I368" s="17" t="s">
        <v>52</v>
      </c>
      <c r="J368" s="17" t="s">
        <v>52</v>
      </c>
      <c r="K368" s="17" t="s">
        <v>52</v>
      </c>
      <c r="L368" s="17" t="s">
        <v>52</v>
      </c>
      <c r="M368" s="17">
        <v>0</v>
      </c>
      <c r="N368" s="15" t="s">
        <v>52</v>
      </c>
      <c r="O368" s="15" t="s">
        <v>53</v>
      </c>
      <c r="P368" s="15" t="s">
        <v>52</v>
      </c>
      <c r="Q368" s="17">
        <v>123426592.662</v>
      </c>
      <c r="R368" s="17">
        <v>0</v>
      </c>
      <c r="S368" s="17">
        <v>117437228.80999997</v>
      </c>
      <c r="T368" s="17">
        <v>0</v>
      </c>
      <c r="U368" s="15" t="s">
        <v>49</v>
      </c>
      <c r="V368" s="17">
        <v>0</v>
      </c>
      <c r="W368" s="17">
        <v>5163244.6999999993</v>
      </c>
      <c r="X368" s="15" t="s">
        <v>49</v>
      </c>
      <c r="Y368" s="17">
        <v>826119.152</v>
      </c>
      <c r="Z368" s="17">
        <v>0</v>
      </c>
      <c r="AA368" s="15" t="s">
        <v>49</v>
      </c>
      <c r="AB368" s="17">
        <v>0</v>
      </c>
      <c r="AC368" s="17">
        <v>0</v>
      </c>
      <c r="AD368" s="15" t="s">
        <v>49</v>
      </c>
      <c r="AE368" s="17">
        <v>0</v>
      </c>
      <c r="AF368" s="15">
        <v>0</v>
      </c>
      <c r="AG368" s="15" t="s">
        <v>49</v>
      </c>
      <c r="AH368" s="17">
        <v>0</v>
      </c>
      <c r="AI368" s="17">
        <v>0</v>
      </c>
      <c r="AJ368" s="15" t="s">
        <v>49</v>
      </c>
      <c r="AK368" s="17">
        <v>0</v>
      </c>
      <c r="AL368" s="17">
        <v>0</v>
      </c>
      <c r="AM368" s="104" t="s">
        <v>52</v>
      </c>
      <c r="AN368" s="15" t="s">
        <v>52</v>
      </c>
      <c r="AO368" s="105" t="s">
        <v>52</v>
      </c>
      <c r="AP368" s="15" t="s">
        <v>52</v>
      </c>
      <c r="AQ368" s="20"/>
      <c r="AR368" s="20"/>
    </row>
    <row r="369" spans="1:44" x14ac:dyDescent="0.25">
      <c r="A369" s="15" t="s">
        <v>1659</v>
      </c>
      <c r="B369" s="3">
        <v>44084</v>
      </c>
      <c r="C369" s="15" t="s">
        <v>82</v>
      </c>
      <c r="D369" s="15" t="s">
        <v>68</v>
      </c>
      <c r="E369" s="15" t="s">
        <v>86</v>
      </c>
      <c r="F369" s="15" t="s">
        <v>823</v>
      </c>
      <c r="G369" s="15" t="s">
        <v>50</v>
      </c>
      <c r="H369" s="15" t="s">
        <v>828</v>
      </c>
      <c r="I369" s="17" t="s">
        <v>52</v>
      </c>
      <c r="J369" s="17" t="s">
        <v>52</v>
      </c>
      <c r="K369" s="17" t="s">
        <v>52</v>
      </c>
      <c r="L369" s="17" t="s">
        <v>52</v>
      </c>
      <c r="M369" s="17">
        <v>0</v>
      </c>
      <c r="N369" s="15" t="s">
        <v>52</v>
      </c>
      <c r="O369" s="15" t="s">
        <v>53</v>
      </c>
      <c r="P369" s="15" t="s">
        <v>52</v>
      </c>
      <c r="Q369" s="17">
        <v>22879474.574999999</v>
      </c>
      <c r="R369" s="17">
        <v>0</v>
      </c>
      <c r="S369" s="17">
        <v>19818292.574999999</v>
      </c>
      <c r="T369" s="17">
        <v>0</v>
      </c>
      <c r="U369" s="15" t="s">
        <v>49</v>
      </c>
      <c r="V369" s="17">
        <v>0</v>
      </c>
      <c r="W369" s="17">
        <v>2638950</v>
      </c>
      <c r="X369" s="15" t="s">
        <v>54</v>
      </c>
      <c r="Y369" s="17">
        <v>422232</v>
      </c>
      <c r="Z369" s="17">
        <v>0</v>
      </c>
      <c r="AA369" s="15" t="s">
        <v>49</v>
      </c>
      <c r="AB369" s="17">
        <v>0</v>
      </c>
      <c r="AC369" s="17">
        <v>0</v>
      </c>
      <c r="AD369" s="15" t="s">
        <v>49</v>
      </c>
      <c r="AE369" s="17">
        <v>0</v>
      </c>
      <c r="AF369" s="15">
        <v>0</v>
      </c>
      <c r="AG369" s="15" t="s">
        <v>49</v>
      </c>
      <c r="AH369" s="17">
        <v>0</v>
      </c>
      <c r="AI369" s="17">
        <v>0</v>
      </c>
      <c r="AJ369" s="15" t="s">
        <v>49</v>
      </c>
      <c r="AK369" s="17">
        <v>0</v>
      </c>
      <c r="AL369" s="17">
        <v>0</v>
      </c>
      <c r="AM369" s="104" t="s">
        <v>52</v>
      </c>
      <c r="AN369" s="15" t="s">
        <v>52</v>
      </c>
      <c r="AO369" s="105" t="s">
        <v>52</v>
      </c>
      <c r="AP369" s="15" t="s">
        <v>52</v>
      </c>
      <c r="AQ369" s="20"/>
      <c r="AR369" s="20"/>
    </row>
    <row r="370" spans="1:44" x14ac:dyDescent="0.25">
      <c r="A370" s="15" t="s">
        <v>1660</v>
      </c>
      <c r="B370" s="3">
        <v>44084</v>
      </c>
      <c r="C370" s="15" t="s">
        <v>82</v>
      </c>
      <c r="D370" s="15" t="s">
        <v>68</v>
      </c>
      <c r="E370" s="15" t="s">
        <v>86</v>
      </c>
      <c r="F370" s="15" t="s">
        <v>823</v>
      </c>
      <c r="G370" s="15" t="s">
        <v>50</v>
      </c>
      <c r="H370" s="15" t="s">
        <v>829</v>
      </c>
      <c r="I370" s="17" t="s">
        <v>52</v>
      </c>
      <c r="J370" s="17" t="s">
        <v>52</v>
      </c>
      <c r="K370" s="17" t="s">
        <v>52</v>
      </c>
      <c r="L370" s="17" t="s">
        <v>52</v>
      </c>
      <c r="M370" s="17">
        <v>0</v>
      </c>
      <c r="N370" s="15" t="s">
        <v>52</v>
      </c>
      <c r="O370" s="15" t="s">
        <v>830</v>
      </c>
      <c r="P370" s="15" t="s">
        <v>831</v>
      </c>
      <c r="Q370" s="17">
        <v>678754</v>
      </c>
      <c r="R370" s="17">
        <v>0</v>
      </c>
      <c r="S370" s="17">
        <v>18250</v>
      </c>
      <c r="T370" s="17">
        <v>569400</v>
      </c>
      <c r="U370" s="15" t="s">
        <v>54</v>
      </c>
      <c r="V370" s="17">
        <v>91104</v>
      </c>
      <c r="W370" s="17">
        <v>0</v>
      </c>
      <c r="X370" s="15" t="s">
        <v>49</v>
      </c>
      <c r="Y370" s="17">
        <v>0</v>
      </c>
      <c r="Z370" s="17">
        <v>0</v>
      </c>
      <c r="AA370" s="15" t="s">
        <v>49</v>
      </c>
      <c r="AB370" s="17">
        <v>0</v>
      </c>
      <c r="AC370" s="17">
        <v>0</v>
      </c>
      <c r="AD370" s="15" t="s">
        <v>49</v>
      </c>
      <c r="AE370" s="17">
        <v>0</v>
      </c>
      <c r="AF370" s="15">
        <v>0</v>
      </c>
      <c r="AG370" s="15" t="s">
        <v>49</v>
      </c>
      <c r="AH370" s="17">
        <v>0</v>
      </c>
      <c r="AI370" s="17">
        <v>0</v>
      </c>
      <c r="AJ370" s="15" t="s">
        <v>49</v>
      </c>
      <c r="AK370" s="17">
        <v>0</v>
      </c>
      <c r="AL370" s="17">
        <v>0</v>
      </c>
      <c r="AM370" s="104" t="s">
        <v>52</v>
      </c>
      <c r="AN370" s="15" t="s">
        <v>52</v>
      </c>
      <c r="AO370" s="105" t="s">
        <v>52</v>
      </c>
      <c r="AP370" s="15" t="s">
        <v>52</v>
      </c>
      <c r="AQ370" s="20"/>
      <c r="AR370" s="20"/>
    </row>
    <row r="371" spans="1:44" x14ac:dyDescent="0.25">
      <c r="A371" s="15" t="s">
        <v>1661</v>
      </c>
      <c r="B371" s="3">
        <v>44084</v>
      </c>
      <c r="C371" s="15" t="s">
        <v>82</v>
      </c>
      <c r="D371" s="15" t="s">
        <v>68</v>
      </c>
      <c r="E371" s="15" t="s">
        <v>86</v>
      </c>
      <c r="F371" s="15" t="s">
        <v>823</v>
      </c>
      <c r="G371" s="15" t="s">
        <v>50</v>
      </c>
      <c r="H371" s="15" t="s">
        <v>832</v>
      </c>
      <c r="I371" s="17" t="s">
        <v>52</v>
      </c>
      <c r="J371" s="17" t="s">
        <v>52</v>
      </c>
      <c r="K371" s="17" t="s">
        <v>52</v>
      </c>
      <c r="L371" s="17" t="s">
        <v>52</v>
      </c>
      <c r="M371" s="17">
        <v>0</v>
      </c>
      <c r="N371" s="15" t="s">
        <v>52</v>
      </c>
      <c r="O371" s="15" t="s">
        <v>53</v>
      </c>
      <c r="P371" s="15" t="s">
        <v>52</v>
      </c>
      <c r="Q371" s="17">
        <v>68506365.460199997</v>
      </c>
      <c r="R371" s="17">
        <v>0</v>
      </c>
      <c r="S371" s="17">
        <v>49575477.825000003</v>
      </c>
      <c r="T371" s="17">
        <v>0</v>
      </c>
      <c r="U371" s="15" t="s">
        <v>49</v>
      </c>
      <c r="V371" s="17">
        <v>0</v>
      </c>
      <c r="W371" s="17">
        <v>16319730.719999999</v>
      </c>
      <c r="X371" s="15" t="s">
        <v>54</v>
      </c>
      <c r="Y371" s="17">
        <v>2611156.9151999997</v>
      </c>
      <c r="Z371" s="17">
        <v>0</v>
      </c>
      <c r="AA371" s="15" t="s">
        <v>49</v>
      </c>
      <c r="AB371" s="17">
        <v>0</v>
      </c>
      <c r="AC371" s="17">
        <v>0</v>
      </c>
      <c r="AD371" s="15" t="s">
        <v>49</v>
      </c>
      <c r="AE371" s="17">
        <v>0</v>
      </c>
      <c r="AF371" s="15">
        <v>0</v>
      </c>
      <c r="AG371" s="15" t="s">
        <v>49</v>
      </c>
      <c r="AH371" s="17">
        <v>0</v>
      </c>
      <c r="AI371" s="17">
        <v>0</v>
      </c>
      <c r="AJ371" s="15" t="s">
        <v>49</v>
      </c>
      <c r="AK371" s="17">
        <v>0</v>
      </c>
      <c r="AL371" s="17">
        <v>0</v>
      </c>
      <c r="AM371" s="104" t="s">
        <v>52</v>
      </c>
      <c r="AN371" s="15" t="s">
        <v>52</v>
      </c>
      <c r="AO371" s="105" t="s">
        <v>52</v>
      </c>
      <c r="AP371" s="15" t="s">
        <v>52</v>
      </c>
      <c r="AQ371" s="20"/>
      <c r="AR371" s="20"/>
    </row>
    <row r="372" spans="1:44" x14ac:dyDescent="0.25">
      <c r="A372" s="15" t="s">
        <v>1662</v>
      </c>
      <c r="B372" s="3">
        <v>44084</v>
      </c>
      <c r="C372" s="15" t="s">
        <v>82</v>
      </c>
      <c r="D372" s="15" t="s">
        <v>68</v>
      </c>
      <c r="E372" s="15" t="s">
        <v>86</v>
      </c>
      <c r="F372" s="15" t="s">
        <v>823</v>
      </c>
      <c r="G372" s="15" t="s">
        <v>50</v>
      </c>
      <c r="H372" s="15" t="s">
        <v>833</v>
      </c>
      <c r="I372" s="17" t="s">
        <v>52</v>
      </c>
      <c r="J372" s="17" t="s">
        <v>52</v>
      </c>
      <c r="K372" s="17" t="s">
        <v>52</v>
      </c>
      <c r="L372" s="17" t="s">
        <v>52</v>
      </c>
      <c r="M372" s="17">
        <v>0</v>
      </c>
      <c r="N372" s="15" t="s">
        <v>52</v>
      </c>
      <c r="O372" s="15" t="s">
        <v>834</v>
      </c>
      <c r="P372" s="15" t="s">
        <v>835</v>
      </c>
      <c r="Q372" s="17">
        <v>2540232.1</v>
      </c>
      <c r="R372" s="17">
        <v>0</v>
      </c>
      <c r="S372" s="17">
        <v>1230232.5</v>
      </c>
      <c r="T372" s="17">
        <v>1129310</v>
      </c>
      <c r="U372" s="15" t="s">
        <v>54</v>
      </c>
      <c r="V372" s="17">
        <v>180689.6</v>
      </c>
      <c r="W372" s="17">
        <v>0</v>
      </c>
      <c r="X372" s="15" t="s">
        <v>49</v>
      </c>
      <c r="Y372" s="17">
        <v>0</v>
      </c>
      <c r="Z372" s="17">
        <v>0</v>
      </c>
      <c r="AA372" s="15" t="s">
        <v>49</v>
      </c>
      <c r="AB372" s="17">
        <v>0</v>
      </c>
      <c r="AC372" s="17">
        <v>0</v>
      </c>
      <c r="AD372" s="15" t="s">
        <v>49</v>
      </c>
      <c r="AE372" s="17">
        <v>0</v>
      </c>
      <c r="AF372" s="15">
        <v>0</v>
      </c>
      <c r="AG372" s="15" t="s">
        <v>49</v>
      </c>
      <c r="AH372" s="17">
        <v>0</v>
      </c>
      <c r="AI372" s="17">
        <v>0</v>
      </c>
      <c r="AJ372" s="15" t="s">
        <v>49</v>
      </c>
      <c r="AK372" s="17">
        <v>0</v>
      </c>
      <c r="AL372" s="17">
        <v>0</v>
      </c>
      <c r="AM372" s="104" t="s">
        <v>52</v>
      </c>
      <c r="AN372" s="15" t="s">
        <v>52</v>
      </c>
      <c r="AO372" s="105" t="s">
        <v>52</v>
      </c>
      <c r="AP372" s="15" t="s">
        <v>52</v>
      </c>
      <c r="AQ372" s="20"/>
      <c r="AR372" s="20"/>
    </row>
    <row r="373" spans="1:44" x14ac:dyDescent="0.25">
      <c r="A373" s="15" t="s">
        <v>1663</v>
      </c>
      <c r="B373" s="3">
        <v>44084</v>
      </c>
      <c r="C373" s="15" t="s">
        <v>82</v>
      </c>
      <c r="D373" s="15" t="s">
        <v>68</v>
      </c>
      <c r="E373" s="15" t="s">
        <v>86</v>
      </c>
      <c r="F373" s="15" t="s">
        <v>823</v>
      </c>
      <c r="G373" s="15" t="s">
        <v>50</v>
      </c>
      <c r="H373" s="15" t="s">
        <v>836</v>
      </c>
      <c r="I373" s="17" t="s">
        <v>52</v>
      </c>
      <c r="J373" s="17" t="s">
        <v>52</v>
      </c>
      <c r="K373" s="17" t="s">
        <v>52</v>
      </c>
      <c r="L373" s="17" t="s">
        <v>52</v>
      </c>
      <c r="M373" s="17">
        <v>0</v>
      </c>
      <c r="N373" s="15" t="s">
        <v>52</v>
      </c>
      <c r="O373" s="15" t="s">
        <v>53</v>
      </c>
      <c r="P373" s="15" t="s">
        <v>52</v>
      </c>
      <c r="Q373" s="17">
        <v>37419394.649999999</v>
      </c>
      <c r="R373" s="17">
        <v>0</v>
      </c>
      <c r="S373" s="17">
        <v>30474682</v>
      </c>
      <c r="T373" s="17">
        <v>0</v>
      </c>
      <c r="U373" s="15" t="s">
        <v>49</v>
      </c>
      <c r="V373" s="17">
        <v>0</v>
      </c>
      <c r="W373" s="17">
        <v>5986821.25</v>
      </c>
      <c r="X373" s="15" t="s">
        <v>49</v>
      </c>
      <c r="Y373" s="17">
        <v>957891.4</v>
      </c>
      <c r="Z373" s="17">
        <v>0</v>
      </c>
      <c r="AA373" s="15" t="s">
        <v>49</v>
      </c>
      <c r="AB373" s="17">
        <v>0</v>
      </c>
      <c r="AC373" s="17">
        <v>0</v>
      </c>
      <c r="AD373" s="15" t="s">
        <v>49</v>
      </c>
      <c r="AE373" s="17">
        <v>0</v>
      </c>
      <c r="AF373" s="15">
        <v>0</v>
      </c>
      <c r="AG373" s="15" t="s">
        <v>49</v>
      </c>
      <c r="AH373" s="17">
        <v>0</v>
      </c>
      <c r="AI373" s="17">
        <v>0</v>
      </c>
      <c r="AJ373" s="15" t="s">
        <v>49</v>
      </c>
      <c r="AK373" s="17">
        <v>0</v>
      </c>
      <c r="AL373" s="17">
        <v>0</v>
      </c>
      <c r="AM373" s="104" t="s">
        <v>52</v>
      </c>
      <c r="AN373" s="15" t="s">
        <v>52</v>
      </c>
      <c r="AO373" s="105" t="s">
        <v>52</v>
      </c>
      <c r="AP373" s="15" t="s">
        <v>52</v>
      </c>
      <c r="AQ373" s="20"/>
      <c r="AR373" s="20"/>
    </row>
    <row r="374" spans="1:44" x14ac:dyDescent="0.25">
      <c r="A374" s="15" t="s">
        <v>1664</v>
      </c>
      <c r="B374" s="3">
        <v>44084</v>
      </c>
      <c r="C374" s="15" t="s">
        <v>82</v>
      </c>
      <c r="D374" s="15" t="s">
        <v>68</v>
      </c>
      <c r="E374" s="15" t="s">
        <v>86</v>
      </c>
      <c r="F374" s="15" t="s">
        <v>823</v>
      </c>
      <c r="G374" s="15" t="s">
        <v>50</v>
      </c>
      <c r="H374" s="15" t="s">
        <v>837</v>
      </c>
      <c r="I374" s="17" t="s">
        <v>52</v>
      </c>
      <c r="J374" s="17" t="s">
        <v>52</v>
      </c>
      <c r="K374" s="17" t="s">
        <v>52</v>
      </c>
      <c r="L374" s="17" t="s">
        <v>52</v>
      </c>
      <c r="M374" s="17">
        <v>0</v>
      </c>
      <c r="N374" s="15" t="s">
        <v>52</v>
      </c>
      <c r="O374" s="15" t="s">
        <v>838</v>
      </c>
      <c r="P374" s="15" t="s">
        <v>839</v>
      </c>
      <c r="Q374" s="17">
        <v>5752400</v>
      </c>
      <c r="R374" s="17">
        <v>0</v>
      </c>
      <c r="S374" s="17">
        <v>5752400</v>
      </c>
      <c r="T374" s="17">
        <v>0</v>
      </c>
      <c r="U374" s="15" t="s">
        <v>49</v>
      </c>
      <c r="V374" s="17">
        <v>0</v>
      </c>
      <c r="W374" s="17">
        <v>0</v>
      </c>
      <c r="X374" s="15" t="s">
        <v>49</v>
      </c>
      <c r="Y374" s="17">
        <v>0</v>
      </c>
      <c r="Z374" s="17">
        <v>0</v>
      </c>
      <c r="AA374" s="15" t="s">
        <v>49</v>
      </c>
      <c r="AB374" s="17">
        <v>0</v>
      </c>
      <c r="AC374" s="17">
        <v>0</v>
      </c>
      <c r="AD374" s="15" t="s">
        <v>49</v>
      </c>
      <c r="AE374" s="17">
        <v>0</v>
      </c>
      <c r="AF374" s="15">
        <v>0</v>
      </c>
      <c r="AG374" s="15" t="s">
        <v>49</v>
      </c>
      <c r="AH374" s="17">
        <v>0</v>
      </c>
      <c r="AI374" s="17">
        <v>0</v>
      </c>
      <c r="AJ374" s="15" t="s">
        <v>49</v>
      </c>
      <c r="AK374" s="17">
        <v>0</v>
      </c>
      <c r="AL374" s="17">
        <v>0</v>
      </c>
      <c r="AM374" s="104" t="s">
        <v>52</v>
      </c>
      <c r="AN374" s="15" t="s">
        <v>52</v>
      </c>
      <c r="AO374" s="105" t="s">
        <v>52</v>
      </c>
      <c r="AP374" s="15" t="s">
        <v>52</v>
      </c>
      <c r="AQ374" s="20"/>
      <c r="AR374" s="20"/>
    </row>
    <row r="375" spans="1:44" x14ac:dyDescent="0.25">
      <c r="A375" s="15" t="s">
        <v>1665</v>
      </c>
      <c r="B375" s="3">
        <v>44084</v>
      </c>
      <c r="C375" s="15" t="s">
        <v>82</v>
      </c>
      <c r="D375" s="15" t="s">
        <v>68</v>
      </c>
      <c r="E375" s="15" t="s">
        <v>86</v>
      </c>
      <c r="F375" s="15" t="s">
        <v>823</v>
      </c>
      <c r="G375" s="15" t="s">
        <v>50</v>
      </c>
      <c r="H375" s="15" t="s">
        <v>840</v>
      </c>
      <c r="I375" s="17" t="s">
        <v>52</v>
      </c>
      <c r="J375" s="17" t="s">
        <v>52</v>
      </c>
      <c r="K375" s="17" t="s">
        <v>52</v>
      </c>
      <c r="L375" s="17" t="s">
        <v>52</v>
      </c>
      <c r="M375" s="17">
        <v>0</v>
      </c>
      <c r="N375" s="15" t="s">
        <v>52</v>
      </c>
      <c r="O375" s="15" t="s">
        <v>53</v>
      </c>
      <c r="P375" s="15" t="s">
        <v>52</v>
      </c>
      <c r="Q375" s="17">
        <v>63664275.517800003</v>
      </c>
      <c r="R375" s="17">
        <v>0</v>
      </c>
      <c r="S375" s="17">
        <v>42028117.534999996</v>
      </c>
      <c r="T375" s="17">
        <v>0</v>
      </c>
      <c r="U375" s="15" t="s">
        <v>49</v>
      </c>
      <c r="V375" s="17">
        <v>0</v>
      </c>
      <c r="W375" s="17">
        <v>18651860.330000002</v>
      </c>
      <c r="X375" s="15" t="s">
        <v>49</v>
      </c>
      <c r="Y375" s="17">
        <v>2984297.6528000003</v>
      </c>
      <c r="Z375" s="17">
        <v>0</v>
      </c>
      <c r="AA375" s="15" t="s">
        <v>49</v>
      </c>
      <c r="AB375" s="17">
        <v>0</v>
      </c>
      <c r="AC375" s="17">
        <v>0</v>
      </c>
      <c r="AD375" s="15" t="s">
        <v>49</v>
      </c>
      <c r="AE375" s="17">
        <v>0</v>
      </c>
      <c r="AF375" s="15">
        <v>0</v>
      </c>
      <c r="AG375" s="15" t="s">
        <v>49</v>
      </c>
      <c r="AH375" s="17">
        <v>0</v>
      </c>
      <c r="AI375" s="17">
        <v>0</v>
      </c>
      <c r="AJ375" s="15" t="s">
        <v>49</v>
      </c>
      <c r="AK375" s="17">
        <v>0</v>
      </c>
      <c r="AL375" s="17">
        <v>0</v>
      </c>
      <c r="AM375" s="104" t="s">
        <v>52</v>
      </c>
      <c r="AN375" s="15" t="s">
        <v>52</v>
      </c>
      <c r="AO375" s="105" t="s">
        <v>52</v>
      </c>
      <c r="AP375" s="15" t="s">
        <v>52</v>
      </c>
      <c r="AQ375" s="20"/>
      <c r="AR375" s="20"/>
    </row>
    <row r="376" spans="1:44" x14ac:dyDescent="0.25">
      <c r="A376" s="15" t="s">
        <v>1666</v>
      </c>
      <c r="B376" s="3">
        <v>44084</v>
      </c>
      <c r="C376" s="15" t="s">
        <v>326</v>
      </c>
      <c r="D376" s="15" t="s">
        <v>78</v>
      </c>
      <c r="E376" s="15" t="s">
        <v>333</v>
      </c>
      <c r="F376" s="15" t="s">
        <v>1287</v>
      </c>
      <c r="G376" s="15" t="s">
        <v>50</v>
      </c>
      <c r="H376" s="15" t="s">
        <v>1068</v>
      </c>
      <c r="I376" s="17" t="s">
        <v>52</v>
      </c>
      <c r="J376" s="17" t="s">
        <v>52</v>
      </c>
      <c r="K376" s="17" t="s">
        <v>52</v>
      </c>
      <c r="L376" s="17" t="s">
        <v>52</v>
      </c>
      <c r="M376" s="17">
        <v>0</v>
      </c>
      <c r="N376" s="15" t="s">
        <v>52</v>
      </c>
      <c r="O376" s="15" t="s">
        <v>53</v>
      </c>
      <c r="P376" s="15" t="s">
        <v>52</v>
      </c>
      <c r="Q376" s="17">
        <v>65829126.020000003</v>
      </c>
      <c r="R376" s="17">
        <v>0</v>
      </c>
      <c r="S376" s="17">
        <v>49657320.159999996</v>
      </c>
      <c r="T376" s="17">
        <v>0</v>
      </c>
      <c r="U376" s="15" t="s">
        <v>49</v>
      </c>
      <c r="V376" s="17">
        <v>0</v>
      </c>
      <c r="W376" s="17">
        <v>13941211.935000001</v>
      </c>
      <c r="X376" s="15" t="s">
        <v>49</v>
      </c>
      <c r="Y376" s="17">
        <v>2230593.9095999999</v>
      </c>
      <c r="Z376" s="17">
        <v>0</v>
      </c>
      <c r="AA376" s="15" t="s">
        <v>49</v>
      </c>
      <c r="AB376" s="17">
        <v>0</v>
      </c>
      <c r="AC376" s="17">
        <v>0</v>
      </c>
      <c r="AD376" s="15" t="s">
        <v>49</v>
      </c>
      <c r="AE376" s="17">
        <v>0</v>
      </c>
      <c r="AF376" s="15">
        <v>0</v>
      </c>
      <c r="AG376" s="15" t="s">
        <v>49</v>
      </c>
      <c r="AH376" s="17">
        <v>0</v>
      </c>
      <c r="AI376" s="17">
        <v>0</v>
      </c>
      <c r="AJ376" s="15" t="s">
        <v>49</v>
      </c>
      <c r="AK376" s="17">
        <v>0</v>
      </c>
      <c r="AL376" s="17">
        <v>0</v>
      </c>
      <c r="AM376" s="104" t="s">
        <v>52</v>
      </c>
      <c r="AN376" s="15" t="s">
        <v>52</v>
      </c>
      <c r="AO376" s="105" t="s">
        <v>52</v>
      </c>
      <c r="AP376" s="15" t="s">
        <v>52</v>
      </c>
      <c r="AQ376" s="20"/>
      <c r="AR376" s="20"/>
    </row>
    <row r="377" spans="1:44" x14ac:dyDescent="0.25">
      <c r="A377" s="15" t="s">
        <v>1667</v>
      </c>
      <c r="B377" s="3">
        <v>44084</v>
      </c>
      <c r="C377" s="15" t="s">
        <v>82</v>
      </c>
      <c r="D377" s="15" t="s">
        <v>78</v>
      </c>
      <c r="E377" s="15" t="s">
        <v>719</v>
      </c>
      <c r="F377" s="15" t="s">
        <v>82</v>
      </c>
      <c r="G377" s="15" t="s">
        <v>50</v>
      </c>
      <c r="H377" s="15" t="s">
        <v>905</v>
      </c>
      <c r="I377" s="17" t="s">
        <v>52</v>
      </c>
      <c r="J377" s="17" t="s">
        <v>52</v>
      </c>
      <c r="K377" s="17" t="s">
        <v>52</v>
      </c>
      <c r="L377" s="17" t="s">
        <v>52</v>
      </c>
      <c r="M377" s="17">
        <v>0</v>
      </c>
      <c r="N377" s="15" t="s">
        <v>52</v>
      </c>
      <c r="O377" s="15" t="s">
        <v>661</v>
      </c>
      <c r="P377" s="15" t="s">
        <v>52</v>
      </c>
      <c r="Q377" s="17">
        <v>0</v>
      </c>
      <c r="R377" s="17">
        <v>0</v>
      </c>
      <c r="S377" s="17">
        <v>0</v>
      </c>
      <c r="T377" s="17">
        <v>0</v>
      </c>
      <c r="U377" s="15" t="s">
        <v>49</v>
      </c>
      <c r="V377" s="17">
        <v>0</v>
      </c>
      <c r="W377" s="17">
        <v>0</v>
      </c>
      <c r="X377" s="15" t="s">
        <v>54</v>
      </c>
      <c r="Y377" s="17">
        <v>0</v>
      </c>
      <c r="Z377" s="17">
        <v>0</v>
      </c>
      <c r="AA377" s="15" t="s">
        <v>49</v>
      </c>
      <c r="AB377" s="17">
        <v>0</v>
      </c>
      <c r="AC377" s="17">
        <v>0</v>
      </c>
      <c r="AD377" s="15" t="s">
        <v>49</v>
      </c>
      <c r="AE377" s="17">
        <v>0</v>
      </c>
      <c r="AF377" s="15">
        <v>0</v>
      </c>
      <c r="AG377" s="15" t="s">
        <v>49</v>
      </c>
      <c r="AH377" s="17">
        <v>0</v>
      </c>
      <c r="AI377" s="17">
        <v>0</v>
      </c>
      <c r="AJ377" s="15" t="s">
        <v>49</v>
      </c>
      <c r="AK377" s="17">
        <v>0</v>
      </c>
      <c r="AL377" s="17">
        <v>0</v>
      </c>
      <c r="AM377" s="104" t="s">
        <v>52</v>
      </c>
      <c r="AN377" s="15" t="s">
        <v>52</v>
      </c>
      <c r="AO377" s="105" t="s">
        <v>52</v>
      </c>
      <c r="AP377" s="15" t="s">
        <v>52</v>
      </c>
      <c r="AQ377" s="20"/>
      <c r="AR377" s="20"/>
    </row>
    <row r="378" spans="1:44" x14ac:dyDescent="0.25">
      <c r="A378" s="15" t="s">
        <v>1668</v>
      </c>
      <c r="B378" s="3">
        <v>44084</v>
      </c>
      <c r="C378" s="15" t="s">
        <v>326</v>
      </c>
      <c r="D378" s="15" t="s">
        <v>100</v>
      </c>
      <c r="E378" s="15" t="s">
        <v>347</v>
      </c>
      <c r="F378" s="15" t="s">
        <v>1272</v>
      </c>
      <c r="G378" s="15" t="s">
        <v>50</v>
      </c>
      <c r="H378" s="15" t="s">
        <v>1070</v>
      </c>
      <c r="I378" s="17" t="s">
        <v>52</v>
      </c>
      <c r="J378" s="17" t="s">
        <v>52</v>
      </c>
      <c r="K378" s="17" t="s">
        <v>52</v>
      </c>
      <c r="L378" s="17" t="s">
        <v>52</v>
      </c>
      <c r="M378" s="17">
        <v>0</v>
      </c>
      <c r="N378" s="15" t="s">
        <v>52</v>
      </c>
      <c r="O378" s="15" t="s">
        <v>53</v>
      </c>
      <c r="P378" s="15" t="s">
        <v>52</v>
      </c>
      <c r="Q378" s="17">
        <v>160236575.91920003</v>
      </c>
      <c r="R378" s="17">
        <v>0</v>
      </c>
      <c r="S378" s="17">
        <v>125431656.79999998</v>
      </c>
      <c r="T378" s="17">
        <v>0</v>
      </c>
      <c r="U378" s="15" t="s">
        <v>49</v>
      </c>
      <c r="V378" s="17">
        <v>0</v>
      </c>
      <c r="W378" s="17">
        <v>30004240.619999997</v>
      </c>
      <c r="X378" s="15" t="s">
        <v>49</v>
      </c>
      <c r="Y378" s="17">
        <v>4800678.4991999995</v>
      </c>
      <c r="Z378" s="17">
        <v>0</v>
      </c>
      <c r="AA378" s="15" t="s">
        <v>49</v>
      </c>
      <c r="AB378" s="17">
        <v>0</v>
      </c>
      <c r="AC378" s="17">
        <v>0</v>
      </c>
      <c r="AD378" s="15" t="s">
        <v>49</v>
      </c>
      <c r="AE378" s="17">
        <v>0</v>
      </c>
      <c r="AF378" s="15">
        <v>0</v>
      </c>
      <c r="AG378" s="15" t="s">
        <v>49</v>
      </c>
      <c r="AH378" s="17">
        <v>0</v>
      </c>
      <c r="AI378" s="17">
        <v>0</v>
      </c>
      <c r="AJ378" s="15" t="s">
        <v>49</v>
      </c>
      <c r="AK378" s="17">
        <v>0</v>
      </c>
      <c r="AL378" s="17">
        <v>0</v>
      </c>
      <c r="AM378" s="104" t="s">
        <v>52</v>
      </c>
      <c r="AN378" s="15" t="s">
        <v>52</v>
      </c>
      <c r="AO378" s="105" t="s">
        <v>52</v>
      </c>
      <c r="AP378" s="15" t="s">
        <v>52</v>
      </c>
      <c r="AQ378" s="20"/>
      <c r="AR378" s="20"/>
    </row>
    <row r="379" spans="1:44" x14ac:dyDescent="0.25">
      <c r="A379" s="15" t="s">
        <v>1669</v>
      </c>
      <c r="B379" s="3">
        <v>44084</v>
      </c>
      <c r="C379" s="15" t="s">
        <v>326</v>
      </c>
      <c r="D379" s="15" t="s">
        <v>240</v>
      </c>
      <c r="E379" s="15" t="s">
        <v>373</v>
      </c>
      <c r="F379" s="15" t="s">
        <v>1309</v>
      </c>
      <c r="G379" s="15" t="s">
        <v>50</v>
      </c>
      <c r="H379" s="15" t="s">
        <v>1072</v>
      </c>
      <c r="I379" s="17" t="s">
        <v>52</v>
      </c>
      <c r="J379" s="17" t="s">
        <v>52</v>
      </c>
      <c r="K379" s="17" t="s">
        <v>52</v>
      </c>
      <c r="L379" s="17" t="s">
        <v>52</v>
      </c>
      <c r="M379" s="17">
        <v>0</v>
      </c>
      <c r="N379" s="15" t="s">
        <v>52</v>
      </c>
      <c r="O379" s="15" t="s">
        <v>53</v>
      </c>
      <c r="P379" s="15" t="s">
        <v>52</v>
      </c>
      <c r="Q379" s="17">
        <v>121721831.20720002</v>
      </c>
      <c r="R379" s="17">
        <v>0</v>
      </c>
      <c r="S379" s="17">
        <v>70877266.650000006</v>
      </c>
      <c r="T379" s="17">
        <v>0</v>
      </c>
      <c r="U379" s="15" t="s">
        <v>49</v>
      </c>
      <c r="V379" s="17">
        <v>0</v>
      </c>
      <c r="W379" s="17">
        <v>43831521.170000009</v>
      </c>
      <c r="X379" s="15" t="s">
        <v>54</v>
      </c>
      <c r="Y379" s="17">
        <v>7013043.3872000007</v>
      </c>
      <c r="Z379" s="17">
        <v>0</v>
      </c>
      <c r="AA379" s="15" t="s">
        <v>49</v>
      </c>
      <c r="AB379" s="17">
        <v>0</v>
      </c>
      <c r="AC379" s="17">
        <v>0</v>
      </c>
      <c r="AD379" s="15" t="s">
        <v>49</v>
      </c>
      <c r="AE379" s="17">
        <v>0</v>
      </c>
      <c r="AF379" s="15">
        <v>0</v>
      </c>
      <c r="AG379" s="15" t="s">
        <v>49</v>
      </c>
      <c r="AH379" s="17">
        <v>0</v>
      </c>
      <c r="AI379" s="17">
        <v>0</v>
      </c>
      <c r="AJ379" s="15" t="s">
        <v>49</v>
      </c>
      <c r="AK379" s="17">
        <v>0</v>
      </c>
      <c r="AL379" s="17">
        <v>0</v>
      </c>
      <c r="AM379" s="104" t="s">
        <v>52</v>
      </c>
      <c r="AN379" s="15" t="s">
        <v>52</v>
      </c>
      <c r="AO379" s="105" t="s">
        <v>52</v>
      </c>
      <c r="AP379" s="15" t="s">
        <v>52</v>
      </c>
      <c r="AQ379" s="20"/>
      <c r="AR379" s="20"/>
    </row>
    <row r="380" spans="1:44" x14ac:dyDescent="0.25">
      <c r="A380" s="15" t="s">
        <v>1670</v>
      </c>
      <c r="B380" s="3">
        <v>44084</v>
      </c>
      <c r="C380" s="15" t="s">
        <v>82</v>
      </c>
      <c r="D380" s="15" t="s">
        <v>240</v>
      </c>
      <c r="E380" s="15" t="s">
        <v>313</v>
      </c>
      <c r="F380" s="15" t="s">
        <v>918</v>
      </c>
      <c r="G380" s="15" t="s">
        <v>50</v>
      </c>
      <c r="H380" s="15" t="s">
        <v>915</v>
      </c>
      <c r="I380" s="17" t="s">
        <v>52</v>
      </c>
      <c r="J380" s="17" t="s">
        <v>52</v>
      </c>
      <c r="K380" s="17" t="s">
        <v>52</v>
      </c>
      <c r="L380" s="17" t="s">
        <v>52</v>
      </c>
      <c r="M380" s="17">
        <v>0</v>
      </c>
      <c r="N380" s="15" t="s">
        <v>52</v>
      </c>
      <c r="O380" s="15" t="s">
        <v>661</v>
      </c>
      <c r="P380" s="15" t="s">
        <v>52</v>
      </c>
      <c r="Q380" s="17">
        <v>0</v>
      </c>
      <c r="R380" s="17">
        <v>0</v>
      </c>
      <c r="S380" s="17">
        <v>0</v>
      </c>
      <c r="T380" s="17">
        <v>0</v>
      </c>
      <c r="U380" s="15" t="s">
        <v>49</v>
      </c>
      <c r="V380" s="17">
        <v>0</v>
      </c>
      <c r="W380" s="17">
        <v>0</v>
      </c>
      <c r="X380" s="15" t="s">
        <v>54</v>
      </c>
      <c r="Y380" s="17">
        <v>0</v>
      </c>
      <c r="Z380" s="17">
        <v>0</v>
      </c>
      <c r="AA380" s="15" t="s">
        <v>49</v>
      </c>
      <c r="AB380" s="17">
        <v>0</v>
      </c>
      <c r="AC380" s="17">
        <v>0</v>
      </c>
      <c r="AD380" s="15" t="s">
        <v>49</v>
      </c>
      <c r="AE380" s="17">
        <v>0</v>
      </c>
      <c r="AF380" s="15">
        <v>0</v>
      </c>
      <c r="AG380" s="15" t="s">
        <v>49</v>
      </c>
      <c r="AH380" s="17">
        <v>0</v>
      </c>
      <c r="AI380" s="17">
        <v>0</v>
      </c>
      <c r="AJ380" s="15" t="s">
        <v>49</v>
      </c>
      <c r="AK380" s="17">
        <v>0</v>
      </c>
      <c r="AL380" s="17">
        <v>0</v>
      </c>
      <c r="AM380" s="104" t="s">
        <v>52</v>
      </c>
      <c r="AN380" s="15" t="s">
        <v>52</v>
      </c>
      <c r="AO380" s="105" t="s">
        <v>52</v>
      </c>
      <c r="AP380" s="15" t="s">
        <v>52</v>
      </c>
      <c r="AQ380" s="20"/>
      <c r="AR380" s="20"/>
    </row>
    <row r="381" spans="1:44" x14ac:dyDescent="0.25">
      <c r="A381" s="15" t="s">
        <v>1671</v>
      </c>
      <c r="B381" s="3">
        <v>44084</v>
      </c>
      <c r="C381" s="15" t="s">
        <v>326</v>
      </c>
      <c r="D381" s="15" t="s">
        <v>384</v>
      </c>
      <c r="E381" s="15" t="s">
        <v>385</v>
      </c>
      <c r="F381" s="15" t="s">
        <v>1322</v>
      </c>
      <c r="G381" s="15" t="s">
        <v>50</v>
      </c>
      <c r="H381" s="15" t="s">
        <v>1074</v>
      </c>
      <c r="I381" s="17" t="s">
        <v>52</v>
      </c>
      <c r="J381" s="17" t="s">
        <v>52</v>
      </c>
      <c r="K381" s="17" t="s">
        <v>52</v>
      </c>
      <c r="L381" s="17" t="s">
        <v>52</v>
      </c>
      <c r="M381" s="17">
        <v>0</v>
      </c>
      <c r="N381" s="15" t="s">
        <v>52</v>
      </c>
      <c r="O381" s="15" t="s">
        <v>53</v>
      </c>
      <c r="P381" s="15" t="s">
        <v>52</v>
      </c>
      <c r="Q381" s="17">
        <v>103350805.93699999</v>
      </c>
      <c r="R381" s="17">
        <v>0</v>
      </c>
      <c r="S381" s="17">
        <v>77880058</v>
      </c>
      <c r="T381" s="17">
        <v>0</v>
      </c>
      <c r="U381" s="15" t="s">
        <v>49</v>
      </c>
      <c r="V381" s="17">
        <v>0</v>
      </c>
      <c r="W381" s="17">
        <v>21957541.325000003</v>
      </c>
      <c r="X381" s="15" t="s">
        <v>49</v>
      </c>
      <c r="Y381" s="17">
        <v>3513206.6119999997</v>
      </c>
      <c r="Z381" s="17">
        <v>0</v>
      </c>
      <c r="AA381" s="15" t="s">
        <v>49</v>
      </c>
      <c r="AB381" s="17">
        <v>0</v>
      </c>
      <c r="AC381" s="17">
        <v>0</v>
      </c>
      <c r="AD381" s="15" t="s">
        <v>49</v>
      </c>
      <c r="AE381" s="17">
        <v>0</v>
      </c>
      <c r="AF381" s="15">
        <v>0</v>
      </c>
      <c r="AG381" s="15" t="s">
        <v>49</v>
      </c>
      <c r="AH381" s="17">
        <v>0</v>
      </c>
      <c r="AI381" s="17">
        <v>0</v>
      </c>
      <c r="AJ381" s="15" t="s">
        <v>49</v>
      </c>
      <c r="AK381" s="17">
        <v>0</v>
      </c>
      <c r="AL381" s="17">
        <v>0</v>
      </c>
      <c r="AM381" s="104" t="s">
        <v>52</v>
      </c>
      <c r="AN381" s="15" t="s">
        <v>52</v>
      </c>
      <c r="AO381" s="105" t="s">
        <v>52</v>
      </c>
      <c r="AP381" s="15" t="s">
        <v>52</v>
      </c>
      <c r="AQ381" s="20"/>
      <c r="AR381" s="20"/>
    </row>
    <row r="382" spans="1:44" x14ac:dyDescent="0.25">
      <c r="A382" s="15" t="s">
        <v>1672</v>
      </c>
      <c r="B382" s="3">
        <v>44084</v>
      </c>
      <c r="C382" s="15" t="s">
        <v>326</v>
      </c>
      <c r="D382" s="15" t="s">
        <v>386</v>
      </c>
      <c r="E382" s="15" t="s">
        <v>387</v>
      </c>
      <c r="F382" s="15" t="s">
        <v>1266</v>
      </c>
      <c r="G382" s="15" t="s">
        <v>50</v>
      </c>
      <c r="H382" s="15" t="s">
        <v>1076</v>
      </c>
      <c r="I382" s="17" t="s">
        <v>52</v>
      </c>
      <c r="J382" s="17" t="s">
        <v>52</v>
      </c>
      <c r="K382" s="17" t="s">
        <v>52</v>
      </c>
      <c r="L382" s="17" t="s">
        <v>52</v>
      </c>
      <c r="M382" s="17">
        <v>0</v>
      </c>
      <c r="N382" s="15" t="s">
        <v>52</v>
      </c>
      <c r="O382" s="15" t="s">
        <v>53</v>
      </c>
      <c r="P382" s="15" t="s">
        <v>52</v>
      </c>
      <c r="Q382" s="17">
        <v>64811906.259800002</v>
      </c>
      <c r="R382" s="17">
        <v>0</v>
      </c>
      <c r="S382" s="17">
        <v>43407459.640000001</v>
      </c>
      <c r="T382" s="17">
        <v>0</v>
      </c>
      <c r="U382" s="15" t="s">
        <v>49</v>
      </c>
      <c r="V382" s="17">
        <v>0</v>
      </c>
      <c r="W382" s="17">
        <v>18452109.154999997</v>
      </c>
      <c r="X382" s="15" t="s">
        <v>54</v>
      </c>
      <c r="Y382" s="17">
        <v>2952337.4648000002</v>
      </c>
      <c r="Z382" s="17">
        <v>0</v>
      </c>
      <c r="AA382" s="15" t="s">
        <v>49</v>
      </c>
      <c r="AB382" s="17">
        <v>0</v>
      </c>
      <c r="AC382" s="17">
        <v>0</v>
      </c>
      <c r="AD382" s="15" t="s">
        <v>49</v>
      </c>
      <c r="AE382" s="17">
        <v>0</v>
      </c>
      <c r="AF382" s="15">
        <v>0</v>
      </c>
      <c r="AG382" s="15" t="s">
        <v>49</v>
      </c>
      <c r="AH382" s="17">
        <v>0</v>
      </c>
      <c r="AI382" s="17">
        <v>0</v>
      </c>
      <c r="AJ382" s="15" t="s">
        <v>49</v>
      </c>
      <c r="AK382" s="17">
        <v>0</v>
      </c>
      <c r="AL382" s="17">
        <v>0</v>
      </c>
      <c r="AM382" s="104" t="s">
        <v>52</v>
      </c>
      <c r="AN382" s="15" t="s">
        <v>52</v>
      </c>
      <c r="AO382" s="105" t="s">
        <v>52</v>
      </c>
      <c r="AP382" s="15" t="s">
        <v>52</v>
      </c>
      <c r="AQ382" s="20"/>
      <c r="AR382" s="20"/>
    </row>
    <row r="383" spans="1:44" x14ac:dyDescent="0.25">
      <c r="A383" s="15" t="s">
        <v>1673</v>
      </c>
      <c r="B383" s="3">
        <v>44084</v>
      </c>
      <c r="C383" s="15" t="s">
        <v>326</v>
      </c>
      <c r="D383" s="15" t="s">
        <v>386</v>
      </c>
      <c r="E383" s="15" t="s">
        <v>387</v>
      </c>
      <c r="F383" s="15" t="s">
        <v>1266</v>
      </c>
      <c r="G383" s="15" t="s">
        <v>50</v>
      </c>
      <c r="H383" s="15" t="s">
        <v>1078</v>
      </c>
      <c r="I383" s="17" t="s">
        <v>52</v>
      </c>
      <c r="J383" s="17" t="s">
        <v>52</v>
      </c>
      <c r="K383" s="17" t="s">
        <v>52</v>
      </c>
      <c r="L383" s="17" t="s">
        <v>52</v>
      </c>
      <c r="M383" s="17">
        <v>0</v>
      </c>
      <c r="N383" s="15" t="s">
        <v>52</v>
      </c>
      <c r="O383" s="15" t="s">
        <v>1079</v>
      </c>
      <c r="P383" s="15" t="s">
        <v>1080</v>
      </c>
      <c r="Q383" s="17">
        <v>7925289.7999999998</v>
      </c>
      <c r="R383" s="17">
        <v>0</v>
      </c>
      <c r="S383" s="17">
        <v>6314464.5</v>
      </c>
      <c r="T383" s="17">
        <v>1388642.5</v>
      </c>
      <c r="U383" s="15" t="s">
        <v>54</v>
      </c>
      <c r="V383" s="17">
        <v>222182.8</v>
      </c>
      <c r="W383" s="17">
        <v>0</v>
      </c>
      <c r="X383" s="15" t="s">
        <v>49</v>
      </c>
      <c r="Y383" s="17">
        <v>0</v>
      </c>
      <c r="Z383" s="17">
        <v>0</v>
      </c>
      <c r="AA383" s="15" t="s">
        <v>49</v>
      </c>
      <c r="AB383" s="17">
        <v>0</v>
      </c>
      <c r="AC383" s="17">
        <v>0</v>
      </c>
      <c r="AD383" s="15" t="s">
        <v>49</v>
      </c>
      <c r="AE383" s="17">
        <v>0</v>
      </c>
      <c r="AF383" s="15">
        <v>0</v>
      </c>
      <c r="AG383" s="15" t="s">
        <v>49</v>
      </c>
      <c r="AH383" s="17">
        <v>0</v>
      </c>
      <c r="AI383" s="17">
        <v>0</v>
      </c>
      <c r="AJ383" s="15" t="s">
        <v>49</v>
      </c>
      <c r="AK383" s="17">
        <v>0</v>
      </c>
      <c r="AL383" s="17">
        <v>0</v>
      </c>
      <c r="AM383" s="104" t="s">
        <v>52</v>
      </c>
      <c r="AN383" s="15" t="s">
        <v>52</v>
      </c>
      <c r="AO383" s="105" t="s">
        <v>52</v>
      </c>
      <c r="AP383" s="15" t="s">
        <v>52</v>
      </c>
      <c r="AQ383" s="20"/>
      <c r="AR383" s="20"/>
    </row>
    <row r="384" spans="1:44" x14ac:dyDescent="0.25">
      <c r="A384" s="15" t="s">
        <v>1674</v>
      </c>
      <c r="B384" s="3">
        <v>44084</v>
      </c>
      <c r="C384" s="15" t="s">
        <v>326</v>
      </c>
      <c r="D384" s="15" t="s">
        <v>386</v>
      </c>
      <c r="E384" s="15" t="s">
        <v>387</v>
      </c>
      <c r="F384" s="15" t="s">
        <v>1266</v>
      </c>
      <c r="G384" s="15" t="s">
        <v>50</v>
      </c>
      <c r="H384" s="15" t="s">
        <v>1082</v>
      </c>
      <c r="I384" s="17" t="s">
        <v>52</v>
      </c>
      <c r="J384" s="17" t="s">
        <v>52</v>
      </c>
      <c r="K384" s="17" t="s">
        <v>52</v>
      </c>
      <c r="L384" s="17" t="s">
        <v>52</v>
      </c>
      <c r="M384" s="17">
        <v>0</v>
      </c>
      <c r="N384" s="15" t="s">
        <v>52</v>
      </c>
      <c r="O384" s="15" t="s">
        <v>53</v>
      </c>
      <c r="P384" s="15" t="s">
        <v>52</v>
      </c>
      <c r="Q384" s="17">
        <v>102418807.3282</v>
      </c>
      <c r="R384" s="17">
        <v>0</v>
      </c>
      <c r="S384" s="17">
        <v>78809608.75</v>
      </c>
      <c r="T384" s="17">
        <v>0</v>
      </c>
      <c r="U384" s="15" t="s">
        <v>49</v>
      </c>
      <c r="V384" s="17">
        <v>0</v>
      </c>
      <c r="W384" s="17">
        <v>20352757.395</v>
      </c>
      <c r="X384" s="15" t="s">
        <v>54</v>
      </c>
      <c r="Y384" s="17">
        <v>3256441.1831999999</v>
      </c>
      <c r="Z384" s="17">
        <v>0</v>
      </c>
      <c r="AA384" s="15" t="s">
        <v>49</v>
      </c>
      <c r="AB384" s="17">
        <v>0</v>
      </c>
      <c r="AC384" s="17">
        <v>0</v>
      </c>
      <c r="AD384" s="15" t="s">
        <v>49</v>
      </c>
      <c r="AE384" s="17">
        <v>0</v>
      </c>
      <c r="AF384" s="15">
        <v>0</v>
      </c>
      <c r="AG384" s="15" t="s">
        <v>49</v>
      </c>
      <c r="AH384" s="17">
        <v>0</v>
      </c>
      <c r="AI384" s="17">
        <v>0</v>
      </c>
      <c r="AJ384" s="15" t="s">
        <v>49</v>
      </c>
      <c r="AK384" s="17">
        <v>0</v>
      </c>
      <c r="AL384" s="17">
        <v>0</v>
      </c>
      <c r="AM384" s="104" t="s">
        <v>52</v>
      </c>
      <c r="AN384" s="15" t="s">
        <v>52</v>
      </c>
      <c r="AO384" s="105" t="s">
        <v>52</v>
      </c>
      <c r="AP384" s="15" t="s">
        <v>52</v>
      </c>
      <c r="AQ384" s="20"/>
      <c r="AR384" s="20"/>
    </row>
    <row r="385" spans="1:44" x14ac:dyDescent="0.25">
      <c r="A385" s="15" t="s">
        <v>1675</v>
      </c>
      <c r="B385" s="3">
        <v>44084</v>
      </c>
      <c r="C385" s="15" t="s">
        <v>326</v>
      </c>
      <c r="D385" s="15" t="s">
        <v>388</v>
      </c>
      <c r="E385" s="15" t="s">
        <v>389</v>
      </c>
      <c r="F385" s="15" t="s">
        <v>1265</v>
      </c>
      <c r="G385" s="15" t="s">
        <v>50</v>
      </c>
      <c r="H385" s="15" t="s">
        <v>1084</v>
      </c>
      <c r="I385" s="17" t="s">
        <v>52</v>
      </c>
      <c r="J385" s="17" t="s">
        <v>52</v>
      </c>
      <c r="K385" s="17" t="s">
        <v>52</v>
      </c>
      <c r="L385" s="17" t="s">
        <v>52</v>
      </c>
      <c r="M385" s="17">
        <v>0</v>
      </c>
      <c r="N385" s="15" t="s">
        <v>52</v>
      </c>
      <c r="O385" s="15" t="s">
        <v>53</v>
      </c>
      <c r="P385" s="15" t="s">
        <v>52</v>
      </c>
      <c r="Q385" s="17">
        <v>96254224.919400007</v>
      </c>
      <c r="R385" s="17">
        <v>0</v>
      </c>
      <c r="S385" s="17">
        <v>74979711.424999997</v>
      </c>
      <c r="T385" s="17">
        <v>0</v>
      </c>
      <c r="U385" s="15" t="s">
        <v>49</v>
      </c>
      <c r="V385" s="17">
        <v>0</v>
      </c>
      <c r="W385" s="17">
        <v>18340097.84</v>
      </c>
      <c r="X385" s="15" t="s">
        <v>54</v>
      </c>
      <c r="Y385" s="17">
        <v>2934415.6544000003</v>
      </c>
      <c r="Z385" s="17">
        <v>0</v>
      </c>
      <c r="AA385" s="15" t="s">
        <v>49</v>
      </c>
      <c r="AB385" s="17">
        <v>0</v>
      </c>
      <c r="AC385" s="17">
        <v>0</v>
      </c>
      <c r="AD385" s="15" t="s">
        <v>49</v>
      </c>
      <c r="AE385" s="17">
        <v>0</v>
      </c>
      <c r="AF385" s="15">
        <v>0</v>
      </c>
      <c r="AG385" s="15" t="s">
        <v>49</v>
      </c>
      <c r="AH385" s="17">
        <v>0</v>
      </c>
      <c r="AI385" s="17">
        <v>0</v>
      </c>
      <c r="AJ385" s="15" t="s">
        <v>49</v>
      </c>
      <c r="AK385" s="17">
        <v>0</v>
      </c>
      <c r="AL385" s="17">
        <v>0</v>
      </c>
      <c r="AM385" s="104" t="s">
        <v>52</v>
      </c>
      <c r="AN385" s="15" t="s">
        <v>52</v>
      </c>
      <c r="AO385" s="105" t="s">
        <v>52</v>
      </c>
      <c r="AP385" s="15" t="s">
        <v>52</v>
      </c>
      <c r="AQ385" s="20"/>
      <c r="AR385" s="20"/>
    </row>
    <row r="386" spans="1:44" x14ac:dyDescent="0.25">
      <c r="A386" s="15" t="s">
        <v>1676</v>
      </c>
      <c r="B386" s="3">
        <v>44084</v>
      </c>
      <c r="C386" s="15" t="s">
        <v>326</v>
      </c>
      <c r="D386" s="15" t="s">
        <v>393</v>
      </c>
      <c r="E386" s="15" t="s">
        <v>394</v>
      </c>
      <c r="F386" s="15" t="s">
        <v>1335</v>
      </c>
      <c r="G386" s="15" t="s">
        <v>50</v>
      </c>
      <c r="H386" s="15" t="s">
        <v>1086</v>
      </c>
      <c r="I386" s="17" t="s">
        <v>52</v>
      </c>
      <c r="J386" s="17" t="s">
        <v>52</v>
      </c>
      <c r="K386" s="17" t="s">
        <v>52</v>
      </c>
      <c r="L386" s="17" t="s">
        <v>52</v>
      </c>
      <c r="M386" s="17">
        <v>0</v>
      </c>
      <c r="N386" s="15" t="s">
        <v>52</v>
      </c>
      <c r="O386" s="15" t="s">
        <v>53</v>
      </c>
      <c r="P386" s="15" t="s">
        <v>52</v>
      </c>
      <c r="Q386" s="17">
        <v>57389405.724600002</v>
      </c>
      <c r="R386" s="17">
        <v>0</v>
      </c>
      <c r="S386" s="17">
        <v>35112433.75</v>
      </c>
      <c r="T386" s="17">
        <v>0</v>
      </c>
      <c r="U386" s="15" t="s">
        <v>49</v>
      </c>
      <c r="V386" s="17">
        <v>0</v>
      </c>
      <c r="W386" s="17">
        <v>19204286.184999999</v>
      </c>
      <c r="X386" s="15" t="s">
        <v>49</v>
      </c>
      <c r="Y386" s="17">
        <v>3072685.7896000003</v>
      </c>
      <c r="Z386" s="17">
        <v>0</v>
      </c>
      <c r="AA386" s="15" t="s">
        <v>49</v>
      </c>
      <c r="AB386" s="17">
        <v>0</v>
      </c>
      <c r="AC386" s="17">
        <v>0</v>
      </c>
      <c r="AD386" s="15" t="s">
        <v>49</v>
      </c>
      <c r="AE386" s="17">
        <v>0</v>
      </c>
      <c r="AF386" s="15">
        <v>0</v>
      </c>
      <c r="AG386" s="15" t="s">
        <v>49</v>
      </c>
      <c r="AH386" s="17">
        <v>0</v>
      </c>
      <c r="AI386" s="17">
        <v>0</v>
      </c>
      <c r="AJ386" s="15" t="s">
        <v>49</v>
      </c>
      <c r="AK386" s="17">
        <v>0</v>
      </c>
      <c r="AL386" s="17">
        <v>0</v>
      </c>
      <c r="AM386" s="104" t="s">
        <v>52</v>
      </c>
      <c r="AN386" s="15" t="s">
        <v>52</v>
      </c>
      <c r="AO386" s="105" t="s">
        <v>52</v>
      </c>
      <c r="AP386" s="15" t="s">
        <v>52</v>
      </c>
      <c r="AQ386" s="20"/>
      <c r="AR386" s="20"/>
    </row>
    <row r="387" spans="1:44" x14ac:dyDescent="0.25">
      <c r="A387" s="15" t="s">
        <v>1677</v>
      </c>
      <c r="B387" s="3">
        <v>44084</v>
      </c>
      <c r="C387" s="15" t="s">
        <v>326</v>
      </c>
      <c r="D387" s="15" t="s">
        <v>652</v>
      </c>
      <c r="E387" s="15" t="s">
        <v>48</v>
      </c>
      <c r="F387" s="15" t="s">
        <v>632</v>
      </c>
      <c r="G387" s="15" t="s">
        <v>50</v>
      </c>
      <c r="H387" s="15" t="s">
        <v>584</v>
      </c>
      <c r="I387" s="17" t="s">
        <v>52</v>
      </c>
      <c r="J387" s="17" t="s">
        <v>52</v>
      </c>
      <c r="K387" s="17" t="s">
        <v>52</v>
      </c>
      <c r="L387" s="17" t="s">
        <v>52</v>
      </c>
      <c r="M387" s="17">
        <v>0</v>
      </c>
      <c r="N387" s="15" t="s">
        <v>52</v>
      </c>
      <c r="O387" s="15" t="s">
        <v>53</v>
      </c>
      <c r="P387" s="15" t="s">
        <v>52</v>
      </c>
      <c r="Q387" s="17">
        <v>127740170.54739998</v>
      </c>
      <c r="R387" s="17">
        <v>0</v>
      </c>
      <c r="S387" s="17">
        <v>114952408.25</v>
      </c>
      <c r="T387" s="17">
        <v>0</v>
      </c>
      <c r="U387" s="15" t="s">
        <v>49</v>
      </c>
      <c r="V387" s="17">
        <v>0</v>
      </c>
      <c r="W387" s="17">
        <v>11023933.015000001</v>
      </c>
      <c r="X387" s="15" t="s">
        <v>49</v>
      </c>
      <c r="Y387" s="17">
        <v>1763829.2823999999</v>
      </c>
      <c r="Z387" s="17">
        <v>0</v>
      </c>
      <c r="AA387" s="15" t="s">
        <v>49</v>
      </c>
      <c r="AB387" s="17">
        <v>0</v>
      </c>
      <c r="AC387" s="17">
        <v>0</v>
      </c>
      <c r="AD387" s="15" t="s">
        <v>49</v>
      </c>
      <c r="AE387" s="17">
        <v>0</v>
      </c>
      <c r="AF387" s="15">
        <v>0</v>
      </c>
      <c r="AG387" s="15" t="s">
        <v>49</v>
      </c>
      <c r="AH387" s="17">
        <v>0</v>
      </c>
      <c r="AI387" s="17">
        <v>0</v>
      </c>
      <c r="AJ387" s="15" t="s">
        <v>49</v>
      </c>
      <c r="AK387" s="17">
        <v>0</v>
      </c>
      <c r="AL387" s="17">
        <v>0</v>
      </c>
      <c r="AM387" s="104" t="s">
        <v>52</v>
      </c>
      <c r="AN387" s="15" t="s">
        <v>52</v>
      </c>
      <c r="AO387" s="105" t="s">
        <v>52</v>
      </c>
      <c r="AP387" s="15" t="s">
        <v>52</v>
      </c>
      <c r="AQ387" s="20"/>
      <c r="AR387" s="20"/>
    </row>
    <row r="388" spans="1:44" x14ac:dyDescent="0.25">
      <c r="A388" s="15" t="s">
        <v>1678</v>
      </c>
      <c r="B388" s="3">
        <v>44084</v>
      </c>
      <c r="C388" s="15" t="s">
        <v>326</v>
      </c>
      <c r="D388" s="15" t="s">
        <v>397</v>
      </c>
      <c r="E388" s="15" t="s">
        <v>398</v>
      </c>
      <c r="F388" s="15" t="s">
        <v>1349</v>
      </c>
      <c r="G388" s="15" t="s">
        <v>50</v>
      </c>
      <c r="H388" s="15" t="s">
        <v>1348</v>
      </c>
      <c r="I388" s="17" t="s">
        <v>52</v>
      </c>
      <c r="J388" s="17" t="s">
        <v>52</v>
      </c>
      <c r="K388" s="17" t="s">
        <v>52</v>
      </c>
      <c r="L388" s="17" t="s">
        <v>52</v>
      </c>
      <c r="M388" s="17">
        <v>0</v>
      </c>
      <c r="N388" s="15" t="s">
        <v>52</v>
      </c>
      <c r="O388" s="15" t="s">
        <v>661</v>
      </c>
      <c r="P388" s="15" t="s">
        <v>52</v>
      </c>
      <c r="Q388" s="17">
        <v>0</v>
      </c>
      <c r="R388" s="17">
        <v>0</v>
      </c>
      <c r="S388" s="17">
        <v>0</v>
      </c>
      <c r="T388" s="17">
        <v>0</v>
      </c>
      <c r="U388" s="15" t="s">
        <v>49</v>
      </c>
      <c r="V388" s="17">
        <v>0</v>
      </c>
      <c r="W388" s="17">
        <v>0</v>
      </c>
      <c r="X388" s="15" t="s">
        <v>49</v>
      </c>
      <c r="Y388" s="17">
        <v>0</v>
      </c>
      <c r="Z388" s="17">
        <v>0</v>
      </c>
      <c r="AA388" s="15" t="s">
        <v>49</v>
      </c>
      <c r="AB388" s="17">
        <v>0</v>
      </c>
      <c r="AC388" s="17">
        <v>0</v>
      </c>
      <c r="AD388" s="15" t="s">
        <v>49</v>
      </c>
      <c r="AE388" s="17">
        <v>0</v>
      </c>
      <c r="AF388" s="15">
        <v>0</v>
      </c>
      <c r="AG388" s="15" t="s">
        <v>49</v>
      </c>
      <c r="AH388" s="17">
        <v>0</v>
      </c>
      <c r="AI388" s="17">
        <v>0</v>
      </c>
      <c r="AJ388" s="15" t="s">
        <v>49</v>
      </c>
      <c r="AK388" s="17">
        <v>0</v>
      </c>
      <c r="AL388" s="17">
        <v>0</v>
      </c>
      <c r="AM388" s="104" t="s">
        <v>52</v>
      </c>
      <c r="AN388" s="15" t="s">
        <v>52</v>
      </c>
      <c r="AO388" s="105" t="s">
        <v>52</v>
      </c>
      <c r="AP388" s="15" t="s">
        <v>52</v>
      </c>
      <c r="AQ388" s="20"/>
      <c r="AR388" s="20"/>
    </row>
    <row r="389" spans="1:44" x14ac:dyDescent="0.25">
      <c r="A389" s="15" t="s">
        <v>1679</v>
      </c>
      <c r="B389" s="3">
        <v>44084</v>
      </c>
      <c r="C389" s="15" t="s">
        <v>326</v>
      </c>
      <c r="D389" s="15" t="s">
        <v>653</v>
      </c>
      <c r="E389" s="15" t="s">
        <v>79</v>
      </c>
      <c r="F389" s="15" t="s">
        <v>666</v>
      </c>
      <c r="G389" s="15" t="s">
        <v>50</v>
      </c>
      <c r="H389" s="15" t="s">
        <v>586</v>
      </c>
      <c r="I389" s="17" t="s">
        <v>52</v>
      </c>
      <c r="J389" s="17" t="s">
        <v>52</v>
      </c>
      <c r="K389" s="17" t="s">
        <v>52</v>
      </c>
      <c r="L389" s="17" t="s">
        <v>52</v>
      </c>
      <c r="M389" s="17">
        <v>0</v>
      </c>
      <c r="N389" s="15" t="s">
        <v>52</v>
      </c>
      <c r="O389" s="15" t="s">
        <v>53</v>
      </c>
      <c r="P389" s="15" t="s">
        <v>52</v>
      </c>
      <c r="Q389" s="17">
        <v>58693572.740799993</v>
      </c>
      <c r="R389" s="17">
        <v>0</v>
      </c>
      <c r="S389" s="17">
        <v>55219950.849999994</v>
      </c>
      <c r="T389" s="17">
        <v>0</v>
      </c>
      <c r="U389" s="15" t="s">
        <v>49</v>
      </c>
      <c r="V389" s="17">
        <v>0</v>
      </c>
      <c r="W389" s="17">
        <v>2994501.63</v>
      </c>
      <c r="X389" s="15" t="s">
        <v>49</v>
      </c>
      <c r="Y389" s="17">
        <v>479120.26079999999</v>
      </c>
      <c r="Z389" s="17">
        <v>0</v>
      </c>
      <c r="AA389" s="15" t="s">
        <v>49</v>
      </c>
      <c r="AB389" s="17">
        <v>0</v>
      </c>
      <c r="AC389" s="17">
        <v>0</v>
      </c>
      <c r="AD389" s="15" t="s">
        <v>49</v>
      </c>
      <c r="AE389" s="17">
        <v>0</v>
      </c>
      <c r="AF389" s="15">
        <v>0</v>
      </c>
      <c r="AG389" s="15" t="s">
        <v>49</v>
      </c>
      <c r="AH389" s="17">
        <v>0</v>
      </c>
      <c r="AI389" s="17">
        <v>0</v>
      </c>
      <c r="AJ389" s="15" t="s">
        <v>49</v>
      </c>
      <c r="AK389" s="17">
        <v>0</v>
      </c>
      <c r="AL389" s="17">
        <v>0</v>
      </c>
      <c r="AM389" s="104" t="s">
        <v>52</v>
      </c>
      <c r="AN389" s="15" t="s">
        <v>52</v>
      </c>
      <c r="AO389" s="105" t="s">
        <v>52</v>
      </c>
      <c r="AP389" s="15" t="s">
        <v>52</v>
      </c>
      <c r="AQ389" s="20"/>
      <c r="AR389" s="20"/>
    </row>
    <row r="390" spans="1:44" x14ac:dyDescent="0.25">
      <c r="A390" s="15" t="s">
        <v>1680</v>
      </c>
      <c r="B390" s="19">
        <v>44084</v>
      </c>
      <c r="C390" s="15" t="s">
        <v>326</v>
      </c>
      <c r="D390" s="15" t="s">
        <v>1352</v>
      </c>
      <c r="E390" s="15" t="s">
        <v>1353</v>
      </c>
      <c r="F390" s="15" t="s">
        <v>1364</v>
      </c>
      <c r="G390" s="15" t="s">
        <v>50</v>
      </c>
      <c r="H390" s="15" t="s">
        <v>1354</v>
      </c>
      <c r="I390" s="17"/>
      <c r="J390" s="17"/>
      <c r="K390" s="17"/>
      <c r="L390" s="17"/>
      <c r="M390" s="17">
        <v>0</v>
      </c>
      <c r="N390" s="15"/>
      <c r="O390" s="15" t="s">
        <v>661</v>
      </c>
      <c r="P390" s="15"/>
      <c r="Q390" s="17">
        <v>0</v>
      </c>
      <c r="R390" s="17">
        <v>0</v>
      </c>
      <c r="S390" s="17">
        <v>0</v>
      </c>
      <c r="T390" s="17">
        <v>0</v>
      </c>
      <c r="U390" s="15" t="s">
        <v>49</v>
      </c>
      <c r="V390" s="17">
        <v>0</v>
      </c>
      <c r="W390" s="17">
        <v>0</v>
      </c>
      <c r="X390" s="15" t="s">
        <v>49</v>
      </c>
      <c r="Y390" s="17">
        <v>0</v>
      </c>
      <c r="Z390" s="17">
        <v>0</v>
      </c>
      <c r="AA390" s="15" t="s">
        <v>49</v>
      </c>
      <c r="AB390" s="17">
        <v>0</v>
      </c>
      <c r="AC390" s="17">
        <v>0</v>
      </c>
      <c r="AD390" s="15" t="s">
        <v>49</v>
      </c>
      <c r="AE390" s="17">
        <v>0</v>
      </c>
      <c r="AF390" s="15" t="s">
        <v>681</v>
      </c>
      <c r="AG390" s="15" t="s">
        <v>49</v>
      </c>
      <c r="AH390" s="17">
        <v>0</v>
      </c>
      <c r="AI390" s="17">
        <v>0</v>
      </c>
      <c r="AJ390" s="15" t="s">
        <v>49</v>
      </c>
      <c r="AK390" s="17">
        <v>0</v>
      </c>
      <c r="AL390" s="17">
        <v>0</v>
      </c>
      <c r="AM390" s="104"/>
      <c r="AN390" s="5"/>
      <c r="AO390" s="106"/>
      <c r="AP390" s="15"/>
      <c r="AQ390" s="20"/>
      <c r="AR390" s="20"/>
    </row>
    <row r="391" spans="1:44" s="103" customFormat="1" x14ac:dyDescent="0.25">
      <c r="A391" s="15" t="s">
        <v>1681</v>
      </c>
      <c r="B391" s="3">
        <v>44084</v>
      </c>
      <c r="C391" s="15" t="s">
        <v>326</v>
      </c>
      <c r="D391" s="15" t="s">
        <v>399</v>
      </c>
      <c r="E391" s="15" t="s">
        <v>400</v>
      </c>
      <c r="F391" s="15" t="s">
        <v>1377</v>
      </c>
      <c r="G391" s="15" t="s">
        <v>50</v>
      </c>
      <c r="H391" s="15" t="s">
        <v>1374</v>
      </c>
      <c r="I391" s="17" t="s">
        <v>52</v>
      </c>
      <c r="J391" s="17" t="s">
        <v>52</v>
      </c>
      <c r="K391" s="17" t="s">
        <v>52</v>
      </c>
      <c r="L391" s="17" t="s">
        <v>52</v>
      </c>
      <c r="M391" s="17">
        <v>0</v>
      </c>
      <c r="N391" s="15" t="s">
        <v>52</v>
      </c>
      <c r="O391" s="15" t="s">
        <v>661</v>
      </c>
      <c r="P391" s="15" t="s">
        <v>52</v>
      </c>
      <c r="Q391" s="17">
        <v>0</v>
      </c>
      <c r="R391" s="17">
        <v>0</v>
      </c>
      <c r="S391" s="17">
        <v>0</v>
      </c>
      <c r="T391" s="17">
        <v>0</v>
      </c>
      <c r="U391" s="15" t="s">
        <v>49</v>
      </c>
      <c r="V391" s="17">
        <v>0</v>
      </c>
      <c r="W391" s="17">
        <v>0</v>
      </c>
      <c r="X391" s="15" t="s">
        <v>49</v>
      </c>
      <c r="Y391" s="17">
        <v>0</v>
      </c>
      <c r="Z391" s="17">
        <v>0</v>
      </c>
      <c r="AA391" s="15" t="s">
        <v>49</v>
      </c>
      <c r="AB391" s="17">
        <v>0</v>
      </c>
      <c r="AC391" s="17">
        <v>0</v>
      </c>
      <c r="AD391" s="15" t="s">
        <v>49</v>
      </c>
      <c r="AE391" s="17">
        <v>0</v>
      </c>
      <c r="AF391" s="15">
        <v>0</v>
      </c>
      <c r="AG391" s="15" t="s">
        <v>49</v>
      </c>
      <c r="AH391" s="17">
        <v>0</v>
      </c>
      <c r="AI391" s="17">
        <v>0</v>
      </c>
      <c r="AJ391" s="15" t="s">
        <v>49</v>
      </c>
      <c r="AK391" s="17">
        <v>0</v>
      </c>
      <c r="AL391" s="17">
        <v>0</v>
      </c>
      <c r="AM391" s="104" t="s">
        <v>52</v>
      </c>
      <c r="AN391" s="15" t="s">
        <v>52</v>
      </c>
      <c r="AO391" s="105" t="s">
        <v>52</v>
      </c>
      <c r="AP391" s="15" t="s">
        <v>52</v>
      </c>
      <c r="AQ391" s="20"/>
      <c r="AR391" s="20"/>
    </row>
    <row r="392" spans="1:44" s="103" customFormat="1" x14ac:dyDescent="0.25">
      <c r="A392" s="15" t="s">
        <v>1682</v>
      </c>
      <c r="B392" s="3">
        <v>44085</v>
      </c>
      <c r="C392" s="15" t="s">
        <v>326</v>
      </c>
      <c r="D392" s="15" t="s">
        <v>47</v>
      </c>
      <c r="E392" s="15" t="s">
        <v>327</v>
      </c>
      <c r="F392" s="15" t="s">
        <v>1255</v>
      </c>
      <c r="G392" s="15" t="s">
        <v>50</v>
      </c>
      <c r="H392" s="15" t="s">
        <v>1088</v>
      </c>
      <c r="I392" s="17" t="s">
        <v>52</v>
      </c>
      <c r="J392" s="17" t="s">
        <v>52</v>
      </c>
      <c r="K392" s="17" t="s">
        <v>52</v>
      </c>
      <c r="L392" s="17" t="s">
        <v>52</v>
      </c>
      <c r="M392" s="17">
        <v>0</v>
      </c>
      <c r="N392" s="15" t="s">
        <v>52</v>
      </c>
      <c r="O392" s="15" t="s">
        <v>53</v>
      </c>
      <c r="P392" s="15" t="s">
        <v>52</v>
      </c>
      <c r="Q392" s="17">
        <v>180904866.54619998</v>
      </c>
      <c r="R392" s="17">
        <v>0</v>
      </c>
      <c r="S392" s="17">
        <v>151546939.852</v>
      </c>
      <c r="T392" s="17">
        <v>0</v>
      </c>
      <c r="U392" s="15" t="s">
        <v>49</v>
      </c>
      <c r="V392" s="17">
        <v>0</v>
      </c>
      <c r="W392" s="17">
        <v>25308557.495000001</v>
      </c>
      <c r="X392" s="15" t="s">
        <v>49</v>
      </c>
      <c r="Y392" s="17">
        <v>4049369.1992000001</v>
      </c>
      <c r="Z392" s="17">
        <v>0</v>
      </c>
      <c r="AA392" s="15" t="s">
        <v>49</v>
      </c>
      <c r="AB392" s="17">
        <v>0</v>
      </c>
      <c r="AC392" s="17">
        <v>0</v>
      </c>
      <c r="AD392" s="15" t="s">
        <v>49</v>
      </c>
      <c r="AE392" s="17">
        <v>0</v>
      </c>
      <c r="AF392" s="15">
        <v>0</v>
      </c>
      <c r="AG392" s="15" t="s">
        <v>49</v>
      </c>
      <c r="AH392" s="17">
        <v>0</v>
      </c>
      <c r="AI392" s="17">
        <v>0</v>
      </c>
      <c r="AJ392" s="15" t="s">
        <v>49</v>
      </c>
      <c r="AK392" s="17">
        <v>0</v>
      </c>
      <c r="AL392" s="17">
        <v>0</v>
      </c>
      <c r="AM392" s="104" t="s">
        <v>52</v>
      </c>
      <c r="AN392" s="15" t="s">
        <v>52</v>
      </c>
      <c r="AO392" s="105" t="s">
        <v>52</v>
      </c>
      <c r="AP392" s="15" t="s">
        <v>52</v>
      </c>
      <c r="AQ392" s="20"/>
      <c r="AR392" s="20"/>
    </row>
    <row r="393" spans="1:44" x14ac:dyDescent="0.25">
      <c r="A393" s="15" t="s">
        <v>1683</v>
      </c>
      <c r="B393" s="3">
        <v>44085</v>
      </c>
      <c r="C393" s="15" t="s">
        <v>82</v>
      </c>
      <c r="D393" s="15" t="s">
        <v>47</v>
      </c>
      <c r="E393" s="15" t="s">
        <v>83</v>
      </c>
      <c r="F393" s="15" t="s">
        <v>843</v>
      </c>
      <c r="G393" s="15" t="s">
        <v>50</v>
      </c>
      <c r="H393" s="15" t="s">
        <v>842</v>
      </c>
      <c r="I393" s="17" t="s">
        <v>52</v>
      </c>
      <c r="J393" s="17" t="s">
        <v>52</v>
      </c>
      <c r="K393" s="17" t="s">
        <v>52</v>
      </c>
      <c r="L393" s="17" t="s">
        <v>52</v>
      </c>
      <c r="M393" s="17">
        <v>0</v>
      </c>
      <c r="N393" s="15" t="s">
        <v>52</v>
      </c>
      <c r="O393" s="15" t="s">
        <v>53</v>
      </c>
      <c r="P393" s="15" t="s">
        <v>52</v>
      </c>
      <c r="Q393" s="17">
        <v>34073798.954400003</v>
      </c>
      <c r="R393" s="17">
        <v>0</v>
      </c>
      <c r="S393" s="17">
        <v>24844994</v>
      </c>
      <c r="T393" s="17">
        <v>0</v>
      </c>
      <c r="U393" s="15" t="s">
        <v>49</v>
      </c>
      <c r="V393" s="17">
        <v>0</v>
      </c>
      <c r="W393" s="17">
        <v>7955866.3399999999</v>
      </c>
      <c r="X393" s="15" t="s">
        <v>49</v>
      </c>
      <c r="Y393" s="17">
        <v>1272938.6144000001</v>
      </c>
      <c r="Z393" s="17">
        <v>0</v>
      </c>
      <c r="AA393" s="15" t="s">
        <v>49</v>
      </c>
      <c r="AB393" s="17">
        <v>0</v>
      </c>
      <c r="AC393" s="17">
        <v>0</v>
      </c>
      <c r="AD393" s="15" t="s">
        <v>49</v>
      </c>
      <c r="AE393" s="17">
        <v>0</v>
      </c>
      <c r="AF393" s="15">
        <v>0</v>
      </c>
      <c r="AG393" s="15" t="s">
        <v>49</v>
      </c>
      <c r="AH393" s="17">
        <v>0</v>
      </c>
      <c r="AI393" s="17">
        <v>0</v>
      </c>
      <c r="AJ393" s="15" t="s">
        <v>49</v>
      </c>
      <c r="AK393" s="17">
        <v>0</v>
      </c>
      <c r="AL393" s="17">
        <v>0</v>
      </c>
      <c r="AM393" s="104" t="s">
        <v>52</v>
      </c>
      <c r="AN393" s="15" t="s">
        <v>52</v>
      </c>
      <c r="AO393" s="105" t="s">
        <v>52</v>
      </c>
      <c r="AP393" s="15" t="s">
        <v>52</v>
      </c>
      <c r="AQ393" s="20"/>
      <c r="AR393" s="20"/>
    </row>
    <row r="394" spans="1:44" x14ac:dyDescent="0.25">
      <c r="A394" s="15" t="s">
        <v>1684</v>
      </c>
      <c r="B394" s="3">
        <v>44085</v>
      </c>
      <c r="C394" s="15" t="s">
        <v>82</v>
      </c>
      <c r="D394" s="15" t="s">
        <v>47</v>
      </c>
      <c r="E394" s="15" t="s">
        <v>83</v>
      </c>
      <c r="F394" s="15" t="s">
        <v>843</v>
      </c>
      <c r="G394" s="15" t="s">
        <v>50</v>
      </c>
      <c r="H394" s="15" t="s">
        <v>844</v>
      </c>
      <c r="I394" s="17" t="s">
        <v>52</v>
      </c>
      <c r="J394" s="17" t="s">
        <v>52</v>
      </c>
      <c r="K394" s="17" t="s">
        <v>52</v>
      </c>
      <c r="L394" s="17" t="s">
        <v>52</v>
      </c>
      <c r="M394" s="17">
        <v>0</v>
      </c>
      <c r="N394" s="15" t="s">
        <v>52</v>
      </c>
      <c r="O394" s="15" t="s">
        <v>187</v>
      </c>
      <c r="P394" s="15" t="s">
        <v>188</v>
      </c>
      <c r="Q394" s="17">
        <v>2825805.2036000001</v>
      </c>
      <c r="R394" s="17">
        <v>0</v>
      </c>
      <c r="S394" s="17">
        <v>18250</v>
      </c>
      <c r="T394" s="17">
        <v>2420306.21</v>
      </c>
      <c r="U394" s="15" t="s">
        <v>54</v>
      </c>
      <c r="V394" s="17">
        <v>387248.99359999999</v>
      </c>
      <c r="W394" s="17">
        <v>0</v>
      </c>
      <c r="X394" s="15" t="s">
        <v>49</v>
      </c>
      <c r="Y394" s="17">
        <v>0</v>
      </c>
      <c r="Z394" s="17">
        <v>0</v>
      </c>
      <c r="AA394" s="15" t="s">
        <v>49</v>
      </c>
      <c r="AB394" s="17">
        <v>0</v>
      </c>
      <c r="AC394" s="17">
        <v>0</v>
      </c>
      <c r="AD394" s="15" t="s">
        <v>49</v>
      </c>
      <c r="AE394" s="17">
        <v>0</v>
      </c>
      <c r="AF394" s="15">
        <v>0</v>
      </c>
      <c r="AG394" s="15" t="s">
        <v>49</v>
      </c>
      <c r="AH394" s="17">
        <v>0</v>
      </c>
      <c r="AI394" s="17">
        <v>0</v>
      </c>
      <c r="AJ394" s="15" t="s">
        <v>49</v>
      </c>
      <c r="AK394" s="17">
        <v>0</v>
      </c>
      <c r="AL394" s="17">
        <v>0</v>
      </c>
      <c r="AM394" s="104" t="s">
        <v>52</v>
      </c>
      <c r="AN394" s="15" t="s">
        <v>52</v>
      </c>
      <c r="AO394" s="105" t="s">
        <v>52</v>
      </c>
      <c r="AP394" s="15" t="s">
        <v>52</v>
      </c>
      <c r="AQ394" s="20"/>
      <c r="AR394" s="20"/>
    </row>
    <row r="395" spans="1:44" x14ac:dyDescent="0.25">
      <c r="A395" s="15" t="s">
        <v>1685</v>
      </c>
      <c r="B395" s="3">
        <v>44085</v>
      </c>
      <c r="C395" s="15" t="s">
        <v>82</v>
      </c>
      <c r="D395" s="15" t="s">
        <v>47</v>
      </c>
      <c r="E395" s="15" t="s">
        <v>83</v>
      </c>
      <c r="F395" s="15" t="s">
        <v>843</v>
      </c>
      <c r="G395" s="15" t="s">
        <v>50</v>
      </c>
      <c r="H395" s="15" t="s">
        <v>845</v>
      </c>
      <c r="I395" s="17" t="s">
        <v>52</v>
      </c>
      <c r="J395" s="17" t="s">
        <v>52</v>
      </c>
      <c r="K395" s="17" t="s">
        <v>52</v>
      </c>
      <c r="L395" s="17" t="s">
        <v>52</v>
      </c>
      <c r="M395" s="17">
        <v>0</v>
      </c>
      <c r="N395" s="15" t="s">
        <v>52</v>
      </c>
      <c r="O395" s="15" t="s">
        <v>53</v>
      </c>
      <c r="P395" s="15" t="s">
        <v>52</v>
      </c>
      <c r="Q395" s="17">
        <v>98508301.48619999</v>
      </c>
      <c r="R395" s="17">
        <v>0</v>
      </c>
      <c r="S395" s="17">
        <v>64115074.254999995</v>
      </c>
      <c r="T395" s="17">
        <v>0</v>
      </c>
      <c r="U395" s="15" t="s">
        <v>49</v>
      </c>
      <c r="V395" s="17">
        <v>0</v>
      </c>
      <c r="W395" s="17">
        <f>30803540.72-1154206.9</f>
        <v>29649333.82</v>
      </c>
      <c r="X395" s="15" t="s">
        <v>54</v>
      </c>
      <c r="Y395" s="17">
        <v>4743893.4112</v>
      </c>
      <c r="Z395" s="17">
        <v>0</v>
      </c>
      <c r="AA395" s="15" t="s">
        <v>49</v>
      </c>
      <c r="AB395" s="17">
        <v>0</v>
      </c>
      <c r="AC395" s="17">
        <v>0</v>
      </c>
      <c r="AD395" s="15" t="s">
        <v>49</v>
      </c>
      <c r="AE395" s="17">
        <v>0</v>
      </c>
      <c r="AF395" s="15">
        <v>0</v>
      </c>
      <c r="AG395" s="15" t="s">
        <v>49</v>
      </c>
      <c r="AH395" s="17">
        <v>0</v>
      </c>
      <c r="AI395" s="17">
        <v>0</v>
      </c>
      <c r="AJ395" s="15" t="s">
        <v>49</v>
      </c>
      <c r="AK395" s="17">
        <v>0</v>
      </c>
      <c r="AL395" s="17">
        <v>0</v>
      </c>
      <c r="AM395" s="104" t="s">
        <v>52</v>
      </c>
      <c r="AN395" s="15" t="s">
        <v>52</v>
      </c>
      <c r="AO395" s="105" t="s">
        <v>52</v>
      </c>
      <c r="AP395" s="15" t="s">
        <v>52</v>
      </c>
      <c r="AQ395" s="20"/>
      <c r="AR395" s="20"/>
    </row>
    <row r="396" spans="1:44" x14ac:dyDescent="0.25">
      <c r="A396" s="15" t="s">
        <v>1686</v>
      </c>
      <c r="B396" s="3">
        <v>44085</v>
      </c>
      <c r="C396" s="15" t="s">
        <v>326</v>
      </c>
      <c r="D396" s="15" t="s">
        <v>56</v>
      </c>
      <c r="E396" s="15" t="s">
        <v>328</v>
      </c>
      <c r="F396" s="15" t="s">
        <v>1268</v>
      </c>
      <c r="G396" s="15" t="s">
        <v>50</v>
      </c>
      <c r="H396" s="15" t="s">
        <v>1090</v>
      </c>
      <c r="I396" s="17" t="s">
        <v>52</v>
      </c>
      <c r="J396" s="17" t="s">
        <v>52</v>
      </c>
      <c r="K396" s="17" t="s">
        <v>52</v>
      </c>
      <c r="L396" s="17" t="s">
        <v>52</v>
      </c>
      <c r="M396" s="17">
        <v>0</v>
      </c>
      <c r="N396" s="15" t="s">
        <v>52</v>
      </c>
      <c r="O396" s="15" t="s">
        <v>53</v>
      </c>
      <c r="P396" s="15" t="s">
        <v>52</v>
      </c>
      <c r="Q396" s="17">
        <v>146092381.87680003</v>
      </c>
      <c r="R396" s="17">
        <v>0</v>
      </c>
      <c r="S396" s="17">
        <v>118716932.32000001</v>
      </c>
      <c r="T396" s="17">
        <v>0</v>
      </c>
      <c r="U396" s="15" t="s">
        <v>49</v>
      </c>
      <c r="V396" s="17">
        <v>0</v>
      </c>
      <c r="W396" s="17">
        <v>23599525.48</v>
      </c>
      <c r="X396" s="15" t="s">
        <v>49</v>
      </c>
      <c r="Y396" s="17">
        <v>3775924.0767999999</v>
      </c>
      <c r="Z396" s="17">
        <v>0</v>
      </c>
      <c r="AA396" s="15" t="s">
        <v>49</v>
      </c>
      <c r="AB396" s="17">
        <v>0</v>
      </c>
      <c r="AC396" s="17">
        <v>0</v>
      </c>
      <c r="AD396" s="15" t="s">
        <v>49</v>
      </c>
      <c r="AE396" s="17">
        <v>0</v>
      </c>
      <c r="AF396" s="15">
        <v>0</v>
      </c>
      <c r="AG396" s="15" t="s">
        <v>49</v>
      </c>
      <c r="AH396" s="17">
        <v>0</v>
      </c>
      <c r="AI396" s="17">
        <v>0</v>
      </c>
      <c r="AJ396" s="15" t="s">
        <v>49</v>
      </c>
      <c r="AK396" s="17">
        <v>0</v>
      </c>
      <c r="AL396" s="17">
        <v>0</v>
      </c>
      <c r="AM396" s="104" t="s">
        <v>52</v>
      </c>
      <c r="AN396" s="15" t="s">
        <v>52</v>
      </c>
      <c r="AO396" s="105" t="s">
        <v>52</v>
      </c>
      <c r="AP396" s="15" t="s">
        <v>52</v>
      </c>
      <c r="AQ396" s="20"/>
      <c r="AR396" s="20"/>
    </row>
    <row r="397" spans="1:44" x14ac:dyDescent="0.25">
      <c r="A397" s="15" t="s">
        <v>1687</v>
      </c>
      <c r="B397" s="3">
        <v>44085</v>
      </c>
      <c r="C397" s="15" t="s">
        <v>326</v>
      </c>
      <c r="D397" s="15" t="s">
        <v>56</v>
      </c>
      <c r="E397" s="15" t="s">
        <v>328</v>
      </c>
      <c r="F397" s="15" t="s">
        <v>1268</v>
      </c>
      <c r="G397" s="15" t="s">
        <v>50</v>
      </c>
      <c r="H397" s="15" t="s">
        <v>1092</v>
      </c>
      <c r="I397" s="17" t="s">
        <v>52</v>
      </c>
      <c r="J397" s="17" t="s">
        <v>52</v>
      </c>
      <c r="K397" s="17" t="s">
        <v>52</v>
      </c>
      <c r="L397" s="17" t="s">
        <v>52</v>
      </c>
      <c r="M397" s="17">
        <v>0</v>
      </c>
      <c r="N397" s="15" t="s">
        <v>52</v>
      </c>
      <c r="O397" s="15" t="s">
        <v>986</v>
      </c>
      <c r="P397" s="15" t="s">
        <v>1093</v>
      </c>
      <c r="Q397" s="17">
        <v>2733746.5758000002</v>
      </c>
      <c r="R397" s="17">
        <v>0</v>
      </c>
      <c r="S397" s="17">
        <v>1638211.25</v>
      </c>
      <c r="T397" s="17">
        <v>944427.005</v>
      </c>
      <c r="U397" s="15" t="s">
        <v>54</v>
      </c>
      <c r="V397" s="17">
        <v>151108.32079999999</v>
      </c>
      <c r="W397" s="17">
        <v>0</v>
      </c>
      <c r="X397" s="15" t="s">
        <v>49</v>
      </c>
      <c r="Y397" s="17">
        <v>0</v>
      </c>
      <c r="Z397" s="17">
        <v>0</v>
      </c>
      <c r="AA397" s="15" t="s">
        <v>49</v>
      </c>
      <c r="AB397" s="17">
        <v>0</v>
      </c>
      <c r="AC397" s="17">
        <v>0</v>
      </c>
      <c r="AD397" s="15" t="s">
        <v>49</v>
      </c>
      <c r="AE397" s="17">
        <v>0</v>
      </c>
      <c r="AF397" s="15">
        <v>0</v>
      </c>
      <c r="AG397" s="15" t="s">
        <v>49</v>
      </c>
      <c r="AH397" s="17">
        <v>0</v>
      </c>
      <c r="AI397" s="17">
        <v>0</v>
      </c>
      <c r="AJ397" s="15" t="s">
        <v>49</v>
      </c>
      <c r="AK397" s="17">
        <v>0</v>
      </c>
      <c r="AL397" s="17">
        <v>0</v>
      </c>
      <c r="AM397" s="104" t="s">
        <v>52</v>
      </c>
      <c r="AN397" s="15" t="s">
        <v>52</v>
      </c>
      <c r="AO397" s="105" t="s">
        <v>52</v>
      </c>
      <c r="AP397" s="15" t="s">
        <v>52</v>
      </c>
      <c r="AQ397" s="20"/>
      <c r="AR397" s="20"/>
    </row>
    <row r="398" spans="1:44" x14ac:dyDescent="0.25">
      <c r="A398" s="15" t="s">
        <v>1688</v>
      </c>
      <c r="B398" s="3">
        <v>44085</v>
      </c>
      <c r="C398" s="15" t="s">
        <v>326</v>
      </c>
      <c r="D398" s="15" t="s">
        <v>56</v>
      </c>
      <c r="E398" s="15" t="s">
        <v>328</v>
      </c>
      <c r="F398" s="15" t="s">
        <v>1268</v>
      </c>
      <c r="G398" s="15" t="s">
        <v>50</v>
      </c>
      <c r="H398" s="15" t="s">
        <v>1095</v>
      </c>
      <c r="I398" s="17" t="s">
        <v>52</v>
      </c>
      <c r="J398" s="17" t="s">
        <v>52</v>
      </c>
      <c r="K398" s="17" t="s">
        <v>52</v>
      </c>
      <c r="L398" s="17" t="s">
        <v>52</v>
      </c>
      <c r="M398" s="17">
        <v>0</v>
      </c>
      <c r="N398" s="15" t="s">
        <v>52</v>
      </c>
      <c r="O398" s="15" t="s">
        <v>53</v>
      </c>
      <c r="P398" s="15" t="s">
        <v>52</v>
      </c>
      <c r="Q398" s="17">
        <v>40182196.109399997</v>
      </c>
      <c r="R398" s="17">
        <v>0</v>
      </c>
      <c r="S398" s="17">
        <v>32836744.824999999</v>
      </c>
      <c r="T398" s="17">
        <v>0</v>
      </c>
      <c r="U398" s="15" t="s">
        <v>49</v>
      </c>
      <c r="V398" s="17">
        <v>0</v>
      </c>
      <c r="W398" s="17">
        <v>6332285.5899999999</v>
      </c>
      <c r="X398" s="15" t="s">
        <v>49</v>
      </c>
      <c r="Y398" s="17">
        <v>1013165.6944</v>
      </c>
      <c r="Z398" s="17">
        <v>0</v>
      </c>
      <c r="AA398" s="15" t="s">
        <v>49</v>
      </c>
      <c r="AB398" s="17">
        <v>0</v>
      </c>
      <c r="AC398" s="17">
        <v>0</v>
      </c>
      <c r="AD398" s="15" t="s">
        <v>49</v>
      </c>
      <c r="AE398" s="17">
        <v>0</v>
      </c>
      <c r="AF398" s="15">
        <v>0</v>
      </c>
      <c r="AG398" s="15" t="s">
        <v>49</v>
      </c>
      <c r="AH398" s="17">
        <v>0</v>
      </c>
      <c r="AI398" s="17">
        <v>0</v>
      </c>
      <c r="AJ398" s="15" t="s">
        <v>49</v>
      </c>
      <c r="AK398" s="17">
        <v>0</v>
      </c>
      <c r="AL398" s="17">
        <v>0</v>
      </c>
      <c r="AM398" s="104" t="s">
        <v>52</v>
      </c>
      <c r="AN398" s="15" t="s">
        <v>52</v>
      </c>
      <c r="AO398" s="105" t="s">
        <v>52</v>
      </c>
      <c r="AP398" s="15" t="s">
        <v>52</v>
      </c>
      <c r="AQ398" s="20"/>
      <c r="AR398" s="20"/>
    </row>
    <row r="399" spans="1:44" x14ac:dyDescent="0.25">
      <c r="A399" s="15" t="s">
        <v>1689</v>
      </c>
      <c r="B399" s="3">
        <v>44085</v>
      </c>
      <c r="C399" s="15" t="s">
        <v>326</v>
      </c>
      <c r="D399" s="15" t="s">
        <v>56</v>
      </c>
      <c r="E399" s="15" t="s">
        <v>680</v>
      </c>
      <c r="F399" s="15" t="s">
        <v>703</v>
      </c>
      <c r="G399" s="15" t="s">
        <v>50</v>
      </c>
      <c r="H399" s="15" t="s">
        <v>704</v>
      </c>
      <c r="I399" s="17"/>
      <c r="J399" s="17"/>
      <c r="K399" s="17"/>
      <c r="L399" s="17"/>
      <c r="M399" s="17">
        <v>0</v>
      </c>
      <c r="N399" s="15"/>
      <c r="O399" s="15" t="s">
        <v>661</v>
      </c>
      <c r="P399" s="15"/>
      <c r="Q399" s="17">
        <v>42403993.770000003</v>
      </c>
      <c r="R399" s="17">
        <v>0</v>
      </c>
      <c r="S399" s="17">
        <f>+Q399</f>
        <v>42403993.770000003</v>
      </c>
      <c r="T399" s="17">
        <v>0</v>
      </c>
      <c r="U399" s="15"/>
      <c r="V399" s="17">
        <v>0</v>
      </c>
      <c r="W399" s="17">
        <v>0</v>
      </c>
      <c r="X399" s="15"/>
      <c r="Y399" s="17">
        <v>0</v>
      </c>
      <c r="Z399" s="17">
        <v>0</v>
      </c>
      <c r="AA399" s="15" t="s">
        <v>681</v>
      </c>
      <c r="AB399" s="17">
        <v>0</v>
      </c>
      <c r="AC399" s="17">
        <v>0</v>
      </c>
      <c r="AD399" s="15"/>
      <c r="AE399" s="17">
        <v>0</v>
      </c>
      <c r="AF399" s="15"/>
      <c r="AG399" s="15"/>
      <c r="AH399" s="17">
        <v>0</v>
      </c>
      <c r="AI399" s="17">
        <v>0</v>
      </c>
      <c r="AJ399" s="15"/>
      <c r="AK399" s="17">
        <v>0</v>
      </c>
      <c r="AL399" s="17">
        <v>0</v>
      </c>
      <c r="AM399" s="104"/>
      <c r="AN399" s="5"/>
      <c r="AO399" s="106"/>
      <c r="AP399" s="15"/>
      <c r="AQ399" s="20"/>
      <c r="AR399" s="20"/>
    </row>
    <row r="400" spans="1:44" x14ac:dyDescent="0.25">
      <c r="A400" s="15" t="s">
        <v>1690</v>
      </c>
      <c r="B400" s="3">
        <v>44085</v>
      </c>
      <c r="C400" s="15" t="s">
        <v>46</v>
      </c>
      <c r="D400" s="15" t="s">
        <v>56</v>
      </c>
      <c r="E400" s="15" t="s">
        <v>57</v>
      </c>
      <c r="F400" s="15" t="s">
        <v>641</v>
      </c>
      <c r="G400" s="15" t="s">
        <v>50</v>
      </c>
      <c r="H400" s="15" t="s">
        <v>593</v>
      </c>
      <c r="I400" s="17" t="s">
        <v>52</v>
      </c>
      <c r="J400" s="17" t="s">
        <v>52</v>
      </c>
      <c r="K400" s="17" t="s">
        <v>52</v>
      </c>
      <c r="L400" s="17" t="s">
        <v>52</v>
      </c>
      <c r="M400" s="17">
        <v>0</v>
      </c>
      <c r="N400" s="15" t="s">
        <v>52</v>
      </c>
      <c r="O400" s="15" t="s">
        <v>53</v>
      </c>
      <c r="P400" s="15" t="s">
        <v>52</v>
      </c>
      <c r="Q400" s="17">
        <v>85968396.054399997</v>
      </c>
      <c r="R400" s="17">
        <v>0</v>
      </c>
      <c r="S400" s="17">
        <v>77447422.230000004</v>
      </c>
      <c r="T400" s="17">
        <v>0</v>
      </c>
      <c r="U400" s="15" t="s">
        <v>49</v>
      </c>
      <c r="V400" s="17">
        <v>0</v>
      </c>
      <c r="W400" s="17">
        <v>7345667.0899999999</v>
      </c>
      <c r="X400" s="15" t="s">
        <v>49</v>
      </c>
      <c r="Y400" s="17">
        <v>1175306.7344</v>
      </c>
      <c r="Z400" s="17">
        <v>0</v>
      </c>
      <c r="AA400" s="15" t="s">
        <v>49</v>
      </c>
      <c r="AB400" s="17">
        <v>0</v>
      </c>
      <c r="AC400" s="17">
        <v>0</v>
      </c>
      <c r="AD400" s="15" t="s">
        <v>49</v>
      </c>
      <c r="AE400" s="17">
        <v>0</v>
      </c>
      <c r="AF400" s="15">
        <v>0</v>
      </c>
      <c r="AG400" s="15" t="s">
        <v>49</v>
      </c>
      <c r="AH400" s="17">
        <v>0</v>
      </c>
      <c r="AI400" s="17">
        <v>0</v>
      </c>
      <c r="AJ400" s="15" t="s">
        <v>49</v>
      </c>
      <c r="AK400" s="17">
        <v>0</v>
      </c>
      <c r="AL400" s="17">
        <v>0</v>
      </c>
      <c r="AM400" s="104" t="s">
        <v>52</v>
      </c>
      <c r="AN400" s="15" t="s">
        <v>52</v>
      </c>
      <c r="AO400" s="105" t="s">
        <v>52</v>
      </c>
      <c r="AP400" s="15" t="s">
        <v>52</v>
      </c>
      <c r="AQ400" s="20"/>
      <c r="AR400" s="20"/>
    </row>
    <row r="401" spans="1:44" x14ac:dyDescent="0.25">
      <c r="A401" s="15" t="s">
        <v>1691</v>
      </c>
      <c r="B401" s="3">
        <v>44085</v>
      </c>
      <c r="C401" s="15" t="s">
        <v>46</v>
      </c>
      <c r="D401" s="15" t="s">
        <v>56</v>
      </c>
      <c r="E401" s="15" t="s">
        <v>57</v>
      </c>
      <c r="F401" s="15" t="s">
        <v>641</v>
      </c>
      <c r="G401" s="15" t="s">
        <v>50</v>
      </c>
      <c r="H401" s="15" t="s">
        <v>594</v>
      </c>
      <c r="I401" s="17" t="s">
        <v>52</v>
      </c>
      <c r="J401" s="17" t="s">
        <v>52</v>
      </c>
      <c r="K401" s="17" t="s">
        <v>52</v>
      </c>
      <c r="L401" s="17" t="s">
        <v>52</v>
      </c>
      <c r="M401" s="17">
        <v>0</v>
      </c>
      <c r="N401" s="15" t="s">
        <v>52</v>
      </c>
      <c r="O401" s="15" t="s">
        <v>595</v>
      </c>
      <c r="P401" s="15" t="s">
        <v>596</v>
      </c>
      <c r="Q401" s="17">
        <v>385805</v>
      </c>
      <c r="R401" s="17">
        <v>0</v>
      </c>
      <c r="S401" s="17">
        <v>385805</v>
      </c>
      <c r="T401" s="17">
        <v>0</v>
      </c>
      <c r="U401" s="15" t="s">
        <v>49</v>
      </c>
      <c r="V401" s="17">
        <v>0</v>
      </c>
      <c r="W401" s="17">
        <v>0</v>
      </c>
      <c r="X401" s="15" t="s">
        <v>49</v>
      </c>
      <c r="Y401" s="17">
        <v>0</v>
      </c>
      <c r="Z401" s="17">
        <v>0</v>
      </c>
      <c r="AA401" s="15" t="s">
        <v>49</v>
      </c>
      <c r="AB401" s="17">
        <v>0</v>
      </c>
      <c r="AC401" s="17">
        <v>0</v>
      </c>
      <c r="AD401" s="15" t="s">
        <v>49</v>
      </c>
      <c r="AE401" s="17">
        <v>0</v>
      </c>
      <c r="AF401" s="15">
        <v>0</v>
      </c>
      <c r="AG401" s="15" t="s">
        <v>49</v>
      </c>
      <c r="AH401" s="17">
        <v>0</v>
      </c>
      <c r="AI401" s="17">
        <v>0</v>
      </c>
      <c r="AJ401" s="15" t="s">
        <v>49</v>
      </c>
      <c r="AK401" s="17">
        <v>0</v>
      </c>
      <c r="AL401" s="17">
        <v>0</v>
      </c>
      <c r="AM401" s="104" t="s">
        <v>52</v>
      </c>
      <c r="AN401" s="15" t="s">
        <v>52</v>
      </c>
      <c r="AO401" s="105" t="s">
        <v>52</v>
      </c>
      <c r="AP401" s="15" t="s">
        <v>52</v>
      </c>
      <c r="AQ401" s="20"/>
      <c r="AR401" s="20"/>
    </row>
    <row r="402" spans="1:44" x14ac:dyDescent="0.25">
      <c r="A402" s="15" t="s">
        <v>1692</v>
      </c>
      <c r="B402" s="3">
        <v>44085</v>
      </c>
      <c r="C402" s="15" t="s">
        <v>82</v>
      </c>
      <c r="D402" s="15" t="s">
        <v>56</v>
      </c>
      <c r="E402" s="15" t="s">
        <v>129</v>
      </c>
      <c r="F402" s="15" t="s">
        <v>890</v>
      </c>
      <c r="G402" s="15" t="s">
        <v>50</v>
      </c>
      <c r="H402" s="15" t="s">
        <v>846</v>
      </c>
      <c r="I402" s="17" t="s">
        <v>52</v>
      </c>
      <c r="J402" s="17" t="s">
        <v>52</v>
      </c>
      <c r="K402" s="17" t="s">
        <v>52</v>
      </c>
      <c r="L402" s="17" t="s">
        <v>52</v>
      </c>
      <c r="M402" s="17">
        <v>0</v>
      </c>
      <c r="N402" s="15" t="s">
        <v>52</v>
      </c>
      <c r="O402" s="15" t="s">
        <v>53</v>
      </c>
      <c r="P402" s="15" t="s">
        <v>52</v>
      </c>
      <c r="Q402" s="17">
        <v>50871328.1294</v>
      </c>
      <c r="R402" s="17">
        <v>0</v>
      </c>
      <c r="S402" s="17">
        <v>37784502.375</v>
      </c>
      <c r="T402" s="17">
        <v>0</v>
      </c>
      <c r="U402" s="15" t="s">
        <v>49</v>
      </c>
      <c r="V402" s="17">
        <v>0</v>
      </c>
      <c r="W402" s="17">
        <v>11281746.340000002</v>
      </c>
      <c r="X402" s="15" t="s">
        <v>54</v>
      </c>
      <c r="Y402" s="17">
        <v>1805079.4144000001</v>
      </c>
      <c r="Z402" s="17">
        <v>0</v>
      </c>
      <c r="AA402" s="15" t="s">
        <v>49</v>
      </c>
      <c r="AB402" s="17">
        <v>0</v>
      </c>
      <c r="AC402" s="17">
        <v>0</v>
      </c>
      <c r="AD402" s="15" t="s">
        <v>49</v>
      </c>
      <c r="AE402" s="17">
        <v>0</v>
      </c>
      <c r="AF402" s="15">
        <v>0</v>
      </c>
      <c r="AG402" s="15" t="s">
        <v>49</v>
      </c>
      <c r="AH402" s="17">
        <v>0</v>
      </c>
      <c r="AI402" s="17">
        <v>0</v>
      </c>
      <c r="AJ402" s="15" t="s">
        <v>49</v>
      </c>
      <c r="AK402" s="17">
        <v>0</v>
      </c>
      <c r="AL402" s="17">
        <v>0</v>
      </c>
      <c r="AM402" s="104" t="s">
        <v>52</v>
      </c>
      <c r="AN402" s="15" t="s">
        <v>52</v>
      </c>
      <c r="AO402" s="105" t="s">
        <v>52</v>
      </c>
      <c r="AP402" s="15" t="s">
        <v>52</v>
      </c>
      <c r="AQ402" s="20"/>
      <c r="AR402" s="20"/>
    </row>
    <row r="403" spans="1:44" x14ac:dyDescent="0.25">
      <c r="A403" s="15" t="s">
        <v>1693</v>
      </c>
      <c r="B403" s="3">
        <v>44085</v>
      </c>
      <c r="C403" s="15" t="s">
        <v>326</v>
      </c>
      <c r="D403" s="15" t="s">
        <v>68</v>
      </c>
      <c r="E403" s="15" t="s">
        <v>332</v>
      </c>
      <c r="F403" s="15" t="s">
        <v>1281</v>
      </c>
      <c r="G403" s="15" t="s">
        <v>50</v>
      </c>
      <c r="H403" s="15" t="s">
        <v>1097</v>
      </c>
      <c r="I403" s="17" t="s">
        <v>52</v>
      </c>
      <c r="J403" s="17" t="s">
        <v>52</v>
      </c>
      <c r="K403" s="17" t="s">
        <v>52</v>
      </c>
      <c r="L403" s="17" t="s">
        <v>52</v>
      </c>
      <c r="M403" s="17">
        <v>0</v>
      </c>
      <c r="N403" s="15" t="s">
        <v>52</v>
      </c>
      <c r="O403" s="15" t="s">
        <v>53</v>
      </c>
      <c r="P403" s="15" t="s">
        <v>52</v>
      </c>
      <c r="Q403" s="17">
        <v>154324552.866</v>
      </c>
      <c r="R403" s="17">
        <v>0</v>
      </c>
      <c r="S403" s="17">
        <v>125962073.66999999</v>
      </c>
      <c r="T403" s="17">
        <v>0</v>
      </c>
      <c r="U403" s="15" t="s">
        <v>49</v>
      </c>
      <c r="V403" s="17">
        <v>0</v>
      </c>
      <c r="W403" s="17">
        <v>24450413.099999998</v>
      </c>
      <c r="X403" s="15" t="s">
        <v>49</v>
      </c>
      <c r="Y403" s="17">
        <v>3912066.0960000004</v>
      </c>
      <c r="Z403" s="17">
        <v>0</v>
      </c>
      <c r="AA403" s="15" t="s">
        <v>49</v>
      </c>
      <c r="AB403" s="17">
        <v>0</v>
      </c>
      <c r="AC403" s="17">
        <v>0</v>
      </c>
      <c r="AD403" s="15" t="s">
        <v>49</v>
      </c>
      <c r="AE403" s="17">
        <v>0</v>
      </c>
      <c r="AF403" s="15">
        <v>0</v>
      </c>
      <c r="AG403" s="15" t="s">
        <v>49</v>
      </c>
      <c r="AH403" s="17">
        <v>0</v>
      </c>
      <c r="AI403" s="17">
        <v>0</v>
      </c>
      <c r="AJ403" s="15" t="s">
        <v>49</v>
      </c>
      <c r="AK403" s="17">
        <v>0</v>
      </c>
      <c r="AL403" s="17">
        <v>0</v>
      </c>
      <c r="AM403" s="104" t="s">
        <v>52</v>
      </c>
      <c r="AN403" s="15" t="s">
        <v>52</v>
      </c>
      <c r="AO403" s="105" t="s">
        <v>52</v>
      </c>
      <c r="AP403" s="15" t="s">
        <v>52</v>
      </c>
      <c r="AQ403" s="20"/>
      <c r="AR403" s="20"/>
    </row>
    <row r="404" spans="1:44" x14ac:dyDescent="0.25">
      <c r="A404" s="15" t="s">
        <v>1694</v>
      </c>
      <c r="B404" s="3">
        <v>44085</v>
      </c>
      <c r="C404" s="15" t="s">
        <v>46</v>
      </c>
      <c r="D404" s="15" t="s">
        <v>68</v>
      </c>
      <c r="E404" s="15" t="s">
        <v>69</v>
      </c>
      <c r="F404" s="15" t="s">
        <v>637</v>
      </c>
      <c r="G404" s="15" t="s">
        <v>50</v>
      </c>
      <c r="H404" s="15" t="s">
        <v>597</v>
      </c>
      <c r="I404" s="17" t="s">
        <v>52</v>
      </c>
      <c r="J404" s="17" t="s">
        <v>52</v>
      </c>
      <c r="K404" s="17" t="s">
        <v>52</v>
      </c>
      <c r="L404" s="17" t="s">
        <v>52</v>
      </c>
      <c r="M404" s="17">
        <v>0</v>
      </c>
      <c r="N404" s="15" t="s">
        <v>52</v>
      </c>
      <c r="O404" s="15" t="s">
        <v>53</v>
      </c>
      <c r="P404" s="15" t="s">
        <v>52</v>
      </c>
      <c r="Q404" s="17">
        <v>117988867.81200001</v>
      </c>
      <c r="R404" s="17">
        <v>0</v>
      </c>
      <c r="S404" s="17">
        <v>104147112.62500001</v>
      </c>
      <c r="T404" s="17">
        <v>0</v>
      </c>
      <c r="U404" s="15" t="s">
        <v>49</v>
      </c>
      <c r="V404" s="17">
        <v>0</v>
      </c>
      <c r="W404" s="17">
        <v>11932547.575000001</v>
      </c>
      <c r="X404" s="15" t="s">
        <v>54</v>
      </c>
      <c r="Y404" s="17">
        <v>1909207.612</v>
      </c>
      <c r="Z404" s="17">
        <v>0</v>
      </c>
      <c r="AA404" s="15" t="s">
        <v>49</v>
      </c>
      <c r="AB404" s="17">
        <v>0</v>
      </c>
      <c r="AC404" s="17">
        <v>0</v>
      </c>
      <c r="AD404" s="15" t="s">
        <v>49</v>
      </c>
      <c r="AE404" s="17">
        <v>0</v>
      </c>
      <c r="AF404" s="15">
        <v>0</v>
      </c>
      <c r="AG404" s="15" t="s">
        <v>49</v>
      </c>
      <c r="AH404" s="17">
        <v>0</v>
      </c>
      <c r="AI404" s="17">
        <v>0</v>
      </c>
      <c r="AJ404" s="15" t="s">
        <v>49</v>
      </c>
      <c r="AK404" s="17">
        <v>0</v>
      </c>
      <c r="AL404" s="17">
        <v>0</v>
      </c>
      <c r="AM404" s="104" t="s">
        <v>52</v>
      </c>
      <c r="AN404" s="15" t="s">
        <v>52</v>
      </c>
      <c r="AO404" s="105" t="s">
        <v>52</v>
      </c>
      <c r="AP404" s="15" t="s">
        <v>52</v>
      </c>
      <c r="AQ404" s="20"/>
      <c r="AR404" s="20"/>
    </row>
    <row r="405" spans="1:44" x14ac:dyDescent="0.25">
      <c r="A405" s="15" t="s">
        <v>1695</v>
      </c>
      <c r="B405" s="3">
        <v>44085</v>
      </c>
      <c r="C405" s="15" t="s">
        <v>82</v>
      </c>
      <c r="D405" s="15" t="s">
        <v>68</v>
      </c>
      <c r="E405" s="15" t="s">
        <v>86</v>
      </c>
      <c r="F405" s="15" t="s">
        <v>843</v>
      </c>
      <c r="G405" s="15" t="s">
        <v>50</v>
      </c>
      <c r="H405" s="15" t="s">
        <v>847</v>
      </c>
      <c r="I405" s="17" t="s">
        <v>52</v>
      </c>
      <c r="J405" s="17" t="s">
        <v>52</v>
      </c>
      <c r="K405" s="17" t="s">
        <v>52</v>
      </c>
      <c r="L405" s="17" t="s">
        <v>52</v>
      </c>
      <c r="M405" s="17">
        <v>0</v>
      </c>
      <c r="N405" s="15" t="s">
        <v>52</v>
      </c>
      <c r="O405" s="15" t="s">
        <v>53</v>
      </c>
      <c r="P405" s="15" t="s">
        <v>52</v>
      </c>
      <c r="Q405" s="17">
        <v>10345431.433600001</v>
      </c>
      <c r="R405" s="17">
        <v>0</v>
      </c>
      <c r="S405" s="17">
        <v>8321228.0000000009</v>
      </c>
      <c r="T405" s="17">
        <v>0</v>
      </c>
      <c r="U405" s="15" t="s">
        <v>49</v>
      </c>
      <c r="V405" s="17">
        <v>0</v>
      </c>
      <c r="W405" s="17">
        <v>1745002.96</v>
      </c>
      <c r="X405" s="15" t="s">
        <v>49</v>
      </c>
      <c r="Y405" s="17">
        <v>279200.47360000003</v>
      </c>
      <c r="Z405" s="17">
        <v>0</v>
      </c>
      <c r="AA405" s="15" t="s">
        <v>49</v>
      </c>
      <c r="AB405" s="17">
        <v>0</v>
      </c>
      <c r="AC405" s="17">
        <v>0</v>
      </c>
      <c r="AD405" s="15" t="s">
        <v>49</v>
      </c>
      <c r="AE405" s="17">
        <v>0</v>
      </c>
      <c r="AF405" s="15">
        <v>0</v>
      </c>
      <c r="AG405" s="15" t="s">
        <v>49</v>
      </c>
      <c r="AH405" s="17">
        <v>0</v>
      </c>
      <c r="AI405" s="17">
        <v>0</v>
      </c>
      <c r="AJ405" s="15" t="s">
        <v>49</v>
      </c>
      <c r="AK405" s="17">
        <v>0</v>
      </c>
      <c r="AL405" s="17">
        <v>0</v>
      </c>
      <c r="AM405" s="104" t="s">
        <v>52</v>
      </c>
      <c r="AN405" s="15" t="s">
        <v>52</v>
      </c>
      <c r="AO405" s="105" t="s">
        <v>52</v>
      </c>
      <c r="AP405" s="15" t="s">
        <v>52</v>
      </c>
      <c r="AQ405" s="20"/>
      <c r="AR405" s="20"/>
    </row>
    <row r="406" spans="1:44" x14ac:dyDescent="0.25">
      <c r="A406" s="15" t="s">
        <v>1696</v>
      </c>
      <c r="B406" s="3">
        <v>44085</v>
      </c>
      <c r="C406" s="15" t="s">
        <v>82</v>
      </c>
      <c r="D406" s="15" t="s">
        <v>68</v>
      </c>
      <c r="E406" s="15" t="s">
        <v>86</v>
      </c>
      <c r="F406" s="15" t="s">
        <v>843</v>
      </c>
      <c r="G406" s="15" t="s">
        <v>50</v>
      </c>
      <c r="H406" s="15" t="s">
        <v>848</v>
      </c>
      <c r="I406" s="17" t="s">
        <v>52</v>
      </c>
      <c r="J406" s="17" t="s">
        <v>52</v>
      </c>
      <c r="K406" s="17" t="s">
        <v>52</v>
      </c>
      <c r="L406" s="17" t="s">
        <v>52</v>
      </c>
      <c r="M406" s="17">
        <v>0</v>
      </c>
      <c r="N406" s="15" t="s">
        <v>52</v>
      </c>
      <c r="O406" s="15" t="s">
        <v>849</v>
      </c>
      <c r="P406" s="15" t="s">
        <v>850</v>
      </c>
      <c r="Q406" s="17">
        <v>1678162</v>
      </c>
      <c r="R406" s="17">
        <v>0</v>
      </c>
      <c r="S406" s="17">
        <v>742448</v>
      </c>
      <c r="T406" s="17">
        <v>806650</v>
      </c>
      <c r="U406" s="15" t="s">
        <v>54</v>
      </c>
      <c r="V406" s="17">
        <v>129064</v>
      </c>
      <c r="W406" s="17">
        <v>0</v>
      </c>
      <c r="X406" s="15" t="s">
        <v>49</v>
      </c>
      <c r="Y406" s="17">
        <v>0</v>
      </c>
      <c r="Z406" s="17">
        <v>0</v>
      </c>
      <c r="AA406" s="15" t="s">
        <v>49</v>
      </c>
      <c r="AB406" s="17">
        <v>0</v>
      </c>
      <c r="AC406" s="17">
        <v>0</v>
      </c>
      <c r="AD406" s="15" t="s">
        <v>49</v>
      </c>
      <c r="AE406" s="17">
        <v>0</v>
      </c>
      <c r="AF406" s="15">
        <v>0</v>
      </c>
      <c r="AG406" s="15" t="s">
        <v>49</v>
      </c>
      <c r="AH406" s="17">
        <v>0</v>
      </c>
      <c r="AI406" s="17">
        <v>0</v>
      </c>
      <c r="AJ406" s="15" t="s">
        <v>49</v>
      </c>
      <c r="AK406" s="17">
        <v>0</v>
      </c>
      <c r="AL406" s="17">
        <v>0</v>
      </c>
      <c r="AM406" s="104" t="s">
        <v>52</v>
      </c>
      <c r="AN406" s="15" t="s">
        <v>52</v>
      </c>
      <c r="AO406" s="105" t="s">
        <v>52</v>
      </c>
      <c r="AP406" s="15" t="s">
        <v>52</v>
      </c>
      <c r="AQ406" s="20"/>
      <c r="AR406" s="20"/>
    </row>
    <row r="407" spans="1:44" x14ac:dyDescent="0.25">
      <c r="A407" s="15" t="s">
        <v>1697</v>
      </c>
      <c r="B407" s="3">
        <v>44085</v>
      </c>
      <c r="C407" s="15" t="s">
        <v>82</v>
      </c>
      <c r="D407" s="15" t="s">
        <v>68</v>
      </c>
      <c r="E407" s="15" t="s">
        <v>86</v>
      </c>
      <c r="F407" s="15" t="s">
        <v>843</v>
      </c>
      <c r="G407" s="15" t="s">
        <v>50</v>
      </c>
      <c r="H407" s="15" t="s">
        <v>851</v>
      </c>
      <c r="I407" s="17" t="s">
        <v>52</v>
      </c>
      <c r="J407" s="17" t="s">
        <v>52</v>
      </c>
      <c r="K407" s="17" t="s">
        <v>52</v>
      </c>
      <c r="L407" s="17" t="s">
        <v>52</v>
      </c>
      <c r="M407" s="17">
        <v>0</v>
      </c>
      <c r="N407" s="15" t="s">
        <v>52</v>
      </c>
      <c r="O407" s="15" t="s">
        <v>53</v>
      </c>
      <c r="P407" s="15" t="s">
        <v>52</v>
      </c>
      <c r="Q407" s="17">
        <v>25600278.4318</v>
      </c>
      <c r="R407" s="17">
        <v>0</v>
      </c>
      <c r="S407" s="17">
        <v>22112208.625</v>
      </c>
      <c r="T407" s="17">
        <v>0</v>
      </c>
      <c r="U407" s="15" t="s">
        <v>49</v>
      </c>
      <c r="V407" s="17">
        <v>0</v>
      </c>
      <c r="W407" s="17">
        <v>3006956.73</v>
      </c>
      <c r="X407" s="15" t="s">
        <v>49</v>
      </c>
      <c r="Y407" s="17">
        <v>481113.07679999998</v>
      </c>
      <c r="Z407" s="17">
        <v>0</v>
      </c>
      <c r="AA407" s="15" t="s">
        <v>49</v>
      </c>
      <c r="AB407" s="17">
        <v>0</v>
      </c>
      <c r="AC407" s="17">
        <v>0</v>
      </c>
      <c r="AD407" s="15" t="s">
        <v>49</v>
      </c>
      <c r="AE407" s="17">
        <v>0</v>
      </c>
      <c r="AF407" s="15">
        <v>0</v>
      </c>
      <c r="AG407" s="15" t="s">
        <v>49</v>
      </c>
      <c r="AH407" s="17">
        <v>0</v>
      </c>
      <c r="AI407" s="17">
        <v>0</v>
      </c>
      <c r="AJ407" s="15" t="s">
        <v>49</v>
      </c>
      <c r="AK407" s="17">
        <v>0</v>
      </c>
      <c r="AL407" s="17">
        <v>0</v>
      </c>
      <c r="AM407" s="104" t="s">
        <v>52</v>
      </c>
      <c r="AN407" s="15" t="s">
        <v>52</v>
      </c>
      <c r="AO407" s="105" t="s">
        <v>52</v>
      </c>
      <c r="AP407" s="15" t="s">
        <v>52</v>
      </c>
      <c r="AQ407" s="20"/>
      <c r="AR407" s="20"/>
    </row>
    <row r="408" spans="1:44" x14ac:dyDescent="0.25">
      <c r="A408" s="15" t="s">
        <v>1698</v>
      </c>
      <c r="B408" s="3">
        <v>44085</v>
      </c>
      <c r="C408" s="15" t="s">
        <v>82</v>
      </c>
      <c r="D408" s="15" t="s">
        <v>68</v>
      </c>
      <c r="E408" s="15" t="s">
        <v>86</v>
      </c>
      <c r="F408" s="15" t="s">
        <v>843</v>
      </c>
      <c r="G408" s="15" t="s">
        <v>50</v>
      </c>
      <c r="H408" s="15" t="s">
        <v>852</v>
      </c>
      <c r="I408" s="17" t="s">
        <v>52</v>
      </c>
      <c r="J408" s="17" t="s">
        <v>52</v>
      </c>
      <c r="K408" s="17" t="s">
        <v>52</v>
      </c>
      <c r="L408" s="17" t="s">
        <v>52</v>
      </c>
      <c r="M408" s="17">
        <v>0</v>
      </c>
      <c r="N408" s="15" t="s">
        <v>52</v>
      </c>
      <c r="O408" s="15" t="s">
        <v>132</v>
      </c>
      <c r="P408" s="15" t="s">
        <v>133</v>
      </c>
      <c r="Q408" s="17">
        <v>7942533.5</v>
      </c>
      <c r="R408" s="17">
        <v>0</v>
      </c>
      <c r="S408" s="17">
        <v>6062637.5</v>
      </c>
      <c r="T408" s="17">
        <v>1620600</v>
      </c>
      <c r="U408" s="15" t="s">
        <v>54</v>
      </c>
      <c r="V408" s="17">
        <v>259296</v>
      </c>
      <c r="W408" s="17">
        <v>0</v>
      </c>
      <c r="X408" s="15" t="s">
        <v>49</v>
      </c>
      <c r="Y408" s="17">
        <v>0</v>
      </c>
      <c r="Z408" s="17">
        <v>0</v>
      </c>
      <c r="AA408" s="15" t="s">
        <v>49</v>
      </c>
      <c r="AB408" s="17">
        <v>0</v>
      </c>
      <c r="AC408" s="17">
        <v>0</v>
      </c>
      <c r="AD408" s="15" t="s">
        <v>49</v>
      </c>
      <c r="AE408" s="17">
        <v>0</v>
      </c>
      <c r="AF408" s="15">
        <v>0</v>
      </c>
      <c r="AG408" s="15" t="s">
        <v>49</v>
      </c>
      <c r="AH408" s="17">
        <v>0</v>
      </c>
      <c r="AI408" s="17">
        <v>0</v>
      </c>
      <c r="AJ408" s="15" t="s">
        <v>49</v>
      </c>
      <c r="AK408" s="17">
        <v>0</v>
      </c>
      <c r="AL408" s="17">
        <v>0</v>
      </c>
      <c r="AM408" s="104" t="s">
        <v>52</v>
      </c>
      <c r="AN408" s="15" t="s">
        <v>52</v>
      </c>
      <c r="AO408" s="105" t="s">
        <v>52</v>
      </c>
      <c r="AP408" s="15" t="s">
        <v>52</v>
      </c>
      <c r="AQ408" s="20"/>
      <c r="AR408" s="20"/>
    </row>
    <row r="409" spans="1:44" x14ac:dyDescent="0.25">
      <c r="A409" s="15" t="s">
        <v>1699</v>
      </c>
      <c r="B409" s="3">
        <v>44085</v>
      </c>
      <c r="C409" s="15" t="s">
        <v>82</v>
      </c>
      <c r="D409" s="15" t="s">
        <v>68</v>
      </c>
      <c r="E409" s="15" t="s">
        <v>86</v>
      </c>
      <c r="F409" s="15" t="s">
        <v>843</v>
      </c>
      <c r="G409" s="15" t="s">
        <v>50</v>
      </c>
      <c r="H409" s="15" t="s">
        <v>853</v>
      </c>
      <c r="I409" s="17" t="s">
        <v>52</v>
      </c>
      <c r="J409" s="17" t="s">
        <v>52</v>
      </c>
      <c r="K409" s="17" t="s">
        <v>52</v>
      </c>
      <c r="L409" s="17" t="s">
        <v>52</v>
      </c>
      <c r="M409" s="17">
        <v>0</v>
      </c>
      <c r="N409" s="15" t="s">
        <v>52</v>
      </c>
      <c r="O409" s="15" t="s">
        <v>53</v>
      </c>
      <c r="P409" s="15" t="s">
        <v>52</v>
      </c>
      <c r="Q409" s="17">
        <v>8636783.4482000005</v>
      </c>
      <c r="R409" s="17">
        <v>0</v>
      </c>
      <c r="S409" s="17">
        <v>7407859.125</v>
      </c>
      <c r="T409" s="17">
        <v>0</v>
      </c>
      <c r="U409" s="15" t="s">
        <v>49</v>
      </c>
      <c r="V409" s="17">
        <v>0</v>
      </c>
      <c r="W409" s="17">
        <v>1059417.52</v>
      </c>
      <c r="X409" s="15" t="s">
        <v>54</v>
      </c>
      <c r="Y409" s="17">
        <v>169506.80319999999</v>
      </c>
      <c r="Z409" s="17">
        <v>0</v>
      </c>
      <c r="AA409" s="15" t="s">
        <v>49</v>
      </c>
      <c r="AB409" s="17">
        <v>0</v>
      </c>
      <c r="AC409" s="17">
        <v>0</v>
      </c>
      <c r="AD409" s="15" t="s">
        <v>49</v>
      </c>
      <c r="AE409" s="17">
        <v>0</v>
      </c>
      <c r="AF409" s="15">
        <v>0</v>
      </c>
      <c r="AG409" s="15" t="s">
        <v>49</v>
      </c>
      <c r="AH409" s="17">
        <v>0</v>
      </c>
      <c r="AI409" s="17">
        <v>0</v>
      </c>
      <c r="AJ409" s="15" t="s">
        <v>49</v>
      </c>
      <c r="AK409" s="17">
        <v>0</v>
      </c>
      <c r="AL409" s="17">
        <v>0</v>
      </c>
      <c r="AM409" s="104" t="s">
        <v>52</v>
      </c>
      <c r="AN409" s="15" t="s">
        <v>52</v>
      </c>
      <c r="AO409" s="105" t="s">
        <v>52</v>
      </c>
      <c r="AP409" s="15" t="s">
        <v>52</v>
      </c>
      <c r="AQ409" s="20"/>
      <c r="AR409" s="20"/>
    </row>
    <row r="410" spans="1:44" x14ac:dyDescent="0.25">
      <c r="A410" s="15" t="s">
        <v>1700</v>
      </c>
      <c r="B410" s="3">
        <v>44085</v>
      </c>
      <c r="C410" s="15" t="s">
        <v>82</v>
      </c>
      <c r="D410" s="15" t="s">
        <v>68</v>
      </c>
      <c r="E410" s="15" t="s">
        <v>86</v>
      </c>
      <c r="F410" s="15" t="s">
        <v>843</v>
      </c>
      <c r="G410" s="15" t="s">
        <v>50</v>
      </c>
      <c r="H410" s="15" t="s">
        <v>854</v>
      </c>
      <c r="I410" s="17" t="s">
        <v>52</v>
      </c>
      <c r="J410" s="17" t="s">
        <v>52</v>
      </c>
      <c r="K410" s="17" t="s">
        <v>52</v>
      </c>
      <c r="L410" s="17" t="s">
        <v>52</v>
      </c>
      <c r="M410" s="17">
        <v>0</v>
      </c>
      <c r="N410" s="15" t="s">
        <v>52</v>
      </c>
      <c r="O410" s="15" t="s">
        <v>855</v>
      </c>
      <c r="P410" s="15" t="s">
        <v>856</v>
      </c>
      <c r="Q410" s="17">
        <v>6949600</v>
      </c>
      <c r="R410" s="17">
        <v>0</v>
      </c>
      <c r="S410" s="17">
        <v>6949600</v>
      </c>
      <c r="T410" s="17">
        <v>0</v>
      </c>
      <c r="U410" s="15" t="s">
        <v>49</v>
      </c>
      <c r="V410" s="17">
        <v>0</v>
      </c>
      <c r="W410" s="17">
        <v>0</v>
      </c>
      <c r="X410" s="15" t="s">
        <v>49</v>
      </c>
      <c r="Y410" s="17">
        <v>0</v>
      </c>
      <c r="Z410" s="17">
        <v>0</v>
      </c>
      <c r="AA410" s="15" t="s">
        <v>49</v>
      </c>
      <c r="AB410" s="17">
        <v>0</v>
      </c>
      <c r="AC410" s="17">
        <v>0</v>
      </c>
      <c r="AD410" s="15" t="s">
        <v>49</v>
      </c>
      <c r="AE410" s="17">
        <v>0</v>
      </c>
      <c r="AF410" s="15">
        <v>0</v>
      </c>
      <c r="AG410" s="15" t="s">
        <v>49</v>
      </c>
      <c r="AH410" s="17">
        <v>0</v>
      </c>
      <c r="AI410" s="17">
        <v>0</v>
      </c>
      <c r="AJ410" s="15" t="s">
        <v>49</v>
      </c>
      <c r="AK410" s="17">
        <v>0</v>
      </c>
      <c r="AL410" s="17">
        <v>0</v>
      </c>
      <c r="AM410" s="104" t="s">
        <v>52</v>
      </c>
      <c r="AN410" s="15" t="s">
        <v>52</v>
      </c>
      <c r="AO410" s="105" t="s">
        <v>52</v>
      </c>
      <c r="AP410" s="15" t="s">
        <v>52</v>
      </c>
      <c r="AQ410" s="20"/>
      <c r="AR410" s="20"/>
    </row>
    <row r="411" spans="1:44" x14ac:dyDescent="0.25">
      <c r="A411" s="15" t="s">
        <v>1701</v>
      </c>
      <c r="B411" s="3">
        <v>44085</v>
      </c>
      <c r="C411" s="15" t="s">
        <v>82</v>
      </c>
      <c r="D411" s="15" t="s">
        <v>68</v>
      </c>
      <c r="E411" s="15" t="s">
        <v>86</v>
      </c>
      <c r="F411" s="15" t="s">
        <v>843</v>
      </c>
      <c r="G411" s="15" t="s">
        <v>50</v>
      </c>
      <c r="H411" s="15" t="s">
        <v>857</v>
      </c>
      <c r="I411" s="17" t="s">
        <v>52</v>
      </c>
      <c r="J411" s="17" t="s">
        <v>52</v>
      </c>
      <c r="K411" s="17" t="s">
        <v>52</v>
      </c>
      <c r="L411" s="17" t="s">
        <v>52</v>
      </c>
      <c r="M411" s="17">
        <v>0</v>
      </c>
      <c r="N411" s="15" t="s">
        <v>52</v>
      </c>
      <c r="O411" s="15" t="s">
        <v>53</v>
      </c>
      <c r="P411" s="15" t="s">
        <v>52</v>
      </c>
      <c r="Q411" s="17">
        <v>70149675.640599996</v>
      </c>
      <c r="R411" s="17">
        <v>0</v>
      </c>
      <c r="S411" s="17">
        <v>46894292.704999998</v>
      </c>
      <c r="T411" s="17">
        <v>0</v>
      </c>
      <c r="U411" s="15" t="s">
        <v>49</v>
      </c>
      <c r="V411" s="17">
        <v>0</v>
      </c>
      <c r="W411" s="17">
        <v>20047743.91</v>
      </c>
      <c r="X411" s="15" t="s">
        <v>49</v>
      </c>
      <c r="Y411" s="17">
        <v>3207639.0255999998</v>
      </c>
      <c r="Z411" s="17">
        <v>0</v>
      </c>
      <c r="AA411" s="15" t="s">
        <v>49</v>
      </c>
      <c r="AB411" s="17">
        <v>0</v>
      </c>
      <c r="AC411" s="17">
        <v>0</v>
      </c>
      <c r="AD411" s="15" t="s">
        <v>49</v>
      </c>
      <c r="AE411" s="17">
        <v>0</v>
      </c>
      <c r="AF411" s="15">
        <v>0</v>
      </c>
      <c r="AG411" s="15" t="s">
        <v>49</v>
      </c>
      <c r="AH411" s="17">
        <v>0</v>
      </c>
      <c r="AI411" s="17">
        <v>0</v>
      </c>
      <c r="AJ411" s="15" t="s">
        <v>49</v>
      </c>
      <c r="AK411" s="17">
        <v>0</v>
      </c>
      <c r="AL411" s="17">
        <v>0</v>
      </c>
      <c r="AM411" s="104" t="s">
        <v>52</v>
      </c>
      <c r="AN411" s="15" t="s">
        <v>52</v>
      </c>
      <c r="AO411" s="105" t="s">
        <v>52</v>
      </c>
      <c r="AP411" s="15" t="s">
        <v>52</v>
      </c>
      <c r="AQ411" s="20"/>
      <c r="AR411" s="20"/>
    </row>
    <row r="412" spans="1:44" x14ac:dyDescent="0.25">
      <c r="A412" s="15" t="s">
        <v>1702</v>
      </c>
      <c r="B412" s="3">
        <v>44085</v>
      </c>
      <c r="C412" s="15" t="s">
        <v>326</v>
      </c>
      <c r="D412" s="15" t="s">
        <v>78</v>
      </c>
      <c r="E412" s="15" t="s">
        <v>333</v>
      </c>
      <c r="F412" s="15" t="s">
        <v>1288</v>
      </c>
      <c r="G412" s="15" t="s">
        <v>50</v>
      </c>
      <c r="H412" s="15" t="s">
        <v>1099</v>
      </c>
      <c r="I412" s="17" t="s">
        <v>52</v>
      </c>
      <c r="J412" s="17" t="s">
        <v>52</v>
      </c>
      <c r="K412" s="17" t="s">
        <v>52</v>
      </c>
      <c r="L412" s="17" t="s">
        <v>52</v>
      </c>
      <c r="M412" s="17">
        <v>0</v>
      </c>
      <c r="N412" s="15" t="s">
        <v>52</v>
      </c>
      <c r="O412" s="15" t="s">
        <v>53</v>
      </c>
      <c r="P412" s="15" t="s">
        <v>52</v>
      </c>
      <c r="Q412" s="17">
        <v>95925117.323799998</v>
      </c>
      <c r="R412" s="17">
        <v>0</v>
      </c>
      <c r="S412" s="17">
        <v>58959199.624999985</v>
      </c>
      <c r="T412" s="17">
        <v>0</v>
      </c>
      <c r="U412" s="15" t="s">
        <v>49</v>
      </c>
      <c r="V412" s="17">
        <v>0</v>
      </c>
      <c r="W412" s="17">
        <v>31867170.430000003</v>
      </c>
      <c r="X412" s="15" t="s">
        <v>49</v>
      </c>
      <c r="Y412" s="17">
        <v>5098747.2688000007</v>
      </c>
      <c r="Z412" s="17">
        <v>0</v>
      </c>
      <c r="AA412" s="15" t="s">
        <v>49</v>
      </c>
      <c r="AB412" s="17">
        <v>0</v>
      </c>
      <c r="AC412" s="17">
        <v>0</v>
      </c>
      <c r="AD412" s="15" t="s">
        <v>49</v>
      </c>
      <c r="AE412" s="17">
        <v>0</v>
      </c>
      <c r="AF412" s="15">
        <v>0</v>
      </c>
      <c r="AG412" s="15" t="s">
        <v>49</v>
      </c>
      <c r="AH412" s="17">
        <v>0</v>
      </c>
      <c r="AI412" s="17">
        <v>0</v>
      </c>
      <c r="AJ412" s="15" t="s">
        <v>49</v>
      </c>
      <c r="AK412" s="17">
        <v>0</v>
      </c>
      <c r="AL412" s="17">
        <v>0</v>
      </c>
      <c r="AM412" s="104" t="s">
        <v>52</v>
      </c>
      <c r="AN412" s="15" t="s">
        <v>52</v>
      </c>
      <c r="AO412" s="105" t="s">
        <v>52</v>
      </c>
      <c r="AP412" s="15" t="s">
        <v>52</v>
      </c>
      <c r="AQ412" s="20"/>
      <c r="AR412" s="20"/>
    </row>
    <row r="413" spans="1:44" x14ac:dyDescent="0.25">
      <c r="A413" s="15" t="s">
        <v>1703</v>
      </c>
      <c r="B413" s="3">
        <v>44085</v>
      </c>
      <c r="C413" s="15" t="s">
        <v>326</v>
      </c>
      <c r="D413" s="15" t="s">
        <v>78</v>
      </c>
      <c r="E413" s="15" t="s">
        <v>333</v>
      </c>
      <c r="F413" s="15" t="s">
        <v>1288</v>
      </c>
      <c r="G413" s="15" t="s">
        <v>50</v>
      </c>
      <c r="H413" s="15" t="s">
        <v>1101</v>
      </c>
      <c r="I413" s="17" t="s">
        <v>52</v>
      </c>
      <c r="J413" s="17" t="s">
        <v>52</v>
      </c>
      <c r="K413" s="17" t="s">
        <v>52</v>
      </c>
      <c r="L413" s="17" t="s">
        <v>52</v>
      </c>
      <c r="M413" s="17">
        <v>0</v>
      </c>
      <c r="N413" s="15" t="s">
        <v>52</v>
      </c>
      <c r="O413" s="15" t="s">
        <v>1102</v>
      </c>
      <c r="P413" s="15" t="s">
        <v>1103</v>
      </c>
      <c r="Q413" s="17">
        <v>1931215</v>
      </c>
      <c r="R413" s="17">
        <v>0</v>
      </c>
      <c r="S413" s="17">
        <v>1042075</v>
      </c>
      <c r="T413" s="17">
        <v>766500</v>
      </c>
      <c r="U413" s="15" t="s">
        <v>54</v>
      </c>
      <c r="V413" s="17">
        <v>122640</v>
      </c>
      <c r="W413" s="17">
        <v>0</v>
      </c>
      <c r="X413" s="15" t="s">
        <v>49</v>
      </c>
      <c r="Y413" s="17">
        <v>0</v>
      </c>
      <c r="Z413" s="17">
        <v>0</v>
      </c>
      <c r="AA413" s="15" t="s">
        <v>49</v>
      </c>
      <c r="AB413" s="17">
        <v>0</v>
      </c>
      <c r="AC413" s="17">
        <v>0</v>
      </c>
      <c r="AD413" s="15" t="s">
        <v>49</v>
      </c>
      <c r="AE413" s="17">
        <v>0</v>
      </c>
      <c r="AF413" s="15">
        <v>0</v>
      </c>
      <c r="AG413" s="15" t="s">
        <v>49</v>
      </c>
      <c r="AH413" s="17">
        <v>0</v>
      </c>
      <c r="AI413" s="17">
        <v>0</v>
      </c>
      <c r="AJ413" s="15" t="s">
        <v>49</v>
      </c>
      <c r="AK413" s="17">
        <v>0</v>
      </c>
      <c r="AL413" s="17">
        <v>0</v>
      </c>
      <c r="AM413" s="104" t="s">
        <v>52</v>
      </c>
      <c r="AN413" s="15" t="s">
        <v>52</v>
      </c>
      <c r="AO413" s="105" t="s">
        <v>52</v>
      </c>
      <c r="AP413" s="15" t="s">
        <v>52</v>
      </c>
      <c r="AQ413" s="20"/>
      <c r="AR413" s="20"/>
    </row>
    <row r="414" spans="1:44" x14ac:dyDescent="0.25">
      <c r="A414" s="15" t="s">
        <v>1704</v>
      </c>
      <c r="B414" s="3">
        <v>44085</v>
      </c>
      <c r="C414" s="15" t="s">
        <v>326</v>
      </c>
      <c r="D414" s="15" t="s">
        <v>78</v>
      </c>
      <c r="E414" s="15" t="s">
        <v>333</v>
      </c>
      <c r="F414" s="15" t="s">
        <v>1288</v>
      </c>
      <c r="G414" s="15" t="s">
        <v>50</v>
      </c>
      <c r="H414" s="15" t="s">
        <v>1105</v>
      </c>
      <c r="I414" s="17" t="s">
        <v>52</v>
      </c>
      <c r="J414" s="17" t="s">
        <v>52</v>
      </c>
      <c r="K414" s="17" t="s">
        <v>52</v>
      </c>
      <c r="L414" s="17" t="s">
        <v>52</v>
      </c>
      <c r="M414" s="17">
        <v>0</v>
      </c>
      <c r="N414" s="15" t="s">
        <v>52</v>
      </c>
      <c r="O414" s="15" t="s">
        <v>53</v>
      </c>
      <c r="P414" s="15" t="s">
        <v>52</v>
      </c>
      <c r="Q414" s="17">
        <v>142737847.1428</v>
      </c>
      <c r="R414" s="17">
        <v>0</v>
      </c>
      <c r="S414" s="17">
        <v>115301729.325</v>
      </c>
      <c r="T414" s="17">
        <v>0</v>
      </c>
      <c r="U414" s="15" t="s">
        <v>49</v>
      </c>
      <c r="V414" s="17">
        <v>0</v>
      </c>
      <c r="W414" s="17">
        <v>23651825.704999998</v>
      </c>
      <c r="X414" s="15" t="s">
        <v>54</v>
      </c>
      <c r="Y414" s="17">
        <v>3784292.1128000002</v>
      </c>
      <c r="Z414" s="17">
        <v>0</v>
      </c>
      <c r="AA414" s="15" t="s">
        <v>49</v>
      </c>
      <c r="AB414" s="17">
        <v>0</v>
      </c>
      <c r="AC414" s="17">
        <v>0</v>
      </c>
      <c r="AD414" s="15" t="s">
        <v>49</v>
      </c>
      <c r="AE414" s="17">
        <v>0</v>
      </c>
      <c r="AF414" s="15">
        <v>0</v>
      </c>
      <c r="AG414" s="15" t="s">
        <v>49</v>
      </c>
      <c r="AH414" s="17">
        <v>0</v>
      </c>
      <c r="AI414" s="17">
        <v>0</v>
      </c>
      <c r="AJ414" s="15" t="s">
        <v>49</v>
      </c>
      <c r="AK414" s="17">
        <v>0</v>
      </c>
      <c r="AL414" s="17">
        <v>0</v>
      </c>
      <c r="AM414" s="104" t="s">
        <v>52</v>
      </c>
      <c r="AN414" s="15" t="s">
        <v>52</v>
      </c>
      <c r="AO414" s="105" t="s">
        <v>52</v>
      </c>
      <c r="AP414" s="15" t="s">
        <v>52</v>
      </c>
      <c r="AQ414" s="20"/>
      <c r="AR414" s="20"/>
    </row>
    <row r="415" spans="1:44" x14ac:dyDescent="0.25">
      <c r="A415" s="15" t="s">
        <v>1705</v>
      </c>
      <c r="B415" s="3">
        <v>44085</v>
      </c>
      <c r="C415" s="15" t="s">
        <v>326</v>
      </c>
      <c r="D415" s="15" t="s">
        <v>78</v>
      </c>
      <c r="E415" s="15" t="s">
        <v>333</v>
      </c>
      <c r="F415" s="15" t="s">
        <v>1288</v>
      </c>
      <c r="G415" s="15" t="s">
        <v>60</v>
      </c>
      <c r="H415" s="15" t="s">
        <v>52</v>
      </c>
      <c r="I415" s="17" t="s">
        <v>1107</v>
      </c>
      <c r="J415" s="17" t="s">
        <v>52</v>
      </c>
      <c r="K415" s="17" t="s">
        <v>1108</v>
      </c>
      <c r="L415" s="17" t="s">
        <v>587</v>
      </c>
      <c r="M415" s="17">
        <v>630240</v>
      </c>
      <c r="N415" s="15" t="s">
        <v>64</v>
      </c>
      <c r="O415" s="15" t="s">
        <v>1109</v>
      </c>
      <c r="P415" s="15" t="s">
        <v>1110</v>
      </c>
      <c r="Q415" s="17">
        <v>-210000</v>
      </c>
      <c r="R415" s="17">
        <v>0</v>
      </c>
      <c r="S415" s="17">
        <v>-210000</v>
      </c>
      <c r="T415" s="17">
        <v>0</v>
      </c>
      <c r="U415" s="15" t="s">
        <v>49</v>
      </c>
      <c r="V415" s="17">
        <v>0</v>
      </c>
      <c r="W415" s="17">
        <v>0</v>
      </c>
      <c r="X415" s="15" t="s">
        <v>49</v>
      </c>
      <c r="Y415" s="17">
        <v>0</v>
      </c>
      <c r="Z415" s="17">
        <v>0</v>
      </c>
      <c r="AA415" s="15" t="s">
        <v>49</v>
      </c>
      <c r="AB415" s="17">
        <v>0</v>
      </c>
      <c r="AC415" s="17">
        <v>0</v>
      </c>
      <c r="AD415" s="15" t="s">
        <v>49</v>
      </c>
      <c r="AE415" s="17">
        <v>0</v>
      </c>
      <c r="AF415" s="15">
        <v>0</v>
      </c>
      <c r="AG415" s="15" t="s">
        <v>49</v>
      </c>
      <c r="AH415" s="17">
        <v>0</v>
      </c>
      <c r="AI415" s="17">
        <v>0</v>
      </c>
      <c r="AJ415" s="15" t="s">
        <v>49</v>
      </c>
      <c r="AK415" s="17">
        <v>0</v>
      </c>
      <c r="AL415" s="17">
        <v>0</v>
      </c>
      <c r="AM415" s="104" t="s">
        <v>52</v>
      </c>
      <c r="AN415" s="15" t="s">
        <v>52</v>
      </c>
      <c r="AO415" s="105" t="s">
        <v>52</v>
      </c>
      <c r="AP415" s="15" t="s">
        <v>52</v>
      </c>
      <c r="AQ415" s="20"/>
      <c r="AR415" s="20"/>
    </row>
    <row r="416" spans="1:44" x14ac:dyDescent="0.25">
      <c r="A416" s="15" t="s">
        <v>1706</v>
      </c>
      <c r="B416" s="3">
        <v>44085</v>
      </c>
      <c r="C416" s="15" t="s">
        <v>82</v>
      </c>
      <c r="D416" s="15" t="s">
        <v>78</v>
      </c>
      <c r="E416" s="15" t="s">
        <v>719</v>
      </c>
      <c r="F416" s="15" t="s">
        <v>859</v>
      </c>
      <c r="G416" s="15" t="s">
        <v>50</v>
      </c>
      <c r="H416" s="15" t="s">
        <v>858</v>
      </c>
      <c r="I416" s="17" t="s">
        <v>52</v>
      </c>
      <c r="J416" s="17" t="s">
        <v>52</v>
      </c>
      <c r="K416" s="17" t="s">
        <v>52</v>
      </c>
      <c r="L416" s="17" t="s">
        <v>52</v>
      </c>
      <c r="M416" s="17">
        <v>0</v>
      </c>
      <c r="N416" s="15" t="s">
        <v>52</v>
      </c>
      <c r="O416" s="15" t="s">
        <v>53</v>
      </c>
      <c r="P416" s="15" t="s">
        <v>52</v>
      </c>
      <c r="Q416" s="17">
        <v>78354640.8486</v>
      </c>
      <c r="R416" s="17">
        <v>0</v>
      </c>
      <c r="S416" s="17">
        <v>57995494.524999991</v>
      </c>
      <c r="T416" s="17">
        <v>0</v>
      </c>
      <c r="U416" s="15" t="s">
        <v>49</v>
      </c>
      <c r="V416" s="17">
        <v>0</v>
      </c>
      <c r="W416" s="17">
        <v>17550988.209999997</v>
      </c>
      <c r="X416" s="15" t="s">
        <v>54</v>
      </c>
      <c r="Y416" s="17">
        <v>2808158.1136000003</v>
      </c>
      <c r="Z416" s="17">
        <v>0</v>
      </c>
      <c r="AA416" s="15" t="s">
        <v>49</v>
      </c>
      <c r="AB416" s="17">
        <v>0</v>
      </c>
      <c r="AC416" s="17">
        <v>0</v>
      </c>
      <c r="AD416" s="15" t="s">
        <v>49</v>
      </c>
      <c r="AE416" s="17">
        <v>0</v>
      </c>
      <c r="AF416" s="15">
        <v>0</v>
      </c>
      <c r="AG416" s="15" t="s">
        <v>49</v>
      </c>
      <c r="AH416" s="17">
        <v>0</v>
      </c>
      <c r="AI416" s="17">
        <v>0</v>
      </c>
      <c r="AJ416" s="15" t="s">
        <v>49</v>
      </c>
      <c r="AK416" s="17">
        <v>0</v>
      </c>
      <c r="AL416" s="17">
        <v>0</v>
      </c>
      <c r="AM416" s="104" t="s">
        <v>52</v>
      </c>
      <c r="AN416" s="15" t="s">
        <v>52</v>
      </c>
      <c r="AO416" s="105" t="s">
        <v>52</v>
      </c>
      <c r="AP416" s="15" t="s">
        <v>52</v>
      </c>
      <c r="AQ416" s="20"/>
      <c r="AR416" s="20"/>
    </row>
    <row r="417" spans="1:44" x14ac:dyDescent="0.25">
      <c r="A417" s="15" t="s">
        <v>1707</v>
      </c>
      <c r="B417" s="3">
        <v>44085</v>
      </c>
      <c r="C417" s="15" t="s">
        <v>82</v>
      </c>
      <c r="D417" s="15" t="s">
        <v>78</v>
      </c>
      <c r="E417" s="15" t="s">
        <v>719</v>
      </c>
      <c r="F417" s="15" t="s">
        <v>859</v>
      </c>
      <c r="G417" s="15" t="s">
        <v>60</v>
      </c>
      <c r="H417" s="15" t="s">
        <v>52</v>
      </c>
      <c r="I417" s="17" t="s">
        <v>860</v>
      </c>
      <c r="J417" s="17" t="s">
        <v>52</v>
      </c>
      <c r="K417" s="17" t="s">
        <v>861</v>
      </c>
      <c r="L417" s="17" t="s">
        <v>580</v>
      </c>
      <c r="M417" s="17">
        <v>310878</v>
      </c>
      <c r="N417" s="15" t="s">
        <v>64</v>
      </c>
      <c r="O417" s="15" t="s">
        <v>862</v>
      </c>
      <c r="P417" s="15" t="s">
        <v>863</v>
      </c>
      <c r="Q417" s="17">
        <v>-240408</v>
      </c>
      <c r="R417" s="17">
        <v>0</v>
      </c>
      <c r="S417" s="17">
        <v>-240408</v>
      </c>
      <c r="T417" s="17">
        <v>0</v>
      </c>
      <c r="U417" s="15" t="s">
        <v>49</v>
      </c>
      <c r="V417" s="17">
        <v>0</v>
      </c>
      <c r="W417" s="17">
        <v>0</v>
      </c>
      <c r="X417" s="15" t="s">
        <v>49</v>
      </c>
      <c r="Y417" s="17">
        <v>0</v>
      </c>
      <c r="Z417" s="17">
        <v>0</v>
      </c>
      <c r="AA417" s="15" t="s">
        <v>49</v>
      </c>
      <c r="AB417" s="17">
        <v>0</v>
      </c>
      <c r="AC417" s="17">
        <v>0</v>
      </c>
      <c r="AD417" s="15" t="s">
        <v>49</v>
      </c>
      <c r="AE417" s="17">
        <v>0</v>
      </c>
      <c r="AF417" s="15">
        <v>0</v>
      </c>
      <c r="AG417" s="15" t="s">
        <v>49</v>
      </c>
      <c r="AH417" s="17">
        <v>0</v>
      </c>
      <c r="AI417" s="17">
        <v>0</v>
      </c>
      <c r="AJ417" s="15" t="s">
        <v>49</v>
      </c>
      <c r="AK417" s="17">
        <v>0</v>
      </c>
      <c r="AL417" s="17">
        <v>0</v>
      </c>
      <c r="AM417" s="104" t="s">
        <v>52</v>
      </c>
      <c r="AN417" s="15" t="s">
        <v>52</v>
      </c>
      <c r="AO417" s="105" t="s">
        <v>52</v>
      </c>
      <c r="AP417" s="15" t="s">
        <v>52</v>
      </c>
      <c r="AQ417" s="20"/>
      <c r="AR417" s="20"/>
    </row>
    <row r="418" spans="1:44" x14ac:dyDescent="0.25">
      <c r="A418" s="15" t="s">
        <v>1708</v>
      </c>
      <c r="B418" s="3">
        <v>44085</v>
      </c>
      <c r="C418" s="15" t="s">
        <v>326</v>
      </c>
      <c r="D418" s="15" t="s">
        <v>100</v>
      </c>
      <c r="E418" s="15" t="s">
        <v>347</v>
      </c>
      <c r="F418" s="15" t="s">
        <v>1273</v>
      </c>
      <c r="G418" s="15" t="s">
        <v>50</v>
      </c>
      <c r="H418" s="15" t="s">
        <v>1112</v>
      </c>
      <c r="I418" s="17" t="s">
        <v>52</v>
      </c>
      <c r="J418" s="17" t="s">
        <v>52</v>
      </c>
      <c r="K418" s="17" t="s">
        <v>52</v>
      </c>
      <c r="L418" s="17" t="s">
        <v>52</v>
      </c>
      <c r="M418" s="17">
        <v>0</v>
      </c>
      <c r="N418" s="15" t="s">
        <v>52</v>
      </c>
      <c r="O418" s="15" t="s">
        <v>53</v>
      </c>
      <c r="P418" s="15" t="s">
        <v>52</v>
      </c>
      <c r="Q418" s="17">
        <v>214014152.12039998</v>
      </c>
      <c r="R418" s="17">
        <v>0</v>
      </c>
      <c r="S418" s="17">
        <v>162875482.30000001</v>
      </c>
      <c r="T418" s="17">
        <v>0</v>
      </c>
      <c r="U418" s="15" t="s">
        <v>49</v>
      </c>
      <c r="V418" s="17">
        <v>0</v>
      </c>
      <c r="W418" s="17">
        <v>44085060.190000005</v>
      </c>
      <c r="X418" s="15" t="s">
        <v>54</v>
      </c>
      <c r="Y418" s="17">
        <v>7053609.6304000011</v>
      </c>
      <c r="Z418" s="17">
        <v>0</v>
      </c>
      <c r="AA418" s="15" t="s">
        <v>49</v>
      </c>
      <c r="AB418" s="17">
        <v>0</v>
      </c>
      <c r="AC418" s="17">
        <v>0</v>
      </c>
      <c r="AD418" s="15" t="s">
        <v>49</v>
      </c>
      <c r="AE418" s="17">
        <v>0</v>
      </c>
      <c r="AF418" s="15">
        <v>0</v>
      </c>
      <c r="AG418" s="15" t="s">
        <v>49</v>
      </c>
      <c r="AH418" s="17">
        <v>0</v>
      </c>
      <c r="AI418" s="17">
        <v>0</v>
      </c>
      <c r="AJ418" s="15" t="s">
        <v>49</v>
      </c>
      <c r="AK418" s="17">
        <v>0</v>
      </c>
      <c r="AL418" s="17">
        <v>0</v>
      </c>
      <c r="AM418" s="104" t="s">
        <v>52</v>
      </c>
      <c r="AN418" s="15" t="s">
        <v>52</v>
      </c>
      <c r="AO418" s="105" t="s">
        <v>52</v>
      </c>
      <c r="AP418" s="15" t="s">
        <v>52</v>
      </c>
      <c r="AQ418" s="20"/>
      <c r="AR418" s="20"/>
    </row>
    <row r="419" spans="1:44" x14ac:dyDescent="0.25">
      <c r="A419" s="15" t="s">
        <v>1709</v>
      </c>
      <c r="B419" s="3">
        <v>44085</v>
      </c>
      <c r="C419" s="15" t="s">
        <v>326</v>
      </c>
      <c r="D419" s="15" t="s">
        <v>100</v>
      </c>
      <c r="E419" s="15" t="s">
        <v>347</v>
      </c>
      <c r="F419" s="15" t="s">
        <v>1273</v>
      </c>
      <c r="G419" s="15" t="s">
        <v>60</v>
      </c>
      <c r="H419" s="15" t="s">
        <v>52</v>
      </c>
      <c r="I419" s="17" t="s">
        <v>1114</v>
      </c>
      <c r="J419" s="17" t="s">
        <v>52</v>
      </c>
      <c r="K419" s="17" t="s">
        <v>1115</v>
      </c>
      <c r="L419" s="17" t="s">
        <v>587</v>
      </c>
      <c r="M419" s="17">
        <v>7744905.21</v>
      </c>
      <c r="N419" s="15" t="s">
        <v>64</v>
      </c>
      <c r="O419" s="15" t="s">
        <v>1116</v>
      </c>
      <c r="P419" s="15" t="s">
        <v>1117</v>
      </c>
      <c r="Q419" s="17">
        <v>-1068375.0336</v>
      </c>
      <c r="R419" s="17">
        <v>0</v>
      </c>
      <c r="S419" s="17">
        <v>0</v>
      </c>
      <c r="T419" s="17">
        <v>0</v>
      </c>
      <c r="U419" s="15" t="s">
        <v>49</v>
      </c>
      <c r="V419" s="17">
        <v>0</v>
      </c>
      <c r="W419" s="17">
        <v>-921012.96</v>
      </c>
      <c r="X419" s="15" t="s">
        <v>54</v>
      </c>
      <c r="Y419" s="17">
        <v>-147362.0736</v>
      </c>
      <c r="Z419" s="17">
        <v>0</v>
      </c>
      <c r="AA419" s="15" t="s">
        <v>49</v>
      </c>
      <c r="AB419" s="17">
        <v>0</v>
      </c>
      <c r="AC419" s="17">
        <v>0</v>
      </c>
      <c r="AD419" s="15" t="s">
        <v>49</v>
      </c>
      <c r="AE419" s="17">
        <v>0</v>
      </c>
      <c r="AF419" s="15">
        <v>0</v>
      </c>
      <c r="AG419" s="15" t="s">
        <v>49</v>
      </c>
      <c r="AH419" s="17">
        <v>0</v>
      </c>
      <c r="AI419" s="17">
        <v>0</v>
      </c>
      <c r="AJ419" s="15" t="s">
        <v>49</v>
      </c>
      <c r="AK419" s="17">
        <v>0</v>
      </c>
      <c r="AL419" s="17">
        <v>0</v>
      </c>
      <c r="AM419" s="104" t="s">
        <v>52</v>
      </c>
      <c r="AN419" s="15" t="s">
        <v>52</v>
      </c>
      <c r="AO419" s="105" t="s">
        <v>52</v>
      </c>
      <c r="AP419" s="15" t="s">
        <v>52</v>
      </c>
      <c r="AQ419" s="20"/>
      <c r="AR419" s="20"/>
    </row>
    <row r="420" spans="1:44" x14ac:dyDescent="0.25">
      <c r="A420" s="15" t="s">
        <v>1710</v>
      </c>
      <c r="B420" s="3">
        <v>44085</v>
      </c>
      <c r="C420" s="15" t="s">
        <v>326</v>
      </c>
      <c r="D420" s="15" t="s">
        <v>240</v>
      </c>
      <c r="E420" s="15" t="s">
        <v>373</v>
      </c>
      <c r="F420" s="15" t="s">
        <v>1310</v>
      </c>
      <c r="G420" s="15" t="s">
        <v>50</v>
      </c>
      <c r="H420" s="15" t="s">
        <v>1119</v>
      </c>
      <c r="I420" s="17" t="s">
        <v>52</v>
      </c>
      <c r="J420" s="17" t="s">
        <v>52</v>
      </c>
      <c r="K420" s="17" t="s">
        <v>52</v>
      </c>
      <c r="L420" s="17" t="s">
        <v>52</v>
      </c>
      <c r="M420" s="17">
        <v>0</v>
      </c>
      <c r="N420" s="15" t="s">
        <v>52</v>
      </c>
      <c r="O420" s="15" t="s">
        <v>53</v>
      </c>
      <c r="P420" s="15" t="s">
        <v>52</v>
      </c>
      <c r="Q420" s="17">
        <v>53615680.905000001</v>
      </c>
      <c r="R420" s="17">
        <v>0</v>
      </c>
      <c r="S420" s="17">
        <v>35218826.350000001</v>
      </c>
      <c r="T420" s="17">
        <v>0</v>
      </c>
      <c r="U420" s="15" t="s">
        <v>49</v>
      </c>
      <c r="V420" s="17">
        <v>0</v>
      </c>
      <c r="W420" s="17">
        <v>15859357.375</v>
      </c>
      <c r="X420" s="15" t="s">
        <v>49</v>
      </c>
      <c r="Y420" s="17">
        <v>2537497.1799999997</v>
      </c>
      <c r="Z420" s="17">
        <v>0</v>
      </c>
      <c r="AA420" s="15" t="s">
        <v>49</v>
      </c>
      <c r="AB420" s="17">
        <v>0</v>
      </c>
      <c r="AC420" s="17">
        <v>0</v>
      </c>
      <c r="AD420" s="15" t="s">
        <v>49</v>
      </c>
      <c r="AE420" s="17">
        <v>0</v>
      </c>
      <c r="AF420" s="15">
        <v>0</v>
      </c>
      <c r="AG420" s="15" t="s">
        <v>49</v>
      </c>
      <c r="AH420" s="17">
        <v>0</v>
      </c>
      <c r="AI420" s="17">
        <v>0</v>
      </c>
      <c r="AJ420" s="15" t="s">
        <v>49</v>
      </c>
      <c r="AK420" s="17">
        <v>0</v>
      </c>
      <c r="AL420" s="17">
        <v>0</v>
      </c>
      <c r="AM420" s="104" t="s">
        <v>52</v>
      </c>
      <c r="AN420" s="15" t="s">
        <v>52</v>
      </c>
      <c r="AO420" s="105" t="s">
        <v>52</v>
      </c>
      <c r="AP420" s="15" t="s">
        <v>52</v>
      </c>
      <c r="AQ420" s="20"/>
      <c r="AR420" s="20"/>
    </row>
    <row r="421" spans="1:44" x14ac:dyDescent="0.25">
      <c r="A421" s="15" t="s">
        <v>1711</v>
      </c>
      <c r="B421" s="3">
        <v>44085</v>
      </c>
      <c r="C421" s="15" t="s">
        <v>326</v>
      </c>
      <c r="D421" s="15" t="s">
        <v>240</v>
      </c>
      <c r="E421" s="15" t="s">
        <v>373</v>
      </c>
      <c r="F421" s="15" t="s">
        <v>1310</v>
      </c>
      <c r="G421" s="15" t="s">
        <v>50</v>
      </c>
      <c r="H421" s="15" t="s">
        <v>1121</v>
      </c>
      <c r="I421" s="17" t="s">
        <v>52</v>
      </c>
      <c r="J421" s="17" t="s">
        <v>52</v>
      </c>
      <c r="K421" s="17" t="s">
        <v>52</v>
      </c>
      <c r="L421" s="17" t="s">
        <v>52</v>
      </c>
      <c r="M421" s="17">
        <v>0</v>
      </c>
      <c r="N421" s="15" t="s">
        <v>52</v>
      </c>
      <c r="O421" s="15" t="s">
        <v>1122</v>
      </c>
      <c r="P421" s="15" t="s">
        <v>1123</v>
      </c>
      <c r="Q421" s="17">
        <v>6179450</v>
      </c>
      <c r="R421" s="17">
        <v>0</v>
      </c>
      <c r="S421" s="17">
        <v>6179450</v>
      </c>
      <c r="T421" s="17">
        <v>0</v>
      </c>
      <c r="U421" s="15" t="s">
        <v>49</v>
      </c>
      <c r="V421" s="17">
        <v>0</v>
      </c>
      <c r="W421" s="17">
        <v>0</v>
      </c>
      <c r="X421" s="15" t="s">
        <v>49</v>
      </c>
      <c r="Y421" s="17">
        <v>0</v>
      </c>
      <c r="Z421" s="17">
        <v>0</v>
      </c>
      <c r="AA421" s="15" t="s">
        <v>49</v>
      </c>
      <c r="AB421" s="17">
        <v>0</v>
      </c>
      <c r="AC421" s="17">
        <v>0</v>
      </c>
      <c r="AD421" s="15" t="s">
        <v>49</v>
      </c>
      <c r="AE421" s="17">
        <v>0</v>
      </c>
      <c r="AF421" s="15">
        <v>0</v>
      </c>
      <c r="AG421" s="15" t="s">
        <v>49</v>
      </c>
      <c r="AH421" s="17">
        <v>0</v>
      </c>
      <c r="AI421" s="17">
        <v>0</v>
      </c>
      <c r="AJ421" s="15" t="s">
        <v>49</v>
      </c>
      <c r="AK421" s="17">
        <v>0</v>
      </c>
      <c r="AL421" s="17">
        <v>0</v>
      </c>
      <c r="AM421" s="104" t="s">
        <v>52</v>
      </c>
      <c r="AN421" s="15" t="s">
        <v>52</v>
      </c>
      <c r="AO421" s="105" t="s">
        <v>52</v>
      </c>
      <c r="AP421" s="15" t="s">
        <v>52</v>
      </c>
      <c r="AQ421" s="20"/>
      <c r="AR421" s="20"/>
    </row>
    <row r="422" spans="1:44" x14ac:dyDescent="0.25">
      <c r="A422" s="15" t="s">
        <v>1712</v>
      </c>
      <c r="B422" s="3">
        <v>44085</v>
      </c>
      <c r="C422" s="15" t="s">
        <v>326</v>
      </c>
      <c r="D422" s="15" t="s">
        <v>240</v>
      </c>
      <c r="E422" s="15" t="s">
        <v>373</v>
      </c>
      <c r="F422" s="15" t="s">
        <v>1310</v>
      </c>
      <c r="G422" s="15" t="s">
        <v>50</v>
      </c>
      <c r="H422" s="15" t="s">
        <v>1125</v>
      </c>
      <c r="I422" s="17" t="s">
        <v>52</v>
      </c>
      <c r="J422" s="17" t="s">
        <v>52</v>
      </c>
      <c r="K422" s="17" t="s">
        <v>52</v>
      </c>
      <c r="L422" s="17" t="s">
        <v>52</v>
      </c>
      <c r="M422" s="17">
        <v>0</v>
      </c>
      <c r="N422" s="15" t="s">
        <v>52</v>
      </c>
      <c r="O422" s="15" t="s">
        <v>53</v>
      </c>
      <c r="P422" s="15" t="s">
        <v>52</v>
      </c>
      <c r="Q422" s="17">
        <v>141480921.4632</v>
      </c>
      <c r="R422" s="17">
        <v>0</v>
      </c>
      <c r="S422" s="17">
        <v>99759714.450000033</v>
      </c>
      <c r="T422" s="17">
        <v>0</v>
      </c>
      <c r="U422" s="15" t="s">
        <v>49</v>
      </c>
      <c r="V422" s="17">
        <v>0</v>
      </c>
      <c r="W422" s="17">
        <v>35966557.769999996</v>
      </c>
      <c r="X422" s="15" t="s">
        <v>54</v>
      </c>
      <c r="Y422" s="17">
        <v>5754649.2432000004</v>
      </c>
      <c r="Z422" s="17">
        <v>0</v>
      </c>
      <c r="AA422" s="15" t="s">
        <v>49</v>
      </c>
      <c r="AB422" s="17">
        <v>0</v>
      </c>
      <c r="AC422" s="17">
        <v>0</v>
      </c>
      <c r="AD422" s="15" t="s">
        <v>49</v>
      </c>
      <c r="AE422" s="17">
        <v>0</v>
      </c>
      <c r="AF422" s="15">
        <v>0</v>
      </c>
      <c r="AG422" s="15" t="s">
        <v>49</v>
      </c>
      <c r="AH422" s="17">
        <v>0</v>
      </c>
      <c r="AI422" s="17">
        <v>0</v>
      </c>
      <c r="AJ422" s="15" t="s">
        <v>49</v>
      </c>
      <c r="AK422" s="17">
        <v>0</v>
      </c>
      <c r="AL422" s="17">
        <v>0</v>
      </c>
      <c r="AM422" s="104" t="s">
        <v>52</v>
      </c>
      <c r="AN422" s="15" t="s">
        <v>52</v>
      </c>
      <c r="AO422" s="105" t="s">
        <v>52</v>
      </c>
      <c r="AP422" s="15" t="s">
        <v>52</v>
      </c>
      <c r="AQ422" s="20"/>
      <c r="AR422" s="20"/>
    </row>
    <row r="423" spans="1:44" x14ac:dyDescent="0.25">
      <c r="A423" s="15" t="s">
        <v>1713</v>
      </c>
      <c r="B423" s="3">
        <v>44085</v>
      </c>
      <c r="C423" s="15" t="s">
        <v>82</v>
      </c>
      <c r="D423" s="15" t="s">
        <v>240</v>
      </c>
      <c r="E423" s="15" t="s">
        <v>313</v>
      </c>
      <c r="F423" s="15" t="s">
        <v>919</v>
      </c>
      <c r="G423" s="15" t="s">
        <v>50</v>
      </c>
      <c r="H423" s="15" t="s">
        <v>915</v>
      </c>
      <c r="I423" s="17" t="s">
        <v>52</v>
      </c>
      <c r="J423" s="17" t="s">
        <v>52</v>
      </c>
      <c r="K423" s="17" t="s">
        <v>52</v>
      </c>
      <c r="L423" s="17" t="s">
        <v>52</v>
      </c>
      <c r="M423" s="17">
        <v>0</v>
      </c>
      <c r="N423" s="15" t="s">
        <v>52</v>
      </c>
      <c r="O423" s="15" t="s">
        <v>661</v>
      </c>
      <c r="P423" s="15" t="s">
        <v>52</v>
      </c>
      <c r="Q423" s="17">
        <v>0</v>
      </c>
      <c r="R423" s="17">
        <v>0</v>
      </c>
      <c r="S423" s="17">
        <v>0</v>
      </c>
      <c r="T423" s="17">
        <v>0</v>
      </c>
      <c r="U423" s="15" t="s">
        <v>49</v>
      </c>
      <c r="V423" s="17">
        <v>0</v>
      </c>
      <c r="W423" s="17">
        <v>0</v>
      </c>
      <c r="X423" s="15" t="s">
        <v>54</v>
      </c>
      <c r="Y423" s="17">
        <v>0</v>
      </c>
      <c r="Z423" s="17">
        <v>0</v>
      </c>
      <c r="AA423" s="15" t="s">
        <v>49</v>
      </c>
      <c r="AB423" s="17">
        <v>0</v>
      </c>
      <c r="AC423" s="17">
        <v>0</v>
      </c>
      <c r="AD423" s="15" t="s">
        <v>49</v>
      </c>
      <c r="AE423" s="17">
        <v>0</v>
      </c>
      <c r="AF423" s="15">
        <v>0</v>
      </c>
      <c r="AG423" s="15" t="s">
        <v>49</v>
      </c>
      <c r="AH423" s="17">
        <v>0</v>
      </c>
      <c r="AI423" s="17">
        <v>0</v>
      </c>
      <c r="AJ423" s="15" t="s">
        <v>49</v>
      </c>
      <c r="AK423" s="17">
        <v>0</v>
      </c>
      <c r="AL423" s="17">
        <v>0</v>
      </c>
      <c r="AM423" s="104" t="s">
        <v>52</v>
      </c>
      <c r="AN423" s="15" t="s">
        <v>52</v>
      </c>
      <c r="AO423" s="105" t="s">
        <v>52</v>
      </c>
      <c r="AP423" s="15" t="s">
        <v>52</v>
      </c>
      <c r="AQ423" s="20"/>
      <c r="AR423" s="20"/>
    </row>
    <row r="424" spans="1:44" x14ac:dyDescent="0.25">
      <c r="A424" s="15" t="s">
        <v>1714</v>
      </c>
      <c r="B424" s="3">
        <v>44085</v>
      </c>
      <c r="C424" s="15" t="s">
        <v>326</v>
      </c>
      <c r="D424" s="15" t="s">
        <v>384</v>
      </c>
      <c r="E424" s="15" t="s">
        <v>385</v>
      </c>
      <c r="F424" s="15" t="s">
        <v>1323</v>
      </c>
      <c r="G424" s="15" t="s">
        <v>50</v>
      </c>
      <c r="H424" s="15" t="s">
        <v>1127</v>
      </c>
      <c r="I424" s="17" t="s">
        <v>52</v>
      </c>
      <c r="J424" s="17" t="s">
        <v>52</v>
      </c>
      <c r="K424" s="17" t="s">
        <v>52</v>
      </c>
      <c r="L424" s="17" t="s">
        <v>52</v>
      </c>
      <c r="M424" s="17">
        <v>0</v>
      </c>
      <c r="N424" s="15" t="s">
        <v>52</v>
      </c>
      <c r="O424" s="15" t="s">
        <v>53</v>
      </c>
      <c r="P424" s="15" t="s">
        <v>52</v>
      </c>
      <c r="Q424" s="17">
        <v>83730982.536600009</v>
      </c>
      <c r="R424" s="17">
        <v>0</v>
      </c>
      <c r="S424" s="17">
        <v>62939971.199999988</v>
      </c>
      <c r="T424" s="17">
        <v>0</v>
      </c>
      <c r="U424" s="15" t="s">
        <v>49</v>
      </c>
      <c r="V424" s="17">
        <v>0</v>
      </c>
      <c r="W424" s="17">
        <v>17923285.635000002</v>
      </c>
      <c r="X424" s="15" t="s">
        <v>54</v>
      </c>
      <c r="Y424" s="17">
        <v>2867725.7016000003</v>
      </c>
      <c r="Z424" s="17">
        <v>0</v>
      </c>
      <c r="AA424" s="15" t="s">
        <v>49</v>
      </c>
      <c r="AB424" s="17">
        <v>0</v>
      </c>
      <c r="AC424" s="17">
        <v>0</v>
      </c>
      <c r="AD424" s="15" t="s">
        <v>49</v>
      </c>
      <c r="AE424" s="17">
        <v>0</v>
      </c>
      <c r="AF424" s="15">
        <v>0</v>
      </c>
      <c r="AG424" s="15" t="s">
        <v>49</v>
      </c>
      <c r="AH424" s="17">
        <v>0</v>
      </c>
      <c r="AI424" s="17">
        <v>0</v>
      </c>
      <c r="AJ424" s="15" t="s">
        <v>49</v>
      </c>
      <c r="AK424" s="17">
        <v>0</v>
      </c>
      <c r="AL424" s="17">
        <v>0</v>
      </c>
      <c r="AM424" s="104" t="s">
        <v>52</v>
      </c>
      <c r="AN424" s="15" t="s">
        <v>52</v>
      </c>
      <c r="AO424" s="105" t="s">
        <v>52</v>
      </c>
      <c r="AP424" s="15" t="s">
        <v>52</v>
      </c>
      <c r="AQ424" s="20"/>
      <c r="AR424" s="20"/>
    </row>
    <row r="425" spans="1:44" x14ac:dyDescent="0.25">
      <c r="A425" s="15" t="s">
        <v>1715</v>
      </c>
      <c r="B425" s="3">
        <v>44085</v>
      </c>
      <c r="C425" s="15" t="s">
        <v>326</v>
      </c>
      <c r="D425" s="15" t="s">
        <v>386</v>
      </c>
      <c r="E425" s="15" t="s">
        <v>387</v>
      </c>
      <c r="F425" s="15" t="s">
        <v>1267</v>
      </c>
      <c r="G425" s="15" t="s">
        <v>50</v>
      </c>
      <c r="H425" s="15" t="s">
        <v>1129</v>
      </c>
      <c r="I425" s="17" t="s">
        <v>52</v>
      </c>
      <c r="J425" s="17" t="s">
        <v>52</v>
      </c>
      <c r="K425" s="17" t="s">
        <v>52</v>
      </c>
      <c r="L425" s="17" t="s">
        <v>52</v>
      </c>
      <c r="M425" s="17">
        <v>0</v>
      </c>
      <c r="N425" s="15" t="s">
        <v>52</v>
      </c>
      <c r="O425" s="15" t="s">
        <v>53</v>
      </c>
      <c r="P425" s="15" t="s">
        <v>52</v>
      </c>
      <c r="Q425" s="17">
        <v>149701311.81260002</v>
      </c>
      <c r="R425" s="17">
        <v>0</v>
      </c>
      <c r="S425" s="17">
        <f>104179851.75+331602.53</f>
        <v>104511454.28</v>
      </c>
      <c r="T425" s="17">
        <v>0</v>
      </c>
      <c r="U425" s="15" t="s">
        <v>49</v>
      </c>
      <c r="V425" s="17">
        <v>0</v>
      </c>
      <c r="W425" s="17">
        <v>38956773.735000007</v>
      </c>
      <c r="X425" s="15" t="s">
        <v>49</v>
      </c>
      <c r="Y425" s="17">
        <v>6233083.7976000002</v>
      </c>
      <c r="Z425" s="17">
        <v>0</v>
      </c>
      <c r="AA425" s="15" t="s">
        <v>49</v>
      </c>
      <c r="AB425" s="17">
        <v>0</v>
      </c>
      <c r="AC425" s="17">
        <v>0</v>
      </c>
      <c r="AD425" s="15" t="s">
        <v>49</v>
      </c>
      <c r="AE425" s="17">
        <v>0</v>
      </c>
      <c r="AF425" s="15">
        <v>0</v>
      </c>
      <c r="AG425" s="15" t="s">
        <v>49</v>
      </c>
      <c r="AH425" s="17">
        <v>0</v>
      </c>
      <c r="AI425" s="17">
        <v>0</v>
      </c>
      <c r="AJ425" s="15" t="s">
        <v>49</v>
      </c>
      <c r="AK425" s="17">
        <v>0</v>
      </c>
      <c r="AL425" s="17">
        <v>0</v>
      </c>
      <c r="AM425" s="104" t="s">
        <v>52</v>
      </c>
      <c r="AN425" s="15" t="s">
        <v>52</v>
      </c>
      <c r="AO425" s="105" t="s">
        <v>52</v>
      </c>
      <c r="AP425" s="15" t="s">
        <v>52</v>
      </c>
      <c r="AQ425" s="20"/>
      <c r="AR425" s="20"/>
    </row>
    <row r="426" spans="1:44" x14ac:dyDescent="0.25">
      <c r="A426" s="15" t="s">
        <v>1716</v>
      </c>
      <c r="B426" s="3">
        <v>44085</v>
      </c>
      <c r="C426" s="15" t="s">
        <v>326</v>
      </c>
      <c r="D426" s="15" t="s">
        <v>388</v>
      </c>
      <c r="E426" s="15" t="s">
        <v>389</v>
      </c>
      <c r="F426" s="15" t="s">
        <v>1266</v>
      </c>
      <c r="G426" s="15" t="s">
        <v>50</v>
      </c>
      <c r="H426" s="15" t="s">
        <v>1131</v>
      </c>
      <c r="I426" s="17" t="s">
        <v>52</v>
      </c>
      <c r="J426" s="17" t="s">
        <v>52</v>
      </c>
      <c r="K426" s="17" t="s">
        <v>52</v>
      </c>
      <c r="L426" s="17" t="s">
        <v>52</v>
      </c>
      <c r="M426" s="17">
        <v>0</v>
      </c>
      <c r="N426" s="15" t="s">
        <v>52</v>
      </c>
      <c r="O426" s="15" t="s">
        <v>53</v>
      </c>
      <c r="P426" s="15" t="s">
        <v>52</v>
      </c>
      <c r="Q426" s="17">
        <v>82733589.748799995</v>
      </c>
      <c r="R426" s="17">
        <v>0</v>
      </c>
      <c r="S426" s="17">
        <v>62891999.499999993</v>
      </c>
      <c r="T426" s="17">
        <v>0</v>
      </c>
      <c r="U426" s="15" t="s">
        <v>49</v>
      </c>
      <c r="V426" s="17">
        <v>0</v>
      </c>
      <c r="W426" s="17">
        <v>17104819.18</v>
      </c>
      <c r="X426" s="15" t="s">
        <v>54</v>
      </c>
      <c r="Y426" s="17">
        <v>2736771.0687999995</v>
      </c>
      <c r="Z426" s="17">
        <v>0</v>
      </c>
      <c r="AA426" s="15" t="s">
        <v>49</v>
      </c>
      <c r="AB426" s="17">
        <v>0</v>
      </c>
      <c r="AC426" s="17">
        <v>0</v>
      </c>
      <c r="AD426" s="15" t="s">
        <v>49</v>
      </c>
      <c r="AE426" s="17">
        <v>0</v>
      </c>
      <c r="AF426" s="15">
        <v>0</v>
      </c>
      <c r="AG426" s="15" t="s">
        <v>49</v>
      </c>
      <c r="AH426" s="17">
        <v>0</v>
      </c>
      <c r="AI426" s="17">
        <v>0</v>
      </c>
      <c r="AJ426" s="15" t="s">
        <v>49</v>
      </c>
      <c r="AK426" s="17">
        <v>0</v>
      </c>
      <c r="AL426" s="17">
        <v>0</v>
      </c>
      <c r="AM426" s="104" t="s">
        <v>52</v>
      </c>
      <c r="AN426" s="15" t="s">
        <v>52</v>
      </c>
      <c r="AO426" s="105" t="s">
        <v>52</v>
      </c>
      <c r="AP426" s="15" t="s">
        <v>52</v>
      </c>
      <c r="AQ426" s="20"/>
      <c r="AR426" s="20"/>
    </row>
    <row r="427" spans="1:44" x14ac:dyDescent="0.25">
      <c r="A427" s="15" t="s">
        <v>1717</v>
      </c>
      <c r="B427" s="3">
        <v>44085</v>
      </c>
      <c r="C427" s="15" t="s">
        <v>326</v>
      </c>
      <c r="D427" s="15" t="s">
        <v>393</v>
      </c>
      <c r="E427" s="15" t="s">
        <v>394</v>
      </c>
      <c r="F427" s="15" t="s">
        <v>1336</v>
      </c>
      <c r="G427" s="15" t="s">
        <v>50</v>
      </c>
      <c r="H427" s="15" t="s">
        <v>1337</v>
      </c>
      <c r="I427" s="17" t="s">
        <v>52</v>
      </c>
      <c r="J427" s="17" t="s">
        <v>52</v>
      </c>
      <c r="K427" s="17" t="s">
        <v>52</v>
      </c>
      <c r="L427" s="17" t="s">
        <v>52</v>
      </c>
      <c r="M427" s="17">
        <v>0</v>
      </c>
      <c r="N427" s="15" t="s">
        <v>52</v>
      </c>
      <c r="O427" s="15" t="s">
        <v>53</v>
      </c>
      <c r="P427" s="15" t="s">
        <v>52</v>
      </c>
      <c r="Q427" s="17">
        <v>0</v>
      </c>
      <c r="R427" s="17">
        <v>0</v>
      </c>
      <c r="S427" s="17">
        <v>0</v>
      </c>
      <c r="T427" s="17">
        <v>0</v>
      </c>
      <c r="U427" s="15" t="s">
        <v>49</v>
      </c>
      <c r="V427" s="17">
        <v>0</v>
      </c>
      <c r="W427" s="17">
        <v>0</v>
      </c>
      <c r="X427" s="15" t="s">
        <v>49</v>
      </c>
      <c r="Y427" s="17">
        <v>0</v>
      </c>
      <c r="Z427" s="17">
        <v>0</v>
      </c>
      <c r="AA427" s="15" t="s">
        <v>49</v>
      </c>
      <c r="AB427" s="17">
        <v>0</v>
      </c>
      <c r="AC427" s="17">
        <v>0</v>
      </c>
      <c r="AD427" s="15" t="s">
        <v>49</v>
      </c>
      <c r="AE427" s="17">
        <v>0</v>
      </c>
      <c r="AF427" s="15">
        <v>0</v>
      </c>
      <c r="AG427" s="15" t="s">
        <v>49</v>
      </c>
      <c r="AH427" s="17">
        <v>0</v>
      </c>
      <c r="AI427" s="17">
        <v>0</v>
      </c>
      <c r="AJ427" s="15" t="s">
        <v>49</v>
      </c>
      <c r="AK427" s="17">
        <v>0</v>
      </c>
      <c r="AL427" s="17">
        <v>0</v>
      </c>
      <c r="AM427" s="104" t="s">
        <v>52</v>
      </c>
      <c r="AN427" s="15" t="s">
        <v>52</v>
      </c>
      <c r="AO427" s="105" t="s">
        <v>52</v>
      </c>
      <c r="AP427" s="15" t="s">
        <v>52</v>
      </c>
      <c r="AQ427" s="20"/>
      <c r="AR427" s="20"/>
    </row>
    <row r="428" spans="1:44" x14ac:dyDescent="0.25">
      <c r="A428" s="15" t="s">
        <v>1718</v>
      </c>
      <c r="B428" s="3">
        <v>44085</v>
      </c>
      <c r="C428" s="15" t="s">
        <v>326</v>
      </c>
      <c r="D428" s="15" t="s">
        <v>652</v>
      </c>
      <c r="E428" s="15" t="s">
        <v>48</v>
      </c>
      <c r="F428" s="15" t="s">
        <v>633</v>
      </c>
      <c r="G428" s="15" t="s">
        <v>50</v>
      </c>
      <c r="H428" s="15" t="s">
        <v>588</v>
      </c>
      <c r="I428" s="17" t="s">
        <v>52</v>
      </c>
      <c r="J428" s="17" t="s">
        <v>52</v>
      </c>
      <c r="K428" s="17" t="s">
        <v>52</v>
      </c>
      <c r="L428" s="17" t="s">
        <v>52</v>
      </c>
      <c r="M428" s="17">
        <v>0</v>
      </c>
      <c r="N428" s="15" t="s">
        <v>52</v>
      </c>
      <c r="O428" s="15" t="s">
        <v>53</v>
      </c>
      <c r="P428" s="15" t="s">
        <v>52</v>
      </c>
      <c r="Q428" s="17">
        <v>132019579.094</v>
      </c>
      <c r="R428" s="17">
        <v>0</v>
      </c>
      <c r="S428" s="17">
        <v>118675408.72</v>
      </c>
      <c r="T428" s="17">
        <v>0</v>
      </c>
      <c r="U428" s="15" t="s">
        <v>49</v>
      </c>
      <c r="V428" s="17">
        <v>0</v>
      </c>
      <c r="W428" s="17">
        <v>11503595.15</v>
      </c>
      <c r="X428" s="15" t="s">
        <v>49</v>
      </c>
      <c r="Y428" s="17">
        <v>1840575.2239999999</v>
      </c>
      <c r="Z428" s="17">
        <v>0</v>
      </c>
      <c r="AA428" s="15" t="s">
        <v>49</v>
      </c>
      <c r="AB428" s="17">
        <v>0</v>
      </c>
      <c r="AC428" s="17">
        <v>0</v>
      </c>
      <c r="AD428" s="15" t="s">
        <v>49</v>
      </c>
      <c r="AE428" s="17">
        <v>0</v>
      </c>
      <c r="AF428" s="15">
        <v>0</v>
      </c>
      <c r="AG428" s="15" t="s">
        <v>49</v>
      </c>
      <c r="AH428" s="17">
        <v>0</v>
      </c>
      <c r="AI428" s="17">
        <v>0</v>
      </c>
      <c r="AJ428" s="15" t="s">
        <v>49</v>
      </c>
      <c r="AK428" s="17">
        <v>0</v>
      </c>
      <c r="AL428" s="17">
        <v>0</v>
      </c>
      <c r="AM428" s="104" t="s">
        <v>52</v>
      </c>
      <c r="AN428" s="15" t="s">
        <v>52</v>
      </c>
      <c r="AO428" s="105" t="s">
        <v>52</v>
      </c>
      <c r="AP428" s="15" t="s">
        <v>52</v>
      </c>
      <c r="AQ428" s="20"/>
      <c r="AR428" s="20"/>
    </row>
    <row r="429" spans="1:44" x14ac:dyDescent="0.25">
      <c r="A429" s="15" t="s">
        <v>1719</v>
      </c>
      <c r="B429" s="3">
        <v>44085</v>
      </c>
      <c r="C429" s="15" t="s">
        <v>326</v>
      </c>
      <c r="D429" s="15" t="s">
        <v>652</v>
      </c>
      <c r="E429" s="15" t="s">
        <v>48</v>
      </c>
      <c r="F429" s="15" t="s">
        <v>633</v>
      </c>
      <c r="G429" s="15" t="s">
        <v>50</v>
      </c>
      <c r="H429" s="15" t="s">
        <v>589</v>
      </c>
      <c r="I429" s="17" t="s">
        <v>52</v>
      </c>
      <c r="J429" s="17" t="s">
        <v>52</v>
      </c>
      <c r="K429" s="17" t="s">
        <v>52</v>
      </c>
      <c r="L429" s="17" t="s">
        <v>52</v>
      </c>
      <c r="M429" s="17">
        <v>0</v>
      </c>
      <c r="N429" s="15" t="s">
        <v>52</v>
      </c>
      <c r="O429" s="15" t="s">
        <v>590</v>
      </c>
      <c r="P429" s="15" t="s">
        <v>591</v>
      </c>
      <c r="Q429" s="17">
        <v>963600</v>
      </c>
      <c r="R429" s="17">
        <v>0</v>
      </c>
      <c r="S429" s="17">
        <v>963600</v>
      </c>
      <c r="T429" s="17">
        <v>0</v>
      </c>
      <c r="U429" s="15" t="s">
        <v>49</v>
      </c>
      <c r="V429" s="17">
        <v>0</v>
      </c>
      <c r="W429" s="17">
        <v>0</v>
      </c>
      <c r="X429" s="15" t="s">
        <v>49</v>
      </c>
      <c r="Y429" s="17">
        <v>0</v>
      </c>
      <c r="Z429" s="17">
        <v>0</v>
      </c>
      <c r="AA429" s="15" t="s">
        <v>49</v>
      </c>
      <c r="AB429" s="17">
        <v>0</v>
      </c>
      <c r="AC429" s="17">
        <v>0</v>
      </c>
      <c r="AD429" s="15" t="s">
        <v>49</v>
      </c>
      <c r="AE429" s="17">
        <v>0</v>
      </c>
      <c r="AF429" s="15">
        <v>0</v>
      </c>
      <c r="AG429" s="15" t="s">
        <v>49</v>
      </c>
      <c r="AH429" s="17">
        <v>0</v>
      </c>
      <c r="AI429" s="17">
        <v>0</v>
      </c>
      <c r="AJ429" s="15" t="s">
        <v>49</v>
      </c>
      <c r="AK429" s="17">
        <v>0</v>
      </c>
      <c r="AL429" s="17">
        <v>0</v>
      </c>
      <c r="AM429" s="104" t="s">
        <v>52</v>
      </c>
      <c r="AN429" s="15" t="s">
        <v>52</v>
      </c>
      <c r="AO429" s="105" t="s">
        <v>52</v>
      </c>
      <c r="AP429" s="15" t="s">
        <v>52</v>
      </c>
      <c r="AQ429" s="20"/>
      <c r="AR429" s="20"/>
    </row>
    <row r="430" spans="1:44" x14ac:dyDescent="0.25">
      <c r="A430" s="15" t="s">
        <v>1720</v>
      </c>
      <c r="B430" s="3">
        <v>44085</v>
      </c>
      <c r="C430" s="15" t="s">
        <v>326</v>
      </c>
      <c r="D430" s="15" t="s">
        <v>652</v>
      </c>
      <c r="E430" s="15" t="s">
        <v>48</v>
      </c>
      <c r="F430" s="15" t="s">
        <v>633</v>
      </c>
      <c r="G430" s="15" t="s">
        <v>50</v>
      </c>
      <c r="H430" s="15" t="s">
        <v>592</v>
      </c>
      <c r="I430" s="17" t="s">
        <v>52</v>
      </c>
      <c r="J430" s="17" t="s">
        <v>52</v>
      </c>
      <c r="K430" s="17" t="s">
        <v>52</v>
      </c>
      <c r="L430" s="17" t="s">
        <v>52</v>
      </c>
      <c r="M430" s="17">
        <v>0</v>
      </c>
      <c r="N430" s="15" t="s">
        <v>52</v>
      </c>
      <c r="O430" s="15" t="s">
        <v>53</v>
      </c>
      <c r="P430" s="15" t="s">
        <v>52</v>
      </c>
      <c r="Q430" s="17">
        <v>24183541.452</v>
      </c>
      <c r="R430" s="17">
        <v>0</v>
      </c>
      <c r="S430" s="17">
        <v>22796810.375000004</v>
      </c>
      <c r="T430" s="17">
        <v>0</v>
      </c>
      <c r="U430" s="15" t="s">
        <v>49</v>
      </c>
      <c r="V430" s="17">
        <v>0</v>
      </c>
      <c r="W430" s="17">
        <v>1195457.825</v>
      </c>
      <c r="X430" s="15" t="s">
        <v>49</v>
      </c>
      <c r="Y430" s="17">
        <v>191273.25199999998</v>
      </c>
      <c r="Z430" s="17">
        <v>0</v>
      </c>
      <c r="AA430" s="15" t="s">
        <v>49</v>
      </c>
      <c r="AB430" s="17">
        <v>0</v>
      </c>
      <c r="AC430" s="17">
        <v>0</v>
      </c>
      <c r="AD430" s="15" t="s">
        <v>49</v>
      </c>
      <c r="AE430" s="17">
        <v>0</v>
      </c>
      <c r="AF430" s="15">
        <v>0</v>
      </c>
      <c r="AG430" s="15" t="s">
        <v>49</v>
      </c>
      <c r="AH430" s="17">
        <v>0</v>
      </c>
      <c r="AI430" s="17">
        <v>0</v>
      </c>
      <c r="AJ430" s="15" t="s">
        <v>49</v>
      </c>
      <c r="AK430" s="17">
        <v>0</v>
      </c>
      <c r="AL430" s="17">
        <v>0</v>
      </c>
      <c r="AM430" s="104" t="s">
        <v>52</v>
      </c>
      <c r="AN430" s="15" t="s">
        <v>52</v>
      </c>
      <c r="AO430" s="105" t="s">
        <v>52</v>
      </c>
      <c r="AP430" s="15" t="s">
        <v>52</v>
      </c>
      <c r="AQ430" s="20"/>
      <c r="AR430" s="20"/>
    </row>
    <row r="431" spans="1:44" x14ac:dyDescent="0.25">
      <c r="A431" s="15" t="s">
        <v>1721</v>
      </c>
      <c r="B431" s="3">
        <v>44085</v>
      </c>
      <c r="C431" s="15" t="s">
        <v>326</v>
      </c>
      <c r="D431" s="15" t="s">
        <v>397</v>
      </c>
      <c r="E431" s="15" t="s">
        <v>398</v>
      </c>
      <c r="F431" s="15" t="s">
        <v>1350</v>
      </c>
      <c r="G431" s="15" t="s">
        <v>50</v>
      </c>
      <c r="H431" s="15" t="s">
        <v>1133</v>
      </c>
      <c r="I431" s="17" t="s">
        <v>52</v>
      </c>
      <c r="J431" s="17" t="s">
        <v>52</v>
      </c>
      <c r="K431" s="17" t="s">
        <v>52</v>
      </c>
      <c r="L431" s="17" t="s">
        <v>52</v>
      </c>
      <c r="M431" s="17">
        <v>0</v>
      </c>
      <c r="N431" s="15" t="s">
        <v>52</v>
      </c>
      <c r="O431" s="15" t="s">
        <v>53</v>
      </c>
      <c r="P431" s="15" t="s">
        <v>52</v>
      </c>
      <c r="Q431" s="17">
        <v>869327.8</v>
      </c>
      <c r="R431" s="17">
        <v>0</v>
      </c>
      <c r="S431" s="17">
        <v>819790</v>
      </c>
      <c r="T431" s="17">
        <v>0</v>
      </c>
      <c r="U431" s="15" t="s">
        <v>49</v>
      </c>
      <c r="V431" s="17">
        <v>0</v>
      </c>
      <c r="W431" s="17">
        <v>42705</v>
      </c>
      <c r="X431" s="15" t="s">
        <v>54</v>
      </c>
      <c r="Y431" s="17">
        <v>6832.8</v>
      </c>
      <c r="Z431" s="17">
        <v>0</v>
      </c>
      <c r="AA431" s="15" t="s">
        <v>49</v>
      </c>
      <c r="AB431" s="17">
        <v>0</v>
      </c>
      <c r="AC431" s="17">
        <v>0</v>
      </c>
      <c r="AD431" s="15" t="s">
        <v>49</v>
      </c>
      <c r="AE431" s="17">
        <v>0</v>
      </c>
      <c r="AF431" s="15">
        <v>0</v>
      </c>
      <c r="AG431" s="15" t="s">
        <v>49</v>
      </c>
      <c r="AH431" s="17">
        <v>0</v>
      </c>
      <c r="AI431" s="17">
        <v>0</v>
      </c>
      <c r="AJ431" s="15" t="s">
        <v>49</v>
      </c>
      <c r="AK431" s="17">
        <v>0</v>
      </c>
      <c r="AL431" s="17">
        <v>0</v>
      </c>
      <c r="AM431" s="104" t="s">
        <v>52</v>
      </c>
      <c r="AN431" s="15" t="s">
        <v>52</v>
      </c>
      <c r="AO431" s="105" t="s">
        <v>52</v>
      </c>
      <c r="AP431" s="15" t="s">
        <v>52</v>
      </c>
      <c r="AQ431" s="20"/>
      <c r="AR431" s="20"/>
    </row>
    <row r="432" spans="1:44" x14ac:dyDescent="0.25">
      <c r="A432" s="15" t="s">
        <v>1722</v>
      </c>
      <c r="B432" s="3">
        <v>44085</v>
      </c>
      <c r="C432" s="15" t="s">
        <v>326</v>
      </c>
      <c r="D432" s="15" t="s">
        <v>653</v>
      </c>
      <c r="E432" s="15" t="s">
        <v>79</v>
      </c>
      <c r="F432" s="15" t="s">
        <v>667</v>
      </c>
      <c r="G432" s="15" t="s">
        <v>50</v>
      </c>
      <c r="H432" s="15" t="s">
        <v>598</v>
      </c>
      <c r="I432" s="17" t="s">
        <v>52</v>
      </c>
      <c r="J432" s="17" t="s">
        <v>52</v>
      </c>
      <c r="K432" s="17" t="s">
        <v>52</v>
      </c>
      <c r="L432" s="17" t="s">
        <v>52</v>
      </c>
      <c r="M432" s="17">
        <v>0</v>
      </c>
      <c r="N432" s="15" t="s">
        <v>52</v>
      </c>
      <c r="O432" s="15" t="s">
        <v>53</v>
      </c>
      <c r="P432" s="15" t="s">
        <v>52</v>
      </c>
      <c r="Q432" s="17">
        <v>78141788.700000018</v>
      </c>
      <c r="R432" s="17">
        <v>0</v>
      </c>
      <c r="S432" s="17">
        <v>72549295.445000008</v>
      </c>
      <c r="T432" s="17">
        <v>0</v>
      </c>
      <c r="U432" s="15" t="s">
        <v>49</v>
      </c>
      <c r="V432" s="17">
        <v>0</v>
      </c>
      <c r="W432" s="17">
        <v>4821114.875</v>
      </c>
      <c r="X432" s="15" t="s">
        <v>54</v>
      </c>
      <c r="Y432" s="17">
        <v>771378.38</v>
      </c>
      <c r="Z432" s="17">
        <v>0</v>
      </c>
      <c r="AA432" s="15" t="s">
        <v>49</v>
      </c>
      <c r="AB432" s="17">
        <v>0</v>
      </c>
      <c r="AC432" s="17">
        <v>0</v>
      </c>
      <c r="AD432" s="15" t="s">
        <v>49</v>
      </c>
      <c r="AE432" s="17">
        <v>0</v>
      </c>
      <c r="AF432" s="15">
        <v>0</v>
      </c>
      <c r="AG432" s="15" t="s">
        <v>49</v>
      </c>
      <c r="AH432" s="17">
        <v>0</v>
      </c>
      <c r="AI432" s="17">
        <v>0</v>
      </c>
      <c r="AJ432" s="15" t="s">
        <v>49</v>
      </c>
      <c r="AK432" s="17">
        <v>0</v>
      </c>
      <c r="AL432" s="17">
        <v>0</v>
      </c>
      <c r="AM432" s="104" t="s">
        <v>52</v>
      </c>
      <c r="AN432" s="15" t="s">
        <v>52</v>
      </c>
      <c r="AO432" s="105" t="s">
        <v>52</v>
      </c>
      <c r="AP432" s="15" t="s">
        <v>52</v>
      </c>
      <c r="AQ432" s="20"/>
      <c r="AR432" s="20"/>
    </row>
    <row r="433" spans="1:44" x14ac:dyDescent="0.25">
      <c r="A433" s="15" t="s">
        <v>1723</v>
      </c>
      <c r="B433" s="19">
        <v>44085</v>
      </c>
      <c r="C433" s="15" t="s">
        <v>326</v>
      </c>
      <c r="D433" s="15" t="s">
        <v>1352</v>
      </c>
      <c r="E433" s="15" t="s">
        <v>1353</v>
      </c>
      <c r="F433" s="15" t="s">
        <v>1365</v>
      </c>
      <c r="G433" s="15" t="s">
        <v>50</v>
      </c>
      <c r="H433" s="15" t="s">
        <v>1354</v>
      </c>
      <c r="I433" s="17"/>
      <c r="J433" s="17"/>
      <c r="K433" s="17"/>
      <c r="L433" s="17"/>
      <c r="M433" s="17">
        <v>0</v>
      </c>
      <c r="N433" s="15"/>
      <c r="O433" s="15" t="s">
        <v>661</v>
      </c>
      <c r="P433" s="15"/>
      <c r="Q433" s="17">
        <v>0</v>
      </c>
      <c r="R433" s="17">
        <v>0</v>
      </c>
      <c r="S433" s="17">
        <v>0</v>
      </c>
      <c r="T433" s="17">
        <v>0</v>
      </c>
      <c r="U433" s="15" t="s">
        <v>49</v>
      </c>
      <c r="V433" s="17">
        <v>0</v>
      </c>
      <c r="W433" s="17">
        <v>0</v>
      </c>
      <c r="X433" s="15" t="s">
        <v>49</v>
      </c>
      <c r="Y433" s="17">
        <v>0</v>
      </c>
      <c r="Z433" s="17">
        <v>0</v>
      </c>
      <c r="AA433" s="15" t="s">
        <v>49</v>
      </c>
      <c r="AB433" s="17">
        <v>0</v>
      </c>
      <c r="AC433" s="17">
        <v>0</v>
      </c>
      <c r="AD433" s="15" t="s">
        <v>49</v>
      </c>
      <c r="AE433" s="17">
        <v>0</v>
      </c>
      <c r="AF433" s="15" t="s">
        <v>681</v>
      </c>
      <c r="AG433" s="15" t="s">
        <v>49</v>
      </c>
      <c r="AH433" s="17">
        <v>0</v>
      </c>
      <c r="AI433" s="17">
        <v>0</v>
      </c>
      <c r="AJ433" s="15" t="s">
        <v>49</v>
      </c>
      <c r="AK433" s="17">
        <v>0</v>
      </c>
      <c r="AL433" s="17">
        <v>0</v>
      </c>
      <c r="AM433" s="104"/>
      <c r="AN433" s="5"/>
      <c r="AO433" s="106"/>
      <c r="AP433" s="15"/>
      <c r="AQ433" s="20"/>
      <c r="AR433" s="20"/>
    </row>
    <row r="434" spans="1:44" x14ac:dyDescent="0.25">
      <c r="A434" s="15" t="s">
        <v>1724</v>
      </c>
      <c r="B434" s="3">
        <v>44085</v>
      </c>
      <c r="C434" s="15" t="s">
        <v>326</v>
      </c>
      <c r="D434" s="15" t="s">
        <v>399</v>
      </c>
      <c r="E434" s="15" t="s">
        <v>400</v>
      </c>
      <c r="F434" s="15" t="s">
        <v>1378</v>
      </c>
      <c r="G434" s="15" t="s">
        <v>50</v>
      </c>
      <c r="H434" s="15" t="s">
        <v>1374</v>
      </c>
      <c r="I434" s="17" t="s">
        <v>52</v>
      </c>
      <c r="J434" s="17" t="s">
        <v>52</v>
      </c>
      <c r="K434" s="17" t="s">
        <v>52</v>
      </c>
      <c r="L434" s="17" t="s">
        <v>52</v>
      </c>
      <c r="M434" s="17">
        <v>0</v>
      </c>
      <c r="N434" s="15" t="s">
        <v>52</v>
      </c>
      <c r="O434" s="15" t="s">
        <v>661</v>
      </c>
      <c r="P434" s="15" t="s">
        <v>52</v>
      </c>
      <c r="Q434" s="17">
        <v>0</v>
      </c>
      <c r="R434" s="17">
        <v>0</v>
      </c>
      <c r="S434" s="17">
        <v>0</v>
      </c>
      <c r="T434" s="17">
        <v>0</v>
      </c>
      <c r="U434" s="15" t="s">
        <v>49</v>
      </c>
      <c r="V434" s="17">
        <v>0</v>
      </c>
      <c r="W434" s="17">
        <v>0</v>
      </c>
      <c r="X434" s="15" t="s">
        <v>49</v>
      </c>
      <c r="Y434" s="17">
        <v>0</v>
      </c>
      <c r="Z434" s="17">
        <v>0</v>
      </c>
      <c r="AA434" s="15" t="s">
        <v>49</v>
      </c>
      <c r="AB434" s="17">
        <v>0</v>
      </c>
      <c r="AC434" s="17">
        <v>0</v>
      </c>
      <c r="AD434" s="15" t="s">
        <v>49</v>
      </c>
      <c r="AE434" s="17">
        <v>0</v>
      </c>
      <c r="AF434" s="15">
        <v>0</v>
      </c>
      <c r="AG434" s="15" t="s">
        <v>49</v>
      </c>
      <c r="AH434" s="17">
        <v>0</v>
      </c>
      <c r="AI434" s="17">
        <v>0</v>
      </c>
      <c r="AJ434" s="15" t="s">
        <v>49</v>
      </c>
      <c r="AK434" s="17">
        <v>0</v>
      </c>
      <c r="AL434" s="17">
        <v>0</v>
      </c>
      <c r="AM434" s="104" t="s">
        <v>52</v>
      </c>
      <c r="AN434" s="15" t="s">
        <v>52</v>
      </c>
      <c r="AO434" s="105" t="s">
        <v>52</v>
      </c>
      <c r="AP434" s="15" t="s">
        <v>52</v>
      </c>
      <c r="AQ434" s="20"/>
      <c r="AR434" s="20"/>
    </row>
    <row r="435" spans="1:44" x14ac:dyDescent="0.25">
      <c r="A435" s="15" t="s">
        <v>1725</v>
      </c>
      <c r="B435" s="3">
        <v>44086</v>
      </c>
      <c r="C435" s="15" t="s">
        <v>326</v>
      </c>
      <c r="D435" s="15" t="s">
        <v>47</v>
      </c>
      <c r="E435" s="15" t="s">
        <v>327</v>
      </c>
      <c r="F435" s="15" t="s">
        <v>1256</v>
      </c>
      <c r="G435" s="15" t="s">
        <v>50</v>
      </c>
      <c r="H435" s="15" t="s">
        <v>1135</v>
      </c>
      <c r="I435" s="17" t="s">
        <v>52</v>
      </c>
      <c r="J435" s="17" t="s">
        <v>52</v>
      </c>
      <c r="K435" s="17" t="s">
        <v>52</v>
      </c>
      <c r="L435" s="17" t="s">
        <v>52</v>
      </c>
      <c r="M435" s="17">
        <v>0</v>
      </c>
      <c r="N435" s="15" t="s">
        <v>52</v>
      </c>
      <c r="O435" s="15" t="s">
        <v>53</v>
      </c>
      <c r="P435" s="15" t="s">
        <v>52</v>
      </c>
      <c r="Q435" s="17">
        <v>197225900.23879999</v>
      </c>
      <c r="R435" s="17">
        <v>0</v>
      </c>
      <c r="S435" s="17">
        <v>145795712.42499998</v>
      </c>
      <c r="T435" s="17">
        <v>0</v>
      </c>
      <c r="U435" s="15" t="s">
        <v>49</v>
      </c>
      <c r="V435" s="17">
        <v>0</v>
      </c>
      <c r="W435" s="17">
        <v>44336368.805</v>
      </c>
      <c r="X435" s="15" t="s">
        <v>49</v>
      </c>
      <c r="Y435" s="17">
        <v>7093819.0088000009</v>
      </c>
      <c r="Z435" s="17">
        <v>0</v>
      </c>
      <c r="AA435" s="15" t="s">
        <v>49</v>
      </c>
      <c r="AB435" s="17">
        <v>0</v>
      </c>
      <c r="AC435" s="17">
        <v>0</v>
      </c>
      <c r="AD435" s="15" t="s">
        <v>49</v>
      </c>
      <c r="AE435" s="17">
        <v>0</v>
      </c>
      <c r="AF435" s="15">
        <v>0</v>
      </c>
      <c r="AG435" s="15" t="s">
        <v>49</v>
      </c>
      <c r="AH435" s="17">
        <v>0</v>
      </c>
      <c r="AI435" s="17">
        <v>0</v>
      </c>
      <c r="AJ435" s="15" t="s">
        <v>49</v>
      </c>
      <c r="AK435" s="17">
        <v>0</v>
      </c>
      <c r="AL435" s="17">
        <v>0</v>
      </c>
      <c r="AM435" s="104" t="s">
        <v>52</v>
      </c>
      <c r="AN435" s="15" t="s">
        <v>52</v>
      </c>
      <c r="AO435" s="105" t="s">
        <v>52</v>
      </c>
      <c r="AP435" s="15" t="s">
        <v>52</v>
      </c>
      <c r="AQ435" s="20"/>
      <c r="AR435" s="20"/>
    </row>
    <row r="436" spans="1:44" x14ac:dyDescent="0.25">
      <c r="A436" s="15" t="s">
        <v>1726</v>
      </c>
      <c r="B436" s="3">
        <v>44086</v>
      </c>
      <c r="C436" s="15" t="s">
        <v>326</v>
      </c>
      <c r="D436" s="15" t="s">
        <v>47</v>
      </c>
      <c r="E436" s="15" t="s">
        <v>327</v>
      </c>
      <c r="F436" s="15" t="s">
        <v>1256</v>
      </c>
      <c r="G436" s="15" t="s">
        <v>60</v>
      </c>
      <c r="H436" s="15" t="s">
        <v>52</v>
      </c>
      <c r="I436" s="17" t="s">
        <v>1137</v>
      </c>
      <c r="J436" s="17" t="s">
        <v>52</v>
      </c>
      <c r="K436" s="17" t="s">
        <v>1138</v>
      </c>
      <c r="L436" s="17" t="s">
        <v>587</v>
      </c>
      <c r="M436" s="17">
        <v>791867.5</v>
      </c>
      <c r="N436" s="15" t="s">
        <v>64</v>
      </c>
      <c r="O436" s="15" t="s">
        <v>1139</v>
      </c>
      <c r="P436" s="15" t="s">
        <v>1140</v>
      </c>
      <c r="Q436" s="17">
        <v>-269917.5</v>
      </c>
      <c r="R436" s="17">
        <v>0</v>
      </c>
      <c r="S436" s="17">
        <v>-269917.5</v>
      </c>
      <c r="T436" s="17">
        <v>0</v>
      </c>
      <c r="U436" s="15" t="s">
        <v>49</v>
      </c>
      <c r="V436" s="17">
        <v>0</v>
      </c>
      <c r="W436" s="17">
        <v>0</v>
      </c>
      <c r="X436" s="15" t="s">
        <v>49</v>
      </c>
      <c r="Y436" s="17">
        <v>0</v>
      </c>
      <c r="Z436" s="17">
        <v>0</v>
      </c>
      <c r="AA436" s="15" t="s">
        <v>49</v>
      </c>
      <c r="AB436" s="17">
        <v>0</v>
      </c>
      <c r="AC436" s="17">
        <v>0</v>
      </c>
      <c r="AD436" s="15" t="s">
        <v>49</v>
      </c>
      <c r="AE436" s="17">
        <v>0</v>
      </c>
      <c r="AF436" s="15">
        <v>0</v>
      </c>
      <c r="AG436" s="15" t="s">
        <v>49</v>
      </c>
      <c r="AH436" s="17">
        <v>0</v>
      </c>
      <c r="AI436" s="17">
        <v>0</v>
      </c>
      <c r="AJ436" s="15" t="s">
        <v>49</v>
      </c>
      <c r="AK436" s="17">
        <v>0</v>
      </c>
      <c r="AL436" s="17">
        <v>0</v>
      </c>
      <c r="AM436" s="104" t="s">
        <v>52</v>
      </c>
      <c r="AN436" s="15" t="s">
        <v>52</v>
      </c>
      <c r="AO436" s="105" t="s">
        <v>52</v>
      </c>
      <c r="AP436" s="15" t="s">
        <v>52</v>
      </c>
      <c r="AQ436" s="20"/>
      <c r="AR436" s="20"/>
    </row>
    <row r="437" spans="1:44" x14ac:dyDescent="0.25">
      <c r="A437" s="15" t="s">
        <v>1727</v>
      </c>
      <c r="B437" s="3">
        <v>44086</v>
      </c>
      <c r="C437" s="15" t="s">
        <v>82</v>
      </c>
      <c r="D437" s="15" t="s">
        <v>47</v>
      </c>
      <c r="E437" s="15" t="s">
        <v>83</v>
      </c>
      <c r="F437" s="15" t="s">
        <v>866</v>
      </c>
      <c r="G437" s="15" t="s">
        <v>50</v>
      </c>
      <c r="H437" s="15" t="s">
        <v>865</v>
      </c>
      <c r="I437" s="17" t="s">
        <v>52</v>
      </c>
      <c r="J437" s="17" t="s">
        <v>52</v>
      </c>
      <c r="K437" s="17" t="s">
        <v>52</v>
      </c>
      <c r="L437" s="17" t="s">
        <v>52</v>
      </c>
      <c r="M437" s="17">
        <v>0</v>
      </c>
      <c r="N437" s="15" t="s">
        <v>52</v>
      </c>
      <c r="O437" s="15" t="s">
        <v>53</v>
      </c>
      <c r="P437" s="15" t="s">
        <v>52</v>
      </c>
      <c r="Q437" s="17">
        <v>151766585.3876</v>
      </c>
      <c r="R437" s="17">
        <v>0</v>
      </c>
      <c r="S437" s="17">
        <f>109886511.89+0.03</f>
        <v>109886511.92</v>
      </c>
      <c r="T437" s="17">
        <v>0</v>
      </c>
      <c r="U437" s="15" t="s">
        <v>49</v>
      </c>
      <c r="V437" s="17">
        <v>0</v>
      </c>
      <c r="W437" s="17">
        <v>36103511.609999999</v>
      </c>
      <c r="X437" s="15" t="s">
        <v>54</v>
      </c>
      <c r="Y437" s="17">
        <v>5776561.8575999998</v>
      </c>
      <c r="Z437" s="17">
        <v>0</v>
      </c>
      <c r="AA437" s="15" t="s">
        <v>49</v>
      </c>
      <c r="AB437" s="17">
        <v>0</v>
      </c>
      <c r="AC437" s="17">
        <v>0</v>
      </c>
      <c r="AD437" s="15" t="s">
        <v>49</v>
      </c>
      <c r="AE437" s="17">
        <v>0</v>
      </c>
      <c r="AF437" s="15">
        <v>0</v>
      </c>
      <c r="AG437" s="15" t="s">
        <v>49</v>
      </c>
      <c r="AH437" s="17">
        <v>0</v>
      </c>
      <c r="AI437" s="17">
        <v>0</v>
      </c>
      <c r="AJ437" s="15" t="s">
        <v>49</v>
      </c>
      <c r="AK437" s="17">
        <v>0</v>
      </c>
      <c r="AL437" s="17">
        <v>0</v>
      </c>
      <c r="AM437" s="104" t="s">
        <v>52</v>
      </c>
      <c r="AN437" s="15" t="s">
        <v>52</v>
      </c>
      <c r="AO437" s="105" t="s">
        <v>52</v>
      </c>
      <c r="AP437" s="15" t="s">
        <v>52</v>
      </c>
      <c r="AQ437" s="20"/>
      <c r="AR437" s="20"/>
    </row>
    <row r="438" spans="1:44" x14ac:dyDescent="0.25">
      <c r="A438" s="15" t="s">
        <v>1728</v>
      </c>
      <c r="B438" s="3">
        <v>44086</v>
      </c>
      <c r="C438" s="15" t="s">
        <v>82</v>
      </c>
      <c r="D438" s="15" t="s">
        <v>47</v>
      </c>
      <c r="E438" s="15" t="s">
        <v>83</v>
      </c>
      <c r="F438" s="15" t="s">
        <v>866</v>
      </c>
      <c r="G438" s="15" t="s">
        <v>50</v>
      </c>
      <c r="H438" s="15" t="s">
        <v>867</v>
      </c>
      <c r="I438" s="17" t="s">
        <v>52</v>
      </c>
      <c r="J438" s="17" t="s">
        <v>52</v>
      </c>
      <c r="K438" s="17" t="s">
        <v>52</v>
      </c>
      <c r="L438" s="17" t="s">
        <v>52</v>
      </c>
      <c r="M438" s="17">
        <v>0</v>
      </c>
      <c r="N438" s="15" t="s">
        <v>52</v>
      </c>
      <c r="O438" s="15" t="s">
        <v>868</v>
      </c>
      <c r="P438" s="15" t="s">
        <v>869</v>
      </c>
      <c r="Q438" s="17">
        <v>14028778.01</v>
      </c>
      <c r="R438" s="17">
        <v>0</v>
      </c>
      <c r="S438" s="17">
        <v>10338254.25</v>
      </c>
      <c r="T438" s="17">
        <v>3181486</v>
      </c>
      <c r="U438" s="15" t="s">
        <v>54</v>
      </c>
      <c r="V438" s="17">
        <v>509037.76</v>
      </c>
      <c r="W438" s="17">
        <v>0</v>
      </c>
      <c r="X438" s="15" t="s">
        <v>49</v>
      </c>
      <c r="Y438" s="17">
        <v>0</v>
      </c>
      <c r="Z438" s="17">
        <v>0</v>
      </c>
      <c r="AA438" s="15" t="s">
        <v>49</v>
      </c>
      <c r="AB438" s="17">
        <v>0</v>
      </c>
      <c r="AC438" s="17">
        <v>0</v>
      </c>
      <c r="AD438" s="15" t="s">
        <v>49</v>
      </c>
      <c r="AE438" s="17">
        <v>0</v>
      </c>
      <c r="AF438" s="15">
        <v>0</v>
      </c>
      <c r="AG438" s="15" t="s">
        <v>49</v>
      </c>
      <c r="AH438" s="17">
        <v>0</v>
      </c>
      <c r="AI438" s="17">
        <v>0</v>
      </c>
      <c r="AJ438" s="15" t="s">
        <v>49</v>
      </c>
      <c r="AK438" s="17">
        <v>0</v>
      </c>
      <c r="AL438" s="17">
        <v>0</v>
      </c>
      <c r="AM438" s="104" t="s">
        <v>52</v>
      </c>
      <c r="AN438" s="15" t="s">
        <v>52</v>
      </c>
      <c r="AO438" s="105" t="s">
        <v>52</v>
      </c>
      <c r="AP438" s="15" t="s">
        <v>52</v>
      </c>
      <c r="AQ438" s="20"/>
      <c r="AR438" s="20"/>
    </row>
    <row r="439" spans="1:44" x14ac:dyDescent="0.25">
      <c r="A439" s="15" t="s">
        <v>1729</v>
      </c>
      <c r="B439" s="3">
        <v>44086</v>
      </c>
      <c r="C439" s="15" t="s">
        <v>82</v>
      </c>
      <c r="D439" s="15" t="s">
        <v>47</v>
      </c>
      <c r="E439" s="15" t="s">
        <v>83</v>
      </c>
      <c r="F439" s="15" t="s">
        <v>866</v>
      </c>
      <c r="G439" s="15" t="s">
        <v>50</v>
      </c>
      <c r="H439" s="15" t="s">
        <v>870</v>
      </c>
      <c r="I439" s="17" t="s">
        <v>52</v>
      </c>
      <c r="J439" s="17" t="s">
        <v>52</v>
      </c>
      <c r="K439" s="17" t="s">
        <v>52</v>
      </c>
      <c r="L439" s="17" t="s">
        <v>52</v>
      </c>
      <c r="M439" s="17">
        <v>0</v>
      </c>
      <c r="N439" s="15" t="s">
        <v>52</v>
      </c>
      <c r="O439" s="15" t="s">
        <v>53</v>
      </c>
      <c r="P439" s="15" t="s">
        <v>52</v>
      </c>
      <c r="Q439" s="17">
        <v>135316552.9702</v>
      </c>
      <c r="R439" s="17">
        <v>0</v>
      </c>
      <c r="S439" s="17">
        <v>97420551.430000007</v>
      </c>
      <c r="T439" s="17">
        <v>0</v>
      </c>
      <c r="U439" s="15" t="s">
        <v>49</v>
      </c>
      <c r="V439" s="17">
        <v>0</v>
      </c>
      <c r="W439" s="17">
        <v>32668966.844999999</v>
      </c>
      <c r="X439" s="15" t="s">
        <v>54</v>
      </c>
      <c r="Y439" s="17">
        <v>5227034.6952000009</v>
      </c>
      <c r="Z439" s="17">
        <v>0</v>
      </c>
      <c r="AA439" s="15" t="s">
        <v>49</v>
      </c>
      <c r="AB439" s="17">
        <v>0</v>
      </c>
      <c r="AC439" s="17">
        <v>0</v>
      </c>
      <c r="AD439" s="15" t="s">
        <v>49</v>
      </c>
      <c r="AE439" s="17">
        <v>0</v>
      </c>
      <c r="AF439" s="15">
        <v>0</v>
      </c>
      <c r="AG439" s="15" t="s">
        <v>49</v>
      </c>
      <c r="AH439" s="17">
        <v>0</v>
      </c>
      <c r="AI439" s="17">
        <v>0</v>
      </c>
      <c r="AJ439" s="15" t="s">
        <v>49</v>
      </c>
      <c r="AK439" s="17">
        <v>0</v>
      </c>
      <c r="AL439" s="17">
        <v>0</v>
      </c>
      <c r="AM439" s="104" t="s">
        <v>52</v>
      </c>
      <c r="AN439" s="15" t="s">
        <v>52</v>
      </c>
      <c r="AO439" s="105" t="s">
        <v>52</v>
      </c>
      <c r="AP439" s="15" t="s">
        <v>52</v>
      </c>
      <c r="AQ439" s="20"/>
      <c r="AR439" s="20"/>
    </row>
    <row r="440" spans="1:44" x14ac:dyDescent="0.25">
      <c r="A440" s="15" t="s">
        <v>1730</v>
      </c>
      <c r="B440" s="3">
        <v>44086</v>
      </c>
      <c r="C440" s="15" t="s">
        <v>82</v>
      </c>
      <c r="D440" s="15" t="s">
        <v>47</v>
      </c>
      <c r="E440" s="15" t="s">
        <v>83</v>
      </c>
      <c r="F440" s="15" t="s">
        <v>866</v>
      </c>
      <c r="G440" s="15" t="s">
        <v>50</v>
      </c>
      <c r="H440" s="15" t="s">
        <v>871</v>
      </c>
      <c r="I440" s="17" t="s">
        <v>52</v>
      </c>
      <c r="J440" s="17" t="s">
        <v>52</v>
      </c>
      <c r="K440" s="17" t="s">
        <v>52</v>
      </c>
      <c r="L440" s="17" t="s">
        <v>52</v>
      </c>
      <c r="M440" s="17">
        <v>0</v>
      </c>
      <c r="N440" s="15" t="s">
        <v>52</v>
      </c>
      <c r="O440" s="15" t="s">
        <v>872</v>
      </c>
      <c r="P440" s="15" t="s">
        <v>873</v>
      </c>
      <c r="Q440" s="17">
        <v>701150.4</v>
      </c>
      <c r="R440" s="17">
        <v>0</v>
      </c>
      <c r="S440" s="17">
        <v>0</v>
      </c>
      <c r="T440" s="17">
        <v>604440</v>
      </c>
      <c r="U440" s="15" t="s">
        <v>54</v>
      </c>
      <c r="V440" s="17">
        <v>96710.399999999994</v>
      </c>
      <c r="W440" s="17">
        <v>0</v>
      </c>
      <c r="X440" s="15" t="s">
        <v>49</v>
      </c>
      <c r="Y440" s="17">
        <v>0</v>
      </c>
      <c r="Z440" s="17">
        <v>0</v>
      </c>
      <c r="AA440" s="15" t="s">
        <v>49</v>
      </c>
      <c r="AB440" s="17">
        <v>0</v>
      </c>
      <c r="AC440" s="17">
        <v>0</v>
      </c>
      <c r="AD440" s="15" t="s">
        <v>49</v>
      </c>
      <c r="AE440" s="17">
        <v>0</v>
      </c>
      <c r="AF440" s="15">
        <v>0</v>
      </c>
      <c r="AG440" s="15" t="s">
        <v>49</v>
      </c>
      <c r="AH440" s="17">
        <v>0</v>
      </c>
      <c r="AI440" s="17">
        <v>0</v>
      </c>
      <c r="AJ440" s="15" t="s">
        <v>49</v>
      </c>
      <c r="AK440" s="17">
        <v>0</v>
      </c>
      <c r="AL440" s="17">
        <v>0</v>
      </c>
      <c r="AM440" s="104" t="s">
        <v>52</v>
      </c>
      <c r="AN440" s="15" t="s">
        <v>52</v>
      </c>
      <c r="AO440" s="105" t="s">
        <v>52</v>
      </c>
      <c r="AP440" s="15" t="s">
        <v>52</v>
      </c>
      <c r="AQ440" s="20"/>
      <c r="AR440" s="20"/>
    </row>
    <row r="441" spans="1:44" x14ac:dyDescent="0.25">
      <c r="A441" s="15" t="s">
        <v>1731</v>
      </c>
      <c r="B441" s="3">
        <v>44086</v>
      </c>
      <c r="C441" s="15" t="s">
        <v>82</v>
      </c>
      <c r="D441" s="15" t="s">
        <v>47</v>
      </c>
      <c r="E441" s="15" t="s">
        <v>83</v>
      </c>
      <c r="F441" s="15" t="s">
        <v>866</v>
      </c>
      <c r="G441" s="15" t="s">
        <v>50</v>
      </c>
      <c r="H441" s="15" t="s">
        <v>874</v>
      </c>
      <c r="I441" s="17" t="s">
        <v>52</v>
      </c>
      <c r="J441" s="17" t="s">
        <v>52</v>
      </c>
      <c r="K441" s="17" t="s">
        <v>52</v>
      </c>
      <c r="L441" s="17" t="s">
        <v>52</v>
      </c>
      <c r="M441" s="17">
        <v>0</v>
      </c>
      <c r="N441" s="15" t="s">
        <v>52</v>
      </c>
      <c r="O441" s="15" t="s">
        <v>875</v>
      </c>
      <c r="P441" s="15" t="s">
        <v>876</v>
      </c>
      <c r="Q441" s="17">
        <v>21626.25</v>
      </c>
      <c r="R441" s="17">
        <v>0</v>
      </c>
      <c r="S441" s="17">
        <v>21626.25</v>
      </c>
      <c r="T441" s="17">
        <v>0</v>
      </c>
      <c r="U441" s="15" t="s">
        <v>49</v>
      </c>
      <c r="V441" s="17">
        <v>0</v>
      </c>
      <c r="W441" s="17">
        <v>0</v>
      </c>
      <c r="X441" s="15" t="s">
        <v>49</v>
      </c>
      <c r="Y441" s="17">
        <v>0</v>
      </c>
      <c r="Z441" s="17">
        <v>0</v>
      </c>
      <c r="AA441" s="15" t="s">
        <v>49</v>
      </c>
      <c r="AB441" s="17">
        <v>0</v>
      </c>
      <c r="AC441" s="17">
        <v>0</v>
      </c>
      <c r="AD441" s="15" t="s">
        <v>49</v>
      </c>
      <c r="AE441" s="17">
        <v>0</v>
      </c>
      <c r="AF441" s="15">
        <v>0</v>
      </c>
      <c r="AG441" s="15" t="s">
        <v>49</v>
      </c>
      <c r="AH441" s="17">
        <v>0</v>
      </c>
      <c r="AI441" s="17">
        <v>0</v>
      </c>
      <c r="AJ441" s="15" t="s">
        <v>49</v>
      </c>
      <c r="AK441" s="17">
        <v>0</v>
      </c>
      <c r="AL441" s="17">
        <v>0</v>
      </c>
      <c r="AM441" s="104" t="s">
        <v>52</v>
      </c>
      <c r="AN441" s="15" t="s">
        <v>52</v>
      </c>
      <c r="AO441" s="105" t="s">
        <v>52</v>
      </c>
      <c r="AP441" s="15" t="s">
        <v>52</v>
      </c>
      <c r="AQ441" s="20"/>
      <c r="AR441" s="20"/>
    </row>
    <row r="442" spans="1:44" x14ac:dyDescent="0.25">
      <c r="A442" s="15" t="s">
        <v>1732</v>
      </c>
      <c r="B442" s="3">
        <v>44086</v>
      </c>
      <c r="C442" s="15" t="s">
        <v>326</v>
      </c>
      <c r="D442" s="15" t="s">
        <v>56</v>
      </c>
      <c r="E442" s="15" t="s">
        <v>328</v>
      </c>
      <c r="F442" s="15" t="s">
        <v>1269</v>
      </c>
      <c r="G442" s="15" t="s">
        <v>50</v>
      </c>
      <c r="H442" s="15" t="s">
        <v>1142</v>
      </c>
      <c r="I442" s="17" t="s">
        <v>52</v>
      </c>
      <c r="J442" s="17" t="s">
        <v>52</v>
      </c>
      <c r="K442" s="17" t="s">
        <v>52</v>
      </c>
      <c r="L442" s="17" t="s">
        <v>52</v>
      </c>
      <c r="M442" s="17">
        <v>0</v>
      </c>
      <c r="N442" s="15" t="s">
        <v>52</v>
      </c>
      <c r="O442" s="15" t="s">
        <v>53</v>
      </c>
      <c r="P442" s="15" t="s">
        <v>52</v>
      </c>
      <c r="Q442" s="17">
        <v>188712602.00060001</v>
      </c>
      <c r="R442" s="17">
        <v>0</v>
      </c>
      <c r="S442" s="17">
        <v>129813143.325</v>
      </c>
      <c r="T442" s="17">
        <v>0</v>
      </c>
      <c r="U442" s="15" t="s">
        <v>49</v>
      </c>
      <c r="V442" s="17">
        <v>0</v>
      </c>
      <c r="W442" s="17">
        <v>50775395.410000011</v>
      </c>
      <c r="X442" s="15" t="s">
        <v>49</v>
      </c>
      <c r="Y442" s="17">
        <v>8124063.2655999996</v>
      </c>
      <c r="Z442" s="17">
        <v>0</v>
      </c>
      <c r="AA442" s="15" t="s">
        <v>49</v>
      </c>
      <c r="AB442" s="17">
        <v>0</v>
      </c>
      <c r="AC442" s="17">
        <v>0</v>
      </c>
      <c r="AD442" s="15" t="s">
        <v>49</v>
      </c>
      <c r="AE442" s="17">
        <v>0</v>
      </c>
      <c r="AF442" s="15">
        <v>0</v>
      </c>
      <c r="AG442" s="15" t="s">
        <v>49</v>
      </c>
      <c r="AH442" s="17">
        <v>0</v>
      </c>
      <c r="AI442" s="17">
        <v>0</v>
      </c>
      <c r="AJ442" s="15" t="s">
        <v>49</v>
      </c>
      <c r="AK442" s="17">
        <v>0</v>
      </c>
      <c r="AL442" s="17">
        <v>0</v>
      </c>
      <c r="AM442" s="104" t="s">
        <v>52</v>
      </c>
      <c r="AN442" s="15" t="s">
        <v>52</v>
      </c>
      <c r="AO442" s="105" t="s">
        <v>52</v>
      </c>
      <c r="AP442" s="15" t="s">
        <v>52</v>
      </c>
      <c r="AQ442" s="20"/>
      <c r="AR442" s="20"/>
    </row>
    <row r="443" spans="1:44" x14ac:dyDescent="0.25">
      <c r="A443" s="15" t="s">
        <v>1733</v>
      </c>
      <c r="B443" s="3">
        <v>44086</v>
      </c>
      <c r="C443" s="15" t="s">
        <v>326</v>
      </c>
      <c r="D443" s="15" t="s">
        <v>56</v>
      </c>
      <c r="E443" s="15" t="s">
        <v>328</v>
      </c>
      <c r="F443" s="15" t="s">
        <v>1269</v>
      </c>
      <c r="G443" s="15" t="s">
        <v>50</v>
      </c>
      <c r="H443" s="15" t="s">
        <v>1144</v>
      </c>
      <c r="I443" s="17" t="s">
        <v>52</v>
      </c>
      <c r="J443" s="17" t="s">
        <v>52</v>
      </c>
      <c r="K443" s="17" t="s">
        <v>52</v>
      </c>
      <c r="L443" s="17" t="s">
        <v>52</v>
      </c>
      <c r="M443" s="17">
        <v>0</v>
      </c>
      <c r="N443" s="15" t="s">
        <v>52</v>
      </c>
      <c r="O443" s="15" t="s">
        <v>1145</v>
      </c>
      <c r="P443" s="15" t="s">
        <v>1146</v>
      </c>
      <c r="Q443" s="17">
        <v>8409600</v>
      </c>
      <c r="R443" s="17">
        <v>0</v>
      </c>
      <c r="S443" s="17">
        <v>8409600</v>
      </c>
      <c r="T443" s="17">
        <v>0</v>
      </c>
      <c r="U443" s="15" t="s">
        <v>49</v>
      </c>
      <c r="V443" s="17">
        <v>0</v>
      </c>
      <c r="W443" s="17">
        <v>0</v>
      </c>
      <c r="X443" s="15" t="s">
        <v>49</v>
      </c>
      <c r="Y443" s="17">
        <v>0</v>
      </c>
      <c r="Z443" s="17">
        <v>0</v>
      </c>
      <c r="AA443" s="15" t="s">
        <v>49</v>
      </c>
      <c r="AB443" s="17">
        <v>0</v>
      </c>
      <c r="AC443" s="17">
        <v>0</v>
      </c>
      <c r="AD443" s="15" t="s">
        <v>49</v>
      </c>
      <c r="AE443" s="17">
        <v>0</v>
      </c>
      <c r="AF443" s="15">
        <v>0</v>
      </c>
      <c r="AG443" s="15" t="s">
        <v>49</v>
      </c>
      <c r="AH443" s="17">
        <v>0</v>
      </c>
      <c r="AI443" s="17">
        <v>0</v>
      </c>
      <c r="AJ443" s="15" t="s">
        <v>49</v>
      </c>
      <c r="AK443" s="17">
        <v>0</v>
      </c>
      <c r="AL443" s="17">
        <v>0</v>
      </c>
      <c r="AM443" s="104" t="s">
        <v>52</v>
      </c>
      <c r="AN443" s="15" t="s">
        <v>52</v>
      </c>
      <c r="AO443" s="105" t="s">
        <v>52</v>
      </c>
      <c r="AP443" s="15" t="s">
        <v>52</v>
      </c>
      <c r="AQ443" s="20"/>
      <c r="AR443" s="20"/>
    </row>
    <row r="444" spans="1:44" x14ac:dyDescent="0.25">
      <c r="A444" s="15" t="s">
        <v>1734</v>
      </c>
      <c r="B444" s="3">
        <v>44086</v>
      </c>
      <c r="C444" s="15" t="s">
        <v>326</v>
      </c>
      <c r="D444" s="15" t="s">
        <v>56</v>
      </c>
      <c r="E444" s="15" t="s">
        <v>328</v>
      </c>
      <c r="F444" s="15" t="s">
        <v>1269</v>
      </c>
      <c r="G444" s="15" t="s">
        <v>50</v>
      </c>
      <c r="H444" s="15" t="s">
        <v>1148</v>
      </c>
      <c r="I444" s="17" t="s">
        <v>52</v>
      </c>
      <c r="J444" s="17" t="s">
        <v>52</v>
      </c>
      <c r="K444" s="17" t="s">
        <v>52</v>
      </c>
      <c r="L444" s="17" t="s">
        <v>52</v>
      </c>
      <c r="M444" s="17">
        <v>0</v>
      </c>
      <c r="N444" s="15" t="s">
        <v>52</v>
      </c>
      <c r="O444" s="15" t="s">
        <v>53</v>
      </c>
      <c r="P444" s="15" t="s">
        <v>52</v>
      </c>
      <c r="Q444" s="17">
        <v>78505514.555399999</v>
      </c>
      <c r="R444" s="17">
        <v>0</v>
      </c>
      <c r="S444" s="17">
        <v>68019199.305000007</v>
      </c>
      <c r="T444" s="17">
        <v>0</v>
      </c>
      <c r="U444" s="15" t="s">
        <v>49</v>
      </c>
      <c r="V444" s="17">
        <v>0</v>
      </c>
      <c r="W444" s="17">
        <v>9039926.9399999995</v>
      </c>
      <c r="X444" s="15" t="s">
        <v>49</v>
      </c>
      <c r="Y444" s="17">
        <v>1446388.3103999998</v>
      </c>
      <c r="Z444" s="17">
        <v>0</v>
      </c>
      <c r="AA444" s="15" t="s">
        <v>49</v>
      </c>
      <c r="AB444" s="17">
        <v>0</v>
      </c>
      <c r="AC444" s="17">
        <v>0</v>
      </c>
      <c r="AD444" s="15" t="s">
        <v>49</v>
      </c>
      <c r="AE444" s="17">
        <v>0</v>
      </c>
      <c r="AF444" s="15">
        <v>0</v>
      </c>
      <c r="AG444" s="15" t="s">
        <v>49</v>
      </c>
      <c r="AH444" s="17">
        <v>0</v>
      </c>
      <c r="AI444" s="17">
        <v>0</v>
      </c>
      <c r="AJ444" s="15" t="s">
        <v>49</v>
      </c>
      <c r="AK444" s="17">
        <v>0</v>
      </c>
      <c r="AL444" s="17">
        <v>0</v>
      </c>
      <c r="AM444" s="104" t="s">
        <v>52</v>
      </c>
      <c r="AN444" s="15" t="s">
        <v>52</v>
      </c>
      <c r="AO444" s="105" t="s">
        <v>52</v>
      </c>
      <c r="AP444" s="15" t="s">
        <v>52</v>
      </c>
      <c r="AQ444" s="20"/>
      <c r="AR444" s="20"/>
    </row>
    <row r="445" spans="1:44" x14ac:dyDescent="0.25">
      <c r="A445" s="15" t="s">
        <v>1735</v>
      </c>
      <c r="B445" s="3">
        <v>44086</v>
      </c>
      <c r="C445" s="15" t="s">
        <v>326</v>
      </c>
      <c r="D445" s="15" t="s">
        <v>56</v>
      </c>
      <c r="E445" s="15" t="s">
        <v>680</v>
      </c>
      <c r="F445" s="15" t="s">
        <v>705</v>
      </c>
      <c r="G445" s="15" t="s">
        <v>50</v>
      </c>
      <c r="H445" s="15" t="s">
        <v>706</v>
      </c>
      <c r="I445" s="17"/>
      <c r="J445" s="17"/>
      <c r="K445" s="17"/>
      <c r="L445" s="17"/>
      <c r="M445" s="17">
        <v>0</v>
      </c>
      <c r="N445" s="15"/>
      <c r="O445" s="15" t="s">
        <v>661</v>
      </c>
      <c r="P445" s="15"/>
      <c r="Q445" s="17">
        <v>48228296</v>
      </c>
      <c r="R445" s="17">
        <v>0</v>
      </c>
      <c r="S445" s="17">
        <f>+Q445</f>
        <v>48228296</v>
      </c>
      <c r="T445" s="17">
        <v>0</v>
      </c>
      <c r="U445" s="15"/>
      <c r="V445" s="17">
        <v>0</v>
      </c>
      <c r="W445" s="17">
        <v>0</v>
      </c>
      <c r="X445" s="15"/>
      <c r="Y445" s="17">
        <v>0</v>
      </c>
      <c r="Z445" s="17">
        <v>0</v>
      </c>
      <c r="AA445" s="15" t="s">
        <v>681</v>
      </c>
      <c r="AB445" s="17">
        <v>0</v>
      </c>
      <c r="AC445" s="17">
        <v>0</v>
      </c>
      <c r="AD445" s="15"/>
      <c r="AE445" s="17">
        <v>0</v>
      </c>
      <c r="AF445" s="15"/>
      <c r="AG445" s="15"/>
      <c r="AH445" s="17">
        <v>0</v>
      </c>
      <c r="AI445" s="17">
        <v>0</v>
      </c>
      <c r="AJ445" s="15"/>
      <c r="AK445" s="17">
        <v>0</v>
      </c>
      <c r="AL445" s="17">
        <v>0</v>
      </c>
      <c r="AM445" s="104"/>
      <c r="AN445" s="5"/>
      <c r="AO445" s="106"/>
      <c r="AP445" s="15"/>
      <c r="AQ445" s="20"/>
      <c r="AR445" s="20"/>
    </row>
    <row r="446" spans="1:44" x14ac:dyDescent="0.25">
      <c r="A446" s="15" t="s">
        <v>1736</v>
      </c>
      <c r="B446" s="3">
        <v>44086</v>
      </c>
      <c r="C446" s="15" t="s">
        <v>46</v>
      </c>
      <c r="D446" s="15" t="s">
        <v>56</v>
      </c>
      <c r="E446" s="15" t="s">
        <v>57</v>
      </c>
      <c r="F446" s="15" t="s">
        <v>642</v>
      </c>
      <c r="G446" s="15" t="s">
        <v>50</v>
      </c>
      <c r="H446" s="15" t="s">
        <v>606</v>
      </c>
      <c r="I446" s="17" t="s">
        <v>52</v>
      </c>
      <c r="J446" s="17" t="s">
        <v>52</v>
      </c>
      <c r="K446" s="17" t="s">
        <v>52</v>
      </c>
      <c r="L446" s="17" t="s">
        <v>52</v>
      </c>
      <c r="M446" s="17">
        <v>0</v>
      </c>
      <c r="N446" s="15" t="s">
        <v>52</v>
      </c>
      <c r="O446" s="15" t="s">
        <v>53</v>
      </c>
      <c r="P446" s="15" t="s">
        <v>52</v>
      </c>
      <c r="Q446" s="17">
        <v>111949206.77820003</v>
      </c>
      <c r="R446" s="17">
        <v>0</v>
      </c>
      <c r="S446" s="17">
        <v>100272069.655</v>
      </c>
      <c r="T446" s="17">
        <v>0</v>
      </c>
      <c r="U446" s="15" t="s">
        <v>49</v>
      </c>
      <c r="V446" s="17">
        <v>0</v>
      </c>
      <c r="W446" s="17">
        <v>10066497.520000001</v>
      </c>
      <c r="X446" s="15" t="s">
        <v>49</v>
      </c>
      <c r="Y446" s="17">
        <v>1610639.6032</v>
      </c>
      <c r="Z446" s="17">
        <v>0</v>
      </c>
      <c r="AA446" s="15" t="s">
        <v>49</v>
      </c>
      <c r="AB446" s="17">
        <v>0</v>
      </c>
      <c r="AC446" s="17">
        <v>0</v>
      </c>
      <c r="AD446" s="15" t="s">
        <v>49</v>
      </c>
      <c r="AE446" s="17">
        <v>0</v>
      </c>
      <c r="AF446" s="15">
        <v>0</v>
      </c>
      <c r="AG446" s="15" t="s">
        <v>49</v>
      </c>
      <c r="AH446" s="17">
        <v>0</v>
      </c>
      <c r="AI446" s="17">
        <v>0</v>
      </c>
      <c r="AJ446" s="15" t="s">
        <v>49</v>
      </c>
      <c r="AK446" s="17">
        <v>0</v>
      </c>
      <c r="AL446" s="17">
        <v>0</v>
      </c>
      <c r="AM446" s="104" t="s">
        <v>52</v>
      </c>
      <c r="AN446" s="15" t="s">
        <v>52</v>
      </c>
      <c r="AO446" s="105" t="s">
        <v>52</v>
      </c>
      <c r="AP446" s="15" t="s">
        <v>52</v>
      </c>
      <c r="AQ446" s="20"/>
      <c r="AR446" s="20"/>
    </row>
    <row r="447" spans="1:44" x14ac:dyDescent="0.25">
      <c r="A447" s="15" t="s">
        <v>1737</v>
      </c>
      <c r="B447" s="3">
        <v>44086</v>
      </c>
      <c r="C447" s="15" t="s">
        <v>82</v>
      </c>
      <c r="D447" s="15" t="s">
        <v>56</v>
      </c>
      <c r="E447" s="15" t="s">
        <v>129</v>
      </c>
      <c r="F447" s="15" t="s">
        <v>878</v>
      </c>
      <c r="G447" s="15" t="s">
        <v>50</v>
      </c>
      <c r="H447" s="15" t="s">
        <v>877</v>
      </c>
      <c r="I447" s="17" t="s">
        <v>52</v>
      </c>
      <c r="J447" s="17" t="s">
        <v>52</v>
      </c>
      <c r="K447" s="17" t="s">
        <v>52</v>
      </c>
      <c r="L447" s="17" t="s">
        <v>52</v>
      </c>
      <c r="M447" s="17">
        <v>0</v>
      </c>
      <c r="N447" s="15" t="s">
        <v>52</v>
      </c>
      <c r="O447" s="15" t="s">
        <v>53</v>
      </c>
      <c r="P447" s="15" t="s">
        <v>52</v>
      </c>
      <c r="Q447" s="17">
        <v>68585314.639799982</v>
      </c>
      <c r="R447" s="17">
        <v>0</v>
      </c>
      <c r="S447" s="17">
        <v>49083818.004999995</v>
      </c>
      <c r="T447" s="17">
        <v>0</v>
      </c>
      <c r="U447" s="15" t="s">
        <v>49</v>
      </c>
      <c r="V447" s="17">
        <v>0</v>
      </c>
      <c r="W447" s="17">
        <v>16811635.029999997</v>
      </c>
      <c r="X447" s="15" t="s">
        <v>54</v>
      </c>
      <c r="Y447" s="17">
        <v>2689861.6047999999</v>
      </c>
      <c r="Z447" s="17">
        <v>0</v>
      </c>
      <c r="AA447" s="15" t="s">
        <v>49</v>
      </c>
      <c r="AB447" s="17">
        <v>0</v>
      </c>
      <c r="AC447" s="17">
        <v>0</v>
      </c>
      <c r="AD447" s="15" t="s">
        <v>49</v>
      </c>
      <c r="AE447" s="17">
        <v>0</v>
      </c>
      <c r="AF447" s="15">
        <v>0</v>
      </c>
      <c r="AG447" s="15" t="s">
        <v>49</v>
      </c>
      <c r="AH447" s="17">
        <v>0</v>
      </c>
      <c r="AI447" s="17">
        <v>0</v>
      </c>
      <c r="AJ447" s="15" t="s">
        <v>49</v>
      </c>
      <c r="AK447" s="17">
        <v>0</v>
      </c>
      <c r="AL447" s="17">
        <v>0</v>
      </c>
      <c r="AM447" s="104" t="s">
        <v>52</v>
      </c>
      <c r="AN447" s="15" t="s">
        <v>52</v>
      </c>
      <c r="AO447" s="105" t="s">
        <v>52</v>
      </c>
      <c r="AP447" s="15" t="s">
        <v>52</v>
      </c>
      <c r="AQ447" s="20"/>
      <c r="AR447" s="20"/>
    </row>
    <row r="448" spans="1:44" x14ac:dyDescent="0.25">
      <c r="A448" s="15" t="s">
        <v>1738</v>
      </c>
      <c r="B448" s="3">
        <v>44086</v>
      </c>
      <c r="C448" s="15" t="s">
        <v>82</v>
      </c>
      <c r="D448" s="15" t="s">
        <v>56</v>
      </c>
      <c r="E448" s="15" t="s">
        <v>129</v>
      </c>
      <c r="F448" s="15" t="s">
        <v>878</v>
      </c>
      <c r="G448" s="15" t="s">
        <v>60</v>
      </c>
      <c r="H448" s="15" t="s">
        <v>52</v>
      </c>
      <c r="I448" s="17" t="s">
        <v>879</v>
      </c>
      <c r="J448" s="17" t="s">
        <v>52</v>
      </c>
      <c r="K448" s="17" t="s">
        <v>880</v>
      </c>
      <c r="L448" s="17" t="s">
        <v>587</v>
      </c>
      <c r="M448" s="17">
        <v>10943070.800000001</v>
      </c>
      <c r="N448" s="15" t="s">
        <v>64</v>
      </c>
      <c r="O448" s="15" t="s">
        <v>881</v>
      </c>
      <c r="P448" s="15" t="s">
        <v>882</v>
      </c>
      <c r="Q448" s="17">
        <v>-10943070.800000001</v>
      </c>
      <c r="R448" s="17">
        <v>0</v>
      </c>
      <c r="S448" s="17">
        <v>-9261326</v>
      </c>
      <c r="T448" s="17">
        <v>0</v>
      </c>
      <c r="U448" s="15" t="s">
        <v>49</v>
      </c>
      <c r="V448" s="17">
        <v>0</v>
      </c>
      <c r="W448" s="17">
        <v>-1449780</v>
      </c>
      <c r="X448" s="15" t="s">
        <v>54</v>
      </c>
      <c r="Y448" s="17">
        <v>-231964.79999999999</v>
      </c>
      <c r="Z448" s="17">
        <v>0</v>
      </c>
      <c r="AA448" s="15" t="s">
        <v>49</v>
      </c>
      <c r="AB448" s="17">
        <v>0</v>
      </c>
      <c r="AC448" s="17">
        <v>0</v>
      </c>
      <c r="AD448" s="15" t="s">
        <v>49</v>
      </c>
      <c r="AE448" s="17">
        <v>0</v>
      </c>
      <c r="AF448" s="15">
        <v>0</v>
      </c>
      <c r="AG448" s="15" t="s">
        <v>49</v>
      </c>
      <c r="AH448" s="17">
        <v>0</v>
      </c>
      <c r="AI448" s="17">
        <v>0</v>
      </c>
      <c r="AJ448" s="15" t="s">
        <v>49</v>
      </c>
      <c r="AK448" s="17">
        <v>0</v>
      </c>
      <c r="AL448" s="17">
        <v>0</v>
      </c>
      <c r="AM448" s="104" t="s">
        <v>52</v>
      </c>
      <c r="AN448" s="15" t="s">
        <v>52</v>
      </c>
      <c r="AO448" s="105" t="s">
        <v>52</v>
      </c>
      <c r="AP448" s="15" t="s">
        <v>52</v>
      </c>
      <c r="AQ448" s="20"/>
      <c r="AR448" s="20"/>
    </row>
    <row r="449" spans="1:44" x14ac:dyDescent="0.25">
      <c r="A449" s="15" t="s">
        <v>1739</v>
      </c>
      <c r="B449" s="3">
        <v>44086</v>
      </c>
      <c r="C449" s="15" t="s">
        <v>326</v>
      </c>
      <c r="D449" s="15" t="s">
        <v>68</v>
      </c>
      <c r="E449" s="15" t="s">
        <v>332</v>
      </c>
      <c r="F449" s="15" t="s">
        <v>1282</v>
      </c>
      <c r="G449" s="15" t="s">
        <v>50</v>
      </c>
      <c r="H449" s="15" t="s">
        <v>1150</v>
      </c>
      <c r="I449" s="17" t="s">
        <v>52</v>
      </c>
      <c r="J449" s="17" t="s">
        <v>52</v>
      </c>
      <c r="K449" s="17" t="s">
        <v>52</v>
      </c>
      <c r="L449" s="17" t="s">
        <v>52</v>
      </c>
      <c r="M449" s="17">
        <v>0</v>
      </c>
      <c r="N449" s="15" t="s">
        <v>52</v>
      </c>
      <c r="O449" s="15" t="s">
        <v>53</v>
      </c>
      <c r="P449" s="15" t="s">
        <v>52</v>
      </c>
      <c r="Q449" s="17">
        <v>245352115.65219998</v>
      </c>
      <c r="R449" s="17">
        <v>0</v>
      </c>
      <c r="S449" s="17">
        <v>183333522.08999997</v>
      </c>
      <c r="T449" s="17">
        <v>0</v>
      </c>
      <c r="U449" s="15" t="s">
        <v>49</v>
      </c>
      <c r="V449" s="17">
        <v>0</v>
      </c>
      <c r="W449" s="17">
        <v>53464304.795000002</v>
      </c>
      <c r="X449" s="15" t="s">
        <v>54</v>
      </c>
      <c r="Y449" s="17">
        <v>8554288.7672000006</v>
      </c>
      <c r="Z449" s="17">
        <v>0</v>
      </c>
      <c r="AA449" s="15" t="s">
        <v>49</v>
      </c>
      <c r="AB449" s="17">
        <v>0</v>
      </c>
      <c r="AC449" s="17">
        <v>0</v>
      </c>
      <c r="AD449" s="15" t="s">
        <v>49</v>
      </c>
      <c r="AE449" s="17">
        <v>0</v>
      </c>
      <c r="AF449" s="15">
        <v>0</v>
      </c>
      <c r="AG449" s="15" t="s">
        <v>49</v>
      </c>
      <c r="AH449" s="17">
        <v>0</v>
      </c>
      <c r="AI449" s="17">
        <v>0</v>
      </c>
      <c r="AJ449" s="15" t="s">
        <v>49</v>
      </c>
      <c r="AK449" s="17">
        <v>0</v>
      </c>
      <c r="AL449" s="17">
        <v>0</v>
      </c>
      <c r="AM449" s="104" t="s">
        <v>52</v>
      </c>
      <c r="AN449" s="15" t="s">
        <v>52</v>
      </c>
      <c r="AO449" s="105" t="s">
        <v>52</v>
      </c>
      <c r="AP449" s="15" t="s">
        <v>52</v>
      </c>
      <c r="AQ449" s="20"/>
      <c r="AR449" s="20"/>
    </row>
    <row r="450" spans="1:44" x14ac:dyDescent="0.25">
      <c r="A450" s="15" t="s">
        <v>1740</v>
      </c>
      <c r="B450" s="3">
        <v>44086</v>
      </c>
      <c r="C450" s="15" t="s">
        <v>46</v>
      </c>
      <c r="D450" s="15" t="s">
        <v>68</v>
      </c>
      <c r="E450" s="15" t="s">
        <v>69</v>
      </c>
      <c r="F450" s="15" t="s">
        <v>638</v>
      </c>
      <c r="G450" s="15" t="s">
        <v>50</v>
      </c>
      <c r="H450" s="15" t="s">
        <v>607</v>
      </c>
      <c r="I450" s="17" t="s">
        <v>52</v>
      </c>
      <c r="J450" s="17" t="s">
        <v>52</v>
      </c>
      <c r="K450" s="17" t="s">
        <v>52</v>
      </c>
      <c r="L450" s="17" t="s">
        <v>52</v>
      </c>
      <c r="M450" s="17">
        <v>0</v>
      </c>
      <c r="N450" s="15" t="s">
        <v>52</v>
      </c>
      <c r="O450" s="15" t="s">
        <v>53</v>
      </c>
      <c r="P450" s="15" t="s">
        <v>52</v>
      </c>
      <c r="Q450" s="17">
        <v>104079413</v>
      </c>
      <c r="R450" s="17">
        <v>0</v>
      </c>
      <c r="S450" s="17">
        <v>94770436.420000002</v>
      </c>
      <c r="T450" s="17">
        <v>0</v>
      </c>
      <c r="U450" s="15" t="s">
        <v>49</v>
      </c>
      <c r="V450" s="17">
        <v>0</v>
      </c>
      <c r="W450" s="17">
        <v>8024979.7849999992</v>
      </c>
      <c r="X450" s="15" t="s">
        <v>54</v>
      </c>
      <c r="Y450" s="17">
        <v>1283996.7656</v>
      </c>
      <c r="Z450" s="17">
        <v>0</v>
      </c>
      <c r="AA450" s="15" t="s">
        <v>49</v>
      </c>
      <c r="AB450" s="17">
        <v>0</v>
      </c>
      <c r="AC450" s="17">
        <v>0</v>
      </c>
      <c r="AD450" s="15" t="s">
        <v>49</v>
      </c>
      <c r="AE450" s="17">
        <v>0</v>
      </c>
      <c r="AF450" s="15">
        <v>0</v>
      </c>
      <c r="AG450" s="15" t="s">
        <v>49</v>
      </c>
      <c r="AH450" s="17">
        <v>0</v>
      </c>
      <c r="AI450" s="17">
        <v>0</v>
      </c>
      <c r="AJ450" s="15" t="s">
        <v>49</v>
      </c>
      <c r="AK450" s="17">
        <v>0</v>
      </c>
      <c r="AL450" s="17">
        <v>0</v>
      </c>
      <c r="AM450" s="104" t="s">
        <v>52</v>
      </c>
      <c r="AN450" s="15" t="s">
        <v>52</v>
      </c>
      <c r="AO450" s="105" t="s">
        <v>52</v>
      </c>
      <c r="AP450" s="15" t="s">
        <v>52</v>
      </c>
      <c r="AQ450" s="20"/>
      <c r="AR450" s="20"/>
    </row>
    <row r="451" spans="1:44" x14ac:dyDescent="0.25">
      <c r="A451" s="15" t="s">
        <v>1741</v>
      </c>
      <c r="B451" s="3">
        <v>44086</v>
      </c>
      <c r="C451" s="15" t="s">
        <v>82</v>
      </c>
      <c r="D451" s="15" t="s">
        <v>68</v>
      </c>
      <c r="E451" s="15" t="s">
        <v>86</v>
      </c>
      <c r="F451" s="15" t="s">
        <v>866</v>
      </c>
      <c r="G451" s="15" t="s">
        <v>50</v>
      </c>
      <c r="H451" s="15" t="s">
        <v>883</v>
      </c>
      <c r="I451" s="17" t="s">
        <v>52</v>
      </c>
      <c r="J451" s="17" t="s">
        <v>52</v>
      </c>
      <c r="K451" s="17" t="s">
        <v>52</v>
      </c>
      <c r="L451" s="17" t="s">
        <v>52</v>
      </c>
      <c r="M451" s="17">
        <v>0</v>
      </c>
      <c r="N451" s="15" t="s">
        <v>52</v>
      </c>
      <c r="O451" s="15" t="s">
        <v>53</v>
      </c>
      <c r="P451" s="15" t="s">
        <v>52</v>
      </c>
      <c r="Q451" s="17">
        <v>209075116.0918</v>
      </c>
      <c r="R451" s="17">
        <v>0</v>
      </c>
      <c r="S451" s="17">
        <v>154173750.16499999</v>
      </c>
      <c r="T451" s="17">
        <v>0</v>
      </c>
      <c r="U451" s="15" t="s">
        <v>49</v>
      </c>
      <c r="V451" s="17">
        <v>0</v>
      </c>
      <c r="W451" s="17">
        <v>47328763.729999997</v>
      </c>
      <c r="X451" s="15" t="s">
        <v>49</v>
      </c>
      <c r="Y451" s="17">
        <v>7572602.1968</v>
      </c>
      <c r="Z451" s="17">
        <v>0</v>
      </c>
      <c r="AA451" s="15" t="s">
        <v>49</v>
      </c>
      <c r="AB451" s="17">
        <v>0</v>
      </c>
      <c r="AC451" s="17">
        <v>0</v>
      </c>
      <c r="AD451" s="15" t="s">
        <v>49</v>
      </c>
      <c r="AE451" s="17">
        <v>0</v>
      </c>
      <c r="AF451" s="15">
        <v>0</v>
      </c>
      <c r="AG451" s="15" t="s">
        <v>49</v>
      </c>
      <c r="AH451" s="17">
        <v>0</v>
      </c>
      <c r="AI451" s="17">
        <v>0</v>
      </c>
      <c r="AJ451" s="15" t="s">
        <v>49</v>
      </c>
      <c r="AK451" s="17">
        <v>0</v>
      </c>
      <c r="AL451" s="17">
        <v>0</v>
      </c>
      <c r="AM451" s="104" t="s">
        <v>52</v>
      </c>
      <c r="AN451" s="15" t="s">
        <v>52</v>
      </c>
      <c r="AO451" s="105" t="s">
        <v>52</v>
      </c>
      <c r="AP451" s="15" t="s">
        <v>52</v>
      </c>
      <c r="AQ451" s="20"/>
      <c r="AR451" s="20"/>
    </row>
    <row r="452" spans="1:44" x14ac:dyDescent="0.25">
      <c r="A452" s="15" t="s">
        <v>1742</v>
      </c>
      <c r="B452" s="3">
        <v>44086</v>
      </c>
      <c r="C452" s="15" t="s">
        <v>326</v>
      </c>
      <c r="D452" s="15" t="s">
        <v>78</v>
      </c>
      <c r="E452" s="15" t="s">
        <v>333</v>
      </c>
      <c r="F452" s="15" t="s">
        <v>1289</v>
      </c>
      <c r="G452" s="15" t="s">
        <v>50</v>
      </c>
      <c r="H452" s="15" t="s">
        <v>1152</v>
      </c>
      <c r="I452" s="17" t="s">
        <v>52</v>
      </c>
      <c r="J452" s="17" t="s">
        <v>52</v>
      </c>
      <c r="K452" s="17" t="s">
        <v>52</v>
      </c>
      <c r="L452" s="17" t="s">
        <v>52</v>
      </c>
      <c r="M452" s="17">
        <v>0</v>
      </c>
      <c r="N452" s="15" t="s">
        <v>52</v>
      </c>
      <c r="O452" s="15" t="s">
        <v>53</v>
      </c>
      <c r="P452" s="15" t="s">
        <v>52</v>
      </c>
      <c r="Q452" s="17">
        <v>104922870.18959999</v>
      </c>
      <c r="R452" s="17">
        <v>0</v>
      </c>
      <c r="S452" s="17">
        <v>93860445.874999985</v>
      </c>
      <c r="T452" s="17">
        <v>0</v>
      </c>
      <c r="U452" s="15" t="s">
        <v>49</v>
      </c>
      <c r="V452" s="17">
        <v>0</v>
      </c>
      <c r="W452" s="17">
        <v>9536572.6849999987</v>
      </c>
      <c r="X452" s="15" t="s">
        <v>49</v>
      </c>
      <c r="Y452" s="17">
        <v>1525851.6296000001</v>
      </c>
      <c r="Z452" s="17">
        <v>0</v>
      </c>
      <c r="AA452" s="15" t="s">
        <v>49</v>
      </c>
      <c r="AB452" s="17">
        <v>0</v>
      </c>
      <c r="AC452" s="17">
        <v>0</v>
      </c>
      <c r="AD452" s="15" t="s">
        <v>49</v>
      </c>
      <c r="AE452" s="17">
        <v>0</v>
      </c>
      <c r="AF452" s="15">
        <v>0</v>
      </c>
      <c r="AG452" s="15" t="s">
        <v>49</v>
      </c>
      <c r="AH452" s="17">
        <v>0</v>
      </c>
      <c r="AI452" s="17">
        <v>0</v>
      </c>
      <c r="AJ452" s="15" t="s">
        <v>49</v>
      </c>
      <c r="AK452" s="17">
        <v>0</v>
      </c>
      <c r="AL452" s="17">
        <v>0</v>
      </c>
      <c r="AM452" s="104" t="s">
        <v>52</v>
      </c>
      <c r="AN452" s="15" t="s">
        <v>52</v>
      </c>
      <c r="AO452" s="105" t="s">
        <v>52</v>
      </c>
      <c r="AP452" s="15" t="s">
        <v>52</v>
      </c>
      <c r="AQ452" s="20"/>
      <c r="AR452" s="20"/>
    </row>
    <row r="453" spans="1:44" x14ac:dyDescent="0.25">
      <c r="A453" s="15" t="s">
        <v>1743</v>
      </c>
      <c r="B453" s="3">
        <v>44086</v>
      </c>
      <c r="C453" s="15" t="s">
        <v>326</v>
      </c>
      <c r="D453" s="15" t="s">
        <v>78</v>
      </c>
      <c r="E453" s="15" t="s">
        <v>333</v>
      </c>
      <c r="F453" s="15" t="s">
        <v>1289</v>
      </c>
      <c r="G453" s="15" t="s">
        <v>50</v>
      </c>
      <c r="H453" s="15" t="s">
        <v>1154</v>
      </c>
      <c r="I453" s="17" t="s">
        <v>52</v>
      </c>
      <c r="J453" s="17" t="s">
        <v>52</v>
      </c>
      <c r="K453" s="17" t="s">
        <v>52</v>
      </c>
      <c r="L453" s="17" t="s">
        <v>52</v>
      </c>
      <c r="M453" s="17">
        <v>0</v>
      </c>
      <c r="N453" s="15" t="s">
        <v>52</v>
      </c>
      <c r="O453" s="15" t="s">
        <v>1155</v>
      </c>
      <c r="P453" s="15" t="s">
        <v>1156</v>
      </c>
      <c r="Q453" s="17">
        <v>1540100.6370000001</v>
      </c>
      <c r="R453" s="17">
        <v>0</v>
      </c>
      <c r="S453" s="17">
        <v>1167802.9000000001</v>
      </c>
      <c r="T453" s="17">
        <v>320946.32500000001</v>
      </c>
      <c r="U453" s="15" t="s">
        <v>54</v>
      </c>
      <c r="V453" s="17">
        <v>51351.411999999997</v>
      </c>
      <c r="W453" s="17">
        <v>0</v>
      </c>
      <c r="X453" s="15" t="s">
        <v>49</v>
      </c>
      <c r="Y453" s="17">
        <v>0</v>
      </c>
      <c r="Z453" s="17">
        <v>0</v>
      </c>
      <c r="AA453" s="15" t="s">
        <v>49</v>
      </c>
      <c r="AB453" s="17">
        <v>0</v>
      </c>
      <c r="AC453" s="17">
        <v>0</v>
      </c>
      <c r="AD453" s="15" t="s">
        <v>49</v>
      </c>
      <c r="AE453" s="17">
        <v>0</v>
      </c>
      <c r="AF453" s="15">
        <v>0</v>
      </c>
      <c r="AG453" s="15" t="s">
        <v>49</v>
      </c>
      <c r="AH453" s="17">
        <v>0</v>
      </c>
      <c r="AI453" s="17">
        <v>0</v>
      </c>
      <c r="AJ453" s="15" t="s">
        <v>49</v>
      </c>
      <c r="AK453" s="17">
        <v>0</v>
      </c>
      <c r="AL453" s="17">
        <v>0</v>
      </c>
      <c r="AM453" s="104" t="s">
        <v>52</v>
      </c>
      <c r="AN453" s="15" t="s">
        <v>52</v>
      </c>
      <c r="AO453" s="105" t="s">
        <v>52</v>
      </c>
      <c r="AP453" s="15" t="s">
        <v>52</v>
      </c>
      <c r="AQ453" s="20"/>
      <c r="AR453" s="20"/>
    </row>
    <row r="454" spans="1:44" x14ac:dyDescent="0.25">
      <c r="A454" s="15" t="s">
        <v>1744</v>
      </c>
      <c r="B454" s="3">
        <v>44086</v>
      </c>
      <c r="C454" s="15" t="s">
        <v>326</v>
      </c>
      <c r="D454" s="15" t="s">
        <v>78</v>
      </c>
      <c r="E454" s="15" t="s">
        <v>333</v>
      </c>
      <c r="F454" s="15" t="s">
        <v>1289</v>
      </c>
      <c r="G454" s="15" t="s">
        <v>50</v>
      </c>
      <c r="H454" s="15" t="s">
        <v>1158</v>
      </c>
      <c r="I454" s="17" t="s">
        <v>52</v>
      </c>
      <c r="J454" s="17" t="s">
        <v>52</v>
      </c>
      <c r="K454" s="17" t="s">
        <v>52</v>
      </c>
      <c r="L454" s="17" t="s">
        <v>52</v>
      </c>
      <c r="M454" s="17">
        <v>0</v>
      </c>
      <c r="N454" s="15" t="s">
        <v>52</v>
      </c>
      <c r="O454" s="15" t="s">
        <v>1155</v>
      </c>
      <c r="P454" s="15" t="s">
        <v>1156</v>
      </c>
      <c r="Q454" s="17">
        <v>281050</v>
      </c>
      <c r="R454" s="17">
        <v>0</v>
      </c>
      <c r="S454" s="17">
        <v>281050</v>
      </c>
      <c r="T454" s="17">
        <v>0</v>
      </c>
      <c r="U454" s="15" t="s">
        <v>49</v>
      </c>
      <c r="V454" s="17">
        <v>0</v>
      </c>
      <c r="W454" s="17">
        <v>0</v>
      </c>
      <c r="X454" s="15" t="s">
        <v>49</v>
      </c>
      <c r="Y454" s="17">
        <v>0</v>
      </c>
      <c r="Z454" s="17">
        <v>0</v>
      </c>
      <c r="AA454" s="15" t="s">
        <v>49</v>
      </c>
      <c r="AB454" s="17">
        <v>0</v>
      </c>
      <c r="AC454" s="17">
        <v>0</v>
      </c>
      <c r="AD454" s="15" t="s">
        <v>49</v>
      </c>
      <c r="AE454" s="17">
        <v>0</v>
      </c>
      <c r="AF454" s="15">
        <v>0</v>
      </c>
      <c r="AG454" s="15" t="s">
        <v>49</v>
      </c>
      <c r="AH454" s="17">
        <v>0</v>
      </c>
      <c r="AI454" s="17">
        <v>0</v>
      </c>
      <c r="AJ454" s="15" t="s">
        <v>49</v>
      </c>
      <c r="AK454" s="17">
        <v>0</v>
      </c>
      <c r="AL454" s="17">
        <v>0</v>
      </c>
      <c r="AM454" s="104" t="s">
        <v>52</v>
      </c>
      <c r="AN454" s="15" t="s">
        <v>52</v>
      </c>
      <c r="AO454" s="105" t="s">
        <v>52</v>
      </c>
      <c r="AP454" s="15" t="s">
        <v>52</v>
      </c>
      <c r="AQ454" s="20"/>
      <c r="AR454" s="20"/>
    </row>
    <row r="455" spans="1:44" x14ac:dyDescent="0.25">
      <c r="A455" s="15" t="s">
        <v>1745</v>
      </c>
      <c r="B455" s="3">
        <v>44086</v>
      </c>
      <c r="C455" s="15" t="s">
        <v>326</v>
      </c>
      <c r="D455" s="15" t="s">
        <v>78</v>
      </c>
      <c r="E455" s="15" t="s">
        <v>333</v>
      </c>
      <c r="F455" s="15" t="s">
        <v>1289</v>
      </c>
      <c r="G455" s="15" t="s">
        <v>50</v>
      </c>
      <c r="H455" s="15" t="s">
        <v>1160</v>
      </c>
      <c r="I455" s="17" t="s">
        <v>52</v>
      </c>
      <c r="J455" s="17" t="s">
        <v>52</v>
      </c>
      <c r="K455" s="17" t="s">
        <v>52</v>
      </c>
      <c r="L455" s="17" t="s">
        <v>52</v>
      </c>
      <c r="M455" s="17">
        <v>0</v>
      </c>
      <c r="N455" s="15" t="s">
        <v>52</v>
      </c>
      <c r="O455" s="15" t="s">
        <v>53</v>
      </c>
      <c r="P455" s="15" t="s">
        <v>52</v>
      </c>
      <c r="Q455" s="17">
        <v>146033375.3346</v>
      </c>
      <c r="R455" s="17">
        <v>0</v>
      </c>
      <c r="S455" s="17">
        <v>105735103.82780001</v>
      </c>
      <c r="T455" s="17">
        <v>0</v>
      </c>
      <c r="U455" s="15" t="s">
        <v>49</v>
      </c>
      <c r="V455" s="17">
        <v>0</v>
      </c>
      <c r="W455" s="17">
        <v>34739889.229999997</v>
      </c>
      <c r="X455" s="15" t="s">
        <v>54</v>
      </c>
      <c r="Y455" s="17">
        <v>5558382.2767999992</v>
      </c>
      <c r="Z455" s="17">
        <v>0</v>
      </c>
      <c r="AA455" s="15" t="s">
        <v>49</v>
      </c>
      <c r="AB455" s="17">
        <v>0</v>
      </c>
      <c r="AC455" s="17">
        <v>0</v>
      </c>
      <c r="AD455" s="15" t="s">
        <v>49</v>
      </c>
      <c r="AE455" s="17">
        <v>0</v>
      </c>
      <c r="AF455" s="15">
        <v>0</v>
      </c>
      <c r="AG455" s="15" t="s">
        <v>49</v>
      </c>
      <c r="AH455" s="17">
        <v>0</v>
      </c>
      <c r="AI455" s="17">
        <v>0</v>
      </c>
      <c r="AJ455" s="15" t="s">
        <v>49</v>
      </c>
      <c r="AK455" s="17">
        <v>0</v>
      </c>
      <c r="AL455" s="17">
        <v>0</v>
      </c>
      <c r="AM455" s="104" t="s">
        <v>52</v>
      </c>
      <c r="AN455" s="15" t="s">
        <v>52</v>
      </c>
      <c r="AO455" s="105" t="s">
        <v>52</v>
      </c>
      <c r="AP455" s="15" t="s">
        <v>52</v>
      </c>
      <c r="AQ455" s="20"/>
      <c r="AR455" s="20"/>
    </row>
    <row r="456" spans="1:44" x14ac:dyDescent="0.25">
      <c r="A456" s="15" t="s">
        <v>1746</v>
      </c>
      <c r="B456" s="3">
        <v>44086</v>
      </c>
      <c r="C456" s="15" t="s">
        <v>82</v>
      </c>
      <c r="D456" s="15" t="s">
        <v>78</v>
      </c>
      <c r="E456" s="15" t="s">
        <v>719</v>
      </c>
      <c r="F456" s="15" t="s">
        <v>823</v>
      </c>
      <c r="G456" s="15" t="s">
        <v>50</v>
      </c>
      <c r="H456" s="15" t="s">
        <v>884</v>
      </c>
      <c r="I456" s="17" t="s">
        <v>52</v>
      </c>
      <c r="J456" s="17" t="s">
        <v>52</v>
      </c>
      <c r="K456" s="17" t="s">
        <v>52</v>
      </c>
      <c r="L456" s="17" t="s">
        <v>52</v>
      </c>
      <c r="M456" s="17">
        <v>0</v>
      </c>
      <c r="N456" s="15" t="s">
        <v>52</v>
      </c>
      <c r="O456" s="15" t="s">
        <v>53</v>
      </c>
      <c r="P456" s="15" t="s">
        <v>52</v>
      </c>
      <c r="Q456" s="17">
        <v>127824344.0236</v>
      </c>
      <c r="R456" s="17">
        <v>0</v>
      </c>
      <c r="S456" s="17">
        <v>96287493.090000004</v>
      </c>
      <c r="T456" s="17">
        <v>0</v>
      </c>
      <c r="U456" s="15" t="s">
        <v>49</v>
      </c>
      <c r="V456" s="17">
        <v>0</v>
      </c>
      <c r="W456" s="17">
        <v>27186940.460000001</v>
      </c>
      <c r="X456" s="15" t="s">
        <v>49</v>
      </c>
      <c r="Y456" s="17">
        <v>4349910.4736000001</v>
      </c>
      <c r="Z456" s="17">
        <v>0</v>
      </c>
      <c r="AA456" s="15" t="s">
        <v>49</v>
      </c>
      <c r="AB456" s="17">
        <v>0</v>
      </c>
      <c r="AC456" s="17">
        <v>0</v>
      </c>
      <c r="AD456" s="15" t="s">
        <v>49</v>
      </c>
      <c r="AE456" s="17">
        <v>0</v>
      </c>
      <c r="AF456" s="15">
        <v>0</v>
      </c>
      <c r="AG456" s="15" t="s">
        <v>49</v>
      </c>
      <c r="AH456" s="17">
        <v>0</v>
      </c>
      <c r="AI456" s="17">
        <v>0</v>
      </c>
      <c r="AJ456" s="15" t="s">
        <v>49</v>
      </c>
      <c r="AK456" s="17">
        <v>0</v>
      </c>
      <c r="AL456" s="17">
        <v>0</v>
      </c>
      <c r="AM456" s="104" t="s">
        <v>52</v>
      </c>
      <c r="AN456" s="15" t="s">
        <v>52</v>
      </c>
      <c r="AO456" s="105" t="s">
        <v>52</v>
      </c>
      <c r="AP456" s="15" t="s">
        <v>52</v>
      </c>
      <c r="AQ456" s="20"/>
      <c r="AR456" s="20"/>
    </row>
    <row r="457" spans="1:44" x14ac:dyDescent="0.25">
      <c r="A457" s="15" t="s">
        <v>1747</v>
      </c>
      <c r="B457" s="3">
        <v>44086</v>
      </c>
      <c r="C457" s="15" t="s">
        <v>326</v>
      </c>
      <c r="D457" s="15" t="s">
        <v>100</v>
      </c>
      <c r="E457" s="15" t="s">
        <v>347</v>
      </c>
      <c r="F457" s="15" t="s">
        <v>1274</v>
      </c>
      <c r="G457" s="15" t="s">
        <v>50</v>
      </c>
      <c r="H457" s="15" t="s">
        <v>1162</v>
      </c>
      <c r="I457" s="17" t="s">
        <v>52</v>
      </c>
      <c r="J457" s="17" t="s">
        <v>52</v>
      </c>
      <c r="K457" s="17" t="s">
        <v>52</v>
      </c>
      <c r="L457" s="17" t="s">
        <v>52</v>
      </c>
      <c r="M457" s="17">
        <v>0</v>
      </c>
      <c r="N457" s="15" t="s">
        <v>52</v>
      </c>
      <c r="O457" s="15" t="s">
        <v>53</v>
      </c>
      <c r="P457" s="15" t="s">
        <v>52</v>
      </c>
      <c r="Q457" s="17">
        <v>175275520.24040002</v>
      </c>
      <c r="R457" s="17">
        <v>0</v>
      </c>
      <c r="S457" s="17">
        <f>140783499.765+1106483.8</f>
        <v>141889983.565</v>
      </c>
      <c r="T457" s="17">
        <v>0</v>
      </c>
      <c r="U457" s="15" t="s">
        <v>49</v>
      </c>
      <c r="V457" s="17">
        <v>0</v>
      </c>
      <c r="W457" s="17">
        <v>28780635.064999998</v>
      </c>
      <c r="X457" s="15" t="s">
        <v>49</v>
      </c>
      <c r="Y457" s="17">
        <v>4604901.6103999997</v>
      </c>
      <c r="Z457" s="17">
        <v>0</v>
      </c>
      <c r="AA457" s="15" t="s">
        <v>49</v>
      </c>
      <c r="AB457" s="17">
        <v>0</v>
      </c>
      <c r="AC457" s="17">
        <v>0</v>
      </c>
      <c r="AD457" s="15" t="s">
        <v>49</v>
      </c>
      <c r="AE457" s="17">
        <v>0</v>
      </c>
      <c r="AF457" s="15">
        <v>0</v>
      </c>
      <c r="AG457" s="15" t="s">
        <v>49</v>
      </c>
      <c r="AH457" s="17">
        <v>0</v>
      </c>
      <c r="AI457" s="17">
        <v>0</v>
      </c>
      <c r="AJ457" s="15" t="s">
        <v>49</v>
      </c>
      <c r="AK457" s="17">
        <v>0</v>
      </c>
      <c r="AL457" s="17">
        <v>0</v>
      </c>
      <c r="AM457" s="104" t="s">
        <v>52</v>
      </c>
      <c r="AN457" s="15" t="s">
        <v>52</v>
      </c>
      <c r="AO457" s="105" t="s">
        <v>52</v>
      </c>
      <c r="AP457" s="15" t="s">
        <v>52</v>
      </c>
      <c r="AQ457" s="20"/>
      <c r="AR457" s="20"/>
    </row>
    <row r="458" spans="1:44" x14ac:dyDescent="0.25">
      <c r="A458" s="15" t="s">
        <v>1748</v>
      </c>
      <c r="B458" s="3">
        <v>44086</v>
      </c>
      <c r="C458" s="15" t="s">
        <v>326</v>
      </c>
      <c r="D458" s="15" t="s">
        <v>100</v>
      </c>
      <c r="E458" s="15" t="s">
        <v>347</v>
      </c>
      <c r="F458" s="15" t="s">
        <v>1274</v>
      </c>
      <c r="G458" s="15" t="s">
        <v>50</v>
      </c>
      <c r="H458" s="15" t="s">
        <v>1164</v>
      </c>
      <c r="I458" s="17" t="s">
        <v>52</v>
      </c>
      <c r="J458" s="17" t="s">
        <v>52</v>
      </c>
      <c r="K458" s="17" t="s">
        <v>52</v>
      </c>
      <c r="L458" s="17" t="s">
        <v>52</v>
      </c>
      <c r="M458" s="17">
        <v>0</v>
      </c>
      <c r="N458" s="15" t="s">
        <v>52</v>
      </c>
      <c r="O458" s="15" t="s">
        <v>1165</v>
      </c>
      <c r="P458" s="15" t="s">
        <v>1166</v>
      </c>
      <c r="Q458" s="17">
        <v>1893255</v>
      </c>
      <c r="R458" s="17">
        <v>0</v>
      </c>
      <c r="S458" s="17">
        <v>1893255</v>
      </c>
      <c r="T458" s="17">
        <v>0</v>
      </c>
      <c r="U458" s="15" t="s">
        <v>49</v>
      </c>
      <c r="V458" s="17">
        <v>0</v>
      </c>
      <c r="W458" s="17">
        <v>0</v>
      </c>
      <c r="X458" s="15" t="s">
        <v>49</v>
      </c>
      <c r="Y458" s="17">
        <v>0</v>
      </c>
      <c r="Z458" s="17">
        <v>0</v>
      </c>
      <c r="AA458" s="15" t="s">
        <v>49</v>
      </c>
      <c r="AB458" s="17">
        <v>0</v>
      </c>
      <c r="AC458" s="17">
        <v>0</v>
      </c>
      <c r="AD458" s="15" t="s">
        <v>49</v>
      </c>
      <c r="AE458" s="17">
        <v>0</v>
      </c>
      <c r="AF458" s="15">
        <v>0</v>
      </c>
      <c r="AG458" s="15" t="s">
        <v>49</v>
      </c>
      <c r="AH458" s="17">
        <v>0</v>
      </c>
      <c r="AI458" s="17">
        <v>0</v>
      </c>
      <c r="AJ458" s="15" t="s">
        <v>49</v>
      </c>
      <c r="AK458" s="17">
        <v>0</v>
      </c>
      <c r="AL458" s="17">
        <v>0</v>
      </c>
      <c r="AM458" s="104" t="s">
        <v>52</v>
      </c>
      <c r="AN458" s="15" t="s">
        <v>52</v>
      </c>
      <c r="AO458" s="105" t="s">
        <v>52</v>
      </c>
      <c r="AP458" s="15" t="s">
        <v>52</v>
      </c>
      <c r="AQ458" s="20"/>
      <c r="AR458" s="20"/>
    </row>
    <row r="459" spans="1:44" x14ac:dyDescent="0.25">
      <c r="A459" s="15" t="s">
        <v>1749</v>
      </c>
      <c r="B459" s="3">
        <v>44086</v>
      </c>
      <c r="C459" s="15" t="s">
        <v>326</v>
      </c>
      <c r="D459" s="15" t="s">
        <v>100</v>
      </c>
      <c r="E459" s="15" t="s">
        <v>347</v>
      </c>
      <c r="F459" s="15" t="s">
        <v>1274</v>
      </c>
      <c r="G459" s="15" t="s">
        <v>50</v>
      </c>
      <c r="H459" s="15" t="s">
        <v>1168</v>
      </c>
      <c r="I459" s="17" t="s">
        <v>52</v>
      </c>
      <c r="J459" s="17" t="s">
        <v>52</v>
      </c>
      <c r="K459" s="17" t="s">
        <v>52</v>
      </c>
      <c r="L459" s="17" t="s">
        <v>52</v>
      </c>
      <c r="M459" s="17">
        <v>0</v>
      </c>
      <c r="N459" s="15" t="s">
        <v>52</v>
      </c>
      <c r="O459" s="15" t="s">
        <v>53</v>
      </c>
      <c r="P459" s="15" t="s">
        <v>52</v>
      </c>
      <c r="Q459" s="17">
        <v>4960346.398</v>
      </c>
      <c r="R459" s="17">
        <v>0</v>
      </c>
      <c r="S459" s="17">
        <v>4461699.75</v>
      </c>
      <c r="T459" s="17">
        <v>0</v>
      </c>
      <c r="U459" s="15" t="s">
        <v>49</v>
      </c>
      <c r="V459" s="17">
        <v>0</v>
      </c>
      <c r="W459" s="17">
        <v>429867.8</v>
      </c>
      <c r="X459" s="15" t="s">
        <v>49</v>
      </c>
      <c r="Y459" s="17">
        <v>68778.847999999998</v>
      </c>
      <c r="Z459" s="17">
        <v>0</v>
      </c>
      <c r="AA459" s="15" t="s">
        <v>49</v>
      </c>
      <c r="AB459" s="17">
        <v>0</v>
      </c>
      <c r="AC459" s="17">
        <v>0</v>
      </c>
      <c r="AD459" s="15" t="s">
        <v>49</v>
      </c>
      <c r="AE459" s="17">
        <v>0</v>
      </c>
      <c r="AF459" s="15">
        <v>0</v>
      </c>
      <c r="AG459" s="15" t="s">
        <v>49</v>
      </c>
      <c r="AH459" s="17">
        <v>0</v>
      </c>
      <c r="AI459" s="17">
        <v>0</v>
      </c>
      <c r="AJ459" s="15" t="s">
        <v>49</v>
      </c>
      <c r="AK459" s="17">
        <v>0</v>
      </c>
      <c r="AL459" s="17">
        <v>0</v>
      </c>
      <c r="AM459" s="104" t="s">
        <v>52</v>
      </c>
      <c r="AN459" s="15" t="s">
        <v>52</v>
      </c>
      <c r="AO459" s="105" t="s">
        <v>52</v>
      </c>
      <c r="AP459" s="15" t="s">
        <v>52</v>
      </c>
      <c r="AQ459" s="20"/>
      <c r="AR459" s="20"/>
    </row>
    <row r="460" spans="1:44" x14ac:dyDescent="0.25">
      <c r="A460" s="15" t="s">
        <v>1750</v>
      </c>
      <c r="B460" s="3">
        <v>44086</v>
      </c>
      <c r="C460" s="15" t="s">
        <v>326</v>
      </c>
      <c r="D460" s="15" t="s">
        <v>240</v>
      </c>
      <c r="E460" s="15" t="s">
        <v>373</v>
      </c>
      <c r="F460" s="15" t="s">
        <v>1311</v>
      </c>
      <c r="G460" s="15" t="s">
        <v>50</v>
      </c>
      <c r="H460" s="15" t="s">
        <v>1170</v>
      </c>
      <c r="I460" s="17" t="s">
        <v>52</v>
      </c>
      <c r="J460" s="17" t="s">
        <v>52</v>
      </c>
      <c r="K460" s="17" t="s">
        <v>52</v>
      </c>
      <c r="L460" s="17" t="s">
        <v>52</v>
      </c>
      <c r="M460" s="17">
        <v>0</v>
      </c>
      <c r="N460" s="15" t="s">
        <v>52</v>
      </c>
      <c r="O460" s="15" t="s">
        <v>53</v>
      </c>
      <c r="P460" s="15" t="s">
        <v>52</v>
      </c>
      <c r="Q460" s="17">
        <v>314765807.51720005</v>
      </c>
      <c r="R460" s="17">
        <v>0</v>
      </c>
      <c r="S460" s="17">
        <v>211220010.64300007</v>
      </c>
      <c r="T460" s="17">
        <v>0</v>
      </c>
      <c r="U460" s="15" t="s">
        <v>49</v>
      </c>
      <c r="V460" s="17">
        <v>0</v>
      </c>
      <c r="W460" s="17">
        <v>89263617.99499999</v>
      </c>
      <c r="X460" s="15" t="s">
        <v>54</v>
      </c>
      <c r="Y460" s="17">
        <v>14282178.879199997</v>
      </c>
      <c r="Z460" s="17">
        <v>0</v>
      </c>
      <c r="AA460" s="15" t="s">
        <v>49</v>
      </c>
      <c r="AB460" s="17">
        <v>0</v>
      </c>
      <c r="AC460" s="17">
        <v>0</v>
      </c>
      <c r="AD460" s="15" t="s">
        <v>49</v>
      </c>
      <c r="AE460" s="17">
        <v>0</v>
      </c>
      <c r="AF460" s="15">
        <v>0</v>
      </c>
      <c r="AG460" s="15" t="s">
        <v>49</v>
      </c>
      <c r="AH460" s="17">
        <v>0</v>
      </c>
      <c r="AI460" s="17">
        <v>0</v>
      </c>
      <c r="AJ460" s="15" t="s">
        <v>49</v>
      </c>
      <c r="AK460" s="17">
        <v>0</v>
      </c>
      <c r="AL460" s="17">
        <v>0</v>
      </c>
      <c r="AM460" s="104" t="s">
        <v>52</v>
      </c>
      <c r="AN460" s="15" t="s">
        <v>52</v>
      </c>
      <c r="AO460" s="105" t="s">
        <v>52</v>
      </c>
      <c r="AP460" s="15" t="s">
        <v>52</v>
      </c>
      <c r="AQ460" s="20"/>
      <c r="AR460" s="20"/>
    </row>
    <row r="461" spans="1:44" x14ac:dyDescent="0.25">
      <c r="A461" s="15" t="s">
        <v>1751</v>
      </c>
      <c r="B461" s="3">
        <v>44086</v>
      </c>
      <c r="C461" s="15" t="s">
        <v>82</v>
      </c>
      <c r="D461" s="15" t="s">
        <v>240</v>
      </c>
      <c r="E461" s="15" t="s">
        <v>313</v>
      </c>
      <c r="F461" s="15" t="s">
        <v>1501</v>
      </c>
      <c r="G461" s="15" t="s">
        <v>50</v>
      </c>
      <c r="H461" s="15" t="s">
        <v>886</v>
      </c>
      <c r="I461" s="17" t="s">
        <v>52</v>
      </c>
      <c r="J461" s="17" t="s">
        <v>52</v>
      </c>
      <c r="K461" s="17" t="s">
        <v>52</v>
      </c>
      <c r="L461" s="17" t="s">
        <v>52</v>
      </c>
      <c r="M461" s="17">
        <v>0</v>
      </c>
      <c r="N461" s="15" t="s">
        <v>52</v>
      </c>
      <c r="O461" s="15" t="s">
        <v>53</v>
      </c>
      <c r="P461" s="15" t="s">
        <v>52</v>
      </c>
      <c r="Q461" s="17">
        <v>53024313.474800006</v>
      </c>
      <c r="R461" s="17">
        <v>0</v>
      </c>
      <c r="S461" s="17">
        <v>28135676.5</v>
      </c>
      <c r="T461" s="17">
        <v>0</v>
      </c>
      <c r="U461" s="15" t="s">
        <v>49</v>
      </c>
      <c r="V461" s="17">
        <v>0</v>
      </c>
      <c r="W461" s="17">
        <v>21455721.530000001</v>
      </c>
      <c r="X461" s="15" t="s">
        <v>54</v>
      </c>
      <c r="Y461" s="17">
        <v>3432915.4448000002</v>
      </c>
      <c r="Z461" s="17">
        <v>0</v>
      </c>
      <c r="AA461" s="15" t="s">
        <v>49</v>
      </c>
      <c r="AB461" s="17">
        <v>0</v>
      </c>
      <c r="AC461" s="17">
        <v>0</v>
      </c>
      <c r="AD461" s="15" t="s">
        <v>49</v>
      </c>
      <c r="AE461" s="17">
        <v>0</v>
      </c>
      <c r="AF461" s="15">
        <v>0</v>
      </c>
      <c r="AG461" s="15" t="s">
        <v>49</v>
      </c>
      <c r="AH461" s="17">
        <v>0</v>
      </c>
      <c r="AI461" s="17">
        <v>0</v>
      </c>
      <c r="AJ461" s="15" t="s">
        <v>49</v>
      </c>
      <c r="AK461" s="17">
        <v>0</v>
      </c>
      <c r="AL461" s="17">
        <v>0</v>
      </c>
      <c r="AM461" s="104" t="s">
        <v>52</v>
      </c>
      <c r="AN461" s="15" t="s">
        <v>52</v>
      </c>
      <c r="AO461" s="105" t="s">
        <v>52</v>
      </c>
      <c r="AP461" s="15" t="s">
        <v>52</v>
      </c>
      <c r="AQ461" s="20"/>
      <c r="AR461" s="20"/>
    </row>
    <row r="462" spans="1:44" x14ac:dyDescent="0.25">
      <c r="A462" s="15" t="s">
        <v>1752</v>
      </c>
      <c r="B462" s="3">
        <v>44086</v>
      </c>
      <c r="C462" s="15" t="s">
        <v>326</v>
      </c>
      <c r="D462" s="15" t="s">
        <v>384</v>
      </c>
      <c r="E462" s="15" t="s">
        <v>385</v>
      </c>
      <c r="F462" s="15" t="s">
        <v>1324</v>
      </c>
      <c r="G462" s="15" t="s">
        <v>50</v>
      </c>
      <c r="H462" s="15" t="s">
        <v>1172</v>
      </c>
      <c r="I462" s="17" t="s">
        <v>52</v>
      </c>
      <c r="J462" s="17" t="s">
        <v>52</v>
      </c>
      <c r="K462" s="17" t="s">
        <v>52</v>
      </c>
      <c r="L462" s="17" t="s">
        <v>52</v>
      </c>
      <c r="M462" s="17">
        <v>0</v>
      </c>
      <c r="N462" s="15" t="s">
        <v>52</v>
      </c>
      <c r="O462" s="15" t="s">
        <v>53</v>
      </c>
      <c r="P462" s="15" t="s">
        <v>52</v>
      </c>
      <c r="Q462" s="17">
        <v>146116773.31399998</v>
      </c>
      <c r="R462" s="17">
        <v>0</v>
      </c>
      <c r="S462" s="17">
        <v>108128015.49999997</v>
      </c>
      <c r="T462" s="17">
        <v>0</v>
      </c>
      <c r="U462" s="15" t="s">
        <v>49</v>
      </c>
      <c r="V462" s="17">
        <v>0</v>
      </c>
      <c r="W462" s="17">
        <v>32748929.149999999</v>
      </c>
      <c r="X462" s="15" t="s">
        <v>49</v>
      </c>
      <c r="Y462" s="17">
        <v>5239828.6640000008</v>
      </c>
      <c r="Z462" s="17">
        <v>0</v>
      </c>
      <c r="AA462" s="15" t="s">
        <v>49</v>
      </c>
      <c r="AB462" s="17">
        <v>0</v>
      </c>
      <c r="AC462" s="17">
        <v>0</v>
      </c>
      <c r="AD462" s="15" t="s">
        <v>49</v>
      </c>
      <c r="AE462" s="17">
        <v>0</v>
      </c>
      <c r="AF462" s="15">
        <v>0</v>
      </c>
      <c r="AG462" s="15" t="s">
        <v>49</v>
      </c>
      <c r="AH462" s="17">
        <v>0</v>
      </c>
      <c r="AI462" s="17">
        <v>0</v>
      </c>
      <c r="AJ462" s="15" t="s">
        <v>49</v>
      </c>
      <c r="AK462" s="17">
        <v>0</v>
      </c>
      <c r="AL462" s="17">
        <v>0</v>
      </c>
      <c r="AM462" s="104" t="s">
        <v>52</v>
      </c>
      <c r="AN462" s="15" t="s">
        <v>52</v>
      </c>
      <c r="AO462" s="105" t="s">
        <v>52</v>
      </c>
      <c r="AP462" s="15" t="s">
        <v>52</v>
      </c>
      <c r="AQ462" s="20"/>
      <c r="AR462" s="20"/>
    </row>
    <row r="463" spans="1:44" x14ac:dyDescent="0.25">
      <c r="A463" s="15" t="s">
        <v>1753</v>
      </c>
      <c r="B463" s="3">
        <v>44086</v>
      </c>
      <c r="C463" s="15" t="s">
        <v>326</v>
      </c>
      <c r="D463" s="15" t="s">
        <v>386</v>
      </c>
      <c r="E463" s="15" t="s">
        <v>387</v>
      </c>
      <c r="F463" s="15" t="s">
        <v>1268</v>
      </c>
      <c r="G463" s="15" t="s">
        <v>50</v>
      </c>
      <c r="H463" s="15" t="s">
        <v>1174</v>
      </c>
      <c r="I463" s="17" t="s">
        <v>52</v>
      </c>
      <c r="J463" s="17" t="s">
        <v>52</v>
      </c>
      <c r="K463" s="17" t="s">
        <v>52</v>
      </c>
      <c r="L463" s="17" t="s">
        <v>52</v>
      </c>
      <c r="M463" s="17">
        <v>0</v>
      </c>
      <c r="N463" s="15" t="s">
        <v>52</v>
      </c>
      <c r="O463" s="15" t="s">
        <v>53</v>
      </c>
      <c r="P463" s="15" t="s">
        <v>52</v>
      </c>
      <c r="Q463" s="17">
        <v>343145994.32380003</v>
      </c>
      <c r="R463" s="17">
        <v>0</v>
      </c>
      <c r="S463" s="17">
        <v>227729987.56000006</v>
      </c>
      <c r="T463" s="17">
        <v>0</v>
      </c>
      <c r="U463" s="15" t="s">
        <v>49</v>
      </c>
      <c r="V463" s="17">
        <v>0</v>
      </c>
      <c r="W463" s="17">
        <v>99496557.555000007</v>
      </c>
      <c r="X463" s="15" t="s">
        <v>49</v>
      </c>
      <c r="Y463" s="17">
        <v>15919449.208799997</v>
      </c>
      <c r="Z463" s="17">
        <v>0</v>
      </c>
      <c r="AA463" s="15" t="s">
        <v>49</v>
      </c>
      <c r="AB463" s="17">
        <v>0</v>
      </c>
      <c r="AC463" s="17">
        <v>0</v>
      </c>
      <c r="AD463" s="15" t="s">
        <v>49</v>
      </c>
      <c r="AE463" s="17">
        <v>0</v>
      </c>
      <c r="AF463" s="15">
        <v>0</v>
      </c>
      <c r="AG463" s="15" t="s">
        <v>49</v>
      </c>
      <c r="AH463" s="17">
        <v>0</v>
      </c>
      <c r="AI463" s="17">
        <v>0</v>
      </c>
      <c r="AJ463" s="15" t="s">
        <v>49</v>
      </c>
      <c r="AK463" s="17">
        <v>0</v>
      </c>
      <c r="AL463" s="17">
        <v>0</v>
      </c>
      <c r="AM463" s="104" t="s">
        <v>52</v>
      </c>
      <c r="AN463" s="15" t="s">
        <v>52</v>
      </c>
      <c r="AO463" s="105" t="s">
        <v>52</v>
      </c>
      <c r="AP463" s="15" t="s">
        <v>52</v>
      </c>
      <c r="AQ463" s="20"/>
      <c r="AR463" s="20"/>
    </row>
    <row r="464" spans="1:44" x14ac:dyDescent="0.25">
      <c r="A464" s="15" t="s">
        <v>1754</v>
      </c>
      <c r="B464" s="3">
        <v>44086</v>
      </c>
      <c r="C464" s="15" t="s">
        <v>326</v>
      </c>
      <c r="D464" s="15" t="s">
        <v>388</v>
      </c>
      <c r="E464" s="15" t="s">
        <v>389</v>
      </c>
      <c r="F464" s="15" t="s">
        <v>1267</v>
      </c>
      <c r="G464" s="15" t="s">
        <v>50</v>
      </c>
      <c r="H464" s="15" t="s">
        <v>1176</v>
      </c>
      <c r="I464" s="17" t="s">
        <v>52</v>
      </c>
      <c r="J464" s="17" t="s">
        <v>52</v>
      </c>
      <c r="K464" s="17" t="s">
        <v>52</v>
      </c>
      <c r="L464" s="17" t="s">
        <v>52</v>
      </c>
      <c r="M464" s="17">
        <v>0</v>
      </c>
      <c r="N464" s="15" t="s">
        <v>52</v>
      </c>
      <c r="O464" s="15" t="s">
        <v>53</v>
      </c>
      <c r="P464" s="15" t="s">
        <v>52</v>
      </c>
      <c r="Q464" s="17">
        <v>104254153.39820001</v>
      </c>
      <c r="R464" s="17">
        <v>0</v>
      </c>
      <c r="S464" s="17">
        <v>74327440.250000015</v>
      </c>
      <c r="T464" s="17">
        <v>0</v>
      </c>
      <c r="U464" s="15" t="s">
        <v>49</v>
      </c>
      <c r="V464" s="17">
        <v>0</v>
      </c>
      <c r="W464" s="17">
        <v>25798890.645</v>
      </c>
      <c r="X464" s="15" t="s">
        <v>49</v>
      </c>
      <c r="Y464" s="17">
        <v>4127822.5031999997</v>
      </c>
      <c r="Z464" s="17">
        <v>0</v>
      </c>
      <c r="AA464" s="15" t="s">
        <v>49</v>
      </c>
      <c r="AB464" s="17">
        <v>0</v>
      </c>
      <c r="AC464" s="17">
        <v>0</v>
      </c>
      <c r="AD464" s="15" t="s">
        <v>49</v>
      </c>
      <c r="AE464" s="17">
        <v>0</v>
      </c>
      <c r="AF464" s="15">
        <v>0</v>
      </c>
      <c r="AG464" s="15" t="s">
        <v>49</v>
      </c>
      <c r="AH464" s="17">
        <v>0</v>
      </c>
      <c r="AI464" s="17">
        <v>0</v>
      </c>
      <c r="AJ464" s="15" t="s">
        <v>49</v>
      </c>
      <c r="AK464" s="17">
        <v>0</v>
      </c>
      <c r="AL464" s="17">
        <v>0</v>
      </c>
      <c r="AM464" s="104" t="s">
        <v>52</v>
      </c>
      <c r="AN464" s="15" t="s">
        <v>52</v>
      </c>
      <c r="AO464" s="105" t="s">
        <v>52</v>
      </c>
      <c r="AP464" s="15" t="s">
        <v>52</v>
      </c>
      <c r="AQ464" s="20"/>
      <c r="AR464" s="20"/>
    </row>
    <row r="465" spans="1:44" x14ac:dyDescent="0.25">
      <c r="A465" s="15" t="s">
        <v>1755</v>
      </c>
      <c r="B465" s="3">
        <v>44086</v>
      </c>
      <c r="C465" s="15" t="s">
        <v>326</v>
      </c>
      <c r="D465" s="15" t="s">
        <v>388</v>
      </c>
      <c r="E465" s="15" t="s">
        <v>389</v>
      </c>
      <c r="F465" s="15" t="s">
        <v>1267</v>
      </c>
      <c r="G465" s="15" t="s">
        <v>50</v>
      </c>
      <c r="H465" s="15" t="s">
        <v>1178</v>
      </c>
      <c r="I465" s="17" t="s">
        <v>52</v>
      </c>
      <c r="J465" s="17" t="s">
        <v>52</v>
      </c>
      <c r="K465" s="17" t="s">
        <v>52</v>
      </c>
      <c r="L465" s="17" t="s">
        <v>52</v>
      </c>
      <c r="M465" s="17">
        <v>0</v>
      </c>
      <c r="N465" s="15" t="s">
        <v>52</v>
      </c>
      <c r="O465" s="15" t="s">
        <v>1179</v>
      </c>
      <c r="P465" s="15" t="s">
        <v>1180</v>
      </c>
      <c r="Q465" s="17">
        <v>3033893.87</v>
      </c>
      <c r="R465" s="17">
        <v>0</v>
      </c>
      <c r="S465" s="17">
        <v>0</v>
      </c>
      <c r="T465" s="17">
        <v>2615425.75</v>
      </c>
      <c r="U465" s="15" t="s">
        <v>54</v>
      </c>
      <c r="V465" s="17">
        <v>418468.12</v>
      </c>
      <c r="W465" s="17">
        <v>0</v>
      </c>
      <c r="X465" s="15" t="s">
        <v>49</v>
      </c>
      <c r="Y465" s="17">
        <v>0</v>
      </c>
      <c r="Z465" s="17">
        <v>0</v>
      </c>
      <c r="AA465" s="15" t="s">
        <v>49</v>
      </c>
      <c r="AB465" s="17">
        <v>0</v>
      </c>
      <c r="AC465" s="17">
        <v>0</v>
      </c>
      <c r="AD465" s="15" t="s">
        <v>49</v>
      </c>
      <c r="AE465" s="17">
        <v>0</v>
      </c>
      <c r="AF465" s="15">
        <v>0</v>
      </c>
      <c r="AG465" s="15" t="s">
        <v>49</v>
      </c>
      <c r="AH465" s="17">
        <v>0</v>
      </c>
      <c r="AI465" s="17">
        <v>0</v>
      </c>
      <c r="AJ465" s="15" t="s">
        <v>49</v>
      </c>
      <c r="AK465" s="17">
        <v>0</v>
      </c>
      <c r="AL465" s="17">
        <v>0</v>
      </c>
      <c r="AM465" s="104" t="s">
        <v>52</v>
      </c>
      <c r="AN465" s="15" t="s">
        <v>52</v>
      </c>
      <c r="AO465" s="105" t="s">
        <v>52</v>
      </c>
      <c r="AP465" s="15" t="s">
        <v>52</v>
      </c>
      <c r="AQ465" s="20"/>
      <c r="AR465" s="20"/>
    </row>
    <row r="466" spans="1:44" x14ac:dyDescent="0.25">
      <c r="A466" s="15" t="s">
        <v>1756</v>
      </c>
      <c r="B466" s="3">
        <v>44086</v>
      </c>
      <c r="C466" s="15" t="s">
        <v>326</v>
      </c>
      <c r="D466" s="15" t="s">
        <v>388</v>
      </c>
      <c r="E466" s="15" t="s">
        <v>389</v>
      </c>
      <c r="F466" s="15" t="s">
        <v>1267</v>
      </c>
      <c r="G466" s="15" t="s">
        <v>50</v>
      </c>
      <c r="H466" s="15" t="s">
        <v>1182</v>
      </c>
      <c r="I466" s="17" t="s">
        <v>52</v>
      </c>
      <c r="J466" s="17" t="s">
        <v>52</v>
      </c>
      <c r="K466" s="17" t="s">
        <v>52</v>
      </c>
      <c r="L466" s="17" t="s">
        <v>52</v>
      </c>
      <c r="M466" s="17">
        <v>0</v>
      </c>
      <c r="N466" s="15" t="s">
        <v>52</v>
      </c>
      <c r="O466" s="15" t="s">
        <v>53</v>
      </c>
      <c r="P466" s="15" t="s">
        <v>52</v>
      </c>
      <c r="Q466" s="17">
        <v>23323392.504999999</v>
      </c>
      <c r="R466" s="17">
        <v>0</v>
      </c>
      <c r="S466" s="17">
        <v>20071225.350000001</v>
      </c>
      <c r="T466" s="17">
        <v>0</v>
      </c>
      <c r="U466" s="15" t="s">
        <v>49</v>
      </c>
      <c r="V466" s="17">
        <v>0</v>
      </c>
      <c r="W466" s="17">
        <v>2803592.375</v>
      </c>
      <c r="X466" s="15" t="s">
        <v>54</v>
      </c>
      <c r="Y466" s="17">
        <v>448574.77999999997</v>
      </c>
      <c r="Z466" s="17">
        <v>0</v>
      </c>
      <c r="AA466" s="15" t="s">
        <v>49</v>
      </c>
      <c r="AB466" s="17">
        <v>0</v>
      </c>
      <c r="AC466" s="17">
        <v>0</v>
      </c>
      <c r="AD466" s="15" t="s">
        <v>49</v>
      </c>
      <c r="AE466" s="17">
        <v>0</v>
      </c>
      <c r="AF466" s="15">
        <v>0</v>
      </c>
      <c r="AG466" s="15" t="s">
        <v>49</v>
      </c>
      <c r="AH466" s="17">
        <v>0</v>
      </c>
      <c r="AI466" s="17">
        <v>0</v>
      </c>
      <c r="AJ466" s="15" t="s">
        <v>49</v>
      </c>
      <c r="AK466" s="17">
        <v>0</v>
      </c>
      <c r="AL466" s="17">
        <v>0</v>
      </c>
      <c r="AM466" s="104" t="s">
        <v>52</v>
      </c>
      <c r="AN466" s="15" t="s">
        <v>52</v>
      </c>
      <c r="AO466" s="105" t="s">
        <v>52</v>
      </c>
      <c r="AP466" s="15" t="s">
        <v>52</v>
      </c>
      <c r="AQ466" s="20"/>
      <c r="AR466" s="20"/>
    </row>
    <row r="467" spans="1:44" x14ac:dyDescent="0.25">
      <c r="A467" s="15" t="s">
        <v>1757</v>
      </c>
      <c r="B467" s="3">
        <v>44086</v>
      </c>
      <c r="C467" s="15" t="s">
        <v>326</v>
      </c>
      <c r="D467" s="15" t="s">
        <v>388</v>
      </c>
      <c r="E467" s="15" t="s">
        <v>389</v>
      </c>
      <c r="F467" s="15" t="s">
        <v>1267</v>
      </c>
      <c r="G467" s="15" t="s">
        <v>60</v>
      </c>
      <c r="H467" s="15" t="s">
        <v>52</v>
      </c>
      <c r="I467" s="17" t="s">
        <v>1184</v>
      </c>
      <c r="J467" s="17" t="s">
        <v>52</v>
      </c>
      <c r="K467" s="17" t="s">
        <v>1185</v>
      </c>
      <c r="L467" s="17" t="s">
        <v>599</v>
      </c>
      <c r="M467" s="17">
        <v>844245</v>
      </c>
      <c r="N467" s="15" t="s">
        <v>64</v>
      </c>
      <c r="O467" s="15" t="s">
        <v>1186</v>
      </c>
      <c r="P467" s="15" t="s">
        <v>1187</v>
      </c>
      <c r="Q467" s="17">
        <v>-581445</v>
      </c>
      <c r="R467" s="17">
        <v>0</v>
      </c>
      <c r="S467" s="17">
        <v>-581445</v>
      </c>
      <c r="T467" s="17">
        <v>0</v>
      </c>
      <c r="U467" s="15" t="s">
        <v>49</v>
      </c>
      <c r="V467" s="17">
        <v>0</v>
      </c>
      <c r="W467" s="17">
        <v>0</v>
      </c>
      <c r="X467" s="15" t="s">
        <v>49</v>
      </c>
      <c r="Y467" s="17">
        <v>0</v>
      </c>
      <c r="Z467" s="17">
        <v>0</v>
      </c>
      <c r="AA467" s="15" t="s">
        <v>49</v>
      </c>
      <c r="AB467" s="17">
        <v>0</v>
      </c>
      <c r="AC467" s="17">
        <v>0</v>
      </c>
      <c r="AD467" s="15" t="s">
        <v>49</v>
      </c>
      <c r="AE467" s="17">
        <v>0</v>
      </c>
      <c r="AF467" s="15">
        <v>0</v>
      </c>
      <c r="AG467" s="15" t="s">
        <v>49</v>
      </c>
      <c r="AH467" s="17">
        <v>0</v>
      </c>
      <c r="AI467" s="17">
        <v>0</v>
      </c>
      <c r="AJ467" s="15" t="s">
        <v>49</v>
      </c>
      <c r="AK467" s="17">
        <v>0</v>
      </c>
      <c r="AL467" s="17">
        <v>0</v>
      </c>
      <c r="AM467" s="104" t="s">
        <v>52</v>
      </c>
      <c r="AN467" s="15" t="s">
        <v>52</v>
      </c>
      <c r="AO467" s="105" t="s">
        <v>52</v>
      </c>
      <c r="AP467" s="15" t="s">
        <v>52</v>
      </c>
      <c r="AQ467" s="20"/>
      <c r="AR467" s="20"/>
    </row>
    <row r="468" spans="1:44" x14ac:dyDescent="0.25">
      <c r="A468" s="15" t="s">
        <v>1758</v>
      </c>
      <c r="B468" s="3">
        <v>44086</v>
      </c>
      <c r="C468" s="15" t="s">
        <v>326</v>
      </c>
      <c r="D468" s="15" t="s">
        <v>393</v>
      </c>
      <c r="E468" s="15" t="s">
        <v>394</v>
      </c>
      <c r="F468" s="15" t="s">
        <v>1338</v>
      </c>
      <c r="G468" s="15" t="s">
        <v>50</v>
      </c>
      <c r="H468" s="15" t="s">
        <v>1189</v>
      </c>
      <c r="I468" s="17" t="s">
        <v>52</v>
      </c>
      <c r="J468" s="17" t="s">
        <v>52</v>
      </c>
      <c r="K468" s="17" t="s">
        <v>52</v>
      </c>
      <c r="L468" s="17" t="s">
        <v>52</v>
      </c>
      <c r="M468" s="17">
        <v>0</v>
      </c>
      <c r="N468" s="15" t="s">
        <v>52</v>
      </c>
      <c r="O468" s="15" t="s">
        <v>53</v>
      </c>
      <c r="P468" s="15" t="s">
        <v>52</v>
      </c>
      <c r="Q468" s="17">
        <v>230037784.27500004</v>
      </c>
      <c r="R468" s="17">
        <v>0</v>
      </c>
      <c r="S468" s="17">
        <v>148762334.69080004</v>
      </c>
      <c r="T468" s="17">
        <v>0</v>
      </c>
      <c r="U468" s="15" t="s">
        <v>49</v>
      </c>
      <c r="V468" s="17">
        <v>0</v>
      </c>
      <c r="W468" s="17">
        <v>70065042.745000005</v>
      </c>
      <c r="X468" s="15" t="s">
        <v>54</v>
      </c>
      <c r="Y468" s="17">
        <v>11210406.839200003</v>
      </c>
      <c r="Z468" s="17">
        <v>0</v>
      </c>
      <c r="AA468" s="15" t="s">
        <v>49</v>
      </c>
      <c r="AB468" s="17">
        <v>0</v>
      </c>
      <c r="AC468" s="17">
        <v>0</v>
      </c>
      <c r="AD468" s="15" t="s">
        <v>49</v>
      </c>
      <c r="AE468" s="17">
        <v>0</v>
      </c>
      <c r="AF468" s="15">
        <v>0</v>
      </c>
      <c r="AG468" s="15" t="s">
        <v>49</v>
      </c>
      <c r="AH468" s="17">
        <v>0</v>
      </c>
      <c r="AI468" s="17">
        <v>0</v>
      </c>
      <c r="AJ468" s="15" t="s">
        <v>49</v>
      </c>
      <c r="AK468" s="17">
        <v>0</v>
      </c>
      <c r="AL468" s="17">
        <v>0</v>
      </c>
      <c r="AM468" s="104" t="s">
        <v>52</v>
      </c>
      <c r="AN468" s="15" t="s">
        <v>52</v>
      </c>
      <c r="AO468" s="105" t="s">
        <v>52</v>
      </c>
      <c r="AP468" s="15" t="s">
        <v>52</v>
      </c>
      <c r="AQ468" s="20"/>
      <c r="AR468" s="20"/>
    </row>
    <row r="469" spans="1:44" x14ac:dyDescent="0.25">
      <c r="A469" s="15" t="s">
        <v>1759</v>
      </c>
      <c r="B469" s="3">
        <v>44086</v>
      </c>
      <c r="C469" s="15" t="s">
        <v>326</v>
      </c>
      <c r="D469" s="15" t="s">
        <v>652</v>
      </c>
      <c r="E469" s="15" t="s">
        <v>48</v>
      </c>
      <c r="F469" s="15" t="s">
        <v>634</v>
      </c>
      <c r="G469" s="15" t="s">
        <v>50</v>
      </c>
      <c r="H469" s="15" t="s">
        <v>600</v>
      </c>
      <c r="I469" s="17" t="s">
        <v>52</v>
      </c>
      <c r="J469" s="17" t="s">
        <v>52</v>
      </c>
      <c r="K469" s="17" t="s">
        <v>52</v>
      </c>
      <c r="L469" s="17" t="s">
        <v>52</v>
      </c>
      <c r="M469" s="17">
        <v>0</v>
      </c>
      <c r="N469" s="15" t="s">
        <v>52</v>
      </c>
      <c r="O469" s="15" t="s">
        <v>53</v>
      </c>
      <c r="P469" s="15" t="s">
        <v>52</v>
      </c>
      <c r="Q469" s="17">
        <v>127803523.73199999</v>
      </c>
      <c r="R469" s="17">
        <v>0</v>
      </c>
      <c r="S469" s="17">
        <v>118910742.37500001</v>
      </c>
      <c r="T469" s="17">
        <v>0</v>
      </c>
      <c r="U469" s="15" t="s">
        <v>49</v>
      </c>
      <c r="V469" s="17">
        <v>0</v>
      </c>
      <c r="W469" s="17">
        <v>7666190.8250000002</v>
      </c>
      <c r="X469" s="15" t="s">
        <v>49</v>
      </c>
      <c r="Y469" s="17">
        <v>1226590.5319999999</v>
      </c>
      <c r="Z469" s="17">
        <v>0</v>
      </c>
      <c r="AA469" s="15" t="s">
        <v>49</v>
      </c>
      <c r="AB469" s="17">
        <v>0</v>
      </c>
      <c r="AC469" s="17">
        <v>0</v>
      </c>
      <c r="AD469" s="15" t="s">
        <v>49</v>
      </c>
      <c r="AE469" s="17">
        <v>0</v>
      </c>
      <c r="AF469" s="15">
        <v>0</v>
      </c>
      <c r="AG469" s="15" t="s">
        <v>49</v>
      </c>
      <c r="AH469" s="17">
        <v>0</v>
      </c>
      <c r="AI469" s="17">
        <v>0</v>
      </c>
      <c r="AJ469" s="15" t="s">
        <v>49</v>
      </c>
      <c r="AK469" s="17">
        <v>0</v>
      </c>
      <c r="AL469" s="17">
        <v>0</v>
      </c>
      <c r="AM469" s="104" t="s">
        <v>52</v>
      </c>
      <c r="AN469" s="15" t="s">
        <v>52</v>
      </c>
      <c r="AO469" s="105" t="s">
        <v>52</v>
      </c>
      <c r="AP469" s="15" t="s">
        <v>52</v>
      </c>
      <c r="AQ469" s="20"/>
      <c r="AR469" s="20"/>
    </row>
    <row r="470" spans="1:44" x14ac:dyDescent="0.25">
      <c r="A470" s="15" t="s">
        <v>1760</v>
      </c>
      <c r="B470" s="3">
        <v>44086</v>
      </c>
      <c r="C470" s="15" t="s">
        <v>326</v>
      </c>
      <c r="D470" s="15" t="s">
        <v>652</v>
      </c>
      <c r="E470" s="15" t="s">
        <v>48</v>
      </c>
      <c r="F470" s="15" t="s">
        <v>634</v>
      </c>
      <c r="G470" s="15" t="s">
        <v>60</v>
      </c>
      <c r="H470" s="15" t="s">
        <v>52</v>
      </c>
      <c r="I470" s="17" t="s">
        <v>601</v>
      </c>
      <c r="J470" s="17" t="s">
        <v>52</v>
      </c>
      <c r="K470" s="17" t="s">
        <v>602</v>
      </c>
      <c r="L470" s="17" t="s">
        <v>603</v>
      </c>
      <c r="M470" s="17">
        <v>37298</v>
      </c>
      <c r="N470" s="15" t="s">
        <v>64</v>
      </c>
      <c r="O470" s="15" t="s">
        <v>604</v>
      </c>
      <c r="P470" s="15" t="s">
        <v>605</v>
      </c>
      <c r="Q470" s="17">
        <v>-385805</v>
      </c>
      <c r="R470" s="17">
        <v>0</v>
      </c>
      <c r="S470" s="17">
        <v>-385805</v>
      </c>
      <c r="T470" s="17">
        <v>0</v>
      </c>
      <c r="U470" s="15" t="s">
        <v>49</v>
      </c>
      <c r="V470" s="17">
        <v>0</v>
      </c>
      <c r="W470" s="17">
        <v>0</v>
      </c>
      <c r="X470" s="15" t="s">
        <v>49</v>
      </c>
      <c r="Y470" s="17">
        <v>0</v>
      </c>
      <c r="Z470" s="17">
        <v>0</v>
      </c>
      <c r="AA470" s="15" t="s">
        <v>49</v>
      </c>
      <c r="AB470" s="17">
        <v>0</v>
      </c>
      <c r="AC470" s="17">
        <v>0</v>
      </c>
      <c r="AD470" s="15" t="s">
        <v>49</v>
      </c>
      <c r="AE470" s="17">
        <v>0</v>
      </c>
      <c r="AF470" s="15">
        <v>0</v>
      </c>
      <c r="AG470" s="15" t="s">
        <v>49</v>
      </c>
      <c r="AH470" s="17">
        <v>0</v>
      </c>
      <c r="AI470" s="17">
        <v>0</v>
      </c>
      <c r="AJ470" s="15" t="s">
        <v>49</v>
      </c>
      <c r="AK470" s="17">
        <v>0</v>
      </c>
      <c r="AL470" s="17">
        <v>0</v>
      </c>
      <c r="AM470" s="104" t="s">
        <v>52</v>
      </c>
      <c r="AN470" s="15" t="s">
        <v>52</v>
      </c>
      <c r="AO470" s="105" t="s">
        <v>52</v>
      </c>
      <c r="AP470" s="15" t="s">
        <v>52</v>
      </c>
      <c r="AQ470" s="20"/>
      <c r="AR470" s="20"/>
    </row>
    <row r="471" spans="1:44" x14ac:dyDescent="0.25">
      <c r="A471" s="15" t="s">
        <v>1761</v>
      </c>
      <c r="B471" s="3">
        <v>44086</v>
      </c>
      <c r="C471" s="15" t="s">
        <v>326</v>
      </c>
      <c r="D471" s="15" t="s">
        <v>397</v>
      </c>
      <c r="E471" s="15" t="s">
        <v>398</v>
      </c>
      <c r="F471" s="15" t="s">
        <v>1351</v>
      </c>
      <c r="G471" s="15" t="s">
        <v>50</v>
      </c>
      <c r="H471" s="15" t="s">
        <v>1191</v>
      </c>
      <c r="I471" s="17" t="s">
        <v>52</v>
      </c>
      <c r="J471" s="17" t="s">
        <v>52</v>
      </c>
      <c r="K471" s="17" t="s">
        <v>52</v>
      </c>
      <c r="L471" s="17" t="s">
        <v>52</v>
      </c>
      <c r="M471" s="17">
        <v>0</v>
      </c>
      <c r="N471" s="15" t="s">
        <v>52</v>
      </c>
      <c r="O471" s="15" t="s">
        <v>53</v>
      </c>
      <c r="P471" s="15" t="s">
        <v>52</v>
      </c>
      <c r="Q471" s="17">
        <v>5281039</v>
      </c>
      <c r="R471" s="17">
        <v>0</v>
      </c>
      <c r="S471" s="17">
        <v>2503535</v>
      </c>
      <c r="T471" s="17">
        <v>0</v>
      </c>
      <c r="U471" s="15" t="s">
        <v>49</v>
      </c>
      <c r="V471" s="17">
        <v>0</v>
      </c>
      <c r="W471" s="17">
        <v>2394400</v>
      </c>
      <c r="X471" s="15" t="s">
        <v>49</v>
      </c>
      <c r="Y471" s="17">
        <v>383104</v>
      </c>
      <c r="Z471" s="17">
        <v>0</v>
      </c>
      <c r="AA471" s="15" t="s">
        <v>49</v>
      </c>
      <c r="AB471" s="17">
        <v>0</v>
      </c>
      <c r="AC471" s="17">
        <v>0</v>
      </c>
      <c r="AD471" s="15" t="s">
        <v>49</v>
      </c>
      <c r="AE471" s="17">
        <v>0</v>
      </c>
      <c r="AF471" s="15">
        <v>0</v>
      </c>
      <c r="AG471" s="15" t="s">
        <v>49</v>
      </c>
      <c r="AH471" s="17">
        <v>0</v>
      </c>
      <c r="AI471" s="17">
        <v>0</v>
      </c>
      <c r="AJ471" s="15" t="s">
        <v>49</v>
      </c>
      <c r="AK471" s="17">
        <v>0</v>
      </c>
      <c r="AL471" s="17">
        <v>0</v>
      </c>
      <c r="AM471" s="104" t="s">
        <v>52</v>
      </c>
      <c r="AN471" s="15" t="s">
        <v>52</v>
      </c>
      <c r="AO471" s="105" t="s">
        <v>52</v>
      </c>
      <c r="AP471" s="15" t="s">
        <v>52</v>
      </c>
      <c r="AQ471" s="20"/>
      <c r="AR471" s="20"/>
    </row>
    <row r="472" spans="1:44" x14ac:dyDescent="0.25">
      <c r="A472" s="15" t="s">
        <v>1762</v>
      </c>
      <c r="B472" s="3">
        <v>44086</v>
      </c>
      <c r="C472" s="15" t="s">
        <v>326</v>
      </c>
      <c r="D472" s="15" t="s">
        <v>653</v>
      </c>
      <c r="E472" s="15" t="s">
        <v>79</v>
      </c>
      <c r="F472" s="15" t="s">
        <v>668</v>
      </c>
      <c r="G472" s="15" t="s">
        <v>50</v>
      </c>
      <c r="H472" s="15" t="s">
        <v>608</v>
      </c>
      <c r="I472" s="17" t="s">
        <v>52</v>
      </c>
      <c r="J472" s="17" t="s">
        <v>52</v>
      </c>
      <c r="K472" s="17" t="s">
        <v>52</v>
      </c>
      <c r="L472" s="17" t="s">
        <v>52</v>
      </c>
      <c r="M472" s="17">
        <v>0</v>
      </c>
      <c r="N472" s="15" t="s">
        <v>52</v>
      </c>
      <c r="O472" s="15" t="s">
        <v>53</v>
      </c>
      <c r="P472" s="15" t="s">
        <v>52</v>
      </c>
      <c r="Q472" s="17">
        <v>93632225.714800015</v>
      </c>
      <c r="R472" s="17">
        <v>0</v>
      </c>
      <c r="S472" s="17">
        <v>77887015.075000003</v>
      </c>
      <c r="T472" s="17">
        <v>0</v>
      </c>
      <c r="U472" s="15" t="s">
        <v>49</v>
      </c>
      <c r="V472" s="17">
        <v>0</v>
      </c>
      <c r="W472" s="17">
        <v>11235443.655000001</v>
      </c>
      <c r="X472" s="15" t="s">
        <v>54</v>
      </c>
      <c r="Y472" s="17">
        <v>1797670.9847999997</v>
      </c>
      <c r="Z472" s="17">
        <v>0</v>
      </c>
      <c r="AA472" s="15" t="s">
        <v>49</v>
      </c>
      <c r="AB472" s="17">
        <v>0</v>
      </c>
      <c r="AC472" s="17">
        <v>2511200</v>
      </c>
      <c r="AD472" s="15" t="s">
        <v>85</v>
      </c>
      <c r="AE472" s="17">
        <v>200896</v>
      </c>
      <c r="AF472" s="15">
        <v>0</v>
      </c>
      <c r="AG472" s="15" t="s">
        <v>49</v>
      </c>
      <c r="AH472" s="17">
        <v>0</v>
      </c>
      <c r="AI472" s="17">
        <v>0</v>
      </c>
      <c r="AJ472" s="15" t="s">
        <v>49</v>
      </c>
      <c r="AK472" s="17">
        <v>0</v>
      </c>
      <c r="AL472" s="17">
        <v>0</v>
      </c>
      <c r="AM472" s="104" t="s">
        <v>52</v>
      </c>
      <c r="AN472" s="15" t="s">
        <v>52</v>
      </c>
      <c r="AO472" s="105" t="s">
        <v>52</v>
      </c>
      <c r="AP472" s="15" t="s">
        <v>52</v>
      </c>
      <c r="AQ472" s="20"/>
      <c r="AR472" s="20"/>
    </row>
    <row r="473" spans="1:44" x14ac:dyDescent="0.25">
      <c r="A473" s="15" t="s">
        <v>1763</v>
      </c>
      <c r="B473" s="19">
        <v>44086</v>
      </c>
      <c r="C473" s="15" t="s">
        <v>326</v>
      </c>
      <c r="D473" s="15" t="s">
        <v>1352</v>
      </c>
      <c r="E473" s="15" t="s">
        <v>1353</v>
      </c>
      <c r="F473" s="15" t="s">
        <v>1366</v>
      </c>
      <c r="G473" s="15" t="s">
        <v>50</v>
      </c>
      <c r="H473" s="15" t="s">
        <v>1354</v>
      </c>
      <c r="I473" s="17"/>
      <c r="J473" s="17"/>
      <c r="K473" s="17"/>
      <c r="L473" s="17"/>
      <c r="M473" s="17">
        <v>0</v>
      </c>
      <c r="N473" s="15"/>
      <c r="O473" s="15" t="s">
        <v>661</v>
      </c>
      <c r="P473" s="15"/>
      <c r="Q473" s="17">
        <v>0</v>
      </c>
      <c r="R473" s="17">
        <v>0</v>
      </c>
      <c r="S473" s="17">
        <v>0</v>
      </c>
      <c r="T473" s="17">
        <v>0</v>
      </c>
      <c r="U473" s="15" t="s">
        <v>49</v>
      </c>
      <c r="V473" s="17">
        <v>0</v>
      </c>
      <c r="W473" s="17">
        <v>0</v>
      </c>
      <c r="X473" s="15" t="s">
        <v>49</v>
      </c>
      <c r="Y473" s="17">
        <v>0</v>
      </c>
      <c r="Z473" s="17">
        <v>0</v>
      </c>
      <c r="AA473" s="15" t="s">
        <v>49</v>
      </c>
      <c r="AB473" s="17">
        <v>0</v>
      </c>
      <c r="AC473" s="17">
        <v>0</v>
      </c>
      <c r="AD473" s="15" t="s">
        <v>49</v>
      </c>
      <c r="AE473" s="17">
        <v>0</v>
      </c>
      <c r="AF473" s="15" t="s">
        <v>681</v>
      </c>
      <c r="AG473" s="15" t="s">
        <v>49</v>
      </c>
      <c r="AH473" s="17">
        <v>0</v>
      </c>
      <c r="AI473" s="17">
        <v>0</v>
      </c>
      <c r="AJ473" s="15" t="s">
        <v>49</v>
      </c>
      <c r="AK473" s="17">
        <v>0</v>
      </c>
      <c r="AL473" s="17">
        <v>0</v>
      </c>
      <c r="AM473" s="104"/>
      <c r="AN473" s="5"/>
      <c r="AO473" s="106"/>
      <c r="AP473" s="15"/>
      <c r="AQ473" s="20"/>
      <c r="AR473" s="20"/>
    </row>
    <row r="474" spans="1:44" x14ac:dyDescent="0.25">
      <c r="A474" s="15" t="s">
        <v>1764</v>
      </c>
      <c r="B474" s="3">
        <v>44086</v>
      </c>
      <c r="C474" s="15" t="s">
        <v>326</v>
      </c>
      <c r="D474" s="15" t="s">
        <v>399</v>
      </c>
      <c r="E474" s="15" t="s">
        <v>400</v>
      </c>
      <c r="F474" s="15" t="s">
        <v>1379</v>
      </c>
      <c r="G474" s="15" t="s">
        <v>50</v>
      </c>
      <c r="H474" s="15" t="s">
        <v>1193</v>
      </c>
      <c r="I474" s="17" t="s">
        <v>52</v>
      </c>
      <c r="J474" s="17" t="s">
        <v>52</v>
      </c>
      <c r="K474" s="17" t="s">
        <v>52</v>
      </c>
      <c r="L474" s="17" t="s">
        <v>52</v>
      </c>
      <c r="M474" s="17">
        <v>0</v>
      </c>
      <c r="N474" s="15" t="s">
        <v>52</v>
      </c>
      <c r="O474" s="15" t="s">
        <v>53</v>
      </c>
      <c r="P474" s="15" t="s">
        <v>52</v>
      </c>
      <c r="Q474" s="17">
        <v>173266579.93619999</v>
      </c>
      <c r="R474" s="17">
        <v>0</v>
      </c>
      <c r="S474" s="17">
        <v>143008257.96500003</v>
      </c>
      <c r="T474" s="17">
        <v>0</v>
      </c>
      <c r="U474" s="15" t="s">
        <v>49</v>
      </c>
      <c r="V474" s="17">
        <v>0</v>
      </c>
      <c r="W474" s="17">
        <v>26084760.32</v>
      </c>
      <c r="X474" s="15" t="s">
        <v>54</v>
      </c>
      <c r="Y474" s="17">
        <v>4173561.6512000002</v>
      </c>
      <c r="Z474" s="17">
        <v>0</v>
      </c>
      <c r="AA474" s="15" t="s">
        <v>49</v>
      </c>
      <c r="AB474" s="17">
        <v>0</v>
      </c>
      <c r="AC474" s="17">
        <v>0</v>
      </c>
      <c r="AD474" s="15" t="s">
        <v>49</v>
      </c>
      <c r="AE474" s="17">
        <v>0</v>
      </c>
      <c r="AF474" s="15">
        <v>0</v>
      </c>
      <c r="AG474" s="15" t="s">
        <v>49</v>
      </c>
      <c r="AH474" s="17">
        <v>0</v>
      </c>
      <c r="AI474" s="17">
        <v>0</v>
      </c>
      <c r="AJ474" s="15" t="s">
        <v>49</v>
      </c>
      <c r="AK474" s="17">
        <v>0</v>
      </c>
      <c r="AL474" s="17">
        <v>0</v>
      </c>
      <c r="AM474" s="104" t="s">
        <v>52</v>
      </c>
      <c r="AN474" s="15" t="s">
        <v>52</v>
      </c>
      <c r="AO474" s="105" t="s">
        <v>52</v>
      </c>
      <c r="AP474" s="15" t="s">
        <v>52</v>
      </c>
      <c r="AQ474" s="20"/>
      <c r="AR474" s="20"/>
    </row>
    <row r="475" spans="1:44" x14ac:dyDescent="0.25">
      <c r="A475" s="15" t="s">
        <v>1765</v>
      </c>
      <c r="B475" s="3">
        <v>44087</v>
      </c>
      <c r="C475" s="15" t="s">
        <v>326</v>
      </c>
      <c r="D475" s="15" t="s">
        <v>47</v>
      </c>
      <c r="E475" s="15" t="s">
        <v>327</v>
      </c>
      <c r="F475" s="15" t="s">
        <v>1382</v>
      </c>
      <c r="G475" s="15" t="s">
        <v>50</v>
      </c>
      <c r="H475" s="15" t="s">
        <v>1195</v>
      </c>
      <c r="I475" s="17" t="s">
        <v>52</v>
      </c>
      <c r="J475" s="17" t="s">
        <v>52</v>
      </c>
      <c r="K475" s="17" t="s">
        <v>52</v>
      </c>
      <c r="L475" s="17" t="s">
        <v>52</v>
      </c>
      <c r="M475" s="17">
        <v>0</v>
      </c>
      <c r="N475" s="15" t="s">
        <v>52</v>
      </c>
      <c r="O475" s="15" t="s">
        <v>53</v>
      </c>
      <c r="P475" s="15" t="s">
        <v>52</v>
      </c>
      <c r="Q475" s="17">
        <v>124231719.809</v>
      </c>
      <c r="R475" s="17">
        <v>0</v>
      </c>
      <c r="S475" s="17">
        <v>92455953.025000006</v>
      </c>
      <c r="T475" s="17">
        <v>0</v>
      </c>
      <c r="U475" s="15" t="s">
        <v>49</v>
      </c>
      <c r="V475" s="17">
        <v>0</v>
      </c>
      <c r="W475" s="17">
        <v>27392902.399999999</v>
      </c>
      <c r="X475" s="15" t="s">
        <v>54</v>
      </c>
      <c r="Y475" s="17">
        <v>4382864.3840000005</v>
      </c>
      <c r="Z475" s="17">
        <v>0</v>
      </c>
      <c r="AA475" s="15" t="s">
        <v>49</v>
      </c>
      <c r="AB475" s="17">
        <v>0</v>
      </c>
      <c r="AC475" s="17">
        <v>0</v>
      </c>
      <c r="AD475" s="15" t="s">
        <v>49</v>
      </c>
      <c r="AE475" s="17">
        <v>0</v>
      </c>
      <c r="AF475" s="15">
        <v>0</v>
      </c>
      <c r="AG475" s="15" t="s">
        <v>49</v>
      </c>
      <c r="AH475" s="17">
        <v>0</v>
      </c>
      <c r="AI475" s="17">
        <v>0</v>
      </c>
      <c r="AJ475" s="15" t="s">
        <v>49</v>
      </c>
      <c r="AK475" s="17">
        <v>0</v>
      </c>
      <c r="AL475" s="17">
        <v>0</v>
      </c>
      <c r="AM475" s="104" t="s">
        <v>52</v>
      </c>
      <c r="AN475" s="15" t="s">
        <v>52</v>
      </c>
      <c r="AO475" s="105" t="s">
        <v>52</v>
      </c>
      <c r="AP475" s="15" t="s">
        <v>52</v>
      </c>
      <c r="AQ475" s="20"/>
      <c r="AR475" s="20"/>
    </row>
    <row r="476" spans="1:44" x14ac:dyDescent="0.25">
      <c r="A476" s="15" t="s">
        <v>1766</v>
      </c>
      <c r="B476" s="3">
        <v>44087</v>
      </c>
      <c r="C476" s="15" t="s">
        <v>82</v>
      </c>
      <c r="D476" s="15" t="s">
        <v>47</v>
      </c>
      <c r="E476" s="15" t="s">
        <v>83</v>
      </c>
      <c r="F476" s="15" t="s">
        <v>890</v>
      </c>
      <c r="G476" s="15" t="s">
        <v>50</v>
      </c>
      <c r="H476" s="15" t="s">
        <v>887</v>
      </c>
      <c r="I476" s="17" t="s">
        <v>52</v>
      </c>
      <c r="J476" s="17" t="s">
        <v>52</v>
      </c>
      <c r="K476" s="17" t="s">
        <v>52</v>
      </c>
      <c r="L476" s="17" t="s">
        <v>52</v>
      </c>
      <c r="M476" s="17">
        <v>0</v>
      </c>
      <c r="N476" s="15" t="s">
        <v>52</v>
      </c>
      <c r="O476" s="15" t="s">
        <v>53</v>
      </c>
      <c r="P476" s="15" t="s">
        <v>52</v>
      </c>
      <c r="Q476" s="17">
        <v>178084484.57519996</v>
      </c>
      <c r="R476" s="17">
        <v>0</v>
      </c>
      <c r="S476" s="17">
        <v>121572083.69000003</v>
      </c>
      <c r="T476" s="17">
        <v>0</v>
      </c>
      <c r="U476" s="15" t="s">
        <v>49</v>
      </c>
      <c r="V476" s="17">
        <v>0</v>
      </c>
      <c r="W476" s="17">
        <v>48717586.969999999</v>
      </c>
      <c r="X476" s="15" t="s">
        <v>49</v>
      </c>
      <c r="Y476" s="17">
        <v>7794813.9151999988</v>
      </c>
      <c r="Z476" s="17">
        <v>0</v>
      </c>
      <c r="AA476" s="15" t="s">
        <v>49</v>
      </c>
      <c r="AB476" s="17">
        <v>0</v>
      </c>
      <c r="AC476" s="17">
        <v>0</v>
      </c>
      <c r="AD476" s="15" t="s">
        <v>49</v>
      </c>
      <c r="AE476" s="17">
        <v>0</v>
      </c>
      <c r="AF476" s="15">
        <v>0</v>
      </c>
      <c r="AG476" s="15" t="s">
        <v>49</v>
      </c>
      <c r="AH476" s="17">
        <v>0</v>
      </c>
      <c r="AI476" s="17">
        <v>0</v>
      </c>
      <c r="AJ476" s="15" t="s">
        <v>49</v>
      </c>
      <c r="AK476" s="17">
        <v>0</v>
      </c>
      <c r="AL476" s="17">
        <v>0</v>
      </c>
      <c r="AM476" s="104" t="s">
        <v>52</v>
      </c>
      <c r="AN476" s="15" t="s">
        <v>52</v>
      </c>
      <c r="AO476" s="105" t="s">
        <v>52</v>
      </c>
      <c r="AP476" s="15" t="s">
        <v>52</v>
      </c>
      <c r="AQ476" s="20"/>
      <c r="AR476" s="20"/>
    </row>
    <row r="477" spans="1:44" x14ac:dyDescent="0.25">
      <c r="A477" s="15" t="s">
        <v>1767</v>
      </c>
      <c r="B477" s="3">
        <v>44087</v>
      </c>
      <c r="C477" s="15" t="s">
        <v>326</v>
      </c>
      <c r="D477" s="15" t="s">
        <v>56</v>
      </c>
      <c r="E477" s="15" t="s">
        <v>328</v>
      </c>
      <c r="F477" s="15" t="s">
        <v>1383</v>
      </c>
      <c r="G477" s="15" t="s">
        <v>50</v>
      </c>
      <c r="H477" s="15" t="s">
        <v>1514</v>
      </c>
      <c r="I477" s="17" t="s">
        <v>52</v>
      </c>
      <c r="J477" s="17" t="s">
        <v>52</v>
      </c>
      <c r="K477" s="17" t="s">
        <v>52</v>
      </c>
      <c r="L477" s="17" t="s">
        <v>52</v>
      </c>
      <c r="M477" s="17">
        <v>0</v>
      </c>
      <c r="N477" s="15" t="s">
        <v>52</v>
      </c>
      <c r="O477" s="15" t="s">
        <v>661</v>
      </c>
      <c r="P477" s="15" t="s">
        <v>52</v>
      </c>
      <c r="Q477" s="17">
        <v>0</v>
      </c>
      <c r="R477" s="17">
        <v>0</v>
      </c>
      <c r="S477" s="17">
        <v>0</v>
      </c>
      <c r="T477" s="17">
        <v>0</v>
      </c>
      <c r="U477" s="15" t="s">
        <v>49</v>
      </c>
      <c r="V477" s="17">
        <v>0</v>
      </c>
      <c r="W477" s="17">
        <v>0</v>
      </c>
      <c r="X477" s="15" t="s">
        <v>49</v>
      </c>
      <c r="Y477" s="17">
        <v>0</v>
      </c>
      <c r="Z477" s="17">
        <v>0</v>
      </c>
      <c r="AA477" s="15" t="s">
        <v>49</v>
      </c>
      <c r="AB477" s="17">
        <v>0</v>
      </c>
      <c r="AC477" s="17">
        <v>0</v>
      </c>
      <c r="AD477" s="15" t="s">
        <v>49</v>
      </c>
      <c r="AE477" s="17">
        <v>0</v>
      </c>
      <c r="AF477" s="15">
        <v>0</v>
      </c>
      <c r="AG477" s="15" t="s">
        <v>49</v>
      </c>
      <c r="AH477" s="17">
        <v>0</v>
      </c>
      <c r="AI477" s="17">
        <v>0</v>
      </c>
      <c r="AJ477" s="15" t="s">
        <v>49</v>
      </c>
      <c r="AK477" s="17">
        <v>0</v>
      </c>
      <c r="AL477" s="17">
        <v>0</v>
      </c>
      <c r="AM477" s="104" t="s">
        <v>52</v>
      </c>
      <c r="AN477" s="15" t="s">
        <v>52</v>
      </c>
      <c r="AO477" s="105" t="s">
        <v>52</v>
      </c>
      <c r="AP477" s="15" t="s">
        <v>52</v>
      </c>
      <c r="AQ477" s="20"/>
      <c r="AR477" s="20"/>
    </row>
    <row r="478" spans="1:44" x14ac:dyDescent="0.25">
      <c r="A478" s="15" t="s">
        <v>1768</v>
      </c>
      <c r="B478" s="3">
        <v>44087</v>
      </c>
      <c r="C478" s="15" t="s">
        <v>326</v>
      </c>
      <c r="D478" s="15" t="s">
        <v>56</v>
      </c>
      <c r="E478" s="15" t="s">
        <v>328</v>
      </c>
      <c r="F478" s="15" t="s">
        <v>1384</v>
      </c>
      <c r="G478" s="15" t="s">
        <v>50</v>
      </c>
      <c r="H478" s="15" t="s">
        <v>1197</v>
      </c>
      <c r="I478" s="17" t="s">
        <v>52</v>
      </c>
      <c r="J478" s="17" t="s">
        <v>52</v>
      </c>
      <c r="K478" s="17" t="s">
        <v>52</v>
      </c>
      <c r="L478" s="17" t="s">
        <v>52</v>
      </c>
      <c r="M478" s="17">
        <v>0</v>
      </c>
      <c r="N478" s="15" t="s">
        <v>52</v>
      </c>
      <c r="O478" s="15" t="s">
        <v>53</v>
      </c>
      <c r="P478" s="15" t="s">
        <v>52</v>
      </c>
      <c r="Q478" s="17">
        <v>191360933.20460001</v>
      </c>
      <c r="R478" s="17">
        <v>0</v>
      </c>
      <c r="S478" s="17">
        <v>129682331.85500003</v>
      </c>
      <c r="T478" s="17">
        <v>0</v>
      </c>
      <c r="U478" s="15" t="s">
        <v>49</v>
      </c>
      <c r="V478" s="17">
        <v>0</v>
      </c>
      <c r="W478" s="17">
        <v>53171208.059999987</v>
      </c>
      <c r="X478" s="15" t="s">
        <v>54</v>
      </c>
      <c r="Y478" s="17">
        <v>8507393.2895999998</v>
      </c>
      <c r="Z478" s="17">
        <v>0</v>
      </c>
      <c r="AA478" s="15" t="s">
        <v>49</v>
      </c>
      <c r="AB478" s="17">
        <v>0</v>
      </c>
      <c r="AC478" s="17">
        <v>0</v>
      </c>
      <c r="AD478" s="15" t="s">
        <v>49</v>
      </c>
      <c r="AE478" s="17">
        <v>0</v>
      </c>
      <c r="AF478" s="15">
        <v>0</v>
      </c>
      <c r="AG478" s="15" t="s">
        <v>49</v>
      </c>
      <c r="AH478" s="17">
        <v>0</v>
      </c>
      <c r="AI478" s="17">
        <v>0</v>
      </c>
      <c r="AJ478" s="15" t="s">
        <v>49</v>
      </c>
      <c r="AK478" s="17">
        <v>0</v>
      </c>
      <c r="AL478" s="17">
        <v>0</v>
      </c>
      <c r="AM478" s="104" t="s">
        <v>52</v>
      </c>
      <c r="AN478" s="15" t="s">
        <v>52</v>
      </c>
      <c r="AO478" s="105" t="s">
        <v>52</v>
      </c>
      <c r="AP478" s="15" t="s">
        <v>52</v>
      </c>
      <c r="AQ478" s="20"/>
      <c r="AR478" s="20"/>
    </row>
    <row r="479" spans="1:44" x14ac:dyDescent="0.25">
      <c r="A479" s="15" t="s">
        <v>1769</v>
      </c>
      <c r="B479" s="3">
        <v>44087</v>
      </c>
      <c r="C479" s="15" t="s">
        <v>326</v>
      </c>
      <c r="D479" s="15" t="s">
        <v>56</v>
      </c>
      <c r="E479" s="15" t="s">
        <v>680</v>
      </c>
      <c r="F479" s="15" t="s">
        <v>1284</v>
      </c>
      <c r="G479" s="15" t="s">
        <v>50</v>
      </c>
      <c r="H479" s="15" t="s">
        <v>1392</v>
      </c>
      <c r="I479" s="17"/>
      <c r="J479" s="17"/>
      <c r="K479" s="17"/>
      <c r="L479" s="17"/>
      <c r="M479" s="17">
        <v>0</v>
      </c>
      <c r="N479" s="15"/>
      <c r="O479" s="15" t="s">
        <v>661</v>
      </c>
      <c r="P479" s="15"/>
      <c r="Q479" s="17">
        <v>45163014</v>
      </c>
      <c r="R479" s="17">
        <v>0</v>
      </c>
      <c r="S479" s="17">
        <f>+Q479</f>
        <v>45163014</v>
      </c>
      <c r="T479" s="17">
        <v>0</v>
      </c>
      <c r="U479" s="15"/>
      <c r="V479" s="17">
        <v>0</v>
      </c>
      <c r="W479" s="17">
        <v>0</v>
      </c>
      <c r="X479" s="15"/>
      <c r="Y479" s="17">
        <v>0</v>
      </c>
      <c r="Z479" s="17">
        <v>0</v>
      </c>
      <c r="AA479" s="15" t="s">
        <v>681</v>
      </c>
      <c r="AB479" s="17">
        <v>0</v>
      </c>
      <c r="AC479" s="17">
        <v>0</v>
      </c>
      <c r="AD479" s="15"/>
      <c r="AE479" s="17">
        <v>0</v>
      </c>
      <c r="AF479" s="15"/>
      <c r="AG479" s="15"/>
      <c r="AH479" s="17">
        <v>0</v>
      </c>
      <c r="AI479" s="17">
        <v>0</v>
      </c>
      <c r="AJ479" s="15"/>
      <c r="AK479" s="17">
        <v>0</v>
      </c>
      <c r="AL479" s="17">
        <v>0</v>
      </c>
      <c r="AM479" s="104"/>
      <c r="AN479" s="5"/>
      <c r="AO479" s="106"/>
      <c r="AP479" s="15"/>
      <c r="AQ479" s="20"/>
      <c r="AR479" s="20"/>
    </row>
    <row r="480" spans="1:44" x14ac:dyDescent="0.25">
      <c r="A480" s="15" t="s">
        <v>1770</v>
      </c>
      <c r="B480" s="3">
        <v>44087</v>
      </c>
      <c r="C480" s="15" t="s">
        <v>46</v>
      </c>
      <c r="D480" s="15" t="s">
        <v>56</v>
      </c>
      <c r="E480" s="15" t="s">
        <v>57</v>
      </c>
      <c r="F480" s="15" t="s">
        <v>1391</v>
      </c>
      <c r="G480" s="15" t="s">
        <v>50</v>
      </c>
      <c r="H480" s="15" t="s">
        <v>611</v>
      </c>
      <c r="I480" s="17" t="s">
        <v>52</v>
      </c>
      <c r="J480" s="17" t="s">
        <v>52</v>
      </c>
      <c r="K480" s="17" t="s">
        <v>52</v>
      </c>
      <c r="L480" s="17" t="s">
        <v>52</v>
      </c>
      <c r="M480" s="17">
        <v>0</v>
      </c>
      <c r="N480" s="15" t="s">
        <v>52</v>
      </c>
      <c r="O480" s="15" t="s">
        <v>53</v>
      </c>
      <c r="P480" s="15" t="s">
        <v>52</v>
      </c>
      <c r="Q480" s="17">
        <v>76161412.770799994</v>
      </c>
      <c r="R480" s="17">
        <v>0</v>
      </c>
      <c r="S480" s="17">
        <v>63148897.5</v>
      </c>
      <c r="T480" s="17">
        <v>0</v>
      </c>
      <c r="U480" s="15" t="s">
        <v>49</v>
      </c>
      <c r="V480" s="17">
        <v>0</v>
      </c>
      <c r="W480" s="17">
        <v>10633182.129999999</v>
      </c>
      <c r="X480" s="15" t="s">
        <v>54</v>
      </c>
      <c r="Y480" s="17">
        <v>1701309.1407999999</v>
      </c>
      <c r="Z480" s="17">
        <v>0</v>
      </c>
      <c r="AA480" s="15" t="s">
        <v>49</v>
      </c>
      <c r="AB480" s="17">
        <v>0</v>
      </c>
      <c r="AC480" s="17">
        <v>627800</v>
      </c>
      <c r="AD480" s="15" t="s">
        <v>85</v>
      </c>
      <c r="AE480" s="17">
        <v>50224</v>
      </c>
      <c r="AF480" s="15">
        <v>0</v>
      </c>
      <c r="AG480" s="15" t="s">
        <v>49</v>
      </c>
      <c r="AH480" s="17">
        <v>0</v>
      </c>
      <c r="AI480" s="17">
        <v>0</v>
      </c>
      <c r="AJ480" s="15" t="s">
        <v>49</v>
      </c>
      <c r="AK480" s="17">
        <v>0</v>
      </c>
      <c r="AL480" s="17">
        <v>0</v>
      </c>
      <c r="AM480" s="104" t="s">
        <v>52</v>
      </c>
      <c r="AN480" s="15" t="s">
        <v>52</v>
      </c>
      <c r="AO480" s="105" t="s">
        <v>52</v>
      </c>
      <c r="AP480" s="15" t="s">
        <v>52</v>
      </c>
      <c r="AQ480" s="20"/>
      <c r="AR480" s="20"/>
    </row>
    <row r="481" spans="1:44" x14ac:dyDescent="0.25">
      <c r="A481" s="15" t="s">
        <v>1771</v>
      </c>
      <c r="B481" s="3">
        <v>44087</v>
      </c>
      <c r="C481" s="15" t="s">
        <v>82</v>
      </c>
      <c r="D481" s="15" t="s">
        <v>56</v>
      </c>
      <c r="E481" s="15" t="s">
        <v>129</v>
      </c>
      <c r="F481" s="15" t="s">
        <v>1499</v>
      </c>
      <c r="G481" s="15" t="s">
        <v>50</v>
      </c>
      <c r="H481" s="15" t="s">
        <v>888</v>
      </c>
      <c r="I481" s="17" t="s">
        <v>52</v>
      </c>
      <c r="J481" s="17" t="s">
        <v>52</v>
      </c>
      <c r="K481" s="17" t="s">
        <v>52</v>
      </c>
      <c r="L481" s="17" t="s">
        <v>52</v>
      </c>
      <c r="M481" s="17">
        <v>0</v>
      </c>
      <c r="N481" s="15" t="s">
        <v>52</v>
      </c>
      <c r="O481" s="15" t="s">
        <v>53</v>
      </c>
      <c r="P481" s="15" t="s">
        <v>52</v>
      </c>
      <c r="Q481" s="17">
        <v>38074371.511</v>
      </c>
      <c r="R481" s="17">
        <v>0</v>
      </c>
      <c r="S481" s="17">
        <v>25794274.125</v>
      </c>
      <c r="T481" s="17">
        <v>0</v>
      </c>
      <c r="U481" s="15" t="s">
        <v>49</v>
      </c>
      <c r="V481" s="17">
        <v>0</v>
      </c>
      <c r="W481" s="17">
        <v>10586290.85</v>
      </c>
      <c r="X481" s="15" t="s">
        <v>54</v>
      </c>
      <c r="Y481" s="17">
        <v>1693806.5360000003</v>
      </c>
      <c r="Z481" s="17">
        <v>0</v>
      </c>
      <c r="AA481" s="15" t="s">
        <v>49</v>
      </c>
      <c r="AB481" s="17">
        <v>0</v>
      </c>
      <c r="AC481" s="17">
        <v>0</v>
      </c>
      <c r="AD481" s="15" t="s">
        <v>49</v>
      </c>
      <c r="AE481" s="17">
        <v>0</v>
      </c>
      <c r="AF481" s="15">
        <v>0</v>
      </c>
      <c r="AG481" s="15" t="s">
        <v>49</v>
      </c>
      <c r="AH481" s="17">
        <v>0</v>
      </c>
      <c r="AI481" s="17">
        <v>0</v>
      </c>
      <c r="AJ481" s="15" t="s">
        <v>49</v>
      </c>
      <c r="AK481" s="17">
        <v>0</v>
      </c>
      <c r="AL481" s="17">
        <v>0</v>
      </c>
      <c r="AM481" s="104" t="s">
        <v>52</v>
      </c>
      <c r="AN481" s="15" t="s">
        <v>52</v>
      </c>
      <c r="AO481" s="105" t="s">
        <v>52</v>
      </c>
      <c r="AP481" s="15" t="s">
        <v>52</v>
      </c>
      <c r="AQ481" s="20"/>
      <c r="AR481" s="20"/>
    </row>
    <row r="482" spans="1:44" x14ac:dyDescent="0.25">
      <c r="A482" s="15" t="s">
        <v>1772</v>
      </c>
      <c r="B482" s="3">
        <v>44087</v>
      </c>
      <c r="C482" s="15" t="s">
        <v>326</v>
      </c>
      <c r="D482" s="15" t="s">
        <v>68</v>
      </c>
      <c r="E482" s="15" t="s">
        <v>332</v>
      </c>
      <c r="F482" s="15" t="s">
        <v>1385</v>
      </c>
      <c r="G482" s="15" t="s">
        <v>50</v>
      </c>
      <c r="H482" s="15" t="s">
        <v>1199</v>
      </c>
      <c r="I482" s="17" t="s">
        <v>52</v>
      </c>
      <c r="J482" s="17" t="s">
        <v>52</v>
      </c>
      <c r="K482" s="17" t="s">
        <v>52</v>
      </c>
      <c r="L482" s="17" t="s">
        <v>52</v>
      </c>
      <c r="M482" s="17">
        <v>0</v>
      </c>
      <c r="N482" s="15" t="s">
        <v>52</v>
      </c>
      <c r="O482" s="15" t="s">
        <v>53</v>
      </c>
      <c r="P482" s="15" t="s">
        <v>52</v>
      </c>
      <c r="Q482" s="17">
        <v>225945533.53940001</v>
      </c>
      <c r="R482" s="17">
        <v>0</v>
      </c>
      <c r="S482" s="17">
        <v>183210843.77719998</v>
      </c>
      <c r="T482" s="17">
        <v>0</v>
      </c>
      <c r="U482" s="15" t="s">
        <v>49</v>
      </c>
      <c r="V482" s="17">
        <v>0</v>
      </c>
      <c r="W482" s="17">
        <v>36840249.794999994</v>
      </c>
      <c r="X482" s="15" t="s">
        <v>54</v>
      </c>
      <c r="Y482" s="17">
        <v>5894439.9671999989</v>
      </c>
      <c r="Z482" s="17">
        <v>0</v>
      </c>
      <c r="AA482" s="15" t="s">
        <v>49</v>
      </c>
      <c r="AB482" s="17">
        <v>0</v>
      </c>
      <c r="AC482" s="17">
        <v>0</v>
      </c>
      <c r="AD482" s="15" t="s">
        <v>49</v>
      </c>
      <c r="AE482" s="17">
        <v>0</v>
      </c>
      <c r="AF482" s="15">
        <v>0</v>
      </c>
      <c r="AG482" s="15" t="s">
        <v>49</v>
      </c>
      <c r="AH482" s="17">
        <v>0</v>
      </c>
      <c r="AI482" s="17">
        <v>0</v>
      </c>
      <c r="AJ482" s="15" t="s">
        <v>49</v>
      </c>
      <c r="AK482" s="17">
        <v>0</v>
      </c>
      <c r="AL482" s="17">
        <v>0</v>
      </c>
      <c r="AM482" s="104" t="s">
        <v>52</v>
      </c>
      <c r="AN482" s="15" t="s">
        <v>52</v>
      </c>
      <c r="AO482" s="105" t="s">
        <v>52</v>
      </c>
      <c r="AP482" s="15" t="s">
        <v>52</v>
      </c>
      <c r="AQ482" s="20"/>
      <c r="AR482" s="20"/>
    </row>
    <row r="483" spans="1:44" x14ac:dyDescent="0.25">
      <c r="A483" s="15" t="s">
        <v>1773</v>
      </c>
      <c r="B483" s="3">
        <v>44087</v>
      </c>
      <c r="C483" s="15" t="s">
        <v>326</v>
      </c>
      <c r="D483" s="15" t="s">
        <v>68</v>
      </c>
      <c r="E483" s="15" t="s">
        <v>332</v>
      </c>
      <c r="F483" s="15" t="s">
        <v>1385</v>
      </c>
      <c r="G483" s="15" t="s">
        <v>60</v>
      </c>
      <c r="H483" s="15" t="s">
        <v>52</v>
      </c>
      <c r="I483" s="17" t="s">
        <v>1201</v>
      </c>
      <c r="J483" s="17" t="s">
        <v>52</v>
      </c>
      <c r="K483" s="17" t="s">
        <v>1202</v>
      </c>
      <c r="L483" s="17" t="s">
        <v>599</v>
      </c>
      <c r="M483" s="17">
        <v>9266212.3300000001</v>
      </c>
      <c r="N483" s="15" t="s">
        <v>64</v>
      </c>
      <c r="O483" s="15" t="s">
        <v>1203</v>
      </c>
      <c r="P483" s="15" t="s">
        <v>1204</v>
      </c>
      <c r="Q483" s="17">
        <v>-385805</v>
      </c>
      <c r="R483" s="17">
        <v>0</v>
      </c>
      <c r="S483" s="17">
        <v>-385805</v>
      </c>
      <c r="T483" s="17">
        <v>0</v>
      </c>
      <c r="U483" s="15" t="s">
        <v>49</v>
      </c>
      <c r="V483" s="17">
        <v>0</v>
      </c>
      <c r="W483" s="17">
        <v>0</v>
      </c>
      <c r="X483" s="15" t="s">
        <v>49</v>
      </c>
      <c r="Y483" s="17">
        <v>0</v>
      </c>
      <c r="Z483" s="17">
        <v>0</v>
      </c>
      <c r="AA483" s="15" t="s">
        <v>49</v>
      </c>
      <c r="AB483" s="17">
        <v>0</v>
      </c>
      <c r="AC483" s="17">
        <v>0</v>
      </c>
      <c r="AD483" s="15" t="s">
        <v>49</v>
      </c>
      <c r="AE483" s="17">
        <v>0</v>
      </c>
      <c r="AF483" s="15">
        <v>0</v>
      </c>
      <c r="AG483" s="15" t="s">
        <v>49</v>
      </c>
      <c r="AH483" s="17">
        <v>0</v>
      </c>
      <c r="AI483" s="17">
        <v>0</v>
      </c>
      <c r="AJ483" s="15" t="s">
        <v>49</v>
      </c>
      <c r="AK483" s="17">
        <v>0</v>
      </c>
      <c r="AL483" s="17">
        <v>0</v>
      </c>
      <c r="AM483" s="104" t="s">
        <v>52</v>
      </c>
      <c r="AN483" s="15" t="s">
        <v>52</v>
      </c>
      <c r="AO483" s="105" t="s">
        <v>52</v>
      </c>
      <c r="AP483" s="15" t="s">
        <v>52</v>
      </c>
      <c r="AQ483" s="20"/>
      <c r="AR483" s="20"/>
    </row>
    <row r="484" spans="1:44" x14ac:dyDescent="0.25">
      <c r="A484" s="15" t="s">
        <v>1774</v>
      </c>
      <c r="B484" s="3">
        <v>44087</v>
      </c>
      <c r="C484" s="15" t="s">
        <v>46</v>
      </c>
      <c r="D484" s="15" t="s">
        <v>68</v>
      </c>
      <c r="E484" s="15" t="s">
        <v>69</v>
      </c>
      <c r="F484" s="15" t="s">
        <v>639</v>
      </c>
      <c r="G484" s="15" t="s">
        <v>50</v>
      </c>
      <c r="H484" s="15" t="s">
        <v>612</v>
      </c>
      <c r="I484" s="17" t="s">
        <v>52</v>
      </c>
      <c r="J484" s="17" t="s">
        <v>52</v>
      </c>
      <c r="K484" s="17" t="s">
        <v>52</v>
      </c>
      <c r="L484" s="17" t="s">
        <v>52</v>
      </c>
      <c r="M484" s="17">
        <v>0</v>
      </c>
      <c r="N484" s="15" t="s">
        <v>52</v>
      </c>
      <c r="O484" s="15" t="s">
        <v>53</v>
      </c>
      <c r="P484" s="15" t="s">
        <v>52</v>
      </c>
      <c r="Q484" s="17">
        <v>35408598.866599999</v>
      </c>
      <c r="R484" s="17">
        <v>0</v>
      </c>
      <c r="S484" s="17">
        <v>34637137.375</v>
      </c>
      <c r="T484" s="17">
        <v>0</v>
      </c>
      <c r="U484" s="15" t="s">
        <v>49</v>
      </c>
      <c r="V484" s="17">
        <v>0</v>
      </c>
      <c r="W484" s="17">
        <v>665053.01</v>
      </c>
      <c r="X484" s="15" t="s">
        <v>49</v>
      </c>
      <c r="Y484" s="17">
        <v>106408.4816</v>
      </c>
      <c r="Z484" s="17">
        <v>0</v>
      </c>
      <c r="AA484" s="15" t="s">
        <v>49</v>
      </c>
      <c r="AB484" s="17">
        <v>0</v>
      </c>
      <c r="AC484" s="17">
        <v>0</v>
      </c>
      <c r="AD484" s="15" t="s">
        <v>49</v>
      </c>
      <c r="AE484" s="17">
        <v>0</v>
      </c>
      <c r="AF484" s="15">
        <v>0</v>
      </c>
      <c r="AG484" s="15" t="s">
        <v>49</v>
      </c>
      <c r="AH484" s="17">
        <v>0</v>
      </c>
      <c r="AI484" s="17">
        <v>0</v>
      </c>
      <c r="AJ484" s="15" t="s">
        <v>49</v>
      </c>
      <c r="AK484" s="17">
        <v>0</v>
      </c>
      <c r="AL484" s="17">
        <v>0</v>
      </c>
      <c r="AM484" s="104" t="s">
        <v>52</v>
      </c>
      <c r="AN484" s="15" t="s">
        <v>52</v>
      </c>
      <c r="AO484" s="105" t="s">
        <v>52</v>
      </c>
      <c r="AP484" s="15" t="s">
        <v>52</v>
      </c>
      <c r="AQ484" s="20"/>
      <c r="AR484" s="20"/>
    </row>
    <row r="485" spans="1:44" x14ac:dyDescent="0.25">
      <c r="A485" s="15" t="s">
        <v>1775</v>
      </c>
      <c r="B485" s="3">
        <v>44087</v>
      </c>
      <c r="C485" s="15" t="s">
        <v>46</v>
      </c>
      <c r="D485" s="15" t="s">
        <v>68</v>
      </c>
      <c r="E485" s="15" t="s">
        <v>69</v>
      </c>
      <c r="F485" s="15" t="s">
        <v>639</v>
      </c>
      <c r="G485" s="15" t="s">
        <v>50</v>
      </c>
      <c r="H485" s="15" t="s">
        <v>613</v>
      </c>
      <c r="I485" s="17" t="s">
        <v>52</v>
      </c>
      <c r="J485" s="17" t="s">
        <v>52</v>
      </c>
      <c r="K485" s="17" t="s">
        <v>52</v>
      </c>
      <c r="L485" s="17" t="s">
        <v>52</v>
      </c>
      <c r="M485" s="17">
        <v>0</v>
      </c>
      <c r="N485" s="15" t="s">
        <v>52</v>
      </c>
      <c r="O485" s="15" t="s">
        <v>614</v>
      </c>
      <c r="P485" s="15" t="s">
        <v>615</v>
      </c>
      <c r="Q485" s="17">
        <v>524596.25</v>
      </c>
      <c r="R485" s="17">
        <v>0</v>
      </c>
      <c r="S485" s="17">
        <v>524596.25</v>
      </c>
      <c r="T485" s="17">
        <v>0</v>
      </c>
      <c r="U485" s="15" t="s">
        <v>49</v>
      </c>
      <c r="V485" s="17">
        <v>0</v>
      </c>
      <c r="W485" s="17">
        <v>0</v>
      </c>
      <c r="X485" s="15" t="s">
        <v>49</v>
      </c>
      <c r="Y485" s="17">
        <v>0</v>
      </c>
      <c r="Z485" s="17">
        <v>0</v>
      </c>
      <c r="AA485" s="15" t="s">
        <v>49</v>
      </c>
      <c r="AB485" s="17">
        <v>0</v>
      </c>
      <c r="AC485" s="17">
        <v>0</v>
      </c>
      <c r="AD485" s="15" t="s">
        <v>49</v>
      </c>
      <c r="AE485" s="17">
        <v>0</v>
      </c>
      <c r="AF485" s="15">
        <v>0</v>
      </c>
      <c r="AG485" s="15" t="s">
        <v>49</v>
      </c>
      <c r="AH485" s="17">
        <v>0</v>
      </c>
      <c r="AI485" s="17">
        <v>0</v>
      </c>
      <c r="AJ485" s="15" t="s">
        <v>49</v>
      </c>
      <c r="AK485" s="17">
        <v>0</v>
      </c>
      <c r="AL485" s="17">
        <v>0</v>
      </c>
      <c r="AM485" s="104" t="s">
        <v>52</v>
      </c>
      <c r="AN485" s="15" t="s">
        <v>52</v>
      </c>
      <c r="AO485" s="105" t="s">
        <v>52</v>
      </c>
      <c r="AP485" s="15" t="s">
        <v>52</v>
      </c>
      <c r="AQ485" s="20"/>
      <c r="AR485" s="20"/>
    </row>
    <row r="486" spans="1:44" x14ac:dyDescent="0.25">
      <c r="A486" s="15" t="s">
        <v>1776</v>
      </c>
      <c r="B486" s="3">
        <v>44087</v>
      </c>
      <c r="C486" s="15" t="s">
        <v>46</v>
      </c>
      <c r="D486" s="15" t="s">
        <v>68</v>
      </c>
      <c r="E486" s="15" t="s">
        <v>69</v>
      </c>
      <c r="F486" s="15" t="s">
        <v>639</v>
      </c>
      <c r="G486" s="15" t="s">
        <v>50</v>
      </c>
      <c r="H486" s="15" t="s">
        <v>616</v>
      </c>
      <c r="I486" s="17" t="s">
        <v>52</v>
      </c>
      <c r="J486" s="17" t="s">
        <v>52</v>
      </c>
      <c r="K486" s="17" t="s">
        <v>52</v>
      </c>
      <c r="L486" s="17" t="s">
        <v>52</v>
      </c>
      <c r="M486" s="17">
        <v>0</v>
      </c>
      <c r="N486" s="15" t="s">
        <v>52</v>
      </c>
      <c r="O486" s="15" t="s">
        <v>53</v>
      </c>
      <c r="P486" s="15" t="s">
        <v>52</v>
      </c>
      <c r="Q486" s="17">
        <v>47207846.003200002</v>
      </c>
      <c r="R486" s="17">
        <v>0</v>
      </c>
      <c r="S486" s="17">
        <v>40601599</v>
      </c>
      <c r="T486" s="17">
        <v>0</v>
      </c>
      <c r="U486" s="15" t="s">
        <v>49</v>
      </c>
      <c r="V486" s="17">
        <v>0</v>
      </c>
      <c r="W486" s="17">
        <v>5695040.5199999996</v>
      </c>
      <c r="X486" s="15" t="s">
        <v>54</v>
      </c>
      <c r="Y486" s="17">
        <v>911206.48320000002</v>
      </c>
      <c r="Z486" s="17">
        <v>0</v>
      </c>
      <c r="AA486" s="15" t="s">
        <v>49</v>
      </c>
      <c r="AB486" s="17">
        <v>0</v>
      </c>
      <c r="AC486" s="17">
        <v>0</v>
      </c>
      <c r="AD486" s="15" t="s">
        <v>49</v>
      </c>
      <c r="AE486" s="17">
        <v>0</v>
      </c>
      <c r="AF486" s="15">
        <v>0</v>
      </c>
      <c r="AG486" s="15" t="s">
        <v>49</v>
      </c>
      <c r="AH486" s="17">
        <v>0</v>
      </c>
      <c r="AI486" s="17">
        <v>0</v>
      </c>
      <c r="AJ486" s="15" t="s">
        <v>49</v>
      </c>
      <c r="AK486" s="17">
        <v>0</v>
      </c>
      <c r="AL486" s="17">
        <v>0</v>
      </c>
      <c r="AM486" s="104" t="s">
        <v>52</v>
      </c>
      <c r="AN486" s="15" t="s">
        <v>52</v>
      </c>
      <c r="AO486" s="105" t="s">
        <v>52</v>
      </c>
      <c r="AP486" s="15" t="s">
        <v>52</v>
      </c>
      <c r="AQ486" s="20"/>
      <c r="AR486" s="20"/>
    </row>
    <row r="487" spans="1:44" x14ac:dyDescent="0.25">
      <c r="A487" s="15" t="s">
        <v>1777</v>
      </c>
      <c r="B487" s="3">
        <v>44087</v>
      </c>
      <c r="C487" s="15" t="s">
        <v>82</v>
      </c>
      <c r="D487" s="15" t="s">
        <v>68</v>
      </c>
      <c r="E487" s="15" t="s">
        <v>86</v>
      </c>
      <c r="F487" s="15" t="s">
        <v>890</v>
      </c>
      <c r="G487" s="15" t="s">
        <v>50</v>
      </c>
      <c r="H487" s="15" t="s">
        <v>889</v>
      </c>
      <c r="I487" s="17" t="s">
        <v>52</v>
      </c>
      <c r="J487" s="17" t="s">
        <v>52</v>
      </c>
      <c r="K487" s="17" t="s">
        <v>52</v>
      </c>
      <c r="L487" s="17" t="s">
        <v>52</v>
      </c>
      <c r="M487" s="17">
        <v>0</v>
      </c>
      <c r="N487" s="15" t="s">
        <v>52</v>
      </c>
      <c r="O487" s="15" t="s">
        <v>53</v>
      </c>
      <c r="P487" s="15" t="s">
        <v>52</v>
      </c>
      <c r="Q487" s="17">
        <v>199790141.76519999</v>
      </c>
      <c r="R487" s="17">
        <v>0</v>
      </c>
      <c r="S487" s="17">
        <v>137851196.50000003</v>
      </c>
      <c r="T487" s="17">
        <v>0</v>
      </c>
      <c r="U487" s="15" t="s">
        <v>49</v>
      </c>
      <c r="V487" s="17">
        <v>0</v>
      </c>
      <c r="W487" s="17">
        <v>53395642.470000006</v>
      </c>
      <c r="X487" s="15" t="s">
        <v>54</v>
      </c>
      <c r="Y487" s="17">
        <v>8543302.7952000014</v>
      </c>
      <c r="Z487" s="17">
        <v>0</v>
      </c>
      <c r="AA487" s="15" t="s">
        <v>49</v>
      </c>
      <c r="AB487" s="17">
        <v>0</v>
      </c>
      <c r="AC487" s="17">
        <v>0</v>
      </c>
      <c r="AD487" s="15" t="s">
        <v>49</v>
      </c>
      <c r="AE487" s="17">
        <v>0</v>
      </c>
      <c r="AF487" s="15">
        <v>0</v>
      </c>
      <c r="AG487" s="15" t="s">
        <v>49</v>
      </c>
      <c r="AH487" s="17">
        <v>0</v>
      </c>
      <c r="AI487" s="17">
        <v>0</v>
      </c>
      <c r="AJ487" s="15" t="s">
        <v>49</v>
      </c>
      <c r="AK487" s="17">
        <v>0</v>
      </c>
      <c r="AL487" s="17">
        <v>0</v>
      </c>
      <c r="AM487" s="104" t="s">
        <v>52</v>
      </c>
      <c r="AN487" s="15" t="s">
        <v>52</v>
      </c>
      <c r="AO487" s="105" t="s">
        <v>52</v>
      </c>
      <c r="AP487" s="15" t="s">
        <v>52</v>
      </c>
      <c r="AQ487" s="20"/>
      <c r="AR487" s="20"/>
    </row>
    <row r="488" spans="1:44" x14ac:dyDescent="0.25">
      <c r="A488" s="15" t="s">
        <v>1778</v>
      </c>
      <c r="B488" s="3">
        <v>44087</v>
      </c>
      <c r="C488" s="15" t="s">
        <v>82</v>
      </c>
      <c r="D488" s="15" t="s">
        <v>68</v>
      </c>
      <c r="E488" s="15" t="s">
        <v>86</v>
      </c>
      <c r="F488" s="15" t="s">
        <v>890</v>
      </c>
      <c r="G488" s="15" t="s">
        <v>60</v>
      </c>
      <c r="H488" s="15" t="s">
        <v>52</v>
      </c>
      <c r="I488" s="17" t="s">
        <v>891</v>
      </c>
      <c r="J488" s="17" t="s">
        <v>52</v>
      </c>
      <c r="K488" s="17" t="s">
        <v>892</v>
      </c>
      <c r="L488" s="17" t="s">
        <v>609</v>
      </c>
      <c r="M488" s="17">
        <v>3629240.01</v>
      </c>
      <c r="N488" s="15" t="s">
        <v>64</v>
      </c>
      <c r="O488" s="15" t="s">
        <v>893</v>
      </c>
      <c r="P488" s="15" t="s">
        <v>894</v>
      </c>
      <c r="Q488" s="17">
        <v>-222285</v>
      </c>
      <c r="R488" s="17">
        <v>0</v>
      </c>
      <c r="S488" s="17">
        <v>-222285</v>
      </c>
      <c r="T488" s="17">
        <v>0</v>
      </c>
      <c r="U488" s="15" t="s">
        <v>49</v>
      </c>
      <c r="V488" s="17">
        <v>0</v>
      </c>
      <c r="W488" s="17">
        <v>0</v>
      </c>
      <c r="X488" s="15" t="s">
        <v>49</v>
      </c>
      <c r="Y488" s="17">
        <v>0</v>
      </c>
      <c r="Z488" s="17">
        <v>0</v>
      </c>
      <c r="AA488" s="15" t="s">
        <v>49</v>
      </c>
      <c r="AB488" s="17">
        <v>0</v>
      </c>
      <c r="AC488" s="17">
        <v>0</v>
      </c>
      <c r="AD488" s="15" t="s">
        <v>49</v>
      </c>
      <c r="AE488" s="17">
        <v>0</v>
      </c>
      <c r="AF488" s="15">
        <v>0</v>
      </c>
      <c r="AG488" s="15" t="s">
        <v>49</v>
      </c>
      <c r="AH488" s="17">
        <v>0</v>
      </c>
      <c r="AI488" s="17">
        <v>0</v>
      </c>
      <c r="AJ488" s="15" t="s">
        <v>49</v>
      </c>
      <c r="AK488" s="17">
        <v>0</v>
      </c>
      <c r="AL488" s="17">
        <v>0</v>
      </c>
      <c r="AM488" s="104" t="s">
        <v>52</v>
      </c>
      <c r="AN488" s="15" t="s">
        <v>52</v>
      </c>
      <c r="AO488" s="105" t="s">
        <v>52</v>
      </c>
      <c r="AP488" s="15" t="s">
        <v>52</v>
      </c>
      <c r="AQ488" s="20"/>
      <c r="AR488" s="20"/>
    </row>
    <row r="489" spans="1:44" x14ac:dyDescent="0.25">
      <c r="A489" s="15" t="s">
        <v>1779</v>
      </c>
      <c r="B489" s="3">
        <v>44087</v>
      </c>
      <c r="C489" s="15" t="s">
        <v>326</v>
      </c>
      <c r="D489" s="15" t="s">
        <v>78</v>
      </c>
      <c r="E489" s="15" t="s">
        <v>333</v>
      </c>
      <c r="F489" s="15" t="s">
        <v>1386</v>
      </c>
      <c r="G489" s="15" t="s">
        <v>50</v>
      </c>
      <c r="H489" s="15" t="s">
        <v>1206</v>
      </c>
      <c r="I489" s="17" t="s">
        <v>52</v>
      </c>
      <c r="J489" s="17" t="s">
        <v>52</v>
      </c>
      <c r="K489" s="17" t="s">
        <v>52</v>
      </c>
      <c r="L489" s="17" t="s">
        <v>52</v>
      </c>
      <c r="M489" s="17">
        <v>0</v>
      </c>
      <c r="N489" s="15" t="s">
        <v>52</v>
      </c>
      <c r="O489" s="15" t="s">
        <v>53</v>
      </c>
      <c r="P489" s="15" t="s">
        <v>52</v>
      </c>
      <c r="Q489" s="17">
        <v>138562605.63899997</v>
      </c>
      <c r="R489" s="17">
        <v>0</v>
      </c>
      <c r="S489" s="17">
        <v>89690974.324999988</v>
      </c>
      <c r="T489" s="17">
        <v>0</v>
      </c>
      <c r="U489" s="15" t="s">
        <v>49</v>
      </c>
      <c r="V489" s="17">
        <v>0</v>
      </c>
      <c r="W489" s="17">
        <v>42130716.650000006</v>
      </c>
      <c r="X489" s="15" t="s">
        <v>49</v>
      </c>
      <c r="Y489" s="17">
        <v>6740914.6640000008</v>
      </c>
      <c r="Z489" s="17">
        <v>0</v>
      </c>
      <c r="AA489" s="15" t="s">
        <v>49</v>
      </c>
      <c r="AB489" s="17">
        <v>0</v>
      </c>
      <c r="AC489" s="17">
        <v>0</v>
      </c>
      <c r="AD489" s="15" t="s">
        <v>49</v>
      </c>
      <c r="AE489" s="17">
        <v>0</v>
      </c>
      <c r="AF489" s="15">
        <v>0</v>
      </c>
      <c r="AG489" s="15" t="s">
        <v>49</v>
      </c>
      <c r="AH489" s="17">
        <v>0</v>
      </c>
      <c r="AI489" s="17">
        <v>0</v>
      </c>
      <c r="AJ489" s="15" t="s">
        <v>49</v>
      </c>
      <c r="AK489" s="17">
        <v>0</v>
      </c>
      <c r="AL489" s="17">
        <v>0</v>
      </c>
      <c r="AM489" s="104" t="s">
        <v>52</v>
      </c>
      <c r="AN489" s="15" t="s">
        <v>52</v>
      </c>
      <c r="AO489" s="105" t="s">
        <v>52</v>
      </c>
      <c r="AP489" s="15" t="s">
        <v>52</v>
      </c>
      <c r="AQ489" s="20"/>
      <c r="AR489" s="20"/>
    </row>
    <row r="490" spans="1:44" x14ac:dyDescent="0.25">
      <c r="A490" s="15" t="s">
        <v>1780</v>
      </c>
      <c r="B490" s="3">
        <v>44087</v>
      </c>
      <c r="C490" s="15" t="s">
        <v>82</v>
      </c>
      <c r="D490" s="15" t="s">
        <v>78</v>
      </c>
      <c r="E490" s="15" t="s">
        <v>719</v>
      </c>
      <c r="F490" s="15" t="s">
        <v>843</v>
      </c>
      <c r="G490" s="15" t="s">
        <v>50</v>
      </c>
      <c r="H490" s="15" t="s">
        <v>895</v>
      </c>
      <c r="I490" s="17" t="s">
        <v>52</v>
      </c>
      <c r="J490" s="17" t="s">
        <v>52</v>
      </c>
      <c r="K490" s="17" t="s">
        <v>52</v>
      </c>
      <c r="L490" s="17" t="s">
        <v>52</v>
      </c>
      <c r="M490" s="17">
        <v>0</v>
      </c>
      <c r="N490" s="15" t="s">
        <v>52</v>
      </c>
      <c r="O490" s="15" t="s">
        <v>53</v>
      </c>
      <c r="P490" s="15" t="s">
        <v>52</v>
      </c>
      <c r="Q490" s="17">
        <v>43202416.403200001</v>
      </c>
      <c r="R490" s="17">
        <v>0</v>
      </c>
      <c r="S490" s="17">
        <v>34393138</v>
      </c>
      <c r="T490" s="17">
        <v>0</v>
      </c>
      <c r="U490" s="15" t="s">
        <v>49</v>
      </c>
      <c r="V490" s="17">
        <v>0</v>
      </c>
      <c r="W490" s="17">
        <v>7594205.5199999996</v>
      </c>
      <c r="X490" s="15" t="s">
        <v>54</v>
      </c>
      <c r="Y490" s="17">
        <v>1215072.8832</v>
      </c>
      <c r="Z490" s="17">
        <v>0</v>
      </c>
      <c r="AA490" s="15" t="s">
        <v>49</v>
      </c>
      <c r="AB490" s="17">
        <v>0</v>
      </c>
      <c r="AC490" s="17">
        <v>0</v>
      </c>
      <c r="AD490" s="15" t="s">
        <v>49</v>
      </c>
      <c r="AE490" s="17">
        <v>0</v>
      </c>
      <c r="AF490" s="15">
        <v>0</v>
      </c>
      <c r="AG490" s="15" t="s">
        <v>49</v>
      </c>
      <c r="AH490" s="17">
        <v>0</v>
      </c>
      <c r="AI490" s="17">
        <v>0</v>
      </c>
      <c r="AJ490" s="15" t="s">
        <v>49</v>
      </c>
      <c r="AK490" s="17">
        <v>0</v>
      </c>
      <c r="AL490" s="17">
        <v>0</v>
      </c>
      <c r="AM490" s="104" t="s">
        <v>52</v>
      </c>
      <c r="AN490" s="15" t="s">
        <v>52</v>
      </c>
      <c r="AO490" s="105" t="s">
        <v>52</v>
      </c>
      <c r="AP490" s="15" t="s">
        <v>52</v>
      </c>
      <c r="AQ490" s="20"/>
      <c r="AR490" s="20"/>
    </row>
    <row r="491" spans="1:44" x14ac:dyDescent="0.25">
      <c r="A491" s="15" t="s">
        <v>1781</v>
      </c>
      <c r="B491" s="3">
        <v>44087</v>
      </c>
      <c r="C491" s="15" t="s">
        <v>326</v>
      </c>
      <c r="D491" s="15" t="s">
        <v>100</v>
      </c>
      <c r="E491" s="15" t="s">
        <v>347</v>
      </c>
      <c r="F491" s="15" t="s">
        <v>1275</v>
      </c>
      <c r="G491" s="15" t="s">
        <v>50</v>
      </c>
      <c r="H491" s="15" t="s">
        <v>1208</v>
      </c>
      <c r="I491" s="17" t="s">
        <v>52</v>
      </c>
      <c r="J491" s="17" t="s">
        <v>52</v>
      </c>
      <c r="K491" s="17" t="s">
        <v>52</v>
      </c>
      <c r="L491" s="17" t="s">
        <v>52</v>
      </c>
      <c r="M491" s="17">
        <v>0</v>
      </c>
      <c r="N491" s="15" t="s">
        <v>52</v>
      </c>
      <c r="O491" s="15" t="s">
        <v>53</v>
      </c>
      <c r="P491" s="15" t="s">
        <v>52</v>
      </c>
      <c r="Q491" s="17">
        <v>197748550.97079998</v>
      </c>
      <c r="R491" s="17">
        <v>0</v>
      </c>
      <c r="S491" s="17">
        <v>146264286.33500004</v>
      </c>
      <c r="T491" s="17">
        <v>0</v>
      </c>
      <c r="U491" s="15" t="s">
        <v>49</v>
      </c>
      <c r="V491" s="17">
        <v>0</v>
      </c>
      <c r="W491" s="17">
        <v>44382986.75500001</v>
      </c>
      <c r="X491" s="15" t="s">
        <v>49</v>
      </c>
      <c r="Y491" s="17">
        <v>7101277.8808000004</v>
      </c>
      <c r="Z491" s="17">
        <v>0</v>
      </c>
      <c r="AA491" s="15" t="s">
        <v>49</v>
      </c>
      <c r="AB491" s="17">
        <v>0</v>
      </c>
      <c r="AC491" s="17">
        <v>0</v>
      </c>
      <c r="AD491" s="15" t="s">
        <v>49</v>
      </c>
      <c r="AE491" s="17">
        <v>0</v>
      </c>
      <c r="AF491" s="15">
        <v>0</v>
      </c>
      <c r="AG491" s="15" t="s">
        <v>49</v>
      </c>
      <c r="AH491" s="17">
        <v>0</v>
      </c>
      <c r="AI491" s="17">
        <v>0</v>
      </c>
      <c r="AJ491" s="15" t="s">
        <v>49</v>
      </c>
      <c r="AK491" s="17">
        <v>0</v>
      </c>
      <c r="AL491" s="17">
        <v>0</v>
      </c>
      <c r="AM491" s="104" t="s">
        <v>52</v>
      </c>
      <c r="AN491" s="15" t="s">
        <v>52</v>
      </c>
      <c r="AO491" s="105" t="s">
        <v>52</v>
      </c>
      <c r="AP491" s="15" t="s">
        <v>52</v>
      </c>
      <c r="AQ491" s="20"/>
      <c r="AR491" s="20"/>
    </row>
    <row r="492" spans="1:44" x14ac:dyDescent="0.25">
      <c r="A492" s="15" t="s">
        <v>1782</v>
      </c>
      <c r="B492" s="3">
        <v>44087</v>
      </c>
      <c r="C492" s="15" t="s">
        <v>326</v>
      </c>
      <c r="D492" s="15" t="s">
        <v>100</v>
      </c>
      <c r="E492" s="15" t="s">
        <v>347</v>
      </c>
      <c r="F492" s="15" t="s">
        <v>1275</v>
      </c>
      <c r="G492" s="15" t="s">
        <v>50</v>
      </c>
      <c r="H492" s="15" t="s">
        <v>1210</v>
      </c>
      <c r="I492" s="17" t="s">
        <v>52</v>
      </c>
      <c r="J492" s="17" t="s">
        <v>52</v>
      </c>
      <c r="K492" s="17" t="s">
        <v>52</v>
      </c>
      <c r="L492" s="17" t="s">
        <v>52</v>
      </c>
      <c r="M492" s="17">
        <v>0</v>
      </c>
      <c r="N492" s="15" t="s">
        <v>52</v>
      </c>
      <c r="O492" s="15" t="s">
        <v>1211</v>
      </c>
      <c r="P492" s="15" t="s">
        <v>1212</v>
      </c>
      <c r="Q492" s="17">
        <v>584803</v>
      </c>
      <c r="R492" s="17">
        <v>0</v>
      </c>
      <c r="S492" s="17">
        <v>385805</v>
      </c>
      <c r="T492" s="17">
        <v>171550</v>
      </c>
      <c r="U492" s="15" t="s">
        <v>54</v>
      </c>
      <c r="V492" s="17">
        <v>27448</v>
      </c>
      <c r="W492" s="17">
        <v>0</v>
      </c>
      <c r="X492" s="15" t="s">
        <v>49</v>
      </c>
      <c r="Y492" s="17">
        <v>0</v>
      </c>
      <c r="Z492" s="17">
        <v>0</v>
      </c>
      <c r="AA492" s="15" t="s">
        <v>49</v>
      </c>
      <c r="AB492" s="17">
        <v>0</v>
      </c>
      <c r="AC492" s="17">
        <v>0</v>
      </c>
      <c r="AD492" s="15" t="s">
        <v>49</v>
      </c>
      <c r="AE492" s="17">
        <v>0</v>
      </c>
      <c r="AF492" s="15">
        <v>0</v>
      </c>
      <c r="AG492" s="15" t="s">
        <v>49</v>
      </c>
      <c r="AH492" s="17">
        <v>0</v>
      </c>
      <c r="AI492" s="17">
        <v>0</v>
      </c>
      <c r="AJ492" s="15" t="s">
        <v>49</v>
      </c>
      <c r="AK492" s="17">
        <v>0</v>
      </c>
      <c r="AL492" s="17">
        <v>0</v>
      </c>
      <c r="AM492" s="104" t="s">
        <v>52</v>
      </c>
      <c r="AN492" s="15" t="s">
        <v>52</v>
      </c>
      <c r="AO492" s="105" t="s">
        <v>52</v>
      </c>
      <c r="AP492" s="15" t="s">
        <v>52</v>
      </c>
      <c r="AQ492" s="20"/>
      <c r="AR492" s="20"/>
    </row>
    <row r="493" spans="1:44" x14ac:dyDescent="0.25">
      <c r="A493" s="15" t="s">
        <v>1783</v>
      </c>
      <c r="B493" s="3">
        <v>44087</v>
      </c>
      <c r="C493" s="15" t="s">
        <v>326</v>
      </c>
      <c r="D493" s="15" t="s">
        <v>100</v>
      </c>
      <c r="E493" s="15" t="s">
        <v>347</v>
      </c>
      <c r="F493" s="15" t="s">
        <v>1275</v>
      </c>
      <c r="G493" s="15" t="s">
        <v>50</v>
      </c>
      <c r="H493" s="15" t="s">
        <v>1214</v>
      </c>
      <c r="I493" s="17" t="s">
        <v>52</v>
      </c>
      <c r="J493" s="17" t="s">
        <v>52</v>
      </c>
      <c r="K493" s="17" t="s">
        <v>52</v>
      </c>
      <c r="L493" s="17" t="s">
        <v>52</v>
      </c>
      <c r="M493" s="17">
        <v>0</v>
      </c>
      <c r="N493" s="15" t="s">
        <v>52</v>
      </c>
      <c r="O493" s="15" t="s">
        <v>53</v>
      </c>
      <c r="P493" s="15" t="s">
        <v>52</v>
      </c>
      <c r="Q493" s="17">
        <v>72662770.793199986</v>
      </c>
      <c r="R493" s="17">
        <v>0</v>
      </c>
      <c r="S493" s="17">
        <v>49199433.056800015</v>
      </c>
      <c r="T493" s="17">
        <v>0</v>
      </c>
      <c r="U493" s="15" t="s">
        <v>49</v>
      </c>
      <c r="V493" s="17">
        <v>0</v>
      </c>
      <c r="W493" s="17">
        <v>20227015.289999999</v>
      </c>
      <c r="X493" s="15" t="s">
        <v>49</v>
      </c>
      <c r="Y493" s="17">
        <v>3236322.4463999998</v>
      </c>
      <c r="Z493" s="17">
        <v>0</v>
      </c>
      <c r="AA493" s="15" t="s">
        <v>49</v>
      </c>
      <c r="AB493" s="17">
        <v>0</v>
      </c>
      <c r="AC493" s="17">
        <v>0</v>
      </c>
      <c r="AD493" s="15" t="s">
        <v>49</v>
      </c>
      <c r="AE493" s="17">
        <v>0</v>
      </c>
      <c r="AF493" s="15">
        <v>0</v>
      </c>
      <c r="AG493" s="15" t="s">
        <v>49</v>
      </c>
      <c r="AH493" s="17">
        <v>0</v>
      </c>
      <c r="AI493" s="17">
        <v>0</v>
      </c>
      <c r="AJ493" s="15" t="s">
        <v>49</v>
      </c>
      <c r="AK493" s="17">
        <v>0</v>
      </c>
      <c r="AL493" s="17">
        <v>0</v>
      </c>
      <c r="AM493" s="104" t="s">
        <v>52</v>
      </c>
      <c r="AN493" s="15" t="s">
        <v>52</v>
      </c>
      <c r="AO493" s="105" t="s">
        <v>52</v>
      </c>
      <c r="AP493" s="15" t="s">
        <v>52</v>
      </c>
      <c r="AQ493" s="20"/>
      <c r="AR493" s="20"/>
    </row>
    <row r="494" spans="1:44" x14ac:dyDescent="0.25">
      <c r="A494" s="15" t="s">
        <v>1784</v>
      </c>
      <c r="B494" s="3">
        <v>44087</v>
      </c>
      <c r="C494" s="15" t="s">
        <v>82</v>
      </c>
      <c r="D494" s="15" t="s">
        <v>100</v>
      </c>
      <c r="E494" s="15" t="s">
        <v>101</v>
      </c>
      <c r="F494" s="15" t="s">
        <v>782</v>
      </c>
      <c r="G494" s="15" t="s">
        <v>50</v>
      </c>
      <c r="H494" s="15" t="s">
        <v>896</v>
      </c>
      <c r="I494" s="17" t="s">
        <v>52</v>
      </c>
      <c r="J494" s="17" t="s">
        <v>52</v>
      </c>
      <c r="K494" s="17" t="s">
        <v>52</v>
      </c>
      <c r="L494" s="17" t="s">
        <v>52</v>
      </c>
      <c r="M494" s="17">
        <v>0</v>
      </c>
      <c r="N494" s="15" t="s">
        <v>52</v>
      </c>
      <c r="O494" s="15" t="s">
        <v>53</v>
      </c>
      <c r="P494" s="15" t="s">
        <v>52</v>
      </c>
      <c r="Q494" s="17">
        <v>77763770.927000001</v>
      </c>
      <c r="R494" s="17">
        <v>0</v>
      </c>
      <c r="S494" s="17">
        <v>59040695.574999988</v>
      </c>
      <c r="T494" s="17">
        <v>0</v>
      </c>
      <c r="U494" s="15" t="s">
        <v>49</v>
      </c>
      <c r="V494" s="17">
        <v>0</v>
      </c>
      <c r="W494" s="17">
        <v>16140582.199999999</v>
      </c>
      <c r="X494" s="15" t="s">
        <v>54</v>
      </c>
      <c r="Y494" s="17">
        <v>2582493.1520000002</v>
      </c>
      <c r="Z494" s="17">
        <v>0</v>
      </c>
      <c r="AA494" s="15" t="s">
        <v>49</v>
      </c>
      <c r="AB494" s="17">
        <v>0</v>
      </c>
      <c r="AC494" s="17">
        <v>0</v>
      </c>
      <c r="AD494" s="15" t="s">
        <v>49</v>
      </c>
      <c r="AE494" s="17">
        <v>0</v>
      </c>
      <c r="AF494" s="15">
        <v>0</v>
      </c>
      <c r="AG494" s="15" t="s">
        <v>49</v>
      </c>
      <c r="AH494" s="17">
        <v>0</v>
      </c>
      <c r="AI494" s="17">
        <v>0</v>
      </c>
      <c r="AJ494" s="15" t="s">
        <v>49</v>
      </c>
      <c r="AK494" s="17">
        <v>0</v>
      </c>
      <c r="AL494" s="17">
        <v>0</v>
      </c>
      <c r="AM494" s="104" t="s">
        <v>52</v>
      </c>
      <c r="AN494" s="15" t="s">
        <v>52</v>
      </c>
      <c r="AO494" s="105" t="s">
        <v>52</v>
      </c>
      <c r="AP494" s="15" t="s">
        <v>52</v>
      </c>
      <c r="AQ494" s="20"/>
      <c r="AR494" s="20"/>
    </row>
    <row r="495" spans="1:44" x14ac:dyDescent="0.25">
      <c r="A495" s="15" t="s">
        <v>1785</v>
      </c>
      <c r="B495" s="3">
        <v>44087</v>
      </c>
      <c r="C495" s="15" t="s">
        <v>326</v>
      </c>
      <c r="D495" s="15" t="s">
        <v>240</v>
      </c>
      <c r="E495" s="15" t="s">
        <v>373</v>
      </c>
      <c r="F495" s="15" t="s">
        <v>1257</v>
      </c>
      <c r="G495" s="15" t="s">
        <v>50</v>
      </c>
      <c r="H495" s="15" t="s">
        <v>1216</v>
      </c>
      <c r="I495" s="17" t="s">
        <v>52</v>
      </c>
      <c r="J495" s="17" t="s">
        <v>52</v>
      </c>
      <c r="K495" s="17" t="s">
        <v>52</v>
      </c>
      <c r="L495" s="17" t="s">
        <v>52</v>
      </c>
      <c r="M495" s="17">
        <v>0</v>
      </c>
      <c r="N495" s="15" t="s">
        <v>52</v>
      </c>
      <c r="O495" s="15" t="s">
        <v>53</v>
      </c>
      <c r="P495" s="15" t="s">
        <v>52</v>
      </c>
      <c r="Q495" s="17">
        <v>9719696.398</v>
      </c>
      <c r="R495" s="17">
        <v>0</v>
      </c>
      <c r="S495" s="17">
        <v>8208700.3500000006</v>
      </c>
      <c r="T495" s="17">
        <v>0</v>
      </c>
      <c r="U495" s="15" t="s">
        <v>49</v>
      </c>
      <c r="V495" s="17">
        <v>0</v>
      </c>
      <c r="W495" s="17">
        <v>1302582.8</v>
      </c>
      <c r="X495" s="15" t="s">
        <v>49</v>
      </c>
      <c r="Y495" s="17">
        <v>208413.24799999999</v>
      </c>
      <c r="Z495" s="17">
        <v>0</v>
      </c>
      <c r="AA495" s="15" t="s">
        <v>49</v>
      </c>
      <c r="AB495" s="17">
        <v>0</v>
      </c>
      <c r="AC495" s="17">
        <v>0</v>
      </c>
      <c r="AD495" s="15" t="s">
        <v>49</v>
      </c>
      <c r="AE495" s="17">
        <v>0</v>
      </c>
      <c r="AF495" s="15">
        <v>0</v>
      </c>
      <c r="AG495" s="15" t="s">
        <v>49</v>
      </c>
      <c r="AH495" s="17">
        <v>0</v>
      </c>
      <c r="AI495" s="17">
        <v>0</v>
      </c>
      <c r="AJ495" s="15" t="s">
        <v>49</v>
      </c>
      <c r="AK495" s="17">
        <v>0</v>
      </c>
      <c r="AL495" s="17">
        <v>0</v>
      </c>
      <c r="AM495" s="104" t="s">
        <v>52</v>
      </c>
      <c r="AN495" s="15" t="s">
        <v>52</v>
      </c>
      <c r="AO495" s="105" t="s">
        <v>52</v>
      </c>
      <c r="AP495" s="15" t="s">
        <v>52</v>
      </c>
      <c r="AQ495" s="20"/>
      <c r="AR495" s="20"/>
    </row>
    <row r="496" spans="1:44" x14ac:dyDescent="0.25">
      <c r="A496" s="15" t="s">
        <v>1786</v>
      </c>
      <c r="B496" s="3">
        <v>44087</v>
      </c>
      <c r="C496" s="15" t="s">
        <v>326</v>
      </c>
      <c r="D496" s="15" t="s">
        <v>240</v>
      </c>
      <c r="E496" s="15" t="s">
        <v>373</v>
      </c>
      <c r="F496" s="15" t="s">
        <v>1257</v>
      </c>
      <c r="G496" s="15" t="s">
        <v>50</v>
      </c>
      <c r="H496" s="15" t="s">
        <v>1218</v>
      </c>
      <c r="I496" s="17" t="s">
        <v>52</v>
      </c>
      <c r="J496" s="17" t="s">
        <v>52</v>
      </c>
      <c r="K496" s="17" t="s">
        <v>52</v>
      </c>
      <c r="L496" s="17" t="s">
        <v>52</v>
      </c>
      <c r="M496" s="17">
        <v>0</v>
      </c>
      <c r="N496" s="15" t="s">
        <v>52</v>
      </c>
      <c r="O496" s="15" t="s">
        <v>1219</v>
      </c>
      <c r="P496" s="15" t="s">
        <v>1220</v>
      </c>
      <c r="Q496" s="17">
        <v>8749638.2456</v>
      </c>
      <c r="R496" s="17">
        <v>0</v>
      </c>
      <c r="S496" s="17">
        <v>7876755.75</v>
      </c>
      <c r="T496" s="17">
        <v>752484.91</v>
      </c>
      <c r="U496" s="15" t="s">
        <v>54</v>
      </c>
      <c r="V496" s="17">
        <v>120397.58560000001</v>
      </c>
      <c r="W496" s="17">
        <v>0</v>
      </c>
      <c r="X496" s="15" t="s">
        <v>49</v>
      </c>
      <c r="Y496" s="17">
        <v>0</v>
      </c>
      <c r="Z496" s="17">
        <v>0</v>
      </c>
      <c r="AA496" s="15" t="s">
        <v>49</v>
      </c>
      <c r="AB496" s="17">
        <v>0</v>
      </c>
      <c r="AC496" s="17">
        <v>0</v>
      </c>
      <c r="AD496" s="15" t="s">
        <v>49</v>
      </c>
      <c r="AE496" s="17">
        <v>0</v>
      </c>
      <c r="AF496" s="15">
        <v>0</v>
      </c>
      <c r="AG496" s="15" t="s">
        <v>49</v>
      </c>
      <c r="AH496" s="17">
        <v>0</v>
      </c>
      <c r="AI496" s="17">
        <v>0</v>
      </c>
      <c r="AJ496" s="15" t="s">
        <v>49</v>
      </c>
      <c r="AK496" s="17">
        <v>0</v>
      </c>
      <c r="AL496" s="17">
        <v>0</v>
      </c>
      <c r="AM496" s="104" t="s">
        <v>52</v>
      </c>
      <c r="AN496" s="15" t="s">
        <v>52</v>
      </c>
      <c r="AO496" s="105" t="s">
        <v>52</v>
      </c>
      <c r="AP496" s="15" t="s">
        <v>52</v>
      </c>
      <c r="AQ496" s="20"/>
      <c r="AR496" s="20"/>
    </row>
    <row r="497" spans="1:44" x14ac:dyDescent="0.25">
      <c r="A497" s="15" t="s">
        <v>1787</v>
      </c>
      <c r="B497" s="3">
        <v>44087</v>
      </c>
      <c r="C497" s="15" t="s">
        <v>326</v>
      </c>
      <c r="D497" s="15" t="s">
        <v>240</v>
      </c>
      <c r="E497" s="15" t="s">
        <v>373</v>
      </c>
      <c r="F497" s="15" t="s">
        <v>1257</v>
      </c>
      <c r="G497" s="15" t="s">
        <v>50</v>
      </c>
      <c r="H497" s="15" t="s">
        <v>1222</v>
      </c>
      <c r="I497" s="17" t="s">
        <v>52</v>
      </c>
      <c r="J497" s="17" t="s">
        <v>52</v>
      </c>
      <c r="K497" s="17" t="s">
        <v>52</v>
      </c>
      <c r="L497" s="17" t="s">
        <v>52</v>
      </c>
      <c r="M497" s="17">
        <v>0</v>
      </c>
      <c r="N497" s="15" t="s">
        <v>52</v>
      </c>
      <c r="O497" s="15" t="s">
        <v>53</v>
      </c>
      <c r="P497" s="15" t="s">
        <v>52</v>
      </c>
      <c r="Q497" s="17">
        <v>139649578.91839999</v>
      </c>
      <c r="R497" s="17">
        <v>0</v>
      </c>
      <c r="S497" s="17">
        <v>101981755.73500003</v>
      </c>
      <c r="T497" s="17">
        <v>0</v>
      </c>
      <c r="U497" s="15" t="s">
        <v>49</v>
      </c>
      <c r="V497" s="17">
        <v>0</v>
      </c>
      <c r="W497" s="17">
        <v>32472261.364999998</v>
      </c>
      <c r="X497" s="15" t="s">
        <v>54</v>
      </c>
      <c r="Y497" s="17">
        <v>5195561.8183999993</v>
      </c>
      <c r="Z497" s="17">
        <v>0</v>
      </c>
      <c r="AA497" s="15" t="s">
        <v>49</v>
      </c>
      <c r="AB497" s="17">
        <v>0</v>
      </c>
      <c r="AC497" s="17">
        <v>0</v>
      </c>
      <c r="AD497" s="15" t="s">
        <v>49</v>
      </c>
      <c r="AE497" s="17">
        <v>0</v>
      </c>
      <c r="AF497" s="15">
        <v>0</v>
      </c>
      <c r="AG497" s="15" t="s">
        <v>49</v>
      </c>
      <c r="AH497" s="17">
        <v>0</v>
      </c>
      <c r="AI497" s="17">
        <v>0</v>
      </c>
      <c r="AJ497" s="15" t="s">
        <v>49</v>
      </c>
      <c r="AK497" s="17">
        <v>0</v>
      </c>
      <c r="AL497" s="17">
        <v>0</v>
      </c>
      <c r="AM497" s="104" t="s">
        <v>52</v>
      </c>
      <c r="AN497" s="15" t="s">
        <v>52</v>
      </c>
      <c r="AO497" s="105" t="s">
        <v>52</v>
      </c>
      <c r="AP497" s="15" t="s">
        <v>52</v>
      </c>
      <c r="AQ497" s="20"/>
      <c r="AR497" s="20"/>
    </row>
    <row r="498" spans="1:44" x14ac:dyDescent="0.25">
      <c r="A498" s="15" t="s">
        <v>1788</v>
      </c>
      <c r="B498" s="3">
        <v>44087</v>
      </c>
      <c r="C498" s="15" t="s">
        <v>82</v>
      </c>
      <c r="D498" s="15" t="s">
        <v>240</v>
      </c>
      <c r="E498" s="15" t="s">
        <v>313</v>
      </c>
      <c r="F498" s="15" t="s">
        <v>1502</v>
      </c>
      <c r="G498" s="15" t="s">
        <v>50</v>
      </c>
      <c r="H498" s="15" t="s">
        <v>897</v>
      </c>
      <c r="I498" s="17" t="s">
        <v>52</v>
      </c>
      <c r="J498" s="17" t="s">
        <v>52</v>
      </c>
      <c r="K498" s="17" t="s">
        <v>52</v>
      </c>
      <c r="L498" s="17" t="s">
        <v>52</v>
      </c>
      <c r="M498" s="17">
        <v>0</v>
      </c>
      <c r="N498" s="15" t="s">
        <v>52</v>
      </c>
      <c r="O498" s="15" t="s">
        <v>53</v>
      </c>
      <c r="P498" s="15" t="s">
        <v>52</v>
      </c>
      <c r="Q498" s="17">
        <v>36937077.685000002</v>
      </c>
      <c r="R498" s="17">
        <v>0</v>
      </c>
      <c r="S498" s="17">
        <v>29768005.375</v>
      </c>
      <c r="T498" s="17">
        <v>0</v>
      </c>
      <c r="U498" s="15" t="s">
        <v>49</v>
      </c>
      <c r="V498" s="17">
        <v>0</v>
      </c>
      <c r="W498" s="17">
        <v>6180234.75</v>
      </c>
      <c r="X498" s="15" t="s">
        <v>49</v>
      </c>
      <c r="Y498" s="17">
        <v>988837.56</v>
      </c>
      <c r="Z498" s="17">
        <v>0</v>
      </c>
      <c r="AA498" s="15" t="s">
        <v>49</v>
      </c>
      <c r="AB498" s="17">
        <v>0</v>
      </c>
      <c r="AC498" s="17">
        <v>0</v>
      </c>
      <c r="AD498" s="15" t="s">
        <v>49</v>
      </c>
      <c r="AE498" s="17">
        <v>0</v>
      </c>
      <c r="AF498" s="15">
        <v>0</v>
      </c>
      <c r="AG498" s="15" t="s">
        <v>49</v>
      </c>
      <c r="AH498" s="17">
        <v>0</v>
      </c>
      <c r="AI498" s="17">
        <v>0</v>
      </c>
      <c r="AJ498" s="15" t="s">
        <v>49</v>
      </c>
      <c r="AK498" s="17">
        <v>0</v>
      </c>
      <c r="AL498" s="17">
        <v>0</v>
      </c>
      <c r="AM498" s="104" t="s">
        <v>52</v>
      </c>
      <c r="AN498" s="15" t="s">
        <v>52</v>
      </c>
      <c r="AO498" s="105" t="s">
        <v>52</v>
      </c>
      <c r="AP498" s="15" t="s">
        <v>52</v>
      </c>
      <c r="AQ498" s="20"/>
      <c r="AR498" s="20"/>
    </row>
    <row r="499" spans="1:44" x14ac:dyDescent="0.25">
      <c r="A499" s="15" t="s">
        <v>1789</v>
      </c>
      <c r="B499" s="3">
        <v>44087</v>
      </c>
      <c r="C499" s="15" t="s">
        <v>326</v>
      </c>
      <c r="D499" s="15" t="s">
        <v>384</v>
      </c>
      <c r="E499" s="15" t="s">
        <v>385</v>
      </c>
      <c r="F499" s="15" t="s">
        <v>1387</v>
      </c>
      <c r="G499" s="15" t="s">
        <v>50</v>
      </c>
      <c r="H499" s="15" t="s">
        <v>1224</v>
      </c>
      <c r="I499" s="17" t="s">
        <v>52</v>
      </c>
      <c r="J499" s="17" t="s">
        <v>52</v>
      </c>
      <c r="K499" s="17" t="s">
        <v>52</v>
      </c>
      <c r="L499" s="17" t="s">
        <v>52</v>
      </c>
      <c r="M499" s="17">
        <v>0</v>
      </c>
      <c r="N499" s="15" t="s">
        <v>52</v>
      </c>
      <c r="O499" s="15" t="s">
        <v>53</v>
      </c>
      <c r="P499" s="15" t="s">
        <v>52</v>
      </c>
      <c r="Q499" s="17">
        <v>163720607.89879996</v>
      </c>
      <c r="R499" s="17">
        <v>0</v>
      </c>
      <c r="S499" s="17">
        <v>131088405.25</v>
      </c>
      <c r="T499" s="17">
        <v>0</v>
      </c>
      <c r="U499" s="15" t="s">
        <v>49</v>
      </c>
      <c r="V499" s="17">
        <v>0</v>
      </c>
      <c r="W499" s="17">
        <v>28131209.180000007</v>
      </c>
      <c r="X499" s="15" t="s">
        <v>54</v>
      </c>
      <c r="Y499" s="17">
        <v>4500993.468799999</v>
      </c>
      <c r="Z499" s="17">
        <v>0</v>
      </c>
      <c r="AA499" s="15" t="s">
        <v>49</v>
      </c>
      <c r="AB499" s="17">
        <v>0</v>
      </c>
      <c r="AC499" s="17">
        <v>0</v>
      </c>
      <c r="AD499" s="15" t="s">
        <v>49</v>
      </c>
      <c r="AE499" s="17">
        <v>0</v>
      </c>
      <c r="AF499" s="15">
        <v>0</v>
      </c>
      <c r="AG499" s="15" t="s">
        <v>49</v>
      </c>
      <c r="AH499" s="17">
        <v>0</v>
      </c>
      <c r="AI499" s="17">
        <v>0</v>
      </c>
      <c r="AJ499" s="15" t="s">
        <v>49</v>
      </c>
      <c r="AK499" s="17">
        <v>0</v>
      </c>
      <c r="AL499" s="17">
        <v>0</v>
      </c>
      <c r="AM499" s="104" t="s">
        <v>52</v>
      </c>
      <c r="AN499" s="15" t="s">
        <v>52</v>
      </c>
      <c r="AO499" s="105" t="s">
        <v>52</v>
      </c>
      <c r="AP499" s="15" t="s">
        <v>52</v>
      </c>
      <c r="AQ499" s="20"/>
      <c r="AR499" s="20"/>
    </row>
    <row r="500" spans="1:44" x14ac:dyDescent="0.25">
      <c r="A500" s="15" t="s">
        <v>1790</v>
      </c>
      <c r="B500" s="3">
        <v>44087</v>
      </c>
      <c r="C500" s="15" t="s">
        <v>326</v>
      </c>
      <c r="D500" s="15" t="s">
        <v>386</v>
      </c>
      <c r="E500" s="15" t="s">
        <v>387</v>
      </c>
      <c r="F500" s="15" t="s">
        <v>1269</v>
      </c>
      <c r="G500" s="15" t="s">
        <v>50</v>
      </c>
      <c r="H500" s="15" t="s">
        <v>1226</v>
      </c>
      <c r="I500" s="17" t="s">
        <v>52</v>
      </c>
      <c r="J500" s="17" t="s">
        <v>52</v>
      </c>
      <c r="K500" s="17" t="s">
        <v>52</v>
      </c>
      <c r="L500" s="17" t="s">
        <v>52</v>
      </c>
      <c r="M500" s="17">
        <v>0</v>
      </c>
      <c r="N500" s="15" t="s">
        <v>52</v>
      </c>
      <c r="O500" s="15" t="s">
        <v>53</v>
      </c>
      <c r="P500" s="15" t="s">
        <v>52</v>
      </c>
      <c r="Q500" s="17">
        <v>261717522.65539995</v>
      </c>
      <c r="R500" s="17">
        <v>0</v>
      </c>
      <c r="S500" s="17">
        <v>156563083.65339994</v>
      </c>
      <c r="T500" s="17">
        <v>0</v>
      </c>
      <c r="U500" s="15" t="s">
        <v>49</v>
      </c>
      <c r="V500" s="17">
        <v>0</v>
      </c>
      <c r="W500" s="17">
        <v>90650378.450000003</v>
      </c>
      <c r="X500" s="15" t="s">
        <v>54</v>
      </c>
      <c r="Y500" s="17">
        <v>14504060.552000001</v>
      </c>
      <c r="Z500" s="17">
        <v>0</v>
      </c>
      <c r="AA500" s="15" t="s">
        <v>49</v>
      </c>
      <c r="AB500" s="17">
        <v>0</v>
      </c>
      <c r="AC500" s="17">
        <v>0</v>
      </c>
      <c r="AD500" s="15" t="s">
        <v>49</v>
      </c>
      <c r="AE500" s="17">
        <v>0</v>
      </c>
      <c r="AF500" s="15">
        <v>0</v>
      </c>
      <c r="AG500" s="15" t="s">
        <v>49</v>
      </c>
      <c r="AH500" s="17">
        <v>0</v>
      </c>
      <c r="AI500" s="17">
        <v>0</v>
      </c>
      <c r="AJ500" s="15" t="s">
        <v>49</v>
      </c>
      <c r="AK500" s="17">
        <v>0</v>
      </c>
      <c r="AL500" s="17">
        <v>0</v>
      </c>
      <c r="AM500" s="104" t="s">
        <v>52</v>
      </c>
      <c r="AN500" s="15" t="s">
        <v>52</v>
      </c>
      <c r="AO500" s="105" t="s">
        <v>52</v>
      </c>
      <c r="AP500" s="15" t="s">
        <v>52</v>
      </c>
      <c r="AQ500" s="20"/>
      <c r="AR500" s="20"/>
    </row>
    <row r="501" spans="1:44" x14ac:dyDescent="0.25">
      <c r="A501" s="15" t="s">
        <v>1791</v>
      </c>
      <c r="B501" s="3">
        <v>44087</v>
      </c>
      <c r="C501" s="15" t="s">
        <v>326</v>
      </c>
      <c r="D501" s="15" t="s">
        <v>388</v>
      </c>
      <c r="E501" s="15" t="s">
        <v>389</v>
      </c>
      <c r="F501" s="15" t="s">
        <v>1268</v>
      </c>
      <c r="G501" s="15" t="s">
        <v>50</v>
      </c>
      <c r="H501" s="15" t="s">
        <v>1228</v>
      </c>
      <c r="I501" s="17" t="s">
        <v>52</v>
      </c>
      <c r="J501" s="17" t="s">
        <v>52</v>
      </c>
      <c r="K501" s="17" t="s">
        <v>52</v>
      </c>
      <c r="L501" s="17" t="s">
        <v>52</v>
      </c>
      <c r="M501" s="17">
        <v>0</v>
      </c>
      <c r="N501" s="15" t="s">
        <v>52</v>
      </c>
      <c r="O501" s="15" t="s">
        <v>53</v>
      </c>
      <c r="P501" s="15" t="s">
        <v>52</v>
      </c>
      <c r="Q501" s="17">
        <v>53905453.337600008</v>
      </c>
      <c r="R501" s="17">
        <v>0</v>
      </c>
      <c r="S501" s="17">
        <v>45501394.150000006</v>
      </c>
      <c r="T501" s="17">
        <v>0</v>
      </c>
      <c r="U501" s="15" t="s">
        <v>49</v>
      </c>
      <c r="V501" s="17">
        <v>0</v>
      </c>
      <c r="W501" s="17">
        <v>7244878.6100000003</v>
      </c>
      <c r="X501" s="15" t="s">
        <v>49</v>
      </c>
      <c r="Y501" s="17">
        <v>1159180.5776</v>
      </c>
      <c r="Z501" s="17">
        <v>0</v>
      </c>
      <c r="AA501" s="15" t="s">
        <v>49</v>
      </c>
      <c r="AB501" s="17">
        <v>0</v>
      </c>
      <c r="AC501" s="17">
        <v>0</v>
      </c>
      <c r="AD501" s="15" t="s">
        <v>49</v>
      </c>
      <c r="AE501" s="17">
        <v>0</v>
      </c>
      <c r="AF501" s="15">
        <v>0</v>
      </c>
      <c r="AG501" s="15" t="s">
        <v>49</v>
      </c>
      <c r="AH501" s="17">
        <v>0</v>
      </c>
      <c r="AI501" s="17">
        <v>0</v>
      </c>
      <c r="AJ501" s="15" t="s">
        <v>49</v>
      </c>
      <c r="AK501" s="17">
        <v>0</v>
      </c>
      <c r="AL501" s="17">
        <v>0</v>
      </c>
      <c r="AM501" s="104" t="s">
        <v>52</v>
      </c>
      <c r="AN501" s="15" t="s">
        <v>52</v>
      </c>
      <c r="AO501" s="105" t="s">
        <v>52</v>
      </c>
      <c r="AP501" s="15" t="s">
        <v>52</v>
      </c>
      <c r="AQ501" s="20"/>
      <c r="AR501" s="20"/>
    </row>
    <row r="502" spans="1:44" x14ac:dyDescent="0.25">
      <c r="A502" s="15" t="s">
        <v>1792</v>
      </c>
      <c r="B502" s="3">
        <v>44087</v>
      </c>
      <c r="C502" s="15" t="s">
        <v>326</v>
      </c>
      <c r="D502" s="15" t="s">
        <v>388</v>
      </c>
      <c r="E502" s="15" t="s">
        <v>389</v>
      </c>
      <c r="F502" s="15" t="s">
        <v>1268</v>
      </c>
      <c r="G502" s="15" t="s">
        <v>50</v>
      </c>
      <c r="H502" s="15" t="s">
        <v>1230</v>
      </c>
      <c r="I502" s="17" t="s">
        <v>52</v>
      </c>
      <c r="J502" s="17" t="s">
        <v>52</v>
      </c>
      <c r="K502" s="17" t="s">
        <v>52</v>
      </c>
      <c r="L502" s="17" t="s">
        <v>52</v>
      </c>
      <c r="M502" s="17">
        <v>0</v>
      </c>
      <c r="N502" s="15" t="s">
        <v>52</v>
      </c>
      <c r="O502" s="15" t="s">
        <v>1231</v>
      </c>
      <c r="P502" s="15" t="s">
        <v>1232</v>
      </c>
      <c r="Q502" s="17">
        <v>534889.25</v>
      </c>
      <c r="R502" s="17">
        <v>0</v>
      </c>
      <c r="S502" s="17">
        <v>534889.25</v>
      </c>
      <c r="T502" s="17">
        <v>0</v>
      </c>
      <c r="U502" s="15" t="s">
        <v>49</v>
      </c>
      <c r="V502" s="17">
        <v>0</v>
      </c>
      <c r="W502" s="17">
        <v>0</v>
      </c>
      <c r="X502" s="15" t="s">
        <v>49</v>
      </c>
      <c r="Y502" s="17">
        <v>0</v>
      </c>
      <c r="Z502" s="17">
        <v>0</v>
      </c>
      <c r="AA502" s="15" t="s">
        <v>49</v>
      </c>
      <c r="AB502" s="17">
        <v>0</v>
      </c>
      <c r="AC502" s="17">
        <v>0</v>
      </c>
      <c r="AD502" s="15" t="s">
        <v>49</v>
      </c>
      <c r="AE502" s="17">
        <v>0</v>
      </c>
      <c r="AF502" s="15">
        <v>0</v>
      </c>
      <c r="AG502" s="15" t="s">
        <v>49</v>
      </c>
      <c r="AH502" s="17">
        <v>0</v>
      </c>
      <c r="AI502" s="17">
        <v>0</v>
      </c>
      <c r="AJ502" s="15" t="s">
        <v>49</v>
      </c>
      <c r="AK502" s="17">
        <v>0</v>
      </c>
      <c r="AL502" s="17">
        <v>0</v>
      </c>
      <c r="AM502" s="104" t="s">
        <v>52</v>
      </c>
      <c r="AN502" s="15" t="s">
        <v>52</v>
      </c>
      <c r="AO502" s="105" t="s">
        <v>52</v>
      </c>
      <c r="AP502" s="15" t="s">
        <v>52</v>
      </c>
      <c r="AQ502" s="20"/>
      <c r="AR502" s="20"/>
    </row>
    <row r="503" spans="1:44" x14ac:dyDescent="0.25">
      <c r="A503" s="15" t="s">
        <v>1793</v>
      </c>
      <c r="B503" s="3">
        <v>44087</v>
      </c>
      <c r="C503" s="15" t="s">
        <v>326</v>
      </c>
      <c r="D503" s="15" t="s">
        <v>388</v>
      </c>
      <c r="E503" s="15" t="s">
        <v>389</v>
      </c>
      <c r="F503" s="15" t="s">
        <v>1268</v>
      </c>
      <c r="G503" s="15" t="s">
        <v>50</v>
      </c>
      <c r="H503" s="15" t="s">
        <v>1234</v>
      </c>
      <c r="I503" s="17" t="s">
        <v>52</v>
      </c>
      <c r="J503" s="17" t="s">
        <v>52</v>
      </c>
      <c r="K503" s="17" t="s">
        <v>52</v>
      </c>
      <c r="L503" s="17" t="s">
        <v>52</v>
      </c>
      <c r="M503" s="17">
        <v>0</v>
      </c>
      <c r="N503" s="15" t="s">
        <v>52</v>
      </c>
      <c r="O503" s="15" t="s">
        <v>53</v>
      </c>
      <c r="P503" s="15" t="s">
        <v>52</v>
      </c>
      <c r="Q503" s="17">
        <v>139057564.80420002</v>
      </c>
      <c r="R503" s="17">
        <v>0</v>
      </c>
      <c r="S503" s="17">
        <v>93082531.680000007</v>
      </c>
      <c r="T503" s="17">
        <v>0</v>
      </c>
      <c r="U503" s="15" t="s">
        <v>49</v>
      </c>
      <c r="V503" s="17">
        <v>0</v>
      </c>
      <c r="W503" s="17">
        <v>39633649.245000005</v>
      </c>
      <c r="X503" s="15" t="s">
        <v>54</v>
      </c>
      <c r="Y503" s="17">
        <v>6341383.8792000003</v>
      </c>
      <c r="Z503" s="17">
        <v>0</v>
      </c>
      <c r="AA503" s="15" t="s">
        <v>49</v>
      </c>
      <c r="AB503" s="17">
        <v>0</v>
      </c>
      <c r="AC503" s="17">
        <v>0</v>
      </c>
      <c r="AD503" s="15" t="s">
        <v>49</v>
      </c>
      <c r="AE503" s="17">
        <v>0</v>
      </c>
      <c r="AF503" s="15">
        <v>0</v>
      </c>
      <c r="AG503" s="15" t="s">
        <v>49</v>
      </c>
      <c r="AH503" s="17">
        <v>0</v>
      </c>
      <c r="AI503" s="17">
        <v>0</v>
      </c>
      <c r="AJ503" s="15" t="s">
        <v>49</v>
      </c>
      <c r="AK503" s="17">
        <v>0</v>
      </c>
      <c r="AL503" s="17">
        <v>0</v>
      </c>
      <c r="AM503" s="104" t="s">
        <v>52</v>
      </c>
      <c r="AN503" s="15" t="s">
        <v>52</v>
      </c>
      <c r="AO503" s="105" t="s">
        <v>52</v>
      </c>
      <c r="AP503" s="15" t="s">
        <v>52</v>
      </c>
      <c r="AQ503" s="20"/>
      <c r="AR503" s="20"/>
    </row>
    <row r="504" spans="1:44" x14ac:dyDescent="0.25">
      <c r="A504" s="15" t="s">
        <v>1794</v>
      </c>
      <c r="B504" s="3">
        <v>44087</v>
      </c>
      <c r="C504" s="15" t="s">
        <v>326</v>
      </c>
      <c r="D504" s="15" t="s">
        <v>393</v>
      </c>
      <c r="E504" s="15" t="s">
        <v>394</v>
      </c>
      <c r="F504" s="15" t="s">
        <v>1388</v>
      </c>
      <c r="G504" s="15" t="s">
        <v>50</v>
      </c>
      <c r="H504" s="15" t="s">
        <v>1236</v>
      </c>
      <c r="I504" s="17" t="s">
        <v>52</v>
      </c>
      <c r="J504" s="17" t="s">
        <v>52</v>
      </c>
      <c r="K504" s="17" t="s">
        <v>52</v>
      </c>
      <c r="L504" s="17" t="s">
        <v>52</v>
      </c>
      <c r="M504" s="17">
        <v>0</v>
      </c>
      <c r="N504" s="15" t="s">
        <v>52</v>
      </c>
      <c r="O504" s="15" t="s">
        <v>53</v>
      </c>
      <c r="P504" s="15" t="s">
        <v>52</v>
      </c>
      <c r="Q504" s="17">
        <v>120478831.03999999</v>
      </c>
      <c r="R504" s="17">
        <v>0</v>
      </c>
      <c r="S504" s="17">
        <v>85432280</v>
      </c>
      <c r="T504" s="17">
        <v>0</v>
      </c>
      <c r="U504" s="15" t="s">
        <v>49</v>
      </c>
      <c r="V504" s="17">
        <v>0</v>
      </c>
      <c r="W504" s="17">
        <v>30212544</v>
      </c>
      <c r="X504" s="15" t="s">
        <v>54</v>
      </c>
      <c r="Y504" s="17">
        <v>4834007.0399999991</v>
      </c>
      <c r="Z504" s="17">
        <v>0</v>
      </c>
      <c r="AA504" s="15" t="s">
        <v>49</v>
      </c>
      <c r="AB504" s="17">
        <v>0</v>
      </c>
      <c r="AC504" s="17">
        <v>0</v>
      </c>
      <c r="AD504" s="15" t="s">
        <v>49</v>
      </c>
      <c r="AE504" s="17">
        <v>0</v>
      </c>
      <c r="AF504" s="15">
        <v>0</v>
      </c>
      <c r="AG504" s="15" t="s">
        <v>49</v>
      </c>
      <c r="AH504" s="17">
        <v>0</v>
      </c>
      <c r="AI504" s="17">
        <v>0</v>
      </c>
      <c r="AJ504" s="15" t="s">
        <v>49</v>
      </c>
      <c r="AK504" s="17">
        <v>0</v>
      </c>
      <c r="AL504" s="17">
        <v>0</v>
      </c>
      <c r="AM504" s="104" t="s">
        <v>52</v>
      </c>
      <c r="AN504" s="15" t="s">
        <v>52</v>
      </c>
      <c r="AO504" s="105" t="s">
        <v>52</v>
      </c>
      <c r="AP504" s="15" t="s">
        <v>52</v>
      </c>
      <c r="AQ504" s="20"/>
      <c r="AR504" s="20"/>
    </row>
    <row r="505" spans="1:44" x14ac:dyDescent="0.25">
      <c r="A505" s="15" t="s">
        <v>1795</v>
      </c>
      <c r="B505" s="3">
        <v>44087</v>
      </c>
      <c r="C505" s="15" t="s">
        <v>326</v>
      </c>
      <c r="D505" s="15" t="s">
        <v>393</v>
      </c>
      <c r="E505" s="15" t="s">
        <v>394</v>
      </c>
      <c r="F505" s="15" t="s">
        <v>1388</v>
      </c>
      <c r="G505" s="15" t="s">
        <v>60</v>
      </c>
      <c r="H505" s="15" t="s">
        <v>52</v>
      </c>
      <c r="I505" s="17" t="s">
        <v>1238</v>
      </c>
      <c r="J505" s="17" t="s">
        <v>52</v>
      </c>
      <c r="K505" s="17" t="s">
        <v>1239</v>
      </c>
      <c r="L505" s="17" t="s">
        <v>609</v>
      </c>
      <c r="M505" s="17">
        <v>1689220</v>
      </c>
      <c r="N505" s="15" t="s">
        <v>64</v>
      </c>
      <c r="O505" s="15" t="s">
        <v>1240</v>
      </c>
      <c r="P505" s="15" t="s">
        <v>1241</v>
      </c>
      <c r="Q505" s="17">
        <v>-771610</v>
      </c>
      <c r="R505" s="17">
        <v>0</v>
      </c>
      <c r="S505" s="17">
        <v>-771610</v>
      </c>
      <c r="T505" s="17">
        <v>0</v>
      </c>
      <c r="U505" s="15" t="s">
        <v>49</v>
      </c>
      <c r="V505" s="17">
        <v>0</v>
      </c>
      <c r="W505" s="17">
        <v>0</v>
      </c>
      <c r="X505" s="15" t="s">
        <v>49</v>
      </c>
      <c r="Y505" s="17">
        <v>0</v>
      </c>
      <c r="Z505" s="17">
        <v>0</v>
      </c>
      <c r="AA505" s="15" t="s">
        <v>49</v>
      </c>
      <c r="AB505" s="17">
        <v>0</v>
      </c>
      <c r="AC505" s="17">
        <v>0</v>
      </c>
      <c r="AD505" s="15" t="s">
        <v>49</v>
      </c>
      <c r="AE505" s="17">
        <v>0</v>
      </c>
      <c r="AF505" s="15">
        <v>0</v>
      </c>
      <c r="AG505" s="15" t="s">
        <v>49</v>
      </c>
      <c r="AH505" s="17">
        <v>0</v>
      </c>
      <c r="AI505" s="17">
        <v>0</v>
      </c>
      <c r="AJ505" s="15" t="s">
        <v>49</v>
      </c>
      <c r="AK505" s="17">
        <v>0</v>
      </c>
      <c r="AL505" s="17">
        <v>0</v>
      </c>
      <c r="AM505" s="104" t="s">
        <v>52</v>
      </c>
      <c r="AN505" s="15" t="s">
        <v>52</v>
      </c>
      <c r="AO505" s="105" t="s">
        <v>52</v>
      </c>
      <c r="AP505" s="15" t="s">
        <v>52</v>
      </c>
      <c r="AQ505" s="20"/>
      <c r="AR505" s="20"/>
    </row>
    <row r="506" spans="1:44" x14ac:dyDescent="0.25">
      <c r="A506" s="15" t="s">
        <v>1796</v>
      </c>
      <c r="B506" s="3">
        <v>44087</v>
      </c>
      <c r="C506" s="15" t="s">
        <v>326</v>
      </c>
      <c r="D506" s="15" t="s">
        <v>652</v>
      </c>
      <c r="E506" s="15" t="s">
        <v>48</v>
      </c>
      <c r="F506" s="15" t="s">
        <v>1390</v>
      </c>
      <c r="G506" s="15" t="s">
        <v>50</v>
      </c>
      <c r="H506" s="15" t="s">
        <v>610</v>
      </c>
      <c r="I506" s="17" t="s">
        <v>52</v>
      </c>
      <c r="J506" s="17" t="s">
        <v>52</v>
      </c>
      <c r="K506" s="17" t="s">
        <v>52</v>
      </c>
      <c r="L506" s="17" t="s">
        <v>52</v>
      </c>
      <c r="M506" s="17">
        <v>0</v>
      </c>
      <c r="N506" s="15" t="s">
        <v>52</v>
      </c>
      <c r="O506" s="15" t="s">
        <v>53</v>
      </c>
      <c r="P506" s="15" t="s">
        <v>52</v>
      </c>
      <c r="Q506" s="17">
        <v>110447540.8228</v>
      </c>
      <c r="R506" s="17">
        <v>0</v>
      </c>
      <c r="S506" s="17">
        <v>102513607.34</v>
      </c>
      <c r="T506" s="17">
        <v>0</v>
      </c>
      <c r="U506" s="15" t="s">
        <v>49</v>
      </c>
      <c r="V506" s="17">
        <v>0</v>
      </c>
      <c r="W506" s="17">
        <v>6839597.8300000001</v>
      </c>
      <c r="X506" s="15" t="s">
        <v>49</v>
      </c>
      <c r="Y506" s="17">
        <v>1094335.6527999998</v>
      </c>
      <c r="Z506" s="17">
        <v>0</v>
      </c>
      <c r="AA506" s="15" t="s">
        <v>49</v>
      </c>
      <c r="AB506" s="17">
        <v>0</v>
      </c>
      <c r="AC506" s="17">
        <v>0</v>
      </c>
      <c r="AD506" s="15" t="s">
        <v>49</v>
      </c>
      <c r="AE506" s="17">
        <v>0</v>
      </c>
      <c r="AF506" s="15">
        <v>0</v>
      </c>
      <c r="AG506" s="15" t="s">
        <v>49</v>
      </c>
      <c r="AH506" s="17">
        <v>0</v>
      </c>
      <c r="AI506" s="17">
        <v>0</v>
      </c>
      <c r="AJ506" s="15" t="s">
        <v>49</v>
      </c>
      <c r="AK506" s="17">
        <v>0</v>
      </c>
      <c r="AL506" s="17">
        <v>0</v>
      </c>
      <c r="AM506" s="104" t="s">
        <v>52</v>
      </c>
      <c r="AN506" s="15" t="s">
        <v>52</v>
      </c>
      <c r="AO506" s="105" t="s">
        <v>52</v>
      </c>
      <c r="AP506" s="15" t="s">
        <v>52</v>
      </c>
      <c r="AQ506" s="20"/>
      <c r="AR506" s="20"/>
    </row>
    <row r="507" spans="1:44" x14ac:dyDescent="0.25">
      <c r="A507" s="15" t="s">
        <v>1797</v>
      </c>
      <c r="B507" s="3">
        <v>44087</v>
      </c>
      <c r="C507" s="15" t="s">
        <v>326</v>
      </c>
      <c r="D507" s="15" t="s">
        <v>397</v>
      </c>
      <c r="E507" s="15" t="s">
        <v>398</v>
      </c>
      <c r="F507" s="15" t="s">
        <v>1389</v>
      </c>
      <c r="G507" s="15" t="s">
        <v>50</v>
      </c>
      <c r="H507" s="15" t="s">
        <v>1243</v>
      </c>
      <c r="I507" s="17" t="s">
        <v>52</v>
      </c>
      <c r="J507" s="17" t="s">
        <v>52</v>
      </c>
      <c r="K507" s="17" t="s">
        <v>52</v>
      </c>
      <c r="L507" s="17" t="s">
        <v>52</v>
      </c>
      <c r="M507" s="17">
        <v>0</v>
      </c>
      <c r="N507" s="15" t="s">
        <v>52</v>
      </c>
      <c r="O507" s="15" t="s">
        <v>53</v>
      </c>
      <c r="P507" s="15" t="s">
        <v>52</v>
      </c>
      <c r="Q507" s="17">
        <v>9893291</v>
      </c>
      <c r="R507" s="17">
        <v>0</v>
      </c>
      <c r="S507" s="17">
        <v>3974159</v>
      </c>
      <c r="T507" s="17">
        <v>0</v>
      </c>
      <c r="U507" s="15" t="s">
        <v>49</v>
      </c>
      <c r="V507" s="17">
        <v>0</v>
      </c>
      <c r="W507" s="17">
        <v>5102700</v>
      </c>
      <c r="X507" s="15" t="s">
        <v>54</v>
      </c>
      <c r="Y507" s="17">
        <v>816432</v>
      </c>
      <c r="Z507" s="17">
        <v>0</v>
      </c>
      <c r="AA507" s="15" t="s">
        <v>49</v>
      </c>
      <c r="AB507" s="17">
        <v>0</v>
      </c>
      <c r="AC507" s="17">
        <v>0</v>
      </c>
      <c r="AD507" s="15" t="s">
        <v>49</v>
      </c>
      <c r="AE507" s="17">
        <v>0</v>
      </c>
      <c r="AF507" s="15">
        <v>0</v>
      </c>
      <c r="AG507" s="15" t="s">
        <v>49</v>
      </c>
      <c r="AH507" s="17">
        <v>0</v>
      </c>
      <c r="AI507" s="17">
        <v>0</v>
      </c>
      <c r="AJ507" s="15" t="s">
        <v>49</v>
      </c>
      <c r="AK507" s="17">
        <v>0</v>
      </c>
      <c r="AL507" s="17">
        <v>0</v>
      </c>
      <c r="AM507" s="104" t="s">
        <v>52</v>
      </c>
      <c r="AN507" s="15" t="s">
        <v>52</v>
      </c>
      <c r="AO507" s="105" t="s">
        <v>52</v>
      </c>
      <c r="AP507" s="15" t="s">
        <v>52</v>
      </c>
      <c r="AQ507" s="20"/>
      <c r="AR507" s="20"/>
    </row>
    <row r="508" spans="1:44" x14ac:dyDescent="0.25">
      <c r="A508" s="15" t="s">
        <v>1798</v>
      </c>
      <c r="B508" s="3">
        <v>44087</v>
      </c>
      <c r="C508" s="15" t="s">
        <v>326</v>
      </c>
      <c r="D508" s="15" t="s">
        <v>653</v>
      </c>
      <c r="E508" s="15" t="s">
        <v>79</v>
      </c>
      <c r="F508" s="15" t="s">
        <v>1368</v>
      </c>
      <c r="G508" s="15" t="s">
        <v>50</v>
      </c>
      <c r="H508" s="15" t="s">
        <v>617</v>
      </c>
      <c r="I508" s="17" t="s">
        <v>52</v>
      </c>
      <c r="J508" s="17" t="s">
        <v>52</v>
      </c>
      <c r="K508" s="17" t="s">
        <v>52</v>
      </c>
      <c r="L508" s="17" t="s">
        <v>52</v>
      </c>
      <c r="M508" s="17">
        <v>0</v>
      </c>
      <c r="N508" s="15" t="s">
        <v>52</v>
      </c>
      <c r="O508" s="15" t="s">
        <v>53</v>
      </c>
      <c r="P508" s="15" t="s">
        <v>52</v>
      </c>
      <c r="Q508" s="17">
        <v>20526230.726599999</v>
      </c>
      <c r="R508" s="17">
        <v>0</v>
      </c>
      <c r="S508" s="17">
        <v>19681367.624999996</v>
      </c>
      <c r="T508" s="17">
        <v>0</v>
      </c>
      <c r="U508" s="15" t="s">
        <v>49</v>
      </c>
      <c r="V508" s="17">
        <v>0</v>
      </c>
      <c r="W508" s="17">
        <v>728330.26</v>
      </c>
      <c r="X508" s="15" t="s">
        <v>49</v>
      </c>
      <c r="Y508" s="17">
        <v>116532.8416</v>
      </c>
      <c r="Z508" s="17">
        <v>0</v>
      </c>
      <c r="AA508" s="15" t="s">
        <v>49</v>
      </c>
      <c r="AB508" s="17">
        <v>0</v>
      </c>
      <c r="AC508" s="17">
        <v>0</v>
      </c>
      <c r="AD508" s="15" t="s">
        <v>49</v>
      </c>
      <c r="AE508" s="17">
        <v>0</v>
      </c>
      <c r="AF508" s="15">
        <v>0</v>
      </c>
      <c r="AG508" s="15" t="s">
        <v>49</v>
      </c>
      <c r="AH508" s="17">
        <v>0</v>
      </c>
      <c r="AI508" s="17">
        <v>0</v>
      </c>
      <c r="AJ508" s="15" t="s">
        <v>49</v>
      </c>
      <c r="AK508" s="17">
        <v>0</v>
      </c>
      <c r="AL508" s="17">
        <v>0</v>
      </c>
      <c r="AM508" s="104" t="s">
        <v>52</v>
      </c>
      <c r="AN508" s="15" t="s">
        <v>52</v>
      </c>
      <c r="AO508" s="105" t="s">
        <v>52</v>
      </c>
      <c r="AP508" s="15" t="s">
        <v>52</v>
      </c>
      <c r="AQ508" s="20"/>
      <c r="AR508" s="20"/>
    </row>
    <row r="509" spans="1:44" x14ac:dyDescent="0.25">
      <c r="A509" s="15" t="s">
        <v>1799</v>
      </c>
      <c r="B509" s="3">
        <v>44087</v>
      </c>
      <c r="C509" s="15" t="s">
        <v>326</v>
      </c>
      <c r="D509" s="15" t="s">
        <v>653</v>
      </c>
      <c r="E509" s="15" t="s">
        <v>79</v>
      </c>
      <c r="F509" s="15" t="s">
        <v>1368</v>
      </c>
      <c r="G509" s="15" t="s">
        <v>50</v>
      </c>
      <c r="H509" s="15" t="s">
        <v>618</v>
      </c>
      <c r="I509" s="17" t="s">
        <v>52</v>
      </c>
      <c r="J509" s="17" t="s">
        <v>52</v>
      </c>
      <c r="K509" s="17" t="s">
        <v>52</v>
      </c>
      <c r="L509" s="17" t="s">
        <v>52</v>
      </c>
      <c r="M509" s="17">
        <v>0</v>
      </c>
      <c r="N509" s="15" t="s">
        <v>52</v>
      </c>
      <c r="O509" s="15" t="s">
        <v>619</v>
      </c>
      <c r="P509" s="15" t="s">
        <v>620</v>
      </c>
      <c r="Q509" s="17">
        <v>2409000</v>
      </c>
      <c r="R509" s="17">
        <v>0</v>
      </c>
      <c r="S509" s="17">
        <v>2409000</v>
      </c>
      <c r="T509" s="17">
        <v>0</v>
      </c>
      <c r="U509" s="15" t="s">
        <v>49</v>
      </c>
      <c r="V509" s="17">
        <v>0</v>
      </c>
      <c r="W509" s="17">
        <v>0</v>
      </c>
      <c r="X509" s="15" t="s">
        <v>49</v>
      </c>
      <c r="Y509" s="17">
        <v>0</v>
      </c>
      <c r="Z509" s="17">
        <v>0</v>
      </c>
      <c r="AA509" s="15" t="s">
        <v>49</v>
      </c>
      <c r="AB509" s="17">
        <v>0</v>
      </c>
      <c r="AC509" s="17">
        <v>0</v>
      </c>
      <c r="AD509" s="15" t="s">
        <v>49</v>
      </c>
      <c r="AE509" s="17">
        <v>0</v>
      </c>
      <c r="AF509" s="15">
        <v>0</v>
      </c>
      <c r="AG509" s="15" t="s">
        <v>49</v>
      </c>
      <c r="AH509" s="17">
        <v>0</v>
      </c>
      <c r="AI509" s="17">
        <v>0</v>
      </c>
      <c r="AJ509" s="15" t="s">
        <v>49</v>
      </c>
      <c r="AK509" s="17">
        <v>0</v>
      </c>
      <c r="AL509" s="17">
        <v>0</v>
      </c>
      <c r="AM509" s="104" t="s">
        <v>52</v>
      </c>
      <c r="AN509" s="15" t="s">
        <v>52</v>
      </c>
      <c r="AO509" s="105" t="s">
        <v>52</v>
      </c>
      <c r="AP509" s="15" t="s">
        <v>52</v>
      </c>
      <c r="AQ509" s="20"/>
      <c r="AR509" s="20"/>
    </row>
    <row r="510" spans="1:44" x14ac:dyDescent="0.25">
      <c r="A510" s="15" t="s">
        <v>1800</v>
      </c>
      <c r="B510" s="3">
        <v>44087</v>
      </c>
      <c r="C510" s="15" t="s">
        <v>326</v>
      </c>
      <c r="D510" s="15" t="s">
        <v>653</v>
      </c>
      <c r="E510" s="15" t="s">
        <v>79</v>
      </c>
      <c r="F510" s="15" t="s">
        <v>1368</v>
      </c>
      <c r="G510" s="15" t="s">
        <v>50</v>
      </c>
      <c r="H510" s="15" t="s">
        <v>621</v>
      </c>
      <c r="I510" s="17" t="s">
        <v>52</v>
      </c>
      <c r="J510" s="17" t="s">
        <v>52</v>
      </c>
      <c r="K510" s="17" t="s">
        <v>52</v>
      </c>
      <c r="L510" s="17" t="s">
        <v>52</v>
      </c>
      <c r="M510" s="17">
        <v>0</v>
      </c>
      <c r="N510" s="15" t="s">
        <v>52</v>
      </c>
      <c r="O510" s="15" t="s">
        <v>53</v>
      </c>
      <c r="P510" s="15" t="s">
        <v>52</v>
      </c>
      <c r="Q510" s="17">
        <v>12385334.225</v>
      </c>
      <c r="R510" s="17">
        <v>0</v>
      </c>
      <c r="S510" s="17">
        <v>10173069.225</v>
      </c>
      <c r="T510" s="17">
        <v>0</v>
      </c>
      <c r="U510" s="15" t="s">
        <v>49</v>
      </c>
      <c r="V510" s="17">
        <v>0</v>
      </c>
      <c r="W510" s="17">
        <v>1907125</v>
      </c>
      <c r="X510" s="15" t="s">
        <v>49</v>
      </c>
      <c r="Y510" s="17">
        <v>305140</v>
      </c>
      <c r="Z510" s="17">
        <v>0</v>
      </c>
      <c r="AA510" s="15" t="s">
        <v>49</v>
      </c>
      <c r="AB510" s="17">
        <v>0</v>
      </c>
      <c r="AC510" s="17">
        <v>0</v>
      </c>
      <c r="AD510" s="15" t="s">
        <v>49</v>
      </c>
      <c r="AE510" s="17">
        <v>0</v>
      </c>
      <c r="AF510" s="15">
        <v>0</v>
      </c>
      <c r="AG510" s="15" t="s">
        <v>49</v>
      </c>
      <c r="AH510" s="17">
        <v>0</v>
      </c>
      <c r="AI510" s="17">
        <v>0</v>
      </c>
      <c r="AJ510" s="15" t="s">
        <v>49</v>
      </c>
      <c r="AK510" s="17">
        <v>0</v>
      </c>
      <c r="AL510" s="17">
        <v>0</v>
      </c>
      <c r="AM510" s="104" t="s">
        <v>52</v>
      </c>
      <c r="AN510" s="15" t="s">
        <v>52</v>
      </c>
      <c r="AO510" s="105" t="s">
        <v>52</v>
      </c>
      <c r="AP510" s="15" t="s">
        <v>52</v>
      </c>
      <c r="AQ510" s="20"/>
      <c r="AR510" s="20"/>
    </row>
    <row r="511" spans="1:44" x14ac:dyDescent="0.25">
      <c r="A511" s="15" t="s">
        <v>1801</v>
      </c>
      <c r="B511" s="19">
        <v>44087</v>
      </c>
      <c r="C511" s="15" t="s">
        <v>326</v>
      </c>
      <c r="D511" s="15" t="s">
        <v>1352</v>
      </c>
      <c r="E511" s="15" t="s">
        <v>1353</v>
      </c>
      <c r="F511" s="15" t="s">
        <v>1367</v>
      </c>
      <c r="G511" s="15" t="s">
        <v>50</v>
      </c>
      <c r="H511" s="15" t="s">
        <v>1354</v>
      </c>
      <c r="I511" s="17"/>
      <c r="J511" s="17"/>
      <c r="K511" s="17"/>
      <c r="L511" s="17"/>
      <c r="M511" s="17">
        <v>0</v>
      </c>
      <c r="N511" s="15"/>
      <c r="O511" s="15" t="s">
        <v>661</v>
      </c>
      <c r="P511" s="15"/>
      <c r="Q511" s="17">
        <v>0</v>
      </c>
      <c r="R511" s="17">
        <v>0</v>
      </c>
      <c r="S511" s="17">
        <v>0</v>
      </c>
      <c r="T511" s="17">
        <v>0</v>
      </c>
      <c r="U511" s="15" t="s">
        <v>49</v>
      </c>
      <c r="V511" s="17">
        <v>0</v>
      </c>
      <c r="W511" s="17">
        <v>0</v>
      </c>
      <c r="X511" s="15" t="s">
        <v>49</v>
      </c>
      <c r="Y511" s="17">
        <v>0</v>
      </c>
      <c r="Z511" s="17">
        <v>0</v>
      </c>
      <c r="AA511" s="15" t="s">
        <v>49</v>
      </c>
      <c r="AB511" s="17">
        <v>0</v>
      </c>
      <c r="AC511" s="17">
        <v>0</v>
      </c>
      <c r="AD511" s="15" t="s">
        <v>49</v>
      </c>
      <c r="AE511" s="17">
        <v>0</v>
      </c>
      <c r="AF511" s="15" t="s">
        <v>681</v>
      </c>
      <c r="AG511" s="15" t="s">
        <v>49</v>
      </c>
      <c r="AH511" s="17">
        <v>0</v>
      </c>
      <c r="AI511" s="17">
        <v>0</v>
      </c>
      <c r="AJ511" s="15" t="s">
        <v>49</v>
      </c>
      <c r="AK511" s="17">
        <v>0</v>
      </c>
      <c r="AL511" s="17">
        <v>0</v>
      </c>
      <c r="AM511" s="104"/>
      <c r="AN511" s="5"/>
      <c r="AO511" s="106"/>
      <c r="AP511" s="15"/>
      <c r="AQ511" s="20"/>
      <c r="AR511" s="20"/>
    </row>
    <row r="512" spans="1:44" x14ac:dyDescent="0.25">
      <c r="A512" s="15" t="s">
        <v>1802</v>
      </c>
      <c r="B512" s="3">
        <v>44087</v>
      </c>
      <c r="C512" s="15" t="s">
        <v>326</v>
      </c>
      <c r="D512" s="15" t="s">
        <v>399</v>
      </c>
      <c r="E512" s="15" t="s">
        <v>400</v>
      </c>
      <c r="F512" s="15" t="s">
        <v>1380</v>
      </c>
      <c r="G512" s="15" t="s">
        <v>50</v>
      </c>
      <c r="H512" s="15" t="s">
        <v>1381</v>
      </c>
      <c r="I512" s="17" t="s">
        <v>52</v>
      </c>
      <c r="J512" s="17" t="s">
        <v>52</v>
      </c>
      <c r="K512" s="17" t="s">
        <v>52</v>
      </c>
      <c r="L512" s="17" t="s">
        <v>52</v>
      </c>
      <c r="M512" s="17">
        <v>0</v>
      </c>
      <c r="N512" s="15" t="s">
        <v>52</v>
      </c>
      <c r="O512" s="15" t="s">
        <v>661</v>
      </c>
      <c r="P512" s="15" t="s">
        <v>52</v>
      </c>
      <c r="Q512" s="17">
        <v>0</v>
      </c>
      <c r="R512" s="17">
        <v>0</v>
      </c>
      <c r="S512" s="17">
        <v>0</v>
      </c>
      <c r="T512" s="17">
        <v>0</v>
      </c>
      <c r="U512" s="15" t="s">
        <v>49</v>
      </c>
      <c r="V512" s="17">
        <v>0</v>
      </c>
      <c r="W512" s="17">
        <v>0</v>
      </c>
      <c r="X512" s="15" t="s">
        <v>49</v>
      </c>
      <c r="Y512" s="17">
        <v>0</v>
      </c>
      <c r="Z512" s="17">
        <v>0</v>
      </c>
      <c r="AA512" s="15" t="s">
        <v>49</v>
      </c>
      <c r="AB512" s="17">
        <v>0</v>
      </c>
      <c r="AC512" s="17">
        <v>0</v>
      </c>
      <c r="AD512" s="15" t="s">
        <v>49</v>
      </c>
      <c r="AE512" s="17">
        <v>0</v>
      </c>
      <c r="AF512" s="15">
        <v>0</v>
      </c>
      <c r="AG512" s="15" t="s">
        <v>49</v>
      </c>
      <c r="AH512" s="17">
        <v>0</v>
      </c>
      <c r="AI512" s="17">
        <v>0</v>
      </c>
      <c r="AJ512" s="15" t="s">
        <v>49</v>
      </c>
      <c r="AK512" s="17">
        <v>0</v>
      </c>
      <c r="AL512" s="17">
        <v>0</v>
      </c>
      <c r="AM512" s="104" t="s">
        <v>52</v>
      </c>
      <c r="AN512" s="15" t="s">
        <v>52</v>
      </c>
      <c r="AO512" s="105" t="s">
        <v>52</v>
      </c>
      <c r="AP512" s="15" t="s">
        <v>52</v>
      </c>
      <c r="AQ512" s="20"/>
      <c r="AR512" s="20"/>
    </row>
    <row r="513" spans="1:44" x14ac:dyDescent="0.25">
      <c r="A513" s="15" t="s">
        <v>1803</v>
      </c>
      <c r="B513" s="3">
        <v>44088</v>
      </c>
      <c r="C513" s="15" t="s">
        <v>326</v>
      </c>
      <c r="D513" s="15" t="s">
        <v>47</v>
      </c>
      <c r="E513" s="15" t="s">
        <v>327</v>
      </c>
      <c r="F513" s="15" t="s">
        <v>1505</v>
      </c>
      <c r="G513" s="15" t="s">
        <v>50</v>
      </c>
      <c r="H513" s="15" t="s">
        <v>1394</v>
      </c>
      <c r="I513" s="17" t="s">
        <v>52</v>
      </c>
      <c r="J513" s="17" t="s">
        <v>52</v>
      </c>
      <c r="K513" s="17" t="s">
        <v>52</v>
      </c>
      <c r="L513" s="17" t="s">
        <v>52</v>
      </c>
      <c r="M513" s="17">
        <v>0</v>
      </c>
      <c r="N513" s="15" t="s">
        <v>52</v>
      </c>
      <c r="O513" s="15" t="s">
        <v>53</v>
      </c>
      <c r="P513" s="15" t="s">
        <v>52</v>
      </c>
      <c r="Q513" s="17">
        <v>67348164.945600003</v>
      </c>
      <c r="R513" s="17">
        <v>0</v>
      </c>
      <c r="S513" s="17">
        <v>51133318.20000001</v>
      </c>
      <c r="T513" s="17">
        <v>0</v>
      </c>
      <c r="U513" s="15" t="s">
        <v>49</v>
      </c>
      <c r="V513" s="17">
        <v>0</v>
      </c>
      <c r="W513" s="17">
        <v>13978316.159999998</v>
      </c>
      <c r="X513" s="15" t="s">
        <v>49</v>
      </c>
      <c r="Y513" s="17">
        <v>2236530.5856000003</v>
      </c>
      <c r="Z513" s="17">
        <v>0</v>
      </c>
      <c r="AA513" s="15" t="s">
        <v>49</v>
      </c>
      <c r="AB513" s="17">
        <v>0</v>
      </c>
      <c r="AC513" s="17">
        <v>0</v>
      </c>
      <c r="AD513" s="15" t="s">
        <v>49</v>
      </c>
      <c r="AE513" s="17">
        <v>0</v>
      </c>
      <c r="AF513" s="15">
        <v>0</v>
      </c>
      <c r="AG513" s="15" t="s">
        <v>49</v>
      </c>
      <c r="AH513" s="17">
        <v>0</v>
      </c>
      <c r="AI513" s="17">
        <v>0</v>
      </c>
      <c r="AJ513" s="15" t="s">
        <v>49</v>
      </c>
      <c r="AK513" s="17">
        <v>0</v>
      </c>
      <c r="AL513" s="17">
        <v>0</v>
      </c>
      <c r="AM513" s="104" t="s">
        <v>52</v>
      </c>
      <c r="AN513" s="15" t="s">
        <v>52</v>
      </c>
      <c r="AO513" s="105" t="s">
        <v>52</v>
      </c>
      <c r="AP513" s="15" t="s">
        <v>52</v>
      </c>
      <c r="AQ513" s="20"/>
      <c r="AR513" s="20"/>
    </row>
    <row r="514" spans="1:44" x14ac:dyDescent="0.25">
      <c r="A514" s="15" t="s">
        <v>1804</v>
      </c>
      <c r="B514" s="3">
        <v>44088</v>
      </c>
      <c r="C514" s="15" t="s">
        <v>326</v>
      </c>
      <c r="D514" s="15" t="s">
        <v>47</v>
      </c>
      <c r="E514" s="15" t="s">
        <v>327</v>
      </c>
      <c r="F514" s="15" t="s">
        <v>1505</v>
      </c>
      <c r="G514" s="15" t="s">
        <v>50</v>
      </c>
      <c r="H514" s="15" t="s">
        <v>1395</v>
      </c>
      <c r="I514" s="17" t="s">
        <v>52</v>
      </c>
      <c r="J514" s="17" t="s">
        <v>52</v>
      </c>
      <c r="K514" s="17" t="s">
        <v>52</v>
      </c>
      <c r="L514" s="17" t="s">
        <v>52</v>
      </c>
      <c r="M514" s="17">
        <v>0</v>
      </c>
      <c r="N514" s="15" t="s">
        <v>52</v>
      </c>
      <c r="O514" s="15" t="s">
        <v>442</v>
      </c>
      <c r="P514" s="15" t="s">
        <v>443</v>
      </c>
      <c r="Q514" s="17">
        <v>1948223.5</v>
      </c>
      <c r="R514" s="17">
        <v>0</v>
      </c>
      <c r="S514" s="17">
        <v>1948223.5</v>
      </c>
      <c r="T514" s="17">
        <v>0</v>
      </c>
      <c r="U514" s="15" t="s">
        <v>49</v>
      </c>
      <c r="V514" s="17">
        <v>0</v>
      </c>
      <c r="W514" s="17">
        <v>0</v>
      </c>
      <c r="X514" s="15" t="s">
        <v>49</v>
      </c>
      <c r="Y514" s="17">
        <v>0</v>
      </c>
      <c r="Z514" s="17">
        <v>0</v>
      </c>
      <c r="AA514" s="15" t="s">
        <v>49</v>
      </c>
      <c r="AB514" s="17">
        <v>0</v>
      </c>
      <c r="AC514" s="17">
        <v>0</v>
      </c>
      <c r="AD514" s="15" t="s">
        <v>49</v>
      </c>
      <c r="AE514" s="17">
        <v>0</v>
      </c>
      <c r="AF514" s="15">
        <v>0</v>
      </c>
      <c r="AG514" s="15" t="s">
        <v>49</v>
      </c>
      <c r="AH514" s="17">
        <v>0</v>
      </c>
      <c r="AI514" s="17">
        <v>0</v>
      </c>
      <c r="AJ514" s="15" t="s">
        <v>49</v>
      </c>
      <c r="AK514" s="17">
        <v>0</v>
      </c>
      <c r="AL514" s="17">
        <v>0</v>
      </c>
      <c r="AM514" s="104" t="s">
        <v>52</v>
      </c>
      <c r="AN514" s="15" t="s">
        <v>52</v>
      </c>
      <c r="AO514" s="105" t="s">
        <v>52</v>
      </c>
      <c r="AP514" s="15" t="s">
        <v>52</v>
      </c>
      <c r="AQ514" s="20"/>
      <c r="AR514" s="20"/>
    </row>
    <row r="515" spans="1:44" x14ac:dyDescent="0.25">
      <c r="A515" s="15" t="s">
        <v>1805</v>
      </c>
      <c r="B515" s="3">
        <v>44088</v>
      </c>
      <c r="C515" s="15" t="s">
        <v>326</v>
      </c>
      <c r="D515" s="15" t="s">
        <v>47</v>
      </c>
      <c r="E515" s="15" t="s">
        <v>327</v>
      </c>
      <c r="F515" s="15" t="s">
        <v>1505</v>
      </c>
      <c r="G515" s="15" t="s">
        <v>50</v>
      </c>
      <c r="H515" s="15" t="s">
        <v>1396</v>
      </c>
      <c r="I515" s="17" t="s">
        <v>52</v>
      </c>
      <c r="J515" s="17" t="s">
        <v>52</v>
      </c>
      <c r="K515" s="17" t="s">
        <v>52</v>
      </c>
      <c r="L515" s="17" t="s">
        <v>52</v>
      </c>
      <c r="M515" s="17">
        <v>0</v>
      </c>
      <c r="N515" s="15" t="s">
        <v>52</v>
      </c>
      <c r="O515" s="15" t="s">
        <v>53</v>
      </c>
      <c r="P515" s="15" t="s">
        <v>52</v>
      </c>
      <c r="Q515" s="17">
        <v>2343257.6749999998</v>
      </c>
      <c r="R515" s="17">
        <v>0</v>
      </c>
      <c r="S515" s="17">
        <v>1897840.875</v>
      </c>
      <c r="T515" s="17">
        <v>0</v>
      </c>
      <c r="U515" s="15" t="s">
        <v>49</v>
      </c>
      <c r="V515" s="17">
        <v>0</v>
      </c>
      <c r="W515" s="17">
        <v>383980</v>
      </c>
      <c r="X515" s="15" t="s">
        <v>54</v>
      </c>
      <c r="Y515" s="17">
        <v>61436.800000000003</v>
      </c>
      <c r="Z515" s="17">
        <v>0</v>
      </c>
      <c r="AA515" s="15" t="s">
        <v>49</v>
      </c>
      <c r="AB515" s="17">
        <v>0</v>
      </c>
      <c r="AC515" s="17">
        <v>0</v>
      </c>
      <c r="AD515" s="15" t="s">
        <v>49</v>
      </c>
      <c r="AE515" s="17">
        <v>0</v>
      </c>
      <c r="AF515" s="15">
        <v>0</v>
      </c>
      <c r="AG515" s="15" t="s">
        <v>49</v>
      </c>
      <c r="AH515" s="17">
        <v>0</v>
      </c>
      <c r="AI515" s="17">
        <v>0</v>
      </c>
      <c r="AJ515" s="15" t="s">
        <v>49</v>
      </c>
      <c r="AK515" s="17">
        <v>0</v>
      </c>
      <c r="AL515" s="17">
        <v>0</v>
      </c>
      <c r="AM515" s="104" t="s">
        <v>52</v>
      </c>
      <c r="AN515" s="15" t="s">
        <v>52</v>
      </c>
      <c r="AO515" s="105" t="s">
        <v>52</v>
      </c>
      <c r="AP515" s="15" t="s">
        <v>52</v>
      </c>
      <c r="AQ515" s="20"/>
      <c r="AR515" s="20"/>
    </row>
    <row r="516" spans="1:44" x14ac:dyDescent="0.25">
      <c r="A516" s="15" t="s">
        <v>1806</v>
      </c>
      <c r="B516" s="3">
        <v>44088</v>
      </c>
      <c r="C516" s="15" t="s">
        <v>326</v>
      </c>
      <c r="D516" s="15" t="s">
        <v>47</v>
      </c>
      <c r="E516" s="15" t="s">
        <v>670</v>
      </c>
      <c r="F516" s="15" t="s">
        <v>1497</v>
      </c>
      <c r="G516" s="15" t="s">
        <v>50</v>
      </c>
      <c r="H516" s="15" t="s">
        <v>1498</v>
      </c>
      <c r="I516" s="17"/>
      <c r="J516" s="17"/>
      <c r="K516" s="17"/>
      <c r="L516" s="17"/>
      <c r="M516" s="17">
        <v>0</v>
      </c>
      <c r="N516" s="15"/>
      <c r="O516" s="15" t="s">
        <v>53</v>
      </c>
      <c r="P516" s="15"/>
      <c r="Q516" s="17">
        <v>0</v>
      </c>
      <c r="R516" s="17">
        <v>0</v>
      </c>
      <c r="S516" s="17">
        <v>0</v>
      </c>
      <c r="T516" s="17">
        <v>0</v>
      </c>
      <c r="U516" s="15"/>
      <c r="V516" s="17">
        <v>0</v>
      </c>
      <c r="W516" s="17">
        <v>0</v>
      </c>
      <c r="X516" s="15"/>
      <c r="Y516" s="17">
        <v>0</v>
      </c>
      <c r="Z516" s="17">
        <v>0</v>
      </c>
      <c r="AA516" s="15"/>
      <c r="AB516" s="17">
        <v>0</v>
      </c>
      <c r="AC516" s="17">
        <v>0</v>
      </c>
      <c r="AD516" s="15"/>
      <c r="AE516" s="17">
        <v>0</v>
      </c>
      <c r="AF516" s="15"/>
      <c r="AG516" s="15"/>
      <c r="AH516" s="17">
        <v>0</v>
      </c>
      <c r="AI516" s="17">
        <v>0</v>
      </c>
      <c r="AJ516" s="15"/>
      <c r="AK516" s="17">
        <v>0</v>
      </c>
      <c r="AL516" s="17">
        <v>0</v>
      </c>
      <c r="AM516" s="104"/>
      <c r="AN516" s="5"/>
      <c r="AO516" s="106"/>
      <c r="AP516" s="15"/>
      <c r="AQ516" s="20"/>
      <c r="AR516" s="20"/>
    </row>
    <row r="517" spans="1:44" x14ac:dyDescent="0.25">
      <c r="A517" s="15" t="s">
        <v>1807</v>
      </c>
      <c r="B517" s="3">
        <v>44088</v>
      </c>
      <c r="C517" s="15" t="s">
        <v>82</v>
      </c>
      <c r="D517" s="15" t="s">
        <v>47</v>
      </c>
      <c r="E517" s="15" t="s">
        <v>83</v>
      </c>
      <c r="F517" s="15" t="s">
        <v>878</v>
      </c>
      <c r="G517" s="15" t="s">
        <v>50</v>
      </c>
      <c r="H517" s="15" t="s">
        <v>1437</v>
      </c>
      <c r="I517" s="17" t="s">
        <v>52</v>
      </c>
      <c r="J517" s="17" t="s">
        <v>52</v>
      </c>
      <c r="K517" s="17" t="s">
        <v>52</v>
      </c>
      <c r="L517" s="17" t="s">
        <v>52</v>
      </c>
      <c r="M517" s="17">
        <v>0</v>
      </c>
      <c r="N517" s="15" t="s">
        <v>52</v>
      </c>
      <c r="O517" s="15" t="s">
        <v>53</v>
      </c>
      <c r="P517" s="15" t="s">
        <v>52</v>
      </c>
      <c r="Q517" s="17">
        <v>21072202.7216</v>
      </c>
      <c r="R517" s="17">
        <v>0</v>
      </c>
      <c r="S517" s="17">
        <v>14069812.250000002</v>
      </c>
      <c r="T517" s="17">
        <v>0</v>
      </c>
      <c r="U517" s="15" t="s">
        <v>49</v>
      </c>
      <c r="V517" s="17">
        <v>0</v>
      </c>
      <c r="W517" s="17">
        <v>6036543.5099999998</v>
      </c>
      <c r="X517" s="15" t="s">
        <v>54</v>
      </c>
      <c r="Y517" s="17">
        <v>965846.96159999992</v>
      </c>
      <c r="Z517" s="17">
        <v>0</v>
      </c>
      <c r="AA517" s="15" t="s">
        <v>49</v>
      </c>
      <c r="AB517" s="17">
        <v>0</v>
      </c>
      <c r="AC517" s="17">
        <v>0</v>
      </c>
      <c r="AD517" s="15" t="s">
        <v>49</v>
      </c>
      <c r="AE517" s="17">
        <v>0</v>
      </c>
      <c r="AF517" s="15">
        <v>0</v>
      </c>
      <c r="AG517" s="15" t="s">
        <v>49</v>
      </c>
      <c r="AH517" s="17">
        <v>0</v>
      </c>
      <c r="AI517" s="17">
        <v>0</v>
      </c>
      <c r="AJ517" s="15" t="s">
        <v>49</v>
      </c>
      <c r="AK517" s="17">
        <v>0</v>
      </c>
      <c r="AL517" s="17">
        <v>0</v>
      </c>
      <c r="AM517" s="104" t="s">
        <v>52</v>
      </c>
      <c r="AN517" s="15" t="s">
        <v>52</v>
      </c>
      <c r="AO517" s="105" t="s">
        <v>52</v>
      </c>
      <c r="AP517" s="15" t="s">
        <v>52</v>
      </c>
      <c r="AQ517" s="20"/>
      <c r="AR517" s="20"/>
    </row>
    <row r="518" spans="1:44" x14ac:dyDescent="0.25">
      <c r="A518" s="15" t="s">
        <v>1808</v>
      </c>
      <c r="B518" s="3">
        <v>44088</v>
      </c>
      <c r="C518" s="15" t="s">
        <v>82</v>
      </c>
      <c r="D518" s="15" t="s">
        <v>47</v>
      </c>
      <c r="E518" s="15" t="s">
        <v>83</v>
      </c>
      <c r="F518" s="15" t="s">
        <v>878</v>
      </c>
      <c r="G518" s="15" t="s">
        <v>50</v>
      </c>
      <c r="H518" s="15" t="s">
        <v>1438</v>
      </c>
      <c r="I518" s="17" t="s">
        <v>52</v>
      </c>
      <c r="J518" s="17" t="s">
        <v>52</v>
      </c>
      <c r="K518" s="17" t="s">
        <v>52</v>
      </c>
      <c r="L518" s="17" t="s">
        <v>52</v>
      </c>
      <c r="M518" s="17">
        <v>0</v>
      </c>
      <c r="N518" s="15" t="s">
        <v>52</v>
      </c>
      <c r="O518" s="15" t="s">
        <v>53</v>
      </c>
      <c r="P518" s="15" t="s">
        <v>52</v>
      </c>
      <c r="Q518" s="17">
        <v>107695045.70580003</v>
      </c>
      <c r="R518" s="17">
        <v>0</v>
      </c>
      <c r="S518" s="17">
        <v>84694436.939999998</v>
      </c>
      <c r="T518" s="17">
        <v>0</v>
      </c>
      <c r="U518" s="15" t="s">
        <v>49</v>
      </c>
      <c r="V518" s="17">
        <v>0</v>
      </c>
      <c r="W518" s="17">
        <v>19828111.005000003</v>
      </c>
      <c r="X518" s="15" t="s">
        <v>54</v>
      </c>
      <c r="Y518" s="17">
        <v>3172497.7607999998</v>
      </c>
      <c r="Z518" s="17">
        <v>0</v>
      </c>
      <c r="AA518" s="15" t="s">
        <v>49</v>
      </c>
      <c r="AB518" s="17">
        <v>0</v>
      </c>
      <c r="AC518" s="17">
        <v>0</v>
      </c>
      <c r="AD518" s="15" t="s">
        <v>49</v>
      </c>
      <c r="AE518" s="17">
        <v>0</v>
      </c>
      <c r="AF518" s="15">
        <v>0</v>
      </c>
      <c r="AG518" s="15" t="s">
        <v>49</v>
      </c>
      <c r="AH518" s="17">
        <v>0</v>
      </c>
      <c r="AI518" s="17">
        <v>0</v>
      </c>
      <c r="AJ518" s="15" t="s">
        <v>49</v>
      </c>
      <c r="AK518" s="17">
        <v>0</v>
      </c>
      <c r="AL518" s="17">
        <v>0</v>
      </c>
      <c r="AM518" s="104" t="s">
        <v>52</v>
      </c>
      <c r="AN518" s="15" t="s">
        <v>52</v>
      </c>
      <c r="AO518" s="105" t="s">
        <v>52</v>
      </c>
      <c r="AP518" s="15" t="s">
        <v>52</v>
      </c>
      <c r="AQ518" s="20"/>
      <c r="AR518" s="20"/>
    </row>
    <row r="519" spans="1:44" x14ac:dyDescent="0.25">
      <c r="A519" s="15" t="s">
        <v>1809</v>
      </c>
      <c r="B519" s="3">
        <v>44088</v>
      </c>
      <c r="C519" s="15" t="s">
        <v>326</v>
      </c>
      <c r="D519" s="15" t="s">
        <v>56</v>
      </c>
      <c r="E519" s="15" t="s">
        <v>328</v>
      </c>
      <c r="F519" s="15" t="s">
        <v>1506</v>
      </c>
      <c r="G519" s="15" t="s">
        <v>50</v>
      </c>
      <c r="H519" s="15" t="s">
        <v>1397</v>
      </c>
      <c r="I519" s="17" t="s">
        <v>52</v>
      </c>
      <c r="J519" s="17" t="s">
        <v>52</v>
      </c>
      <c r="K519" s="17" t="s">
        <v>52</v>
      </c>
      <c r="L519" s="17" t="s">
        <v>52</v>
      </c>
      <c r="M519" s="17">
        <v>0</v>
      </c>
      <c r="N519" s="15" t="s">
        <v>52</v>
      </c>
      <c r="O519" s="15" t="s">
        <v>53</v>
      </c>
      <c r="P519" s="15" t="s">
        <v>52</v>
      </c>
      <c r="Q519" s="17">
        <v>64908029.256999999</v>
      </c>
      <c r="R519" s="17">
        <v>0</v>
      </c>
      <c r="S519" s="17">
        <v>50325304.49500002</v>
      </c>
      <c r="T519" s="17">
        <v>0</v>
      </c>
      <c r="U519" s="15" t="s">
        <v>49</v>
      </c>
      <c r="V519" s="17">
        <v>0</v>
      </c>
      <c r="W519" s="17">
        <v>12571314.449999999</v>
      </c>
      <c r="X519" s="15" t="s">
        <v>54</v>
      </c>
      <c r="Y519" s="17">
        <v>2011410.3119999997</v>
      </c>
      <c r="Z519" s="17">
        <v>0</v>
      </c>
      <c r="AA519" s="15" t="s">
        <v>49</v>
      </c>
      <c r="AB519" s="17">
        <v>0</v>
      </c>
      <c r="AC519" s="17">
        <v>0</v>
      </c>
      <c r="AD519" s="15" t="s">
        <v>49</v>
      </c>
      <c r="AE519" s="17">
        <v>0</v>
      </c>
      <c r="AF519" s="15">
        <v>0</v>
      </c>
      <c r="AG519" s="15" t="s">
        <v>49</v>
      </c>
      <c r="AH519" s="17">
        <v>0</v>
      </c>
      <c r="AI519" s="17">
        <v>0</v>
      </c>
      <c r="AJ519" s="15" t="s">
        <v>49</v>
      </c>
      <c r="AK519" s="17">
        <v>0</v>
      </c>
      <c r="AL519" s="17">
        <v>0</v>
      </c>
      <c r="AM519" s="104" t="s">
        <v>52</v>
      </c>
      <c r="AN519" s="15" t="s">
        <v>52</v>
      </c>
      <c r="AO519" s="105" t="s">
        <v>52</v>
      </c>
      <c r="AP519" s="15" t="s">
        <v>52</v>
      </c>
      <c r="AQ519" s="20"/>
      <c r="AR519" s="20"/>
    </row>
    <row r="520" spans="1:44" x14ac:dyDescent="0.25">
      <c r="A520" s="15" t="s">
        <v>1810</v>
      </c>
      <c r="B520" s="3">
        <v>44088</v>
      </c>
      <c r="C520" s="15" t="s">
        <v>326</v>
      </c>
      <c r="D520" s="15" t="s">
        <v>56</v>
      </c>
      <c r="E520" s="15" t="s">
        <v>328</v>
      </c>
      <c r="F520" s="15" t="s">
        <v>1506</v>
      </c>
      <c r="G520" s="15" t="s">
        <v>60</v>
      </c>
      <c r="H520" s="15" t="s">
        <v>52</v>
      </c>
      <c r="I520" s="17" t="s">
        <v>1184</v>
      </c>
      <c r="J520" s="17" t="s">
        <v>52</v>
      </c>
      <c r="K520" s="17" t="s">
        <v>1398</v>
      </c>
      <c r="L520" s="17" t="s">
        <v>1393</v>
      </c>
      <c r="M520" s="17">
        <v>1122101.25</v>
      </c>
      <c r="N520" s="15" t="s">
        <v>64</v>
      </c>
      <c r="O520" s="15" t="s">
        <v>1399</v>
      </c>
      <c r="P520" s="15" t="s">
        <v>1400</v>
      </c>
      <c r="Q520" s="17">
        <v>-255500</v>
      </c>
      <c r="R520" s="17">
        <v>0</v>
      </c>
      <c r="S520" s="17">
        <v>-255500</v>
      </c>
      <c r="T520" s="17">
        <v>0</v>
      </c>
      <c r="U520" s="15" t="s">
        <v>49</v>
      </c>
      <c r="V520" s="17">
        <v>0</v>
      </c>
      <c r="W520" s="17">
        <v>0</v>
      </c>
      <c r="X520" s="15" t="s">
        <v>49</v>
      </c>
      <c r="Y520" s="17">
        <v>0</v>
      </c>
      <c r="Z520" s="17">
        <v>0</v>
      </c>
      <c r="AA520" s="15" t="s">
        <v>49</v>
      </c>
      <c r="AB520" s="17">
        <v>0</v>
      </c>
      <c r="AC520" s="17">
        <v>0</v>
      </c>
      <c r="AD520" s="15" t="s">
        <v>49</v>
      </c>
      <c r="AE520" s="17">
        <v>0</v>
      </c>
      <c r="AF520" s="15">
        <v>0</v>
      </c>
      <c r="AG520" s="15" t="s">
        <v>49</v>
      </c>
      <c r="AH520" s="17">
        <v>0</v>
      </c>
      <c r="AI520" s="17">
        <v>0</v>
      </c>
      <c r="AJ520" s="15" t="s">
        <v>49</v>
      </c>
      <c r="AK520" s="17">
        <v>0</v>
      </c>
      <c r="AL520" s="17">
        <v>0</v>
      </c>
      <c r="AM520" s="104" t="s">
        <v>52</v>
      </c>
      <c r="AN520" s="15" t="s">
        <v>52</v>
      </c>
      <c r="AO520" s="105" t="s">
        <v>52</v>
      </c>
      <c r="AP520" s="15" t="s">
        <v>52</v>
      </c>
      <c r="AQ520" s="20"/>
      <c r="AR520" s="20"/>
    </row>
    <row r="521" spans="1:44" x14ac:dyDescent="0.25">
      <c r="A521" s="15" t="s">
        <v>1811</v>
      </c>
      <c r="B521" s="3">
        <v>44088</v>
      </c>
      <c r="C521" s="15" t="s">
        <v>326</v>
      </c>
      <c r="D521" s="15" t="s">
        <v>56</v>
      </c>
      <c r="E521" s="15" t="s">
        <v>680</v>
      </c>
      <c r="F521" s="15" t="s">
        <v>1285</v>
      </c>
      <c r="G521" s="15" t="s">
        <v>50</v>
      </c>
      <c r="H521" s="15" t="s">
        <v>1496</v>
      </c>
      <c r="I521" s="17"/>
      <c r="J521" s="17"/>
      <c r="K521" s="17"/>
      <c r="L521" s="17"/>
      <c r="M521" s="17">
        <v>0</v>
      </c>
      <c r="N521" s="15"/>
      <c r="O521" s="15" t="s">
        <v>661</v>
      </c>
      <c r="P521" s="15"/>
      <c r="Q521" s="17">
        <v>20081882</v>
      </c>
      <c r="R521" s="17">
        <v>0</v>
      </c>
      <c r="S521" s="17">
        <v>20081882</v>
      </c>
      <c r="T521" s="17">
        <v>0</v>
      </c>
      <c r="U521" s="15"/>
      <c r="V521" s="17">
        <v>0</v>
      </c>
      <c r="W521" s="17">
        <v>0</v>
      </c>
      <c r="X521" s="15"/>
      <c r="Y521" s="17">
        <v>0</v>
      </c>
      <c r="Z521" s="17">
        <v>0</v>
      </c>
      <c r="AA521" s="15" t="s">
        <v>681</v>
      </c>
      <c r="AB521" s="17">
        <v>0</v>
      </c>
      <c r="AC521" s="17">
        <v>0</v>
      </c>
      <c r="AD521" s="15"/>
      <c r="AE521" s="17">
        <v>0</v>
      </c>
      <c r="AF521" s="15"/>
      <c r="AG521" s="15"/>
      <c r="AH521" s="17">
        <v>0</v>
      </c>
      <c r="AI521" s="17">
        <v>0</v>
      </c>
      <c r="AJ521" s="15"/>
      <c r="AK521" s="17">
        <v>0</v>
      </c>
      <c r="AL521" s="17">
        <v>0</v>
      </c>
      <c r="AM521" s="104"/>
      <c r="AN521" s="5"/>
      <c r="AO521" s="106"/>
      <c r="AP521" s="15"/>
      <c r="AQ521" s="20"/>
      <c r="AR521" s="20"/>
    </row>
    <row r="522" spans="1:44" x14ac:dyDescent="0.25">
      <c r="A522" s="15" t="s">
        <v>1812</v>
      </c>
      <c r="B522" s="3">
        <v>44088</v>
      </c>
      <c r="C522" s="15" t="s">
        <v>46</v>
      </c>
      <c r="D522" s="15" t="s">
        <v>56</v>
      </c>
      <c r="E522" s="15" t="s">
        <v>57</v>
      </c>
      <c r="F522" s="15" t="s">
        <v>1495</v>
      </c>
      <c r="G522" s="15" t="s">
        <v>50</v>
      </c>
      <c r="H522" s="15" t="s">
        <v>1479</v>
      </c>
      <c r="I522" s="17" t="s">
        <v>52</v>
      </c>
      <c r="J522" s="17" t="s">
        <v>52</v>
      </c>
      <c r="K522" s="17" t="s">
        <v>52</v>
      </c>
      <c r="L522" s="17" t="s">
        <v>52</v>
      </c>
      <c r="M522" s="17">
        <v>0</v>
      </c>
      <c r="N522" s="15" t="s">
        <v>52</v>
      </c>
      <c r="O522" s="15" t="s">
        <v>53</v>
      </c>
      <c r="P522" s="15" t="s">
        <v>52</v>
      </c>
      <c r="Q522" s="17">
        <v>47707632.897600003</v>
      </c>
      <c r="R522" s="17">
        <v>0</v>
      </c>
      <c r="S522" s="17">
        <v>42100790.75</v>
      </c>
      <c r="T522" s="17">
        <v>0</v>
      </c>
      <c r="U522" s="15" t="s">
        <v>49</v>
      </c>
      <c r="V522" s="17">
        <v>0</v>
      </c>
      <c r="W522" s="17">
        <v>4833484.6099999994</v>
      </c>
      <c r="X522" s="15" t="s">
        <v>54</v>
      </c>
      <c r="Y522" s="17">
        <v>773357.53760000004</v>
      </c>
      <c r="Z522" s="17">
        <v>0</v>
      </c>
      <c r="AA522" s="15" t="s">
        <v>49</v>
      </c>
      <c r="AB522" s="17">
        <v>0</v>
      </c>
      <c r="AC522" s="17">
        <v>0</v>
      </c>
      <c r="AD522" s="15" t="s">
        <v>49</v>
      </c>
      <c r="AE522" s="17">
        <v>0</v>
      </c>
      <c r="AF522" s="15">
        <v>0</v>
      </c>
      <c r="AG522" s="15" t="s">
        <v>49</v>
      </c>
      <c r="AH522" s="17">
        <v>0</v>
      </c>
      <c r="AI522" s="17">
        <v>0</v>
      </c>
      <c r="AJ522" s="15" t="s">
        <v>49</v>
      </c>
      <c r="AK522" s="17">
        <v>0</v>
      </c>
      <c r="AL522" s="17">
        <v>0</v>
      </c>
      <c r="AM522" s="104" t="s">
        <v>52</v>
      </c>
      <c r="AN522" s="15" t="s">
        <v>52</v>
      </c>
      <c r="AO522" s="105" t="s">
        <v>52</v>
      </c>
      <c r="AP522" s="15" t="s">
        <v>52</v>
      </c>
      <c r="AQ522" s="20"/>
      <c r="AR522" s="20"/>
    </row>
    <row r="523" spans="1:44" x14ac:dyDescent="0.25">
      <c r="A523" s="15" t="s">
        <v>1813</v>
      </c>
      <c r="B523" s="3">
        <v>44088</v>
      </c>
      <c r="C523" s="15" t="s">
        <v>82</v>
      </c>
      <c r="D523" s="15" t="s">
        <v>56</v>
      </c>
      <c r="E523" s="15" t="s">
        <v>129</v>
      </c>
      <c r="F523" s="15" t="s">
        <v>1500</v>
      </c>
      <c r="G523" s="15" t="s">
        <v>50</v>
      </c>
      <c r="H523" s="15" t="s">
        <v>1439</v>
      </c>
      <c r="I523" s="17" t="s">
        <v>52</v>
      </c>
      <c r="J523" s="17" t="s">
        <v>52</v>
      </c>
      <c r="K523" s="17" t="s">
        <v>52</v>
      </c>
      <c r="L523" s="17" t="s">
        <v>52</v>
      </c>
      <c r="M523" s="17">
        <v>0</v>
      </c>
      <c r="N523" s="15" t="s">
        <v>52</v>
      </c>
      <c r="O523" s="15" t="s">
        <v>53</v>
      </c>
      <c r="P523" s="15" t="s">
        <v>52</v>
      </c>
      <c r="Q523" s="17">
        <v>1111876.125</v>
      </c>
      <c r="R523" s="17">
        <v>0</v>
      </c>
      <c r="S523" s="17">
        <v>1111876.125</v>
      </c>
      <c r="T523" s="17">
        <v>0</v>
      </c>
      <c r="U523" s="15" t="s">
        <v>49</v>
      </c>
      <c r="V523" s="17">
        <v>0</v>
      </c>
      <c r="W523" s="17">
        <v>0</v>
      </c>
      <c r="X523" s="15" t="s">
        <v>49</v>
      </c>
      <c r="Y523" s="17">
        <v>0</v>
      </c>
      <c r="Z523" s="17">
        <v>0</v>
      </c>
      <c r="AA523" s="15" t="s">
        <v>49</v>
      </c>
      <c r="AB523" s="17">
        <v>0</v>
      </c>
      <c r="AC523" s="17">
        <v>0</v>
      </c>
      <c r="AD523" s="15" t="s">
        <v>49</v>
      </c>
      <c r="AE523" s="17">
        <v>0</v>
      </c>
      <c r="AF523" s="15">
        <v>0</v>
      </c>
      <c r="AG523" s="15" t="s">
        <v>49</v>
      </c>
      <c r="AH523" s="17">
        <v>0</v>
      </c>
      <c r="AI523" s="17">
        <v>0</v>
      </c>
      <c r="AJ523" s="15" t="s">
        <v>49</v>
      </c>
      <c r="AK523" s="17">
        <v>0</v>
      </c>
      <c r="AL523" s="17">
        <v>0</v>
      </c>
      <c r="AM523" s="104" t="s">
        <v>52</v>
      </c>
      <c r="AN523" s="15" t="s">
        <v>52</v>
      </c>
      <c r="AO523" s="105" t="s">
        <v>52</v>
      </c>
      <c r="AP523" s="15" t="s">
        <v>52</v>
      </c>
      <c r="AQ523" s="20"/>
      <c r="AR523" s="20"/>
    </row>
    <row r="524" spans="1:44" x14ac:dyDescent="0.25">
      <c r="A524" s="15" t="s">
        <v>1814</v>
      </c>
      <c r="B524" s="3">
        <v>44088</v>
      </c>
      <c r="C524" s="15" t="s">
        <v>82</v>
      </c>
      <c r="D524" s="15" t="s">
        <v>56</v>
      </c>
      <c r="E524" s="15" t="s">
        <v>129</v>
      </c>
      <c r="F524" s="15" t="s">
        <v>1500</v>
      </c>
      <c r="G524" s="15" t="s">
        <v>50</v>
      </c>
      <c r="H524" s="15" t="s">
        <v>1440</v>
      </c>
      <c r="I524" s="17" t="s">
        <v>52</v>
      </c>
      <c r="J524" s="17" t="s">
        <v>52</v>
      </c>
      <c r="K524" s="17" t="s">
        <v>52</v>
      </c>
      <c r="L524" s="17" t="s">
        <v>52</v>
      </c>
      <c r="M524" s="17">
        <v>0</v>
      </c>
      <c r="N524" s="15" t="s">
        <v>52</v>
      </c>
      <c r="O524" s="15" t="s">
        <v>53</v>
      </c>
      <c r="P524" s="15" t="s">
        <v>52</v>
      </c>
      <c r="Q524" s="17">
        <v>21594627.180599999</v>
      </c>
      <c r="R524" s="17">
        <v>0</v>
      </c>
      <c r="S524" s="17">
        <v>19638568.875</v>
      </c>
      <c r="T524" s="17">
        <v>0</v>
      </c>
      <c r="U524" s="15" t="s">
        <v>49</v>
      </c>
      <c r="V524" s="17">
        <v>0</v>
      </c>
      <c r="W524" s="17">
        <v>1686257.1600000001</v>
      </c>
      <c r="X524" s="15" t="s">
        <v>49</v>
      </c>
      <c r="Y524" s="17">
        <v>269801.14559999999</v>
      </c>
      <c r="Z524" s="17">
        <v>0</v>
      </c>
      <c r="AA524" s="15" t="s">
        <v>49</v>
      </c>
      <c r="AB524" s="17">
        <v>0</v>
      </c>
      <c r="AC524" s="17">
        <v>0</v>
      </c>
      <c r="AD524" s="15" t="s">
        <v>49</v>
      </c>
      <c r="AE524" s="17">
        <v>0</v>
      </c>
      <c r="AF524" s="15">
        <v>0</v>
      </c>
      <c r="AG524" s="15" t="s">
        <v>49</v>
      </c>
      <c r="AH524" s="17">
        <v>0</v>
      </c>
      <c r="AI524" s="17">
        <v>0</v>
      </c>
      <c r="AJ524" s="15" t="s">
        <v>49</v>
      </c>
      <c r="AK524" s="17">
        <v>0</v>
      </c>
      <c r="AL524" s="17">
        <v>0</v>
      </c>
      <c r="AM524" s="104" t="s">
        <v>52</v>
      </c>
      <c r="AN524" s="15" t="s">
        <v>52</v>
      </c>
      <c r="AO524" s="105" t="s">
        <v>52</v>
      </c>
      <c r="AP524" s="15" t="s">
        <v>52</v>
      </c>
      <c r="AQ524" s="20"/>
      <c r="AR524" s="20"/>
    </row>
    <row r="525" spans="1:44" x14ac:dyDescent="0.25">
      <c r="A525" s="15" t="s">
        <v>1815</v>
      </c>
      <c r="B525" s="3">
        <v>44088</v>
      </c>
      <c r="C525" s="15" t="s">
        <v>326</v>
      </c>
      <c r="D525" s="15" t="s">
        <v>68</v>
      </c>
      <c r="E525" s="15" t="s">
        <v>332</v>
      </c>
      <c r="F525" s="15" t="s">
        <v>1507</v>
      </c>
      <c r="G525" s="15" t="s">
        <v>50</v>
      </c>
      <c r="H525" s="15" t="s">
        <v>1401</v>
      </c>
      <c r="I525" s="17" t="s">
        <v>52</v>
      </c>
      <c r="J525" s="17" t="s">
        <v>52</v>
      </c>
      <c r="K525" s="17" t="s">
        <v>52</v>
      </c>
      <c r="L525" s="17" t="s">
        <v>52</v>
      </c>
      <c r="M525" s="17">
        <v>0</v>
      </c>
      <c r="N525" s="15" t="s">
        <v>52</v>
      </c>
      <c r="O525" s="15" t="s">
        <v>53</v>
      </c>
      <c r="P525" s="15" t="s">
        <v>52</v>
      </c>
      <c r="Q525" s="17">
        <v>78549296.380800009</v>
      </c>
      <c r="R525" s="17">
        <v>0</v>
      </c>
      <c r="S525" s="17">
        <v>61713832.125</v>
      </c>
      <c r="T525" s="17">
        <v>0</v>
      </c>
      <c r="U525" s="15" t="s">
        <v>49</v>
      </c>
      <c r="V525" s="17">
        <v>0</v>
      </c>
      <c r="W525" s="17">
        <v>14513331.254999999</v>
      </c>
      <c r="X525" s="15" t="s">
        <v>54</v>
      </c>
      <c r="Y525" s="17">
        <v>2322133.0008</v>
      </c>
      <c r="Z525" s="17">
        <v>0</v>
      </c>
      <c r="AA525" s="15" t="s">
        <v>49</v>
      </c>
      <c r="AB525" s="17">
        <v>0</v>
      </c>
      <c r="AC525" s="17">
        <v>0</v>
      </c>
      <c r="AD525" s="15" t="s">
        <v>49</v>
      </c>
      <c r="AE525" s="17">
        <v>0</v>
      </c>
      <c r="AF525" s="15">
        <v>0</v>
      </c>
      <c r="AG525" s="15" t="s">
        <v>49</v>
      </c>
      <c r="AH525" s="17">
        <v>0</v>
      </c>
      <c r="AI525" s="17">
        <v>0</v>
      </c>
      <c r="AJ525" s="15" t="s">
        <v>49</v>
      </c>
      <c r="AK525" s="17">
        <v>0</v>
      </c>
      <c r="AL525" s="17">
        <v>0</v>
      </c>
      <c r="AM525" s="104" t="s">
        <v>52</v>
      </c>
      <c r="AN525" s="15" t="s">
        <v>52</v>
      </c>
      <c r="AO525" s="105" t="s">
        <v>52</v>
      </c>
      <c r="AP525" s="15" t="s">
        <v>52</v>
      </c>
      <c r="AQ525" s="20"/>
      <c r="AR525" s="20"/>
    </row>
    <row r="526" spans="1:44" x14ac:dyDescent="0.25">
      <c r="A526" s="15" t="s">
        <v>1816</v>
      </c>
      <c r="B526" s="3">
        <v>44088</v>
      </c>
      <c r="C526" s="15" t="s">
        <v>46</v>
      </c>
      <c r="D526" s="15" t="s">
        <v>68</v>
      </c>
      <c r="E526" s="15" t="s">
        <v>69</v>
      </c>
      <c r="F526" s="15" t="s">
        <v>640</v>
      </c>
      <c r="G526" s="15" t="s">
        <v>50</v>
      </c>
      <c r="H526" s="15" t="s">
        <v>1480</v>
      </c>
      <c r="I526" s="17" t="s">
        <v>52</v>
      </c>
      <c r="J526" s="17" t="s">
        <v>52</v>
      </c>
      <c r="K526" s="17" t="s">
        <v>52</v>
      </c>
      <c r="L526" s="17" t="s">
        <v>52</v>
      </c>
      <c r="M526" s="17">
        <v>0</v>
      </c>
      <c r="N526" s="15" t="s">
        <v>52</v>
      </c>
      <c r="O526" s="15" t="s">
        <v>53</v>
      </c>
      <c r="P526" s="15" t="s">
        <v>52</v>
      </c>
      <c r="Q526" s="17">
        <v>56286478.125</v>
      </c>
      <c r="R526" s="17">
        <v>0</v>
      </c>
      <c r="S526" s="17">
        <v>54731753.325000003</v>
      </c>
      <c r="T526" s="17">
        <v>0</v>
      </c>
      <c r="U526" s="15" t="s">
        <v>49</v>
      </c>
      <c r="V526" s="17">
        <v>0</v>
      </c>
      <c r="W526" s="17">
        <v>1340280</v>
      </c>
      <c r="X526" s="15" t="s">
        <v>49</v>
      </c>
      <c r="Y526" s="17">
        <v>214444.79999999999</v>
      </c>
      <c r="Z526" s="17">
        <v>0</v>
      </c>
      <c r="AA526" s="15" t="s">
        <v>49</v>
      </c>
      <c r="AB526" s="17">
        <v>0</v>
      </c>
      <c r="AC526" s="17">
        <v>0</v>
      </c>
      <c r="AD526" s="15" t="s">
        <v>49</v>
      </c>
      <c r="AE526" s="17">
        <v>0</v>
      </c>
      <c r="AF526" s="15">
        <v>0</v>
      </c>
      <c r="AG526" s="15" t="s">
        <v>49</v>
      </c>
      <c r="AH526" s="17">
        <v>0</v>
      </c>
      <c r="AI526" s="17">
        <v>0</v>
      </c>
      <c r="AJ526" s="15" t="s">
        <v>49</v>
      </c>
      <c r="AK526" s="17">
        <v>0</v>
      </c>
      <c r="AL526" s="17">
        <v>0</v>
      </c>
      <c r="AM526" s="104" t="s">
        <v>52</v>
      </c>
      <c r="AN526" s="15" t="s">
        <v>52</v>
      </c>
      <c r="AO526" s="105" t="s">
        <v>52</v>
      </c>
      <c r="AP526" s="15" t="s">
        <v>52</v>
      </c>
      <c r="AQ526" s="20"/>
      <c r="AR526" s="20"/>
    </row>
    <row r="527" spans="1:44" x14ac:dyDescent="0.25">
      <c r="A527" s="15" t="s">
        <v>1817</v>
      </c>
      <c r="B527" s="3">
        <v>44088</v>
      </c>
      <c r="C527" s="15" t="s">
        <v>82</v>
      </c>
      <c r="D527" s="15" t="s">
        <v>68</v>
      </c>
      <c r="E527" s="15" t="s">
        <v>86</v>
      </c>
      <c r="F527" s="15" t="s">
        <v>878</v>
      </c>
      <c r="G527" s="15" t="s">
        <v>50</v>
      </c>
      <c r="H527" s="15" t="s">
        <v>1441</v>
      </c>
      <c r="I527" s="17" t="s">
        <v>52</v>
      </c>
      <c r="J527" s="17" t="s">
        <v>52</v>
      </c>
      <c r="K527" s="17" t="s">
        <v>52</v>
      </c>
      <c r="L527" s="17" t="s">
        <v>52</v>
      </c>
      <c r="M527" s="17">
        <v>0</v>
      </c>
      <c r="N527" s="15" t="s">
        <v>52</v>
      </c>
      <c r="O527" s="15" t="s">
        <v>53</v>
      </c>
      <c r="P527" s="15" t="s">
        <v>52</v>
      </c>
      <c r="Q527" s="17">
        <v>7890197.3816</v>
      </c>
      <c r="R527" s="17">
        <v>0</v>
      </c>
      <c r="S527" s="17">
        <v>4160187.5</v>
      </c>
      <c r="T527" s="17">
        <v>0</v>
      </c>
      <c r="U527" s="15" t="s">
        <v>49</v>
      </c>
      <c r="V527" s="17">
        <v>0</v>
      </c>
      <c r="W527" s="17">
        <v>3215525.76</v>
      </c>
      <c r="X527" s="15" t="s">
        <v>49</v>
      </c>
      <c r="Y527" s="17">
        <v>514484.12160000001</v>
      </c>
      <c r="Z527" s="17">
        <v>0</v>
      </c>
      <c r="AA527" s="15" t="s">
        <v>49</v>
      </c>
      <c r="AB527" s="17">
        <v>0</v>
      </c>
      <c r="AC527" s="17">
        <v>0</v>
      </c>
      <c r="AD527" s="15" t="s">
        <v>49</v>
      </c>
      <c r="AE527" s="17">
        <v>0</v>
      </c>
      <c r="AF527" s="15">
        <v>0</v>
      </c>
      <c r="AG527" s="15" t="s">
        <v>49</v>
      </c>
      <c r="AH527" s="17">
        <v>0</v>
      </c>
      <c r="AI527" s="17">
        <v>0</v>
      </c>
      <c r="AJ527" s="15" t="s">
        <v>49</v>
      </c>
      <c r="AK527" s="17">
        <v>0</v>
      </c>
      <c r="AL527" s="17">
        <v>0</v>
      </c>
      <c r="AM527" s="104" t="s">
        <v>52</v>
      </c>
      <c r="AN527" s="15" t="s">
        <v>52</v>
      </c>
      <c r="AO527" s="105" t="s">
        <v>52</v>
      </c>
      <c r="AP527" s="15" t="s">
        <v>52</v>
      </c>
      <c r="AQ527" s="20"/>
      <c r="AR527" s="20"/>
    </row>
    <row r="528" spans="1:44" x14ac:dyDescent="0.25">
      <c r="A528" s="15" t="s">
        <v>1818</v>
      </c>
      <c r="B528" s="3">
        <v>44088</v>
      </c>
      <c r="C528" s="15" t="s">
        <v>82</v>
      </c>
      <c r="D528" s="15" t="s">
        <v>68</v>
      </c>
      <c r="E528" s="15" t="s">
        <v>86</v>
      </c>
      <c r="F528" s="15" t="s">
        <v>878</v>
      </c>
      <c r="G528" s="15" t="s">
        <v>50</v>
      </c>
      <c r="H528" s="15" t="s">
        <v>1442</v>
      </c>
      <c r="I528" s="17" t="s">
        <v>52</v>
      </c>
      <c r="J528" s="17" t="s">
        <v>52</v>
      </c>
      <c r="K528" s="17" t="s">
        <v>52</v>
      </c>
      <c r="L528" s="17" t="s">
        <v>52</v>
      </c>
      <c r="M528" s="17">
        <v>0</v>
      </c>
      <c r="N528" s="15" t="s">
        <v>52</v>
      </c>
      <c r="O528" s="15" t="s">
        <v>53</v>
      </c>
      <c r="P528" s="15" t="s">
        <v>52</v>
      </c>
      <c r="Q528" s="17">
        <v>77303897.572000012</v>
      </c>
      <c r="R528" s="17">
        <v>0</v>
      </c>
      <c r="S528" s="17">
        <v>55064737.375</v>
      </c>
      <c r="T528" s="17">
        <v>0</v>
      </c>
      <c r="U528" s="15" t="s">
        <v>49</v>
      </c>
      <c r="V528" s="17">
        <v>0</v>
      </c>
      <c r="W528" s="17">
        <v>19171689.824999999</v>
      </c>
      <c r="X528" s="15" t="s">
        <v>54</v>
      </c>
      <c r="Y528" s="17">
        <v>3067470.372</v>
      </c>
      <c r="Z528" s="17">
        <v>0</v>
      </c>
      <c r="AA528" s="15" t="s">
        <v>49</v>
      </c>
      <c r="AB528" s="17">
        <v>0</v>
      </c>
      <c r="AC528" s="17">
        <v>0</v>
      </c>
      <c r="AD528" s="15" t="s">
        <v>49</v>
      </c>
      <c r="AE528" s="17">
        <v>0</v>
      </c>
      <c r="AF528" s="15">
        <v>0</v>
      </c>
      <c r="AG528" s="15" t="s">
        <v>49</v>
      </c>
      <c r="AH528" s="17">
        <v>0</v>
      </c>
      <c r="AI528" s="17">
        <v>0</v>
      </c>
      <c r="AJ528" s="15" t="s">
        <v>49</v>
      </c>
      <c r="AK528" s="17">
        <v>0</v>
      </c>
      <c r="AL528" s="17">
        <v>0</v>
      </c>
      <c r="AM528" s="104" t="s">
        <v>52</v>
      </c>
      <c r="AN528" s="15" t="s">
        <v>52</v>
      </c>
      <c r="AO528" s="105" t="s">
        <v>52</v>
      </c>
      <c r="AP528" s="15" t="s">
        <v>52</v>
      </c>
      <c r="AQ528" s="20"/>
      <c r="AR528" s="20"/>
    </row>
    <row r="529" spans="1:44" x14ac:dyDescent="0.25">
      <c r="A529" s="15" t="s">
        <v>1819</v>
      </c>
      <c r="B529" s="3">
        <v>44088</v>
      </c>
      <c r="C529" s="15" t="s">
        <v>326</v>
      </c>
      <c r="D529" s="15" t="s">
        <v>78</v>
      </c>
      <c r="E529" s="15" t="s">
        <v>333</v>
      </c>
      <c r="F529" s="15" t="s">
        <v>1508</v>
      </c>
      <c r="G529" s="15" t="s">
        <v>50</v>
      </c>
      <c r="H529" s="15" t="s">
        <v>1402</v>
      </c>
      <c r="I529" s="17" t="s">
        <v>52</v>
      </c>
      <c r="J529" s="17" t="s">
        <v>52</v>
      </c>
      <c r="K529" s="17" t="s">
        <v>52</v>
      </c>
      <c r="L529" s="17" t="s">
        <v>52</v>
      </c>
      <c r="M529" s="17">
        <v>0</v>
      </c>
      <c r="N529" s="15" t="s">
        <v>52</v>
      </c>
      <c r="O529" s="15" t="s">
        <v>53</v>
      </c>
      <c r="P529" s="15" t="s">
        <v>52</v>
      </c>
      <c r="Q529" s="17">
        <v>86275152.837000012</v>
      </c>
      <c r="R529" s="17">
        <v>0</v>
      </c>
      <c r="S529" s="17">
        <v>66499981.11999999</v>
      </c>
      <c r="T529" s="17">
        <v>0</v>
      </c>
      <c r="U529" s="15" t="s">
        <v>49</v>
      </c>
      <c r="V529" s="17">
        <v>0</v>
      </c>
      <c r="W529" s="17">
        <v>17047561.825000003</v>
      </c>
      <c r="X529" s="15" t="s">
        <v>54</v>
      </c>
      <c r="Y529" s="17">
        <v>2727609.892</v>
      </c>
      <c r="Z529" s="17">
        <v>0</v>
      </c>
      <c r="AA529" s="15" t="s">
        <v>49</v>
      </c>
      <c r="AB529" s="17">
        <v>0</v>
      </c>
      <c r="AC529" s="17">
        <v>0</v>
      </c>
      <c r="AD529" s="15" t="s">
        <v>49</v>
      </c>
      <c r="AE529" s="17">
        <v>0</v>
      </c>
      <c r="AF529" s="15">
        <v>0</v>
      </c>
      <c r="AG529" s="15" t="s">
        <v>49</v>
      </c>
      <c r="AH529" s="17">
        <v>0</v>
      </c>
      <c r="AI529" s="17">
        <v>0</v>
      </c>
      <c r="AJ529" s="15" t="s">
        <v>49</v>
      </c>
      <c r="AK529" s="17">
        <v>0</v>
      </c>
      <c r="AL529" s="17">
        <v>0</v>
      </c>
      <c r="AM529" s="104" t="s">
        <v>52</v>
      </c>
      <c r="AN529" s="15" t="s">
        <v>52</v>
      </c>
      <c r="AO529" s="105" t="s">
        <v>52</v>
      </c>
      <c r="AP529" s="15" t="s">
        <v>52</v>
      </c>
      <c r="AQ529" s="20"/>
      <c r="AR529" s="20"/>
    </row>
    <row r="530" spans="1:44" x14ac:dyDescent="0.25">
      <c r="A530" s="15" t="s">
        <v>1820</v>
      </c>
      <c r="B530" s="3">
        <v>44088</v>
      </c>
      <c r="C530" s="15" t="s">
        <v>46</v>
      </c>
      <c r="D530" s="15" t="s">
        <v>78</v>
      </c>
      <c r="E530" s="15" t="s">
        <v>79</v>
      </c>
      <c r="F530" s="15" t="s">
        <v>1369</v>
      </c>
      <c r="G530" s="15" t="s">
        <v>50</v>
      </c>
      <c r="H530" s="15" t="s">
        <v>1481</v>
      </c>
      <c r="I530" s="17" t="s">
        <v>52</v>
      </c>
      <c r="J530" s="17" t="s">
        <v>52</v>
      </c>
      <c r="K530" s="17" t="s">
        <v>52</v>
      </c>
      <c r="L530" s="17" t="s">
        <v>52</v>
      </c>
      <c r="M530" s="17">
        <v>0</v>
      </c>
      <c r="N530" s="15" t="s">
        <v>52</v>
      </c>
      <c r="O530" s="15" t="s">
        <v>53</v>
      </c>
      <c r="P530" s="15" t="s">
        <v>52</v>
      </c>
      <c r="Q530" s="17">
        <v>29459833.216200002</v>
      </c>
      <c r="R530" s="17">
        <v>0</v>
      </c>
      <c r="S530" s="17">
        <v>25116468.625</v>
      </c>
      <c r="T530" s="17">
        <v>0</v>
      </c>
      <c r="U530" s="15" t="s">
        <v>49</v>
      </c>
      <c r="V530" s="17">
        <v>0</v>
      </c>
      <c r="W530" s="17">
        <v>3744279.8200000003</v>
      </c>
      <c r="X530" s="15" t="s">
        <v>54</v>
      </c>
      <c r="Y530" s="17">
        <v>599084.77120000008</v>
      </c>
      <c r="Z530" s="17">
        <v>0</v>
      </c>
      <c r="AA530" s="15" t="s">
        <v>49</v>
      </c>
      <c r="AB530" s="17">
        <v>0</v>
      </c>
      <c r="AC530" s="17">
        <v>0</v>
      </c>
      <c r="AD530" s="15" t="s">
        <v>49</v>
      </c>
      <c r="AE530" s="17">
        <v>0</v>
      </c>
      <c r="AF530" s="15">
        <v>0</v>
      </c>
      <c r="AG530" s="15" t="s">
        <v>49</v>
      </c>
      <c r="AH530" s="17">
        <v>0</v>
      </c>
      <c r="AI530" s="17">
        <v>0</v>
      </c>
      <c r="AJ530" s="15" t="s">
        <v>49</v>
      </c>
      <c r="AK530" s="17">
        <v>0</v>
      </c>
      <c r="AL530" s="17">
        <v>0</v>
      </c>
      <c r="AM530" s="104" t="s">
        <v>52</v>
      </c>
      <c r="AN530" s="15" t="s">
        <v>52</v>
      </c>
      <c r="AO530" s="105" t="s">
        <v>52</v>
      </c>
      <c r="AP530" s="15" t="s">
        <v>52</v>
      </c>
      <c r="AQ530" s="20"/>
      <c r="AR530" s="20"/>
    </row>
    <row r="531" spans="1:44" x14ac:dyDescent="0.25">
      <c r="A531" s="15" t="s">
        <v>1821</v>
      </c>
      <c r="B531" s="3">
        <v>44088</v>
      </c>
      <c r="C531" s="15" t="s">
        <v>46</v>
      </c>
      <c r="D531" s="15" t="s">
        <v>78</v>
      </c>
      <c r="E531" s="15" t="s">
        <v>79</v>
      </c>
      <c r="F531" s="15" t="s">
        <v>1369</v>
      </c>
      <c r="G531" s="15" t="s">
        <v>60</v>
      </c>
      <c r="H531" s="15" t="s">
        <v>52</v>
      </c>
      <c r="I531" s="17" t="s">
        <v>1482</v>
      </c>
      <c r="J531" s="17" t="s">
        <v>52</v>
      </c>
      <c r="K531" s="17" t="s">
        <v>1483</v>
      </c>
      <c r="L531" s="17" t="s">
        <v>1393</v>
      </c>
      <c r="M531" s="17">
        <v>521366</v>
      </c>
      <c r="N531" s="15" t="s">
        <v>64</v>
      </c>
      <c r="O531" s="15" t="s">
        <v>1484</v>
      </c>
      <c r="P531" s="15" t="s">
        <v>1485</v>
      </c>
      <c r="Q531" s="17">
        <v>-521366</v>
      </c>
      <c r="R531" s="17">
        <v>0</v>
      </c>
      <c r="S531" s="17">
        <v>-313900</v>
      </c>
      <c r="T531" s="17">
        <v>0</v>
      </c>
      <c r="U531" s="15" t="s">
        <v>49</v>
      </c>
      <c r="V531" s="17">
        <v>0</v>
      </c>
      <c r="W531" s="17">
        <v>-178850</v>
      </c>
      <c r="X531" s="15" t="s">
        <v>54</v>
      </c>
      <c r="Y531" s="17">
        <v>-28616</v>
      </c>
      <c r="Z531" s="17">
        <v>0</v>
      </c>
      <c r="AA531" s="15" t="s">
        <v>49</v>
      </c>
      <c r="AB531" s="17">
        <v>0</v>
      </c>
      <c r="AC531" s="17">
        <v>0</v>
      </c>
      <c r="AD531" s="15" t="s">
        <v>49</v>
      </c>
      <c r="AE531" s="17">
        <v>0</v>
      </c>
      <c r="AF531" s="15">
        <v>0</v>
      </c>
      <c r="AG531" s="15" t="s">
        <v>49</v>
      </c>
      <c r="AH531" s="17">
        <v>0</v>
      </c>
      <c r="AI531" s="17">
        <v>0</v>
      </c>
      <c r="AJ531" s="15" t="s">
        <v>49</v>
      </c>
      <c r="AK531" s="17">
        <v>0</v>
      </c>
      <c r="AL531" s="17">
        <v>0</v>
      </c>
      <c r="AM531" s="104" t="s">
        <v>52</v>
      </c>
      <c r="AN531" s="15" t="s">
        <v>52</v>
      </c>
      <c r="AO531" s="105" t="s">
        <v>52</v>
      </c>
      <c r="AP531" s="15" t="s">
        <v>52</v>
      </c>
      <c r="AQ531" s="20"/>
      <c r="AR531" s="20"/>
    </row>
    <row r="532" spans="1:44" x14ac:dyDescent="0.25">
      <c r="A532" s="15" t="s">
        <v>1822</v>
      </c>
      <c r="B532" s="3">
        <v>44088</v>
      </c>
      <c r="C532" s="15" t="s">
        <v>82</v>
      </c>
      <c r="D532" s="15" t="s">
        <v>78</v>
      </c>
      <c r="E532" s="15" t="s">
        <v>719</v>
      </c>
      <c r="F532" s="15" t="s">
        <v>866</v>
      </c>
      <c r="G532" s="15" t="s">
        <v>50</v>
      </c>
      <c r="H532" s="15" t="s">
        <v>1443</v>
      </c>
      <c r="I532" s="17" t="s">
        <v>52</v>
      </c>
      <c r="J532" s="17" t="s">
        <v>52</v>
      </c>
      <c r="K532" s="17" t="s">
        <v>52</v>
      </c>
      <c r="L532" s="17" t="s">
        <v>52</v>
      </c>
      <c r="M532" s="17">
        <v>0</v>
      </c>
      <c r="N532" s="15" t="s">
        <v>52</v>
      </c>
      <c r="O532" s="15" t="s">
        <v>53</v>
      </c>
      <c r="P532" s="15" t="s">
        <v>52</v>
      </c>
      <c r="Q532" s="17">
        <v>9355542.5955999997</v>
      </c>
      <c r="R532" s="17">
        <v>0</v>
      </c>
      <c r="S532" s="17">
        <v>4520059.5</v>
      </c>
      <c r="T532" s="17">
        <v>0</v>
      </c>
      <c r="U532" s="15" t="s">
        <v>49</v>
      </c>
      <c r="V532" s="17">
        <v>0</v>
      </c>
      <c r="W532" s="17">
        <v>4168519.91</v>
      </c>
      <c r="X532" s="15" t="s">
        <v>49</v>
      </c>
      <c r="Y532" s="17">
        <v>666963.18559999997</v>
      </c>
      <c r="Z532" s="17">
        <v>0</v>
      </c>
      <c r="AA532" s="15" t="s">
        <v>49</v>
      </c>
      <c r="AB532" s="17">
        <v>0</v>
      </c>
      <c r="AC532" s="17">
        <v>0</v>
      </c>
      <c r="AD532" s="15" t="s">
        <v>49</v>
      </c>
      <c r="AE532" s="17">
        <v>0</v>
      </c>
      <c r="AF532" s="15">
        <v>0</v>
      </c>
      <c r="AG532" s="15" t="s">
        <v>49</v>
      </c>
      <c r="AH532" s="17">
        <v>0</v>
      </c>
      <c r="AI532" s="17">
        <v>0</v>
      </c>
      <c r="AJ532" s="15" t="s">
        <v>49</v>
      </c>
      <c r="AK532" s="17">
        <v>0</v>
      </c>
      <c r="AL532" s="17">
        <v>0</v>
      </c>
      <c r="AM532" s="104" t="s">
        <v>52</v>
      </c>
      <c r="AN532" s="15" t="s">
        <v>52</v>
      </c>
      <c r="AO532" s="105" t="s">
        <v>52</v>
      </c>
      <c r="AP532" s="15" t="s">
        <v>52</v>
      </c>
      <c r="AQ532" s="20"/>
      <c r="AR532" s="20"/>
    </row>
    <row r="533" spans="1:44" x14ac:dyDescent="0.25">
      <c r="A533" s="15" t="s">
        <v>1823</v>
      </c>
      <c r="B533" s="3">
        <v>44088</v>
      </c>
      <c r="C533" s="15" t="s">
        <v>82</v>
      </c>
      <c r="D533" s="15" t="s">
        <v>78</v>
      </c>
      <c r="E533" s="15" t="s">
        <v>719</v>
      </c>
      <c r="F533" s="15" t="s">
        <v>866</v>
      </c>
      <c r="G533" s="15" t="s">
        <v>50</v>
      </c>
      <c r="H533" s="15" t="s">
        <v>1444</v>
      </c>
      <c r="I533" s="17" t="s">
        <v>52</v>
      </c>
      <c r="J533" s="17" t="s">
        <v>52</v>
      </c>
      <c r="K533" s="17" t="s">
        <v>52</v>
      </c>
      <c r="L533" s="17" t="s">
        <v>52</v>
      </c>
      <c r="M533" s="17">
        <v>0</v>
      </c>
      <c r="N533" s="15" t="s">
        <v>52</v>
      </c>
      <c r="O533" s="15" t="s">
        <v>216</v>
      </c>
      <c r="P533" s="15" t="s">
        <v>217</v>
      </c>
      <c r="Q533" s="17">
        <v>1172945.75</v>
      </c>
      <c r="R533" s="17">
        <v>0</v>
      </c>
      <c r="S533" s="17">
        <v>1172945.75</v>
      </c>
      <c r="T533" s="17">
        <v>0</v>
      </c>
      <c r="U533" s="15" t="s">
        <v>49</v>
      </c>
      <c r="V533" s="17">
        <v>0</v>
      </c>
      <c r="W533" s="17">
        <v>0</v>
      </c>
      <c r="X533" s="15" t="s">
        <v>49</v>
      </c>
      <c r="Y533" s="17">
        <v>0</v>
      </c>
      <c r="Z533" s="17">
        <v>0</v>
      </c>
      <c r="AA533" s="15" t="s">
        <v>49</v>
      </c>
      <c r="AB533" s="17">
        <v>0</v>
      </c>
      <c r="AC533" s="17">
        <v>0</v>
      </c>
      <c r="AD533" s="15" t="s">
        <v>49</v>
      </c>
      <c r="AE533" s="17">
        <v>0</v>
      </c>
      <c r="AF533" s="15">
        <v>0</v>
      </c>
      <c r="AG533" s="15" t="s">
        <v>49</v>
      </c>
      <c r="AH533" s="17">
        <v>0</v>
      </c>
      <c r="AI533" s="17">
        <v>0</v>
      </c>
      <c r="AJ533" s="15" t="s">
        <v>49</v>
      </c>
      <c r="AK533" s="17">
        <v>0</v>
      </c>
      <c r="AL533" s="17">
        <v>0</v>
      </c>
      <c r="AM533" s="104" t="s">
        <v>52</v>
      </c>
      <c r="AN533" s="15" t="s">
        <v>52</v>
      </c>
      <c r="AO533" s="105" t="s">
        <v>52</v>
      </c>
      <c r="AP533" s="15" t="s">
        <v>52</v>
      </c>
      <c r="AQ533" s="20"/>
      <c r="AR533" s="20"/>
    </row>
    <row r="534" spans="1:44" x14ac:dyDescent="0.25">
      <c r="A534" s="15" t="s">
        <v>1824</v>
      </c>
      <c r="B534" s="3">
        <v>44088</v>
      </c>
      <c r="C534" s="15" t="s">
        <v>82</v>
      </c>
      <c r="D534" s="15" t="s">
        <v>78</v>
      </c>
      <c r="E534" s="15" t="s">
        <v>719</v>
      </c>
      <c r="F534" s="15" t="s">
        <v>866</v>
      </c>
      <c r="G534" s="15" t="s">
        <v>50</v>
      </c>
      <c r="H534" s="15" t="s">
        <v>1445</v>
      </c>
      <c r="I534" s="17" t="s">
        <v>52</v>
      </c>
      <c r="J534" s="17" t="s">
        <v>52</v>
      </c>
      <c r="K534" s="17" t="s">
        <v>52</v>
      </c>
      <c r="L534" s="17" t="s">
        <v>52</v>
      </c>
      <c r="M534" s="17">
        <v>0</v>
      </c>
      <c r="N534" s="15" t="s">
        <v>52</v>
      </c>
      <c r="O534" s="15" t="s">
        <v>53</v>
      </c>
      <c r="P534" s="15" t="s">
        <v>52</v>
      </c>
      <c r="Q534" s="17">
        <v>42017765.732000001</v>
      </c>
      <c r="R534" s="17">
        <v>0</v>
      </c>
      <c r="S534" s="17">
        <v>21429831.750000004</v>
      </c>
      <c r="T534" s="17">
        <v>0</v>
      </c>
      <c r="U534" s="15" t="s">
        <v>49</v>
      </c>
      <c r="V534" s="17">
        <v>0</v>
      </c>
      <c r="W534" s="17">
        <v>17748218.949999999</v>
      </c>
      <c r="X534" s="15" t="s">
        <v>54</v>
      </c>
      <c r="Y534" s="17">
        <v>2839715.0320000001</v>
      </c>
      <c r="Z534" s="17">
        <v>0</v>
      </c>
      <c r="AA534" s="15" t="s">
        <v>49</v>
      </c>
      <c r="AB534" s="17">
        <v>0</v>
      </c>
      <c r="AC534" s="17">
        <v>0</v>
      </c>
      <c r="AD534" s="15" t="s">
        <v>49</v>
      </c>
      <c r="AE534" s="17">
        <v>0</v>
      </c>
      <c r="AF534" s="15">
        <v>0</v>
      </c>
      <c r="AG534" s="15" t="s">
        <v>49</v>
      </c>
      <c r="AH534" s="17">
        <v>0</v>
      </c>
      <c r="AI534" s="17">
        <v>0</v>
      </c>
      <c r="AJ534" s="15" t="s">
        <v>49</v>
      </c>
      <c r="AK534" s="17">
        <v>0</v>
      </c>
      <c r="AL534" s="17">
        <v>0</v>
      </c>
      <c r="AM534" s="104" t="s">
        <v>52</v>
      </c>
      <c r="AN534" s="15" t="s">
        <v>52</v>
      </c>
      <c r="AO534" s="105" t="s">
        <v>52</v>
      </c>
      <c r="AP534" s="15" t="s">
        <v>52</v>
      </c>
      <c r="AQ534" s="20"/>
      <c r="AR534" s="20"/>
    </row>
    <row r="535" spans="1:44" x14ac:dyDescent="0.25">
      <c r="A535" s="15" t="s">
        <v>1825</v>
      </c>
      <c r="B535" s="3">
        <v>44088</v>
      </c>
      <c r="C535" s="15" t="s">
        <v>326</v>
      </c>
      <c r="D535" s="15" t="s">
        <v>100</v>
      </c>
      <c r="E535" s="15" t="s">
        <v>347</v>
      </c>
      <c r="F535" s="15" t="s">
        <v>1276</v>
      </c>
      <c r="G535" s="15" t="s">
        <v>50</v>
      </c>
      <c r="H535" s="15" t="s">
        <v>1403</v>
      </c>
      <c r="I535" s="17" t="s">
        <v>52</v>
      </c>
      <c r="J535" s="17" t="s">
        <v>52</v>
      </c>
      <c r="K535" s="17" t="s">
        <v>52</v>
      </c>
      <c r="L535" s="17" t="s">
        <v>52</v>
      </c>
      <c r="M535" s="17">
        <v>0</v>
      </c>
      <c r="N535" s="15" t="s">
        <v>52</v>
      </c>
      <c r="O535" s="15" t="s">
        <v>53</v>
      </c>
      <c r="P535" s="15" t="s">
        <v>52</v>
      </c>
      <c r="Q535" s="17">
        <v>92801246.403799996</v>
      </c>
      <c r="R535" s="17">
        <v>0</v>
      </c>
      <c r="S535" s="17">
        <v>74121328.004999995</v>
      </c>
      <c r="T535" s="17">
        <v>0</v>
      </c>
      <c r="U535" s="15" t="s">
        <v>49</v>
      </c>
      <c r="V535" s="17">
        <v>0</v>
      </c>
      <c r="W535" s="17">
        <v>16103377.93</v>
      </c>
      <c r="X535" s="15" t="s">
        <v>54</v>
      </c>
      <c r="Y535" s="17">
        <v>2576540.4688000004</v>
      </c>
      <c r="Z535" s="17">
        <v>0</v>
      </c>
      <c r="AA535" s="15" t="s">
        <v>49</v>
      </c>
      <c r="AB535" s="17">
        <v>0</v>
      </c>
      <c r="AC535" s="17">
        <v>0</v>
      </c>
      <c r="AD535" s="15" t="s">
        <v>49</v>
      </c>
      <c r="AE535" s="17">
        <v>0</v>
      </c>
      <c r="AF535" s="15">
        <v>0</v>
      </c>
      <c r="AG535" s="15" t="s">
        <v>49</v>
      </c>
      <c r="AH535" s="17">
        <v>0</v>
      </c>
      <c r="AI535" s="17">
        <v>0</v>
      </c>
      <c r="AJ535" s="15" t="s">
        <v>49</v>
      </c>
      <c r="AK535" s="17">
        <v>0</v>
      </c>
      <c r="AL535" s="17">
        <v>0</v>
      </c>
      <c r="AM535" s="104" t="s">
        <v>52</v>
      </c>
      <c r="AN535" s="15" t="s">
        <v>52</v>
      </c>
      <c r="AO535" s="105" t="s">
        <v>52</v>
      </c>
      <c r="AP535" s="15" t="s">
        <v>52</v>
      </c>
      <c r="AQ535" s="20"/>
      <c r="AR535" s="20"/>
    </row>
    <row r="536" spans="1:44" x14ac:dyDescent="0.25">
      <c r="A536" s="15" t="s">
        <v>1826</v>
      </c>
      <c r="B536" s="3">
        <v>44088</v>
      </c>
      <c r="C536" s="15" t="s">
        <v>82</v>
      </c>
      <c r="D536" s="15" t="s">
        <v>100</v>
      </c>
      <c r="E536" s="15" t="s">
        <v>101</v>
      </c>
      <c r="F536" s="15" t="s">
        <v>82</v>
      </c>
      <c r="G536" s="15" t="s">
        <v>50</v>
      </c>
      <c r="H536" s="15" t="s">
        <v>1446</v>
      </c>
      <c r="I536" s="17" t="s">
        <v>52</v>
      </c>
      <c r="J536" s="17" t="s">
        <v>52</v>
      </c>
      <c r="K536" s="17" t="s">
        <v>52</v>
      </c>
      <c r="L536" s="17" t="s">
        <v>52</v>
      </c>
      <c r="M536" s="17">
        <v>0</v>
      </c>
      <c r="N536" s="15" t="s">
        <v>52</v>
      </c>
      <c r="O536" s="15" t="s">
        <v>53</v>
      </c>
      <c r="P536" s="15" t="s">
        <v>52</v>
      </c>
      <c r="Q536" s="17">
        <v>2045960.2815999999</v>
      </c>
      <c r="R536" s="17">
        <v>0</v>
      </c>
      <c r="S536" s="17">
        <v>1319550</v>
      </c>
      <c r="T536" s="17">
        <v>0</v>
      </c>
      <c r="U536" s="15" t="s">
        <v>49</v>
      </c>
      <c r="V536" s="17">
        <v>0</v>
      </c>
      <c r="W536" s="17">
        <v>626215.76</v>
      </c>
      <c r="X536" s="15" t="s">
        <v>49</v>
      </c>
      <c r="Y536" s="17">
        <v>100194.52160000001</v>
      </c>
      <c r="Z536" s="17">
        <v>0</v>
      </c>
      <c r="AA536" s="15" t="s">
        <v>49</v>
      </c>
      <c r="AB536" s="17">
        <v>0</v>
      </c>
      <c r="AC536" s="17">
        <v>0</v>
      </c>
      <c r="AD536" s="15" t="s">
        <v>49</v>
      </c>
      <c r="AE536" s="17">
        <v>0</v>
      </c>
      <c r="AF536" s="15">
        <v>0</v>
      </c>
      <c r="AG536" s="15" t="s">
        <v>49</v>
      </c>
      <c r="AH536" s="17">
        <v>0</v>
      </c>
      <c r="AI536" s="17">
        <v>0</v>
      </c>
      <c r="AJ536" s="15" t="s">
        <v>49</v>
      </c>
      <c r="AK536" s="17">
        <v>0</v>
      </c>
      <c r="AL536" s="17">
        <v>0</v>
      </c>
      <c r="AM536" s="104" t="s">
        <v>52</v>
      </c>
      <c r="AN536" s="15" t="s">
        <v>52</v>
      </c>
      <c r="AO536" s="105" t="s">
        <v>52</v>
      </c>
      <c r="AP536" s="15" t="s">
        <v>52</v>
      </c>
      <c r="AQ536" s="20"/>
      <c r="AR536" s="20"/>
    </row>
    <row r="537" spans="1:44" x14ac:dyDescent="0.25">
      <c r="A537" s="15" t="s">
        <v>1827</v>
      </c>
      <c r="B537" s="3">
        <v>44088</v>
      </c>
      <c r="C537" s="15" t="s">
        <v>82</v>
      </c>
      <c r="D537" s="15" t="s">
        <v>100</v>
      </c>
      <c r="E537" s="15" t="s">
        <v>101</v>
      </c>
      <c r="F537" s="15" t="s">
        <v>82</v>
      </c>
      <c r="G537" s="15" t="s">
        <v>50</v>
      </c>
      <c r="H537" s="15" t="s">
        <v>1447</v>
      </c>
      <c r="I537" s="17" t="s">
        <v>52</v>
      </c>
      <c r="J537" s="17" t="s">
        <v>52</v>
      </c>
      <c r="K537" s="17" t="s">
        <v>52</v>
      </c>
      <c r="L537" s="17" t="s">
        <v>52</v>
      </c>
      <c r="M537" s="17">
        <v>0</v>
      </c>
      <c r="N537" s="15" t="s">
        <v>52</v>
      </c>
      <c r="O537" s="15" t="s">
        <v>53</v>
      </c>
      <c r="P537" s="15" t="s">
        <v>52</v>
      </c>
      <c r="Q537" s="17">
        <v>103793505.77839999</v>
      </c>
      <c r="R537" s="17">
        <v>0</v>
      </c>
      <c r="S537" s="17">
        <v>61399414.700000003</v>
      </c>
      <c r="T537" s="17">
        <v>0</v>
      </c>
      <c r="U537" s="15" t="s">
        <v>49</v>
      </c>
      <c r="V537" s="17">
        <v>0</v>
      </c>
      <c r="W537" s="17">
        <v>36546630.239999995</v>
      </c>
      <c r="X537" s="15" t="s">
        <v>54</v>
      </c>
      <c r="Y537" s="17">
        <v>5847460.8383999998</v>
      </c>
      <c r="Z537" s="17">
        <v>0</v>
      </c>
      <c r="AA537" s="15" t="s">
        <v>49</v>
      </c>
      <c r="AB537" s="17">
        <v>0</v>
      </c>
      <c r="AC537" s="17">
        <v>0</v>
      </c>
      <c r="AD537" s="15" t="s">
        <v>49</v>
      </c>
      <c r="AE537" s="17">
        <v>0</v>
      </c>
      <c r="AF537" s="15">
        <v>0</v>
      </c>
      <c r="AG537" s="15" t="s">
        <v>49</v>
      </c>
      <c r="AH537" s="17">
        <v>0</v>
      </c>
      <c r="AI537" s="17">
        <v>0</v>
      </c>
      <c r="AJ537" s="15" t="s">
        <v>49</v>
      </c>
      <c r="AK537" s="17">
        <v>0</v>
      </c>
      <c r="AL537" s="17">
        <v>0</v>
      </c>
      <c r="AM537" s="104" t="s">
        <v>52</v>
      </c>
      <c r="AN537" s="15" t="s">
        <v>52</v>
      </c>
      <c r="AO537" s="105" t="s">
        <v>52</v>
      </c>
      <c r="AP537" s="15" t="s">
        <v>52</v>
      </c>
      <c r="AQ537" s="20"/>
      <c r="AR537" s="20"/>
    </row>
    <row r="538" spans="1:44" x14ac:dyDescent="0.25">
      <c r="A538" s="15" t="s">
        <v>1828</v>
      </c>
      <c r="B538" s="3">
        <v>44088</v>
      </c>
      <c r="C538" s="15" t="s">
        <v>82</v>
      </c>
      <c r="D538" s="15" t="s">
        <v>100</v>
      </c>
      <c r="E538" s="15" t="s">
        <v>101</v>
      </c>
      <c r="F538" s="15" t="s">
        <v>82</v>
      </c>
      <c r="G538" s="15" t="s">
        <v>50</v>
      </c>
      <c r="H538" s="15" t="s">
        <v>1448</v>
      </c>
      <c r="I538" s="17" t="s">
        <v>52</v>
      </c>
      <c r="J538" s="17" t="s">
        <v>52</v>
      </c>
      <c r="K538" s="17" t="s">
        <v>52</v>
      </c>
      <c r="L538" s="17" t="s">
        <v>52</v>
      </c>
      <c r="M538" s="17">
        <v>0</v>
      </c>
      <c r="N538" s="15" t="s">
        <v>52</v>
      </c>
      <c r="O538" s="15" t="s">
        <v>1449</v>
      </c>
      <c r="P538" s="15" t="s">
        <v>1450</v>
      </c>
      <c r="Q538" s="17">
        <v>2547704.12</v>
      </c>
      <c r="R538" s="17">
        <v>0</v>
      </c>
      <c r="S538" s="17">
        <v>2547704.12</v>
      </c>
      <c r="T538" s="17">
        <v>0</v>
      </c>
      <c r="U538" s="15" t="s">
        <v>49</v>
      </c>
      <c r="V538" s="17">
        <v>0</v>
      </c>
      <c r="W538" s="17">
        <v>0</v>
      </c>
      <c r="X538" s="15" t="s">
        <v>49</v>
      </c>
      <c r="Y538" s="17">
        <v>0</v>
      </c>
      <c r="Z538" s="17">
        <v>0</v>
      </c>
      <c r="AA538" s="15" t="s">
        <v>49</v>
      </c>
      <c r="AB538" s="17">
        <v>0</v>
      </c>
      <c r="AC538" s="17">
        <v>0</v>
      </c>
      <c r="AD538" s="15" t="s">
        <v>49</v>
      </c>
      <c r="AE538" s="17">
        <v>0</v>
      </c>
      <c r="AF538" s="15">
        <v>0</v>
      </c>
      <c r="AG538" s="15" t="s">
        <v>49</v>
      </c>
      <c r="AH538" s="17">
        <v>0</v>
      </c>
      <c r="AI538" s="17">
        <v>0</v>
      </c>
      <c r="AJ538" s="15" t="s">
        <v>49</v>
      </c>
      <c r="AK538" s="17">
        <v>0</v>
      </c>
      <c r="AL538" s="17">
        <v>0</v>
      </c>
      <c r="AM538" s="104" t="s">
        <v>52</v>
      </c>
      <c r="AN538" s="15" t="s">
        <v>52</v>
      </c>
      <c r="AO538" s="105" t="s">
        <v>52</v>
      </c>
      <c r="AP538" s="15" t="s">
        <v>52</v>
      </c>
      <c r="AQ538" s="20"/>
      <c r="AR538" s="20"/>
    </row>
    <row r="539" spans="1:44" x14ac:dyDescent="0.25">
      <c r="A539" s="15" t="s">
        <v>1829</v>
      </c>
      <c r="B539" s="3">
        <v>44088</v>
      </c>
      <c r="C539" s="15" t="s">
        <v>326</v>
      </c>
      <c r="D539" s="15" t="s">
        <v>240</v>
      </c>
      <c r="E539" s="15" t="s">
        <v>373</v>
      </c>
      <c r="F539" s="15" t="s">
        <v>1258</v>
      </c>
      <c r="G539" s="15" t="s">
        <v>50</v>
      </c>
      <c r="H539" s="15" t="s">
        <v>1404</v>
      </c>
      <c r="I539" s="17" t="s">
        <v>52</v>
      </c>
      <c r="J539" s="17" t="s">
        <v>52</v>
      </c>
      <c r="K539" s="17" t="s">
        <v>52</v>
      </c>
      <c r="L539" s="17" t="s">
        <v>52</v>
      </c>
      <c r="M539" s="17">
        <v>0</v>
      </c>
      <c r="N539" s="15" t="s">
        <v>52</v>
      </c>
      <c r="O539" s="15" t="s">
        <v>53</v>
      </c>
      <c r="P539" s="15" t="s">
        <v>52</v>
      </c>
      <c r="Q539" s="17">
        <v>82997604.496199995</v>
      </c>
      <c r="R539" s="17">
        <v>0</v>
      </c>
      <c r="S539" s="17">
        <v>66257995.749999993</v>
      </c>
      <c r="T539" s="17">
        <v>0</v>
      </c>
      <c r="U539" s="15" t="s">
        <v>49</v>
      </c>
      <c r="V539" s="17">
        <v>0</v>
      </c>
      <c r="W539" s="17">
        <v>14430697.195</v>
      </c>
      <c r="X539" s="15" t="s">
        <v>54</v>
      </c>
      <c r="Y539" s="17">
        <v>2308911.5512000001</v>
      </c>
      <c r="Z539" s="17">
        <v>0</v>
      </c>
      <c r="AA539" s="15" t="s">
        <v>49</v>
      </c>
      <c r="AB539" s="17">
        <v>0</v>
      </c>
      <c r="AC539" s="17">
        <v>0</v>
      </c>
      <c r="AD539" s="15" t="s">
        <v>49</v>
      </c>
      <c r="AE539" s="17">
        <v>0</v>
      </c>
      <c r="AF539" s="15">
        <v>0</v>
      </c>
      <c r="AG539" s="15" t="s">
        <v>49</v>
      </c>
      <c r="AH539" s="17">
        <v>0</v>
      </c>
      <c r="AI539" s="17">
        <v>0</v>
      </c>
      <c r="AJ539" s="15" t="s">
        <v>49</v>
      </c>
      <c r="AK539" s="17">
        <v>0</v>
      </c>
      <c r="AL539" s="17">
        <v>0</v>
      </c>
      <c r="AM539" s="104" t="s">
        <v>52</v>
      </c>
      <c r="AN539" s="15" t="s">
        <v>52</v>
      </c>
      <c r="AO539" s="105" t="s">
        <v>52</v>
      </c>
      <c r="AP539" s="15" t="s">
        <v>52</v>
      </c>
      <c r="AQ539" s="20"/>
      <c r="AR539" s="20"/>
    </row>
    <row r="540" spans="1:44" x14ac:dyDescent="0.25">
      <c r="A540" s="15" t="s">
        <v>1830</v>
      </c>
      <c r="B540" s="3">
        <v>44088</v>
      </c>
      <c r="C540" s="15" t="s">
        <v>82</v>
      </c>
      <c r="D540" s="15" t="s">
        <v>240</v>
      </c>
      <c r="E540" s="15" t="s">
        <v>313</v>
      </c>
      <c r="F540" s="15" t="s">
        <v>1503</v>
      </c>
      <c r="G540" s="15" t="s">
        <v>50</v>
      </c>
      <c r="H540" s="15" t="s">
        <v>1504</v>
      </c>
      <c r="I540" s="17" t="s">
        <v>52</v>
      </c>
      <c r="J540" s="17" t="s">
        <v>52</v>
      </c>
      <c r="K540" s="17" t="s">
        <v>52</v>
      </c>
      <c r="L540" s="17" t="s">
        <v>52</v>
      </c>
      <c r="M540" s="17">
        <v>0</v>
      </c>
      <c r="N540" s="15" t="s">
        <v>52</v>
      </c>
      <c r="O540" s="15" t="s">
        <v>53</v>
      </c>
      <c r="P540" s="15" t="s">
        <v>52</v>
      </c>
      <c r="Q540" s="17">
        <v>0</v>
      </c>
      <c r="R540" s="17">
        <v>0</v>
      </c>
      <c r="S540" s="17">
        <v>0</v>
      </c>
      <c r="T540" s="17">
        <v>0</v>
      </c>
      <c r="U540" s="15" t="s">
        <v>49</v>
      </c>
      <c r="V540" s="17">
        <v>0</v>
      </c>
      <c r="W540" s="17">
        <v>0</v>
      </c>
      <c r="X540" s="15" t="s">
        <v>49</v>
      </c>
      <c r="Y540" s="17">
        <v>0</v>
      </c>
      <c r="Z540" s="17">
        <v>0</v>
      </c>
      <c r="AA540" s="15" t="s">
        <v>49</v>
      </c>
      <c r="AB540" s="17">
        <v>0</v>
      </c>
      <c r="AC540" s="17">
        <v>0</v>
      </c>
      <c r="AD540" s="15" t="s">
        <v>49</v>
      </c>
      <c r="AE540" s="17">
        <v>0</v>
      </c>
      <c r="AF540" s="15">
        <v>0</v>
      </c>
      <c r="AG540" s="15" t="s">
        <v>49</v>
      </c>
      <c r="AH540" s="17">
        <v>0</v>
      </c>
      <c r="AI540" s="17">
        <v>0</v>
      </c>
      <c r="AJ540" s="15" t="s">
        <v>49</v>
      </c>
      <c r="AK540" s="17">
        <v>0</v>
      </c>
      <c r="AL540" s="17">
        <v>0</v>
      </c>
      <c r="AM540" s="104" t="s">
        <v>52</v>
      </c>
      <c r="AN540" s="15" t="s">
        <v>52</v>
      </c>
      <c r="AO540" s="105" t="s">
        <v>52</v>
      </c>
      <c r="AP540" s="15" t="s">
        <v>52</v>
      </c>
      <c r="AQ540" s="20"/>
      <c r="AR540" s="20"/>
    </row>
    <row r="541" spans="1:44" x14ac:dyDescent="0.25">
      <c r="A541" s="15" t="s">
        <v>1831</v>
      </c>
      <c r="B541" s="3">
        <v>44088</v>
      </c>
      <c r="C541" s="15" t="s">
        <v>326</v>
      </c>
      <c r="D541" s="15" t="s">
        <v>384</v>
      </c>
      <c r="E541" s="15" t="s">
        <v>385</v>
      </c>
      <c r="F541" s="15" t="s">
        <v>1509</v>
      </c>
      <c r="G541" s="15" t="s">
        <v>50</v>
      </c>
      <c r="H541" s="15" t="s">
        <v>1405</v>
      </c>
      <c r="I541" s="17" t="s">
        <v>52</v>
      </c>
      <c r="J541" s="17" t="s">
        <v>52</v>
      </c>
      <c r="K541" s="17" t="s">
        <v>52</v>
      </c>
      <c r="L541" s="17" t="s">
        <v>52</v>
      </c>
      <c r="M541" s="17">
        <v>0</v>
      </c>
      <c r="N541" s="15" t="s">
        <v>52</v>
      </c>
      <c r="O541" s="15" t="s">
        <v>53</v>
      </c>
      <c r="P541" s="15" t="s">
        <v>52</v>
      </c>
      <c r="Q541" s="17">
        <v>50048378.317000002</v>
      </c>
      <c r="R541" s="17">
        <v>0</v>
      </c>
      <c r="S541" s="17">
        <v>40357837.554999992</v>
      </c>
      <c r="T541" s="17">
        <v>0</v>
      </c>
      <c r="U541" s="15" t="s">
        <v>49</v>
      </c>
      <c r="V541" s="17">
        <v>0</v>
      </c>
      <c r="W541" s="17">
        <v>8353914.4500000002</v>
      </c>
      <c r="X541" s="15" t="s">
        <v>49</v>
      </c>
      <c r="Y541" s="17">
        <v>1336626.3119999999</v>
      </c>
      <c r="Z541" s="17">
        <v>0</v>
      </c>
      <c r="AA541" s="15" t="s">
        <v>49</v>
      </c>
      <c r="AB541" s="17">
        <v>0</v>
      </c>
      <c r="AC541" s="17">
        <v>0</v>
      </c>
      <c r="AD541" s="15" t="s">
        <v>49</v>
      </c>
      <c r="AE541" s="17">
        <v>0</v>
      </c>
      <c r="AF541" s="15">
        <v>0</v>
      </c>
      <c r="AG541" s="15" t="s">
        <v>49</v>
      </c>
      <c r="AH541" s="17">
        <v>0</v>
      </c>
      <c r="AI541" s="17">
        <v>0</v>
      </c>
      <c r="AJ541" s="15" t="s">
        <v>49</v>
      </c>
      <c r="AK541" s="17">
        <v>0</v>
      </c>
      <c r="AL541" s="17">
        <v>0</v>
      </c>
      <c r="AM541" s="104" t="s">
        <v>52</v>
      </c>
      <c r="AN541" s="15" t="s">
        <v>52</v>
      </c>
      <c r="AO541" s="105" t="s">
        <v>52</v>
      </c>
      <c r="AP541" s="15" t="s">
        <v>52</v>
      </c>
      <c r="AQ541" s="20"/>
      <c r="AR541" s="20"/>
    </row>
    <row r="542" spans="1:44" x14ac:dyDescent="0.25">
      <c r="A542" s="15" t="s">
        <v>1832</v>
      </c>
      <c r="B542" s="3">
        <v>44088</v>
      </c>
      <c r="C542" s="15" t="s">
        <v>326</v>
      </c>
      <c r="D542" s="15" t="s">
        <v>386</v>
      </c>
      <c r="E542" s="15" t="s">
        <v>387</v>
      </c>
      <c r="F542" s="15" t="s">
        <v>1383</v>
      </c>
      <c r="G542" s="15" t="s">
        <v>50</v>
      </c>
      <c r="H542" s="15" t="s">
        <v>1406</v>
      </c>
      <c r="I542" s="17" t="s">
        <v>52</v>
      </c>
      <c r="J542" s="17" t="s">
        <v>52</v>
      </c>
      <c r="K542" s="17" t="s">
        <v>52</v>
      </c>
      <c r="L542" s="17" t="s">
        <v>52</v>
      </c>
      <c r="M542" s="17">
        <v>0</v>
      </c>
      <c r="N542" s="15" t="s">
        <v>52</v>
      </c>
      <c r="O542" s="15" t="s">
        <v>53</v>
      </c>
      <c r="P542" s="15" t="s">
        <v>52</v>
      </c>
      <c r="Q542" s="17">
        <v>83009716.573399991</v>
      </c>
      <c r="R542" s="17">
        <v>0</v>
      </c>
      <c r="S542" s="17">
        <v>64587229.220000006</v>
      </c>
      <c r="T542" s="17">
        <v>0</v>
      </c>
      <c r="U542" s="15" t="s">
        <v>49</v>
      </c>
      <c r="V542" s="17">
        <v>0</v>
      </c>
      <c r="W542" s="17">
        <v>15881454.615</v>
      </c>
      <c r="X542" s="15" t="s">
        <v>54</v>
      </c>
      <c r="Y542" s="17">
        <v>2541032.7384000001</v>
      </c>
      <c r="Z542" s="17">
        <v>0</v>
      </c>
      <c r="AA542" s="15" t="s">
        <v>49</v>
      </c>
      <c r="AB542" s="17">
        <v>0</v>
      </c>
      <c r="AC542" s="17">
        <v>0</v>
      </c>
      <c r="AD542" s="15" t="s">
        <v>49</v>
      </c>
      <c r="AE542" s="17">
        <v>0</v>
      </c>
      <c r="AF542" s="15">
        <v>0</v>
      </c>
      <c r="AG542" s="15" t="s">
        <v>49</v>
      </c>
      <c r="AH542" s="17">
        <v>0</v>
      </c>
      <c r="AI542" s="17">
        <v>0</v>
      </c>
      <c r="AJ542" s="15" t="s">
        <v>49</v>
      </c>
      <c r="AK542" s="17">
        <v>0</v>
      </c>
      <c r="AL542" s="17">
        <v>0</v>
      </c>
      <c r="AM542" s="104" t="s">
        <v>52</v>
      </c>
      <c r="AN542" s="15" t="s">
        <v>52</v>
      </c>
      <c r="AO542" s="105" t="s">
        <v>52</v>
      </c>
      <c r="AP542" s="15" t="s">
        <v>52</v>
      </c>
      <c r="AQ542" s="20"/>
      <c r="AR542" s="20"/>
    </row>
    <row r="543" spans="1:44" x14ac:dyDescent="0.25">
      <c r="A543" s="15" t="s">
        <v>1833</v>
      </c>
      <c r="B543" s="3">
        <v>44088</v>
      </c>
      <c r="C543" s="15" t="s">
        <v>326</v>
      </c>
      <c r="D543" s="15" t="s">
        <v>388</v>
      </c>
      <c r="E543" s="15" t="s">
        <v>389</v>
      </c>
      <c r="F543" s="15" t="s">
        <v>1269</v>
      </c>
      <c r="G543" s="15" t="s">
        <v>50</v>
      </c>
      <c r="H543" s="15" t="s">
        <v>1407</v>
      </c>
      <c r="I543" s="17" t="s">
        <v>52</v>
      </c>
      <c r="J543" s="17" t="s">
        <v>52</v>
      </c>
      <c r="K543" s="17" t="s">
        <v>52</v>
      </c>
      <c r="L543" s="17" t="s">
        <v>52</v>
      </c>
      <c r="M543" s="17">
        <v>0</v>
      </c>
      <c r="N543" s="15" t="s">
        <v>52</v>
      </c>
      <c r="O543" s="15" t="s">
        <v>53</v>
      </c>
      <c r="P543" s="15" t="s">
        <v>52</v>
      </c>
      <c r="Q543" s="17">
        <v>17167141.714200001</v>
      </c>
      <c r="R543" s="17">
        <v>0</v>
      </c>
      <c r="S543" s="17">
        <v>11490139.274999999</v>
      </c>
      <c r="T543" s="17">
        <v>0</v>
      </c>
      <c r="U543" s="15" t="s">
        <v>49</v>
      </c>
      <c r="V543" s="17">
        <v>0</v>
      </c>
      <c r="W543" s="17">
        <v>4893967.62</v>
      </c>
      <c r="X543" s="15" t="s">
        <v>54</v>
      </c>
      <c r="Y543" s="17">
        <v>783034.81920000003</v>
      </c>
      <c r="Z543" s="17">
        <v>0</v>
      </c>
      <c r="AA543" s="15" t="s">
        <v>49</v>
      </c>
      <c r="AB543" s="17">
        <v>0</v>
      </c>
      <c r="AC543" s="17">
        <v>0</v>
      </c>
      <c r="AD543" s="15" t="s">
        <v>49</v>
      </c>
      <c r="AE543" s="17">
        <v>0</v>
      </c>
      <c r="AF543" s="15">
        <v>0</v>
      </c>
      <c r="AG543" s="15" t="s">
        <v>49</v>
      </c>
      <c r="AH543" s="17">
        <v>0</v>
      </c>
      <c r="AI543" s="17">
        <v>0</v>
      </c>
      <c r="AJ543" s="15" t="s">
        <v>49</v>
      </c>
      <c r="AK543" s="17">
        <v>0</v>
      </c>
      <c r="AL543" s="17">
        <v>0</v>
      </c>
      <c r="AM543" s="104" t="s">
        <v>52</v>
      </c>
      <c r="AN543" s="15" t="s">
        <v>52</v>
      </c>
      <c r="AO543" s="105" t="s">
        <v>52</v>
      </c>
      <c r="AP543" s="15" t="s">
        <v>52</v>
      </c>
      <c r="AQ543" s="20"/>
      <c r="AR543" s="20"/>
    </row>
    <row r="544" spans="1:44" x14ac:dyDescent="0.25">
      <c r="A544" s="15" t="s">
        <v>1834</v>
      </c>
      <c r="B544" s="3">
        <v>44088</v>
      </c>
      <c r="C544" s="15" t="s">
        <v>326</v>
      </c>
      <c r="D544" s="15" t="s">
        <v>393</v>
      </c>
      <c r="E544" s="15" t="s">
        <v>394</v>
      </c>
      <c r="F544" s="15" t="s">
        <v>1510</v>
      </c>
      <c r="G544" s="15" t="s">
        <v>50</v>
      </c>
      <c r="H544" s="15" t="s">
        <v>1408</v>
      </c>
      <c r="I544" s="17" t="s">
        <v>52</v>
      </c>
      <c r="J544" s="17" t="s">
        <v>52</v>
      </c>
      <c r="K544" s="17" t="s">
        <v>52</v>
      </c>
      <c r="L544" s="17" t="s">
        <v>52</v>
      </c>
      <c r="M544" s="17">
        <v>0</v>
      </c>
      <c r="N544" s="15" t="s">
        <v>52</v>
      </c>
      <c r="O544" s="15" t="s">
        <v>53</v>
      </c>
      <c r="P544" s="15" t="s">
        <v>52</v>
      </c>
      <c r="Q544" s="17">
        <v>76563323.037200004</v>
      </c>
      <c r="R544" s="17">
        <v>0</v>
      </c>
      <c r="S544" s="17">
        <v>63955090.424999997</v>
      </c>
      <c r="T544" s="17">
        <v>0</v>
      </c>
      <c r="U544" s="15" t="s">
        <v>49</v>
      </c>
      <c r="V544" s="17">
        <v>0</v>
      </c>
      <c r="W544" s="17">
        <v>10869166.045000002</v>
      </c>
      <c r="X544" s="15" t="s">
        <v>54</v>
      </c>
      <c r="Y544" s="17">
        <v>1739066.5671999999</v>
      </c>
      <c r="Z544" s="17">
        <v>0</v>
      </c>
      <c r="AA544" s="15" t="s">
        <v>49</v>
      </c>
      <c r="AB544" s="17">
        <v>0</v>
      </c>
      <c r="AC544" s="17">
        <v>0</v>
      </c>
      <c r="AD544" s="15" t="s">
        <v>49</v>
      </c>
      <c r="AE544" s="17">
        <v>0</v>
      </c>
      <c r="AF544" s="15">
        <v>0</v>
      </c>
      <c r="AG544" s="15" t="s">
        <v>49</v>
      </c>
      <c r="AH544" s="17">
        <v>0</v>
      </c>
      <c r="AI544" s="17">
        <v>0</v>
      </c>
      <c r="AJ544" s="15" t="s">
        <v>49</v>
      </c>
      <c r="AK544" s="17">
        <v>0</v>
      </c>
      <c r="AL544" s="17">
        <v>0</v>
      </c>
      <c r="AM544" s="104" t="s">
        <v>52</v>
      </c>
      <c r="AN544" s="15" t="s">
        <v>52</v>
      </c>
      <c r="AO544" s="105" t="s">
        <v>52</v>
      </c>
      <c r="AP544" s="15" t="s">
        <v>52</v>
      </c>
      <c r="AQ544" s="20"/>
      <c r="AR544" s="20"/>
    </row>
    <row r="545" spans="1:44" x14ac:dyDescent="0.25">
      <c r="A545" s="15" t="s">
        <v>1835</v>
      </c>
      <c r="B545" s="3">
        <v>44088</v>
      </c>
      <c r="C545" s="15" t="s">
        <v>46</v>
      </c>
      <c r="D545" s="15" t="s">
        <v>652</v>
      </c>
      <c r="E545" s="15" t="s">
        <v>48</v>
      </c>
      <c r="F545" s="15" t="s">
        <v>1494</v>
      </c>
      <c r="G545" s="15" t="s">
        <v>50</v>
      </c>
      <c r="H545" s="15" t="s">
        <v>1475</v>
      </c>
      <c r="I545" s="17" t="s">
        <v>52</v>
      </c>
      <c r="J545" s="17" t="s">
        <v>52</v>
      </c>
      <c r="K545" s="17" t="s">
        <v>52</v>
      </c>
      <c r="L545" s="17" t="s">
        <v>52</v>
      </c>
      <c r="M545" s="17">
        <v>0</v>
      </c>
      <c r="N545" s="15" t="s">
        <v>52</v>
      </c>
      <c r="O545" s="15" t="s">
        <v>1476</v>
      </c>
      <c r="P545" s="15" t="s">
        <v>1477</v>
      </c>
      <c r="Q545" s="17">
        <v>2184369.875</v>
      </c>
      <c r="R545" s="17">
        <v>0</v>
      </c>
      <c r="S545" s="17">
        <v>1443419.875</v>
      </c>
      <c r="T545" s="17">
        <v>638750</v>
      </c>
      <c r="U545" s="15" t="s">
        <v>54</v>
      </c>
      <c r="V545" s="17">
        <v>102200</v>
      </c>
      <c r="W545" s="17">
        <v>0</v>
      </c>
      <c r="X545" s="15" t="s">
        <v>49</v>
      </c>
      <c r="Y545" s="17">
        <v>0</v>
      </c>
      <c r="Z545" s="17">
        <v>0</v>
      </c>
      <c r="AA545" s="15" t="s">
        <v>49</v>
      </c>
      <c r="AB545" s="17">
        <v>0</v>
      </c>
      <c r="AC545" s="17">
        <v>0</v>
      </c>
      <c r="AD545" s="15" t="s">
        <v>49</v>
      </c>
      <c r="AE545" s="17">
        <v>0</v>
      </c>
      <c r="AF545" s="15">
        <v>0</v>
      </c>
      <c r="AG545" s="15" t="s">
        <v>49</v>
      </c>
      <c r="AH545" s="17">
        <v>0</v>
      </c>
      <c r="AI545" s="17">
        <v>0</v>
      </c>
      <c r="AJ545" s="15" t="s">
        <v>49</v>
      </c>
      <c r="AK545" s="17">
        <v>0</v>
      </c>
      <c r="AL545" s="17">
        <v>0</v>
      </c>
      <c r="AM545" s="104" t="s">
        <v>52</v>
      </c>
      <c r="AN545" s="15" t="s">
        <v>52</v>
      </c>
      <c r="AO545" s="105" t="s">
        <v>52</v>
      </c>
      <c r="AP545" s="15" t="s">
        <v>52</v>
      </c>
      <c r="AQ545" s="20"/>
      <c r="AR545" s="20"/>
    </row>
    <row r="546" spans="1:44" x14ac:dyDescent="0.25">
      <c r="A546" s="15" t="s">
        <v>1836</v>
      </c>
      <c r="B546" s="3">
        <v>44088</v>
      </c>
      <c r="C546" s="15" t="s">
        <v>46</v>
      </c>
      <c r="D546" s="15" t="s">
        <v>652</v>
      </c>
      <c r="E546" s="15" t="s">
        <v>48</v>
      </c>
      <c r="F546" s="15" t="s">
        <v>1494</v>
      </c>
      <c r="G546" s="15" t="s">
        <v>50</v>
      </c>
      <c r="H546" s="15" t="s">
        <v>1478</v>
      </c>
      <c r="I546" s="17" t="s">
        <v>52</v>
      </c>
      <c r="J546" s="17" t="s">
        <v>52</v>
      </c>
      <c r="K546" s="17" t="s">
        <v>52</v>
      </c>
      <c r="L546" s="17" t="s">
        <v>52</v>
      </c>
      <c r="M546" s="17">
        <v>0</v>
      </c>
      <c r="N546" s="15" t="s">
        <v>52</v>
      </c>
      <c r="O546" s="15" t="s">
        <v>53</v>
      </c>
      <c r="P546" s="15" t="s">
        <v>52</v>
      </c>
      <c r="Q546" s="17">
        <v>61585367.850000001</v>
      </c>
      <c r="R546" s="17">
        <v>0</v>
      </c>
      <c r="S546" s="17">
        <v>57087876.75</v>
      </c>
      <c r="T546" s="17">
        <v>0</v>
      </c>
      <c r="U546" s="15" t="s">
        <v>49</v>
      </c>
      <c r="V546" s="17">
        <v>0</v>
      </c>
      <c r="W546" s="17">
        <v>3877147.5</v>
      </c>
      <c r="X546" s="15" t="s">
        <v>54</v>
      </c>
      <c r="Y546" s="17">
        <v>620343.6</v>
      </c>
      <c r="Z546" s="17">
        <v>0</v>
      </c>
      <c r="AA546" s="15" t="s">
        <v>49</v>
      </c>
      <c r="AB546" s="17">
        <v>0</v>
      </c>
      <c r="AC546" s="17">
        <v>0</v>
      </c>
      <c r="AD546" s="15" t="s">
        <v>49</v>
      </c>
      <c r="AE546" s="17">
        <v>0</v>
      </c>
      <c r="AF546" s="15">
        <v>0</v>
      </c>
      <c r="AG546" s="15" t="s">
        <v>49</v>
      </c>
      <c r="AH546" s="17">
        <v>0</v>
      </c>
      <c r="AI546" s="17">
        <v>0</v>
      </c>
      <c r="AJ546" s="15" t="s">
        <v>49</v>
      </c>
      <c r="AK546" s="17">
        <v>0</v>
      </c>
      <c r="AL546" s="17">
        <v>0</v>
      </c>
      <c r="AM546" s="104" t="s">
        <v>52</v>
      </c>
      <c r="AN546" s="15" t="s">
        <v>52</v>
      </c>
      <c r="AO546" s="105" t="s">
        <v>52</v>
      </c>
      <c r="AP546" s="15" t="s">
        <v>52</v>
      </c>
      <c r="AQ546" s="20"/>
      <c r="AR546" s="20"/>
    </row>
    <row r="547" spans="1:44" x14ac:dyDescent="0.25">
      <c r="A547" s="15" t="s">
        <v>1837</v>
      </c>
      <c r="B547" s="3">
        <v>44088</v>
      </c>
      <c r="C547" s="15" t="s">
        <v>326</v>
      </c>
      <c r="D547" s="15" t="s">
        <v>397</v>
      </c>
      <c r="E547" s="15" t="s">
        <v>398</v>
      </c>
      <c r="F547" s="15" t="s">
        <v>1511</v>
      </c>
      <c r="G547" s="15" t="s">
        <v>50</v>
      </c>
      <c r="H547" s="15" t="s">
        <v>1409</v>
      </c>
      <c r="I547" s="17" t="s">
        <v>52</v>
      </c>
      <c r="J547" s="17" t="s">
        <v>52</v>
      </c>
      <c r="K547" s="17" t="s">
        <v>52</v>
      </c>
      <c r="L547" s="17" t="s">
        <v>52</v>
      </c>
      <c r="M547" s="17">
        <v>0</v>
      </c>
      <c r="N547" s="15" t="s">
        <v>52</v>
      </c>
      <c r="O547" s="15" t="s">
        <v>53</v>
      </c>
      <c r="P547" s="15" t="s">
        <v>52</v>
      </c>
      <c r="Q547" s="17">
        <v>8683795.1916000005</v>
      </c>
      <c r="R547" s="17">
        <v>0</v>
      </c>
      <c r="S547" s="17">
        <v>4948670</v>
      </c>
      <c r="T547" s="17">
        <v>0</v>
      </c>
      <c r="U547" s="15" t="s">
        <v>49</v>
      </c>
      <c r="V547" s="17">
        <v>0</v>
      </c>
      <c r="W547" s="17">
        <v>3219935.51</v>
      </c>
      <c r="X547" s="15" t="s">
        <v>54</v>
      </c>
      <c r="Y547" s="17">
        <v>515189.68160000001</v>
      </c>
      <c r="Z547" s="17">
        <v>0</v>
      </c>
      <c r="AA547" s="15" t="s">
        <v>49</v>
      </c>
      <c r="AB547" s="17">
        <v>0</v>
      </c>
      <c r="AC547" s="17">
        <v>0</v>
      </c>
      <c r="AD547" s="15" t="s">
        <v>49</v>
      </c>
      <c r="AE547" s="17">
        <v>0</v>
      </c>
      <c r="AF547" s="15">
        <v>0</v>
      </c>
      <c r="AG547" s="15" t="s">
        <v>49</v>
      </c>
      <c r="AH547" s="17">
        <v>0</v>
      </c>
      <c r="AI547" s="17">
        <v>0</v>
      </c>
      <c r="AJ547" s="15" t="s">
        <v>49</v>
      </c>
      <c r="AK547" s="17">
        <v>0</v>
      </c>
      <c r="AL547" s="17">
        <v>0</v>
      </c>
      <c r="AM547" s="104" t="s">
        <v>52</v>
      </c>
      <c r="AN547" s="15" t="s">
        <v>52</v>
      </c>
      <c r="AO547" s="105" t="s">
        <v>52</v>
      </c>
      <c r="AP547" s="15" t="s">
        <v>52</v>
      </c>
      <c r="AQ547" s="20"/>
      <c r="AR547" s="20"/>
    </row>
    <row r="548" spans="1:44" x14ac:dyDescent="0.25">
      <c r="A548" s="15" t="s">
        <v>1838</v>
      </c>
      <c r="B548" s="19">
        <v>44088</v>
      </c>
      <c r="C548" s="15" t="s">
        <v>326</v>
      </c>
      <c r="D548" s="15" t="s">
        <v>1352</v>
      </c>
      <c r="E548" s="15" t="s">
        <v>1353</v>
      </c>
      <c r="F548" s="15" t="s">
        <v>1512</v>
      </c>
      <c r="G548" s="15" t="s">
        <v>50</v>
      </c>
      <c r="H548" s="15" t="s">
        <v>1354</v>
      </c>
      <c r="I548" s="17"/>
      <c r="J548" s="17"/>
      <c r="K548" s="17"/>
      <c r="L548" s="17"/>
      <c r="M548" s="17">
        <v>0</v>
      </c>
      <c r="N548" s="15"/>
      <c r="O548" s="15" t="s">
        <v>661</v>
      </c>
      <c r="P548" s="15"/>
      <c r="Q548" s="17">
        <v>0</v>
      </c>
      <c r="R548" s="17">
        <v>0</v>
      </c>
      <c r="S548" s="17">
        <v>0</v>
      </c>
      <c r="T548" s="17">
        <v>0</v>
      </c>
      <c r="U548" s="15" t="s">
        <v>49</v>
      </c>
      <c r="V548" s="17">
        <v>0</v>
      </c>
      <c r="W548" s="17">
        <v>0</v>
      </c>
      <c r="X548" s="15" t="s">
        <v>49</v>
      </c>
      <c r="Y548" s="17">
        <v>0</v>
      </c>
      <c r="Z548" s="17">
        <v>0</v>
      </c>
      <c r="AA548" s="15" t="s">
        <v>49</v>
      </c>
      <c r="AB548" s="17">
        <v>0</v>
      </c>
      <c r="AC548" s="17">
        <v>0</v>
      </c>
      <c r="AD548" s="15" t="s">
        <v>49</v>
      </c>
      <c r="AE548" s="17">
        <v>0</v>
      </c>
      <c r="AF548" s="15" t="s">
        <v>681</v>
      </c>
      <c r="AG548" s="15" t="s">
        <v>49</v>
      </c>
      <c r="AH548" s="17">
        <v>0</v>
      </c>
      <c r="AI548" s="17">
        <v>0</v>
      </c>
      <c r="AJ548" s="15" t="s">
        <v>49</v>
      </c>
      <c r="AK548" s="17">
        <v>0</v>
      </c>
      <c r="AL548" s="17">
        <v>0</v>
      </c>
      <c r="AM548" s="104"/>
      <c r="AN548" s="5"/>
      <c r="AO548" s="106"/>
      <c r="AP548" s="15"/>
      <c r="AQ548" s="20"/>
      <c r="AR548" s="20"/>
    </row>
    <row r="549" spans="1:44" x14ac:dyDescent="0.25">
      <c r="A549" s="15" t="s">
        <v>1839</v>
      </c>
      <c r="B549" s="3">
        <v>44088</v>
      </c>
      <c r="C549" s="15" t="s">
        <v>326</v>
      </c>
      <c r="D549" s="15" t="s">
        <v>399</v>
      </c>
      <c r="E549" s="15" t="s">
        <v>400</v>
      </c>
      <c r="F549" s="15" t="s">
        <v>1513</v>
      </c>
      <c r="G549" s="15" t="s">
        <v>50</v>
      </c>
      <c r="H549" s="15" t="s">
        <v>1410</v>
      </c>
      <c r="I549" s="17" t="s">
        <v>52</v>
      </c>
      <c r="J549" s="17" t="s">
        <v>52</v>
      </c>
      <c r="K549" s="17" t="s">
        <v>52</v>
      </c>
      <c r="L549" s="17" t="s">
        <v>52</v>
      </c>
      <c r="M549" s="17">
        <v>0</v>
      </c>
      <c r="N549" s="15" t="s">
        <v>52</v>
      </c>
      <c r="O549" s="15" t="s">
        <v>53</v>
      </c>
      <c r="P549" s="15" t="s">
        <v>52</v>
      </c>
      <c r="Q549" s="17">
        <v>18812664.114999998</v>
      </c>
      <c r="R549" s="17">
        <v>0</v>
      </c>
      <c r="S549" s="17">
        <v>13645829.234999999</v>
      </c>
      <c r="T549" s="17">
        <v>0</v>
      </c>
      <c r="U549" s="15" t="s">
        <v>49</v>
      </c>
      <c r="V549" s="17">
        <v>0</v>
      </c>
      <c r="W549" s="17">
        <v>4454168</v>
      </c>
      <c r="X549" s="15" t="s">
        <v>54</v>
      </c>
      <c r="Y549" s="17">
        <v>712666.88</v>
      </c>
      <c r="Z549" s="17">
        <v>0</v>
      </c>
      <c r="AA549" s="15" t="s">
        <v>49</v>
      </c>
      <c r="AB549" s="17">
        <v>0</v>
      </c>
      <c r="AC549" s="17">
        <v>0</v>
      </c>
      <c r="AD549" s="15" t="s">
        <v>49</v>
      </c>
      <c r="AE549" s="17">
        <v>0</v>
      </c>
      <c r="AF549" s="15">
        <v>0</v>
      </c>
      <c r="AG549" s="15" t="s">
        <v>49</v>
      </c>
      <c r="AH549" s="17">
        <v>0</v>
      </c>
      <c r="AI549" s="17">
        <v>0</v>
      </c>
      <c r="AJ549" s="15" t="s">
        <v>49</v>
      </c>
      <c r="AK549" s="17">
        <v>0</v>
      </c>
      <c r="AL549" s="17">
        <v>0</v>
      </c>
      <c r="AM549" s="104" t="s">
        <v>52</v>
      </c>
      <c r="AN549" s="15" t="s">
        <v>52</v>
      </c>
      <c r="AO549" s="105" t="s">
        <v>52</v>
      </c>
      <c r="AP549" s="15" t="s">
        <v>52</v>
      </c>
      <c r="AQ549" s="20"/>
      <c r="AR549" s="20"/>
    </row>
    <row r="550" spans="1:44" x14ac:dyDescent="0.25">
      <c r="A550" s="15" t="s">
        <v>1840</v>
      </c>
      <c r="B550" s="3">
        <v>44089</v>
      </c>
      <c r="C550" s="15" t="s">
        <v>326</v>
      </c>
      <c r="D550" s="15" t="s">
        <v>47</v>
      </c>
      <c r="E550" s="15" t="s">
        <v>327</v>
      </c>
      <c r="F550" s="15" t="s">
        <v>1515</v>
      </c>
      <c r="G550" s="15" t="s">
        <v>50</v>
      </c>
      <c r="H550" s="15" t="s">
        <v>1412</v>
      </c>
      <c r="I550" s="17" t="s">
        <v>52</v>
      </c>
      <c r="J550" s="17" t="s">
        <v>52</v>
      </c>
      <c r="K550" s="17" t="s">
        <v>52</v>
      </c>
      <c r="L550" s="17" t="s">
        <v>52</v>
      </c>
      <c r="M550" s="17">
        <v>0</v>
      </c>
      <c r="N550" s="15" t="s">
        <v>52</v>
      </c>
      <c r="O550" s="15" t="s">
        <v>53</v>
      </c>
      <c r="P550" s="15" t="s">
        <v>52</v>
      </c>
      <c r="Q550" s="17">
        <v>101056961.31580001</v>
      </c>
      <c r="R550" s="17">
        <v>0</v>
      </c>
      <c r="S550" s="17">
        <v>86315714.161200002</v>
      </c>
      <c r="T550" s="17">
        <v>0</v>
      </c>
      <c r="U550" s="15" t="s">
        <v>49</v>
      </c>
      <c r="V550" s="17">
        <v>0</v>
      </c>
      <c r="W550" s="17">
        <v>12707971.685000001</v>
      </c>
      <c r="X550" s="15" t="s">
        <v>54</v>
      </c>
      <c r="Y550" s="17">
        <v>2033275.4695999997</v>
      </c>
      <c r="Z550" s="17">
        <v>0</v>
      </c>
      <c r="AA550" s="15" t="s">
        <v>49</v>
      </c>
      <c r="AB550" s="17">
        <v>0</v>
      </c>
      <c r="AC550" s="17">
        <v>0</v>
      </c>
      <c r="AD550" s="15" t="s">
        <v>49</v>
      </c>
      <c r="AE550" s="17">
        <v>0</v>
      </c>
      <c r="AF550" s="15">
        <v>0</v>
      </c>
      <c r="AG550" s="15" t="s">
        <v>49</v>
      </c>
      <c r="AH550" s="17">
        <v>0</v>
      </c>
      <c r="AI550" s="17">
        <v>0</v>
      </c>
      <c r="AJ550" s="15" t="s">
        <v>49</v>
      </c>
      <c r="AK550" s="17">
        <v>0</v>
      </c>
      <c r="AL550" s="17">
        <v>0</v>
      </c>
      <c r="AM550" s="104" t="s">
        <v>52</v>
      </c>
      <c r="AN550" s="15" t="s">
        <v>52</v>
      </c>
      <c r="AO550" s="105" t="s">
        <v>52</v>
      </c>
      <c r="AP550" s="15" t="s">
        <v>52</v>
      </c>
      <c r="AQ550" s="20"/>
      <c r="AR550" s="20"/>
    </row>
    <row r="551" spans="1:44" x14ac:dyDescent="0.25">
      <c r="A551" s="15" t="s">
        <v>1841</v>
      </c>
      <c r="B551" s="3">
        <v>44089</v>
      </c>
      <c r="C551" s="15" t="s">
        <v>82</v>
      </c>
      <c r="D551" s="15" t="s">
        <v>47</v>
      </c>
      <c r="E551" s="15" t="s">
        <v>83</v>
      </c>
      <c r="F551" s="15" t="s">
        <v>1499</v>
      </c>
      <c r="G551" s="15" t="s">
        <v>50</v>
      </c>
      <c r="H551" s="15" t="s">
        <v>1451</v>
      </c>
      <c r="I551" s="17" t="s">
        <v>52</v>
      </c>
      <c r="J551" s="17" t="s">
        <v>52</v>
      </c>
      <c r="K551" s="17" t="s">
        <v>52</v>
      </c>
      <c r="L551" s="17" t="s">
        <v>52</v>
      </c>
      <c r="M551" s="17">
        <v>0</v>
      </c>
      <c r="N551" s="15" t="s">
        <v>52</v>
      </c>
      <c r="O551" s="15" t="s">
        <v>53</v>
      </c>
      <c r="P551" s="15" t="s">
        <v>52</v>
      </c>
      <c r="Q551" s="17">
        <v>4361228.3202</v>
      </c>
      <c r="R551" s="17">
        <v>0</v>
      </c>
      <c r="S551" s="17">
        <v>1545694.625</v>
      </c>
      <c r="T551" s="17">
        <v>0</v>
      </c>
      <c r="U551" s="15" t="s">
        <v>49</v>
      </c>
      <c r="V551" s="17">
        <v>0</v>
      </c>
      <c r="W551" s="17">
        <v>2427184.2199999997</v>
      </c>
      <c r="X551" s="15" t="s">
        <v>54</v>
      </c>
      <c r="Y551" s="17">
        <v>388349.47519999999</v>
      </c>
      <c r="Z551" s="17">
        <v>0</v>
      </c>
      <c r="AA551" s="15" t="s">
        <v>49</v>
      </c>
      <c r="AB551" s="17">
        <v>0</v>
      </c>
      <c r="AC551" s="17">
        <v>0</v>
      </c>
      <c r="AD551" s="15" t="s">
        <v>49</v>
      </c>
      <c r="AE551" s="17">
        <v>0</v>
      </c>
      <c r="AF551" s="15">
        <v>0</v>
      </c>
      <c r="AG551" s="15" t="s">
        <v>49</v>
      </c>
      <c r="AH551" s="17">
        <v>0</v>
      </c>
      <c r="AI551" s="17">
        <v>0</v>
      </c>
      <c r="AJ551" s="15" t="s">
        <v>49</v>
      </c>
      <c r="AK551" s="17">
        <v>0</v>
      </c>
      <c r="AL551" s="17">
        <v>0</v>
      </c>
      <c r="AM551" s="104" t="s">
        <v>52</v>
      </c>
      <c r="AN551" s="15" t="s">
        <v>52</v>
      </c>
      <c r="AO551" s="105" t="s">
        <v>52</v>
      </c>
      <c r="AP551" s="15" t="s">
        <v>52</v>
      </c>
      <c r="AQ551" s="20"/>
      <c r="AR551" s="20"/>
    </row>
    <row r="552" spans="1:44" x14ac:dyDescent="0.25">
      <c r="A552" s="15" t="s">
        <v>1842</v>
      </c>
      <c r="B552" s="3">
        <v>44089</v>
      </c>
      <c r="C552" s="15" t="s">
        <v>82</v>
      </c>
      <c r="D552" s="15" t="s">
        <v>47</v>
      </c>
      <c r="E552" s="15" t="s">
        <v>83</v>
      </c>
      <c r="F552" s="15" t="s">
        <v>1499</v>
      </c>
      <c r="G552" s="15" t="s">
        <v>50</v>
      </c>
      <c r="H552" s="15" t="s">
        <v>1452</v>
      </c>
      <c r="I552" s="17" t="s">
        <v>52</v>
      </c>
      <c r="J552" s="17" t="s">
        <v>52</v>
      </c>
      <c r="K552" s="17" t="s">
        <v>52</v>
      </c>
      <c r="L552" s="17" t="s">
        <v>52</v>
      </c>
      <c r="M552" s="17">
        <v>0</v>
      </c>
      <c r="N552" s="15" t="s">
        <v>52</v>
      </c>
      <c r="O552" s="15" t="s">
        <v>53</v>
      </c>
      <c r="P552" s="15" t="s">
        <v>52</v>
      </c>
      <c r="Q552" s="17">
        <v>3384750</v>
      </c>
      <c r="R552" s="17">
        <v>0</v>
      </c>
      <c r="S552" s="17">
        <v>2919300</v>
      </c>
      <c r="T552" s="17">
        <v>0</v>
      </c>
      <c r="U552" s="15" t="s">
        <v>49</v>
      </c>
      <c r="V552" s="17">
        <v>0</v>
      </c>
      <c r="W552" s="17">
        <v>401250</v>
      </c>
      <c r="X552" s="15" t="s">
        <v>54</v>
      </c>
      <c r="Y552" s="17">
        <v>64200</v>
      </c>
      <c r="Z552" s="17">
        <v>0</v>
      </c>
      <c r="AA552" s="15" t="s">
        <v>49</v>
      </c>
      <c r="AB552" s="17">
        <v>0</v>
      </c>
      <c r="AC552" s="17">
        <v>0</v>
      </c>
      <c r="AD552" s="15" t="s">
        <v>49</v>
      </c>
      <c r="AE552" s="17">
        <v>0</v>
      </c>
      <c r="AF552" s="15">
        <v>0</v>
      </c>
      <c r="AG552" s="15" t="s">
        <v>49</v>
      </c>
      <c r="AH552" s="17">
        <v>0</v>
      </c>
      <c r="AI552" s="17">
        <v>0</v>
      </c>
      <c r="AJ552" s="15" t="s">
        <v>49</v>
      </c>
      <c r="AK552" s="17">
        <v>0</v>
      </c>
      <c r="AL552" s="17">
        <v>0</v>
      </c>
      <c r="AM552" s="104" t="s">
        <v>52</v>
      </c>
      <c r="AN552" s="15" t="s">
        <v>52</v>
      </c>
      <c r="AO552" s="105" t="s">
        <v>52</v>
      </c>
      <c r="AP552" s="15" t="s">
        <v>52</v>
      </c>
      <c r="AQ552" s="20"/>
      <c r="AR552" s="20"/>
    </row>
    <row r="553" spans="1:44" x14ac:dyDescent="0.25">
      <c r="A553" s="15" t="s">
        <v>1843</v>
      </c>
      <c r="B553" s="3">
        <v>44089</v>
      </c>
      <c r="C553" s="15" t="s">
        <v>82</v>
      </c>
      <c r="D553" s="15" t="s">
        <v>47</v>
      </c>
      <c r="E553" s="15" t="s">
        <v>83</v>
      </c>
      <c r="F553" s="15" t="s">
        <v>1499</v>
      </c>
      <c r="G553" s="15" t="s">
        <v>50</v>
      </c>
      <c r="H553" s="15" t="s">
        <v>1453</v>
      </c>
      <c r="I553" s="17" t="s">
        <v>52</v>
      </c>
      <c r="J553" s="17" t="s">
        <v>52</v>
      </c>
      <c r="K553" s="17" t="s">
        <v>52</v>
      </c>
      <c r="L553" s="17" t="s">
        <v>52</v>
      </c>
      <c r="M553" s="17">
        <v>0</v>
      </c>
      <c r="N553" s="15" t="s">
        <v>52</v>
      </c>
      <c r="O553" s="15" t="s">
        <v>1454</v>
      </c>
      <c r="P553" s="15" t="s">
        <v>1455</v>
      </c>
      <c r="Q553" s="17">
        <v>5550000</v>
      </c>
      <c r="R553" s="17">
        <v>0</v>
      </c>
      <c r="S553" s="17">
        <v>5550000</v>
      </c>
      <c r="T553" s="17">
        <v>0</v>
      </c>
      <c r="U553" s="15" t="s">
        <v>49</v>
      </c>
      <c r="V553" s="17">
        <v>0</v>
      </c>
      <c r="W553" s="17">
        <v>0</v>
      </c>
      <c r="X553" s="15" t="s">
        <v>49</v>
      </c>
      <c r="Y553" s="17">
        <v>0</v>
      </c>
      <c r="Z553" s="17">
        <v>0</v>
      </c>
      <c r="AA553" s="15" t="s">
        <v>49</v>
      </c>
      <c r="AB553" s="17">
        <v>0</v>
      </c>
      <c r="AC553" s="17">
        <v>0</v>
      </c>
      <c r="AD553" s="15" t="s">
        <v>49</v>
      </c>
      <c r="AE553" s="17">
        <v>0</v>
      </c>
      <c r="AF553" s="15">
        <v>0</v>
      </c>
      <c r="AG553" s="15" t="s">
        <v>49</v>
      </c>
      <c r="AH553" s="17">
        <v>0</v>
      </c>
      <c r="AI553" s="17">
        <v>0</v>
      </c>
      <c r="AJ553" s="15" t="s">
        <v>49</v>
      </c>
      <c r="AK553" s="17">
        <v>0</v>
      </c>
      <c r="AL553" s="17">
        <v>0</v>
      </c>
      <c r="AM553" s="104" t="s">
        <v>52</v>
      </c>
      <c r="AN553" s="15" t="s">
        <v>52</v>
      </c>
      <c r="AO553" s="105" t="s">
        <v>52</v>
      </c>
      <c r="AP553" s="15" t="s">
        <v>52</v>
      </c>
      <c r="AQ553" s="20"/>
      <c r="AR553" s="20"/>
    </row>
    <row r="554" spans="1:44" x14ac:dyDescent="0.25">
      <c r="A554" s="15" t="s">
        <v>1844</v>
      </c>
      <c r="B554" s="3">
        <v>44089</v>
      </c>
      <c r="C554" s="15" t="s">
        <v>82</v>
      </c>
      <c r="D554" s="15" t="s">
        <v>47</v>
      </c>
      <c r="E554" s="15" t="s">
        <v>83</v>
      </c>
      <c r="F554" s="15" t="s">
        <v>1499</v>
      </c>
      <c r="G554" s="15" t="s">
        <v>50</v>
      </c>
      <c r="H554" s="15" t="s">
        <v>1456</v>
      </c>
      <c r="I554" s="17" t="s">
        <v>52</v>
      </c>
      <c r="J554" s="17" t="s">
        <v>52</v>
      </c>
      <c r="K554" s="17" t="s">
        <v>52</v>
      </c>
      <c r="L554" s="17" t="s">
        <v>52</v>
      </c>
      <c r="M554" s="17">
        <v>0</v>
      </c>
      <c r="N554" s="15" t="s">
        <v>52</v>
      </c>
      <c r="O554" s="15" t="s">
        <v>53</v>
      </c>
      <c r="P554" s="15" t="s">
        <v>52</v>
      </c>
      <c r="Q554" s="17">
        <v>43182990.791600004</v>
      </c>
      <c r="R554" s="17">
        <v>0</v>
      </c>
      <c r="S554" s="17">
        <v>32659691.18</v>
      </c>
      <c r="T554" s="17">
        <v>0</v>
      </c>
      <c r="U554" s="15" t="s">
        <v>49</v>
      </c>
      <c r="V554" s="17">
        <v>0</v>
      </c>
      <c r="W554" s="17">
        <v>9071810.0099999998</v>
      </c>
      <c r="X554" s="15" t="s">
        <v>49</v>
      </c>
      <c r="Y554" s="17">
        <v>1451489.6016000002</v>
      </c>
      <c r="Z554" s="17">
        <v>0</v>
      </c>
      <c r="AA554" s="15" t="s">
        <v>49</v>
      </c>
      <c r="AB554" s="17">
        <v>0</v>
      </c>
      <c r="AC554" s="17">
        <v>0</v>
      </c>
      <c r="AD554" s="15" t="s">
        <v>49</v>
      </c>
      <c r="AE554" s="17">
        <v>0</v>
      </c>
      <c r="AF554" s="15">
        <v>0</v>
      </c>
      <c r="AG554" s="15" t="s">
        <v>49</v>
      </c>
      <c r="AH554" s="17">
        <v>0</v>
      </c>
      <c r="AI554" s="17">
        <v>0</v>
      </c>
      <c r="AJ554" s="15" t="s">
        <v>49</v>
      </c>
      <c r="AK554" s="17">
        <v>0</v>
      </c>
      <c r="AL554" s="17">
        <v>0</v>
      </c>
      <c r="AM554" s="104" t="s">
        <v>52</v>
      </c>
      <c r="AN554" s="15" t="s">
        <v>52</v>
      </c>
      <c r="AO554" s="105" t="s">
        <v>52</v>
      </c>
      <c r="AP554" s="15" t="s">
        <v>52</v>
      </c>
      <c r="AQ554" s="20"/>
      <c r="AR554" s="20"/>
    </row>
    <row r="555" spans="1:44" x14ac:dyDescent="0.25">
      <c r="A555" s="15" t="s">
        <v>1845</v>
      </c>
      <c r="B555" s="3">
        <v>44089</v>
      </c>
      <c r="C555" s="15" t="s">
        <v>82</v>
      </c>
      <c r="D555" s="15" t="s">
        <v>47</v>
      </c>
      <c r="E555" s="15" t="s">
        <v>83</v>
      </c>
      <c r="F555" s="15" t="s">
        <v>1499</v>
      </c>
      <c r="G555" s="15" t="s">
        <v>50</v>
      </c>
      <c r="H555" s="15" t="s">
        <v>1457</v>
      </c>
      <c r="I555" s="17" t="s">
        <v>52</v>
      </c>
      <c r="J555" s="17" t="s">
        <v>52</v>
      </c>
      <c r="K555" s="17" t="s">
        <v>52</v>
      </c>
      <c r="L555" s="17" t="s">
        <v>52</v>
      </c>
      <c r="M555" s="17">
        <v>0</v>
      </c>
      <c r="N555" s="15" t="s">
        <v>52</v>
      </c>
      <c r="O555" s="15" t="s">
        <v>1458</v>
      </c>
      <c r="P555" s="15" t="s">
        <v>1459</v>
      </c>
      <c r="Q555" s="17">
        <v>28125000</v>
      </c>
      <c r="R555" s="17">
        <v>0</v>
      </c>
      <c r="S555" s="17">
        <v>28125000</v>
      </c>
      <c r="T555" s="17">
        <v>0</v>
      </c>
      <c r="U555" s="15" t="s">
        <v>49</v>
      </c>
      <c r="V555" s="17">
        <v>0</v>
      </c>
      <c r="W555" s="17">
        <v>0</v>
      </c>
      <c r="X555" s="15" t="s">
        <v>49</v>
      </c>
      <c r="Y555" s="17">
        <v>0</v>
      </c>
      <c r="Z555" s="17">
        <v>0</v>
      </c>
      <c r="AA555" s="15" t="s">
        <v>49</v>
      </c>
      <c r="AB555" s="17">
        <v>0</v>
      </c>
      <c r="AC555" s="17">
        <v>0</v>
      </c>
      <c r="AD555" s="15" t="s">
        <v>49</v>
      </c>
      <c r="AE555" s="17">
        <v>0</v>
      </c>
      <c r="AF555" s="15">
        <v>0</v>
      </c>
      <c r="AG555" s="15" t="s">
        <v>49</v>
      </c>
      <c r="AH555" s="17">
        <v>0</v>
      </c>
      <c r="AI555" s="17">
        <v>0</v>
      </c>
      <c r="AJ555" s="15" t="s">
        <v>49</v>
      </c>
      <c r="AK555" s="17">
        <v>0</v>
      </c>
      <c r="AL555" s="17">
        <v>0</v>
      </c>
      <c r="AM555" s="104" t="s">
        <v>52</v>
      </c>
      <c r="AN555" s="15" t="s">
        <v>52</v>
      </c>
      <c r="AO555" s="105" t="s">
        <v>52</v>
      </c>
      <c r="AP555" s="15" t="s">
        <v>52</v>
      </c>
      <c r="AQ555" s="20"/>
      <c r="AR555" s="20"/>
    </row>
    <row r="556" spans="1:44" x14ac:dyDescent="0.25">
      <c r="A556" s="15" t="s">
        <v>1846</v>
      </c>
      <c r="B556" s="3">
        <v>44089</v>
      </c>
      <c r="C556" s="15" t="s">
        <v>82</v>
      </c>
      <c r="D556" s="15" t="s">
        <v>47</v>
      </c>
      <c r="E556" s="15" t="s">
        <v>83</v>
      </c>
      <c r="F556" s="15" t="s">
        <v>1499</v>
      </c>
      <c r="G556" s="15" t="s">
        <v>50</v>
      </c>
      <c r="H556" s="15" t="s">
        <v>1460</v>
      </c>
      <c r="I556" s="17" t="s">
        <v>52</v>
      </c>
      <c r="J556" s="17" t="s">
        <v>52</v>
      </c>
      <c r="K556" s="17" t="s">
        <v>52</v>
      </c>
      <c r="L556" s="17" t="s">
        <v>52</v>
      </c>
      <c r="M556" s="17">
        <v>0</v>
      </c>
      <c r="N556" s="15" t="s">
        <v>52</v>
      </c>
      <c r="O556" s="15" t="s">
        <v>53</v>
      </c>
      <c r="P556" s="15" t="s">
        <v>52</v>
      </c>
      <c r="Q556" s="17">
        <v>120747816.96800001</v>
      </c>
      <c r="R556" s="17">
        <v>0</v>
      </c>
      <c r="S556" s="17">
        <v>96646581.300000012</v>
      </c>
      <c r="T556" s="17">
        <v>0</v>
      </c>
      <c r="U556" s="15" t="s">
        <v>49</v>
      </c>
      <c r="V556" s="17">
        <v>0</v>
      </c>
      <c r="W556" s="17">
        <v>20776927.300000001</v>
      </c>
      <c r="X556" s="15" t="s">
        <v>54</v>
      </c>
      <c r="Y556" s="17">
        <v>3324308.3679999998</v>
      </c>
      <c r="Z556" s="17">
        <v>0</v>
      </c>
      <c r="AA556" s="15" t="s">
        <v>49</v>
      </c>
      <c r="AB556" s="17">
        <v>0</v>
      </c>
      <c r="AC556" s="17">
        <v>0</v>
      </c>
      <c r="AD556" s="15" t="s">
        <v>49</v>
      </c>
      <c r="AE556" s="17">
        <v>0</v>
      </c>
      <c r="AF556" s="15">
        <v>0</v>
      </c>
      <c r="AG556" s="15" t="s">
        <v>49</v>
      </c>
      <c r="AH556" s="17">
        <v>0</v>
      </c>
      <c r="AI556" s="17">
        <v>0</v>
      </c>
      <c r="AJ556" s="15" t="s">
        <v>49</v>
      </c>
      <c r="AK556" s="17">
        <v>0</v>
      </c>
      <c r="AL556" s="17">
        <v>0</v>
      </c>
      <c r="AM556" s="104" t="s">
        <v>52</v>
      </c>
      <c r="AN556" s="15" t="s">
        <v>52</v>
      </c>
      <c r="AO556" s="105" t="s">
        <v>52</v>
      </c>
      <c r="AP556" s="15" t="s">
        <v>52</v>
      </c>
      <c r="AQ556" s="20"/>
      <c r="AR556" s="20"/>
    </row>
    <row r="557" spans="1:44" x14ac:dyDescent="0.25">
      <c r="A557" s="15" t="s">
        <v>1847</v>
      </c>
      <c r="B557" s="3">
        <v>44089</v>
      </c>
      <c r="C557" s="15" t="s">
        <v>326</v>
      </c>
      <c r="D557" s="15" t="s">
        <v>56</v>
      </c>
      <c r="E557" s="15" t="s">
        <v>328</v>
      </c>
      <c r="F557" s="15" t="s">
        <v>1516</v>
      </c>
      <c r="G557" s="15" t="s">
        <v>50</v>
      </c>
      <c r="H557" s="15" t="s">
        <v>1413</v>
      </c>
      <c r="I557" s="17" t="s">
        <v>52</v>
      </c>
      <c r="J557" s="17" t="s">
        <v>52</v>
      </c>
      <c r="K557" s="17" t="s">
        <v>52</v>
      </c>
      <c r="L557" s="17" t="s">
        <v>52</v>
      </c>
      <c r="M557" s="17">
        <v>0</v>
      </c>
      <c r="N557" s="15" t="s">
        <v>52</v>
      </c>
      <c r="O557" s="15" t="s">
        <v>53</v>
      </c>
      <c r="P557" s="15" t="s">
        <v>52</v>
      </c>
      <c r="Q557" s="17">
        <v>48261440.508600004</v>
      </c>
      <c r="R557" s="17">
        <v>0</v>
      </c>
      <c r="S557" s="17">
        <v>37654836.425000004</v>
      </c>
      <c r="T557" s="17">
        <v>0</v>
      </c>
      <c r="U557" s="15" t="s">
        <v>49</v>
      </c>
      <c r="V557" s="17">
        <v>0</v>
      </c>
      <c r="W557" s="17">
        <v>9143624.2100000009</v>
      </c>
      <c r="X557" s="15" t="s">
        <v>54</v>
      </c>
      <c r="Y557" s="17">
        <v>1462979.8736</v>
      </c>
      <c r="Z557" s="17">
        <v>0</v>
      </c>
      <c r="AA557" s="15" t="s">
        <v>49</v>
      </c>
      <c r="AB557" s="17">
        <v>0</v>
      </c>
      <c r="AC557" s="17">
        <v>0</v>
      </c>
      <c r="AD557" s="15" t="s">
        <v>49</v>
      </c>
      <c r="AE557" s="17">
        <v>0</v>
      </c>
      <c r="AF557" s="15">
        <v>0</v>
      </c>
      <c r="AG557" s="15" t="s">
        <v>49</v>
      </c>
      <c r="AH557" s="17">
        <v>0</v>
      </c>
      <c r="AI557" s="17">
        <v>0</v>
      </c>
      <c r="AJ557" s="15" t="s">
        <v>49</v>
      </c>
      <c r="AK557" s="17">
        <v>0</v>
      </c>
      <c r="AL557" s="17">
        <v>0</v>
      </c>
      <c r="AM557" s="104" t="s">
        <v>52</v>
      </c>
      <c r="AN557" s="15" t="s">
        <v>52</v>
      </c>
      <c r="AO557" s="105" t="s">
        <v>52</v>
      </c>
      <c r="AP557" s="15" t="s">
        <v>52</v>
      </c>
      <c r="AQ557" s="20"/>
      <c r="AR557" s="20"/>
    </row>
    <row r="558" spans="1:44" x14ac:dyDescent="0.25">
      <c r="A558" s="15" t="s">
        <v>1848</v>
      </c>
      <c r="B558" s="3">
        <v>44089</v>
      </c>
      <c r="C558" s="15" t="s">
        <v>326</v>
      </c>
      <c r="D558" s="15" t="s">
        <v>56</v>
      </c>
      <c r="E558" s="15" t="s">
        <v>328</v>
      </c>
      <c r="F558" s="15" t="s">
        <v>1516</v>
      </c>
      <c r="G558" s="15" t="s">
        <v>50</v>
      </c>
      <c r="H558" s="15" t="s">
        <v>1414</v>
      </c>
      <c r="I558" s="17" t="s">
        <v>52</v>
      </c>
      <c r="J558" s="17" t="s">
        <v>52</v>
      </c>
      <c r="K558" s="17" t="s">
        <v>52</v>
      </c>
      <c r="L558" s="17" t="s">
        <v>52</v>
      </c>
      <c r="M558" s="17">
        <v>0</v>
      </c>
      <c r="N558" s="15" t="s">
        <v>52</v>
      </c>
      <c r="O558" s="15" t="s">
        <v>426</v>
      </c>
      <c r="P558" s="15" t="s">
        <v>427</v>
      </c>
      <c r="Q558" s="17">
        <v>3326317.3552000001</v>
      </c>
      <c r="R558" s="17">
        <v>0</v>
      </c>
      <c r="S558" s="17">
        <v>1217012.2500000002</v>
      </c>
      <c r="T558" s="17">
        <v>1818366.47</v>
      </c>
      <c r="U558" s="15" t="s">
        <v>54</v>
      </c>
      <c r="V558" s="17">
        <v>290938.63520000002</v>
      </c>
      <c r="W558" s="17">
        <v>0</v>
      </c>
      <c r="X558" s="15" t="s">
        <v>49</v>
      </c>
      <c r="Y558" s="17">
        <v>0</v>
      </c>
      <c r="Z558" s="17">
        <v>0</v>
      </c>
      <c r="AA558" s="15" t="s">
        <v>49</v>
      </c>
      <c r="AB558" s="17">
        <v>0</v>
      </c>
      <c r="AC558" s="17">
        <v>0</v>
      </c>
      <c r="AD558" s="15" t="s">
        <v>49</v>
      </c>
      <c r="AE558" s="17">
        <v>0</v>
      </c>
      <c r="AF558" s="15">
        <v>0</v>
      </c>
      <c r="AG558" s="15" t="s">
        <v>49</v>
      </c>
      <c r="AH558" s="17">
        <v>0</v>
      </c>
      <c r="AI558" s="17">
        <v>0</v>
      </c>
      <c r="AJ558" s="15" t="s">
        <v>49</v>
      </c>
      <c r="AK558" s="17">
        <v>0</v>
      </c>
      <c r="AL558" s="17">
        <v>0</v>
      </c>
      <c r="AM558" s="104" t="s">
        <v>52</v>
      </c>
      <c r="AN558" s="15" t="s">
        <v>52</v>
      </c>
      <c r="AO558" s="105" t="s">
        <v>52</v>
      </c>
      <c r="AP558" s="15" t="s">
        <v>52</v>
      </c>
      <c r="AQ558" s="20"/>
      <c r="AR558" s="20"/>
    </row>
    <row r="559" spans="1:44" x14ac:dyDescent="0.25">
      <c r="A559" s="15" t="s">
        <v>1849</v>
      </c>
      <c r="B559" s="3">
        <v>44089</v>
      </c>
      <c r="C559" s="15" t="s">
        <v>326</v>
      </c>
      <c r="D559" s="15" t="s">
        <v>56</v>
      </c>
      <c r="E559" s="15" t="s">
        <v>328</v>
      </c>
      <c r="F559" s="15" t="s">
        <v>1516</v>
      </c>
      <c r="G559" s="15" t="s">
        <v>50</v>
      </c>
      <c r="H559" s="15" t="s">
        <v>1415</v>
      </c>
      <c r="I559" s="17" t="s">
        <v>52</v>
      </c>
      <c r="J559" s="17" t="s">
        <v>52</v>
      </c>
      <c r="K559" s="17" t="s">
        <v>52</v>
      </c>
      <c r="L559" s="17" t="s">
        <v>52</v>
      </c>
      <c r="M559" s="17">
        <v>0</v>
      </c>
      <c r="N559" s="15" t="s">
        <v>52</v>
      </c>
      <c r="O559" s="15" t="s">
        <v>53</v>
      </c>
      <c r="P559" s="15" t="s">
        <v>52</v>
      </c>
      <c r="Q559" s="17">
        <v>2184405.75</v>
      </c>
      <c r="R559" s="17">
        <v>0</v>
      </c>
      <c r="S559" s="17">
        <v>1667625.75</v>
      </c>
      <c r="T559" s="17">
        <v>0</v>
      </c>
      <c r="U559" s="15" t="s">
        <v>49</v>
      </c>
      <c r="V559" s="17">
        <v>0</v>
      </c>
      <c r="W559" s="17">
        <v>445500</v>
      </c>
      <c r="X559" s="15" t="s">
        <v>49</v>
      </c>
      <c r="Y559" s="17">
        <v>71280</v>
      </c>
      <c r="Z559" s="17">
        <v>0</v>
      </c>
      <c r="AA559" s="15" t="s">
        <v>49</v>
      </c>
      <c r="AB559" s="17">
        <v>0</v>
      </c>
      <c r="AC559" s="17">
        <v>0</v>
      </c>
      <c r="AD559" s="15" t="s">
        <v>49</v>
      </c>
      <c r="AE559" s="17">
        <v>0</v>
      </c>
      <c r="AF559" s="15">
        <v>0</v>
      </c>
      <c r="AG559" s="15" t="s">
        <v>49</v>
      </c>
      <c r="AH559" s="17">
        <v>0</v>
      </c>
      <c r="AI559" s="17">
        <v>0</v>
      </c>
      <c r="AJ559" s="15" t="s">
        <v>49</v>
      </c>
      <c r="AK559" s="17">
        <v>0</v>
      </c>
      <c r="AL559" s="17">
        <v>0</v>
      </c>
      <c r="AM559" s="104" t="s">
        <v>52</v>
      </c>
      <c r="AN559" s="15" t="s">
        <v>52</v>
      </c>
      <c r="AO559" s="105" t="s">
        <v>52</v>
      </c>
      <c r="AP559" s="15" t="s">
        <v>52</v>
      </c>
      <c r="AQ559" s="20"/>
      <c r="AR559" s="20"/>
    </row>
    <row r="560" spans="1:44" x14ac:dyDescent="0.25">
      <c r="A560" s="15" t="s">
        <v>1850</v>
      </c>
      <c r="B560" s="3">
        <v>44089</v>
      </c>
      <c r="C560" s="15" t="s">
        <v>326</v>
      </c>
      <c r="D560" s="15" t="s">
        <v>56</v>
      </c>
      <c r="E560" s="15" t="s">
        <v>680</v>
      </c>
      <c r="F560" s="15" t="s">
        <v>1286</v>
      </c>
      <c r="G560" s="15" t="s">
        <v>50</v>
      </c>
      <c r="H560" s="15" t="s">
        <v>1392</v>
      </c>
      <c r="I560" s="17"/>
      <c r="J560" s="17"/>
      <c r="K560" s="17"/>
      <c r="L560" s="17"/>
      <c r="M560" s="17">
        <v>0</v>
      </c>
      <c r="N560" s="15"/>
      <c r="O560" s="15" t="s">
        <v>661</v>
      </c>
      <c r="P560" s="15"/>
      <c r="Q560" s="17">
        <v>27447358</v>
      </c>
      <c r="R560" s="17">
        <v>0</v>
      </c>
      <c r="S560" s="17">
        <v>27447358</v>
      </c>
      <c r="T560" s="17">
        <v>0</v>
      </c>
      <c r="U560" s="15"/>
      <c r="V560" s="17">
        <v>0</v>
      </c>
      <c r="W560" s="17">
        <v>0</v>
      </c>
      <c r="X560" s="15"/>
      <c r="Y560" s="17">
        <v>0</v>
      </c>
      <c r="Z560" s="17">
        <v>0</v>
      </c>
      <c r="AA560" s="15" t="s">
        <v>681</v>
      </c>
      <c r="AB560" s="17">
        <v>0</v>
      </c>
      <c r="AC560" s="17">
        <v>0</v>
      </c>
      <c r="AD560" s="15"/>
      <c r="AE560" s="17">
        <v>0</v>
      </c>
      <c r="AF560" s="15"/>
      <c r="AG560" s="15"/>
      <c r="AH560" s="17">
        <v>0</v>
      </c>
      <c r="AI560" s="17">
        <v>0</v>
      </c>
      <c r="AJ560" s="15"/>
      <c r="AK560" s="17">
        <v>0</v>
      </c>
      <c r="AL560" s="17">
        <v>0</v>
      </c>
      <c r="AM560" s="104"/>
      <c r="AN560" s="5"/>
      <c r="AO560" s="106"/>
      <c r="AP560" s="15"/>
      <c r="AQ560" s="20"/>
      <c r="AR560" s="20"/>
    </row>
    <row r="561" spans="1:44" x14ac:dyDescent="0.25">
      <c r="A561" s="15" t="s">
        <v>1851</v>
      </c>
      <c r="B561" s="3">
        <v>44089</v>
      </c>
      <c r="C561" s="15" t="s">
        <v>46</v>
      </c>
      <c r="D561" s="15" t="s">
        <v>56</v>
      </c>
      <c r="E561" s="15" t="s">
        <v>57</v>
      </c>
      <c r="F561" s="15" t="s">
        <v>1525</v>
      </c>
      <c r="G561" s="15" t="s">
        <v>50</v>
      </c>
      <c r="H561" s="15" t="s">
        <v>1491</v>
      </c>
      <c r="I561" s="17" t="s">
        <v>52</v>
      </c>
      <c r="J561" s="17" t="s">
        <v>52</v>
      </c>
      <c r="K561" s="17" t="s">
        <v>52</v>
      </c>
      <c r="L561" s="17" t="s">
        <v>52</v>
      </c>
      <c r="M561" s="17">
        <v>0</v>
      </c>
      <c r="N561" s="15" t="s">
        <v>52</v>
      </c>
      <c r="O561" s="15" t="s">
        <v>53</v>
      </c>
      <c r="P561" s="15" t="s">
        <v>52</v>
      </c>
      <c r="Q561" s="17">
        <v>72490984.07980001</v>
      </c>
      <c r="R561" s="17">
        <v>0</v>
      </c>
      <c r="S561" s="17">
        <v>67237104.650000006</v>
      </c>
      <c r="T561" s="17">
        <v>0</v>
      </c>
      <c r="U561" s="15" t="s">
        <v>49</v>
      </c>
      <c r="V561" s="17">
        <v>0</v>
      </c>
      <c r="W561" s="17">
        <v>4529206.4050000003</v>
      </c>
      <c r="X561" s="15" t="s">
        <v>49</v>
      </c>
      <c r="Y561" s="17">
        <v>724673.02480000001</v>
      </c>
      <c r="Z561" s="17">
        <v>0</v>
      </c>
      <c r="AA561" s="15" t="s">
        <v>49</v>
      </c>
      <c r="AB561" s="17">
        <v>0</v>
      </c>
      <c r="AC561" s="17">
        <v>0</v>
      </c>
      <c r="AD561" s="15" t="s">
        <v>49</v>
      </c>
      <c r="AE561" s="17">
        <v>0</v>
      </c>
      <c r="AF561" s="15">
        <v>0</v>
      </c>
      <c r="AG561" s="15" t="s">
        <v>49</v>
      </c>
      <c r="AH561" s="17">
        <v>0</v>
      </c>
      <c r="AI561" s="17">
        <v>0</v>
      </c>
      <c r="AJ561" s="15" t="s">
        <v>49</v>
      </c>
      <c r="AK561" s="17">
        <v>0</v>
      </c>
      <c r="AL561" s="17">
        <v>0</v>
      </c>
      <c r="AM561" s="104" t="s">
        <v>52</v>
      </c>
      <c r="AN561" s="15" t="s">
        <v>52</v>
      </c>
      <c r="AO561" s="105" t="s">
        <v>52</v>
      </c>
      <c r="AP561" s="15" t="s">
        <v>52</v>
      </c>
      <c r="AQ561" s="20"/>
      <c r="AR561" s="20"/>
    </row>
    <row r="562" spans="1:44" x14ac:dyDescent="0.25">
      <c r="A562" s="15" t="s">
        <v>1852</v>
      </c>
      <c r="B562" s="3">
        <v>44089</v>
      </c>
      <c r="C562" s="15" t="s">
        <v>82</v>
      </c>
      <c r="D562" s="15" t="s">
        <v>56</v>
      </c>
      <c r="E562" s="15" t="s">
        <v>129</v>
      </c>
      <c r="F562" s="15" t="s">
        <v>1596</v>
      </c>
      <c r="G562" s="15" t="s">
        <v>50</v>
      </c>
      <c r="H562" s="15" t="s">
        <v>1461</v>
      </c>
      <c r="I562" s="17" t="s">
        <v>52</v>
      </c>
      <c r="J562" s="17" t="s">
        <v>52</v>
      </c>
      <c r="K562" s="17" t="s">
        <v>52</v>
      </c>
      <c r="L562" s="17" t="s">
        <v>52</v>
      </c>
      <c r="M562" s="17">
        <v>0</v>
      </c>
      <c r="N562" s="15" t="s">
        <v>52</v>
      </c>
      <c r="O562" s="15" t="s">
        <v>53</v>
      </c>
      <c r="P562" s="15" t="s">
        <v>52</v>
      </c>
      <c r="Q562" s="17">
        <v>52369474.540800005</v>
      </c>
      <c r="R562" s="17">
        <v>0</v>
      </c>
      <c r="S562" s="17">
        <v>36670940.929999992</v>
      </c>
      <c r="T562" s="17">
        <v>0</v>
      </c>
      <c r="U562" s="15" t="s">
        <v>49</v>
      </c>
      <c r="V562" s="17">
        <v>0</v>
      </c>
      <c r="W562" s="17">
        <v>13533218.629999999</v>
      </c>
      <c r="X562" s="15" t="s">
        <v>54</v>
      </c>
      <c r="Y562" s="17">
        <v>2165314.9808</v>
      </c>
      <c r="Z562" s="17">
        <v>0</v>
      </c>
      <c r="AA562" s="15" t="s">
        <v>49</v>
      </c>
      <c r="AB562" s="17">
        <v>0</v>
      </c>
      <c r="AC562" s="17">
        <v>0</v>
      </c>
      <c r="AD562" s="15" t="s">
        <v>49</v>
      </c>
      <c r="AE562" s="17">
        <v>0</v>
      </c>
      <c r="AF562" s="15">
        <v>0</v>
      </c>
      <c r="AG562" s="15" t="s">
        <v>49</v>
      </c>
      <c r="AH562" s="17">
        <v>0</v>
      </c>
      <c r="AI562" s="17">
        <v>0</v>
      </c>
      <c r="AJ562" s="15" t="s">
        <v>49</v>
      </c>
      <c r="AK562" s="17">
        <v>0</v>
      </c>
      <c r="AL562" s="17">
        <v>0</v>
      </c>
      <c r="AM562" s="104" t="s">
        <v>52</v>
      </c>
      <c r="AN562" s="15" t="s">
        <v>52</v>
      </c>
      <c r="AO562" s="105" t="s">
        <v>52</v>
      </c>
      <c r="AP562" s="15" t="s">
        <v>52</v>
      </c>
      <c r="AQ562" s="20"/>
      <c r="AR562" s="20"/>
    </row>
    <row r="563" spans="1:44" x14ac:dyDescent="0.25">
      <c r="A563" s="15" t="s">
        <v>1853</v>
      </c>
      <c r="B563" s="3">
        <v>44089</v>
      </c>
      <c r="C563" s="15" t="s">
        <v>326</v>
      </c>
      <c r="D563" s="15" t="s">
        <v>68</v>
      </c>
      <c r="E563" s="15" t="s">
        <v>332</v>
      </c>
      <c r="F563" s="15" t="s">
        <v>1517</v>
      </c>
      <c r="G563" s="15" t="s">
        <v>50</v>
      </c>
      <c r="H563" s="15" t="s">
        <v>1416</v>
      </c>
      <c r="I563" s="17" t="s">
        <v>52</v>
      </c>
      <c r="J563" s="17" t="s">
        <v>52</v>
      </c>
      <c r="K563" s="17" t="s">
        <v>52</v>
      </c>
      <c r="L563" s="17" t="s">
        <v>52</v>
      </c>
      <c r="M563" s="17">
        <v>0</v>
      </c>
      <c r="N563" s="15" t="s">
        <v>52</v>
      </c>
      <c r="O563" s="15" t="s">
        <v>53</v>
      </c>
      <c r="P563" s="15" t="s">
        <v>52</v>
      </c>
      <c r="Q563" s="17">
        <v>64690296.049400002</v>
      </c>
      <c r="R563" s="17">
        <v>0</v>
      </c>
      <c r="S563" s="17">
        <v>43478561.465000004</v>
      </c>
      <c r="T563" s="17">
        <v>0</v>
      </c>
      <c r="U563" s="15" t="s">
        <v>49</v>
      </c>
      <c r="V563" s="17">
        <v>0</v>
      </c>
      <c r="W563" s="17">
        <v>18285978.090000004</v>
      </c>
      <c r="X563" s="15" t="s">
        <v>54</v>
      </c>
      <c r="Y563" s="17">
        <v>2925756.4944000002</v>
      </c>
      <c r="Z563" s="17">
        <v>0</v>
      </c>
      <c r="AA563" s="15" t="s">
        <v>49</v>
      </c>
      <c r="AB563" s="17">
        <v>0</v>
      </c>
      <c r="AC563" s="17">
        <v>0</v>
      </c>
      <c r="AD563" s="15" t="s">
        <v>49</v>
      </c>
      <c r="AE563" s="17">
        <v>0</v>
      </c>
      <c r="AF563" s="15">
        <v>0</v>
      </c>
      <c r="AG563" s="15" t="s">
        <v>49</v>
      </c>
      <c r="AH563" s="17">
        <v>0</v>
      </c>
      <c r="AI563" s="17">
        <v>0</v>
      </c>
      <c r="AJ563" s="15" t="s">
        <v>49</v>
      </c>
      <c r="AK563" s="17">
        <v>0</v>
      </c>
      <c r="AL563" s="17">
        <v>0</v>
      </c>
      <c r="AM563" s="104" t="s">
        <v>52</v>
      </c>
      <c r="AN563" s="15" t="s">
        <v>52</v>
      </c>
      <c r="AO563" s="105" t="s">
        <v>52</v>
      </c>
      <c r="AP563" s="15" t="s">
        <v>52</v>
      </c>
      <c r="AQ563" s="20"/>
      <c r="AR563" s="20"/>
    </row>
    <row r="564" spans="1:44" x14ac:dyDescent="0.25">
      <c r="A564" s="15" t="s">
        <v>1854</v>
      </c>
      <c r="B564" s="3">
        <v>44089</v>
      </c>
      <c r="C564" s="15" t="s">
        <v>326</v>
      </c>
      <c r="D564" s="15" t="s">
        <v>68</v>
      </c>
      <c r="E564" s="15" t="s">
        <v>332</v>
      </c>
      <c r="F564" s="15" t="s">
        <v>1517</v>
      </c>
      <c r="G564" s="15" t="s">
        <v>50</v>
      </c>
      <c r="H564" s="15" t="s">
        <v>1417</v>
      </c>
      <c r="I564" s="17" t="s">
        <v>52</v>
      </c>
      <c r="J564" s="17" t="s">
        <v>52</v>
      </c>
      <c r="K564" s="17" t="s">
        <v>52</v>
      </c>
      <c r="L564" s="17" t="s">
        <v>52</v>
      </c>
      <c r="M564" s="17">
        <v>0</v>
      </c>
      <c r="N564" s="15" t="s">
        <v>52</v>
      </c>
      <c r="O564" s="15" t="s">
        <v>1418</v>
      </c>
      <c r="P564" s="15" t="s">
        <v>1419</v>
      </c>
      <c r="Q564" s="17">
        <v>8410750.8205999993</v>
      </c>
      <c r="R564" s="17">
        <v>0</v>
      </c>
      <c r="S564" s="17">
        <v>7023263.3250000002</v>
      </c>
      <c r="T564" s="17">
        <v>1196109.9099999999</v>
      </c>
      <c r="U564" s="15" t="s">
        <v>54</v>
      </c>
      <c r="V564" s="17">
        <v>191377.58559999999</v>
      </c>
      <c r="W564" s="17">
        <v>0</v>
      </c>
      <c r="X564" s="15" t="s">
        <v>49</v>
      </c>
      <c r="Y564" s="17">
        <v>0</v>
      </c>
      <c r="Z564" s="17">
        <v>0</v>
      </c>
      <c r="AA564" s="15" t="s">
        <v>49</v>
      </c>
      <c r="AB564" s="17">
        <v>0</v>
      </c>
      <c r="AC564" s="17">
        <v>0</v>
      </c>
      <c r="AD564" s="15" t="s">
        <v>49</v>
      </c>
      <c r="AE564" s="17">
        <v>0</v>
      </c>
      <c r="AF564" s="15">
        <v>0</v>
      </c>
      <c r="AG564" s="15" t="s">
        <v>49</v>
      </c>
      <c r="AH564" s="17">
        <v>0</v>
      </c>
      <c r="AI564" s="17">
        <v>0</v>
      </c>
      <c r="AJ564" s="15" t="s">
        <v>49</v>
      </c>
      <c r="AK564" s="17">
        <v>0</v>
      </c>
      <c r="AL564" s="17">
        <v>0</v>
      </c>
      <c r="AM564" s="104" t="s">
        <v>52</v>
      </c>
      <c r="AN564" s="15" t="s">
        <v>52</v>
      </c>
      <c r="AO564" s="105" t="s">
        <v>52</v>
      </c>
      <c r="AP564" s="15" t="s">
        <v>52</v>
      </c>
      <c r="AQ564" s="20"/>
      <c r="AR564" s="20"/>
    </row>
    <row r="565" spans="1:44" x14ac:dyDescent="0.25">
      <c r="A565" s="15" t="s">
        <v>1855</v>
      </c>
      <c r="B565" s="3">
        <v>44089</v>
      </c>
      <c r="C565" s="15" t="s">
        <v>326</v>
      </c>
      <c r="D565" s="15" t="s">
        <v>68</v>
      </c>
      <c r="E565" s="15" t="s">
        <v>332</v>
      </c>
      <c r="F565" s="15" t="s">
        <v>1517</v>
      </c>
      <c r="G565" s="15" t="s">
        <v>50</v>
      </c>
      <c r="H565" s="15" t="s">
        <v>1420</v>
      </c>
      <c r="I565" s="17" t="s">
        <v>52</v>
      </c>
      <c r="J565" s="17" t="s">
        <v>52</v>
      </c>
      <c r="K565" s="17" t="s">
        <v>52</v>
      </c>
      <c r="L565" s="17" t="s">
        <v>52</v>
      </c>
      <c r="M565" s="17">
        <v>0</v>
      </c>
      <c r="N565" s="15" t="s">
        <v>52</v>
      </c>
      <c r="O565" s="15" t="s">
        <v>53</v>
      </c>
      <c r="P565" s="15" t="s">
        <v>52</v>
      </c>
      <c r="Q565" s="17">
        <v>5854471.0044</v>
      </c>
      <c r="R565" s="17">
        <v>0</v>
      </c>
      <c r="S565" s="17">
        <v>4586211</v>
      </c>
      <c r="T565" s="17">
        <v>0</v>
      </c>
      <c r="U565" s="15" t="s">
        <v>49</v>
      </c>
      <c r="V565" s="17">
        <v>0</v>
      </c>
      <c r="W565" s="17">
        <v>1093327.5900000001</v>
      </c>
      <c r="X565" s="15" t="s">
        <v>49</v>
      </c>
      <c r="Y565" s="17">
        <v>174932.41440000001</v>
      </c>
      <c r="Z565" s="17">
        <v>0</v>
      </c>
      <c r="AA565" s="15" t="s">
        <v>49</v>
      </c>
      <c r="AB565" s="17">
        <v>0</v>
      </c>
      <c r="AC565" s="17">
        <v>0</v>
      </c>
      <c r="AD565" s="15" t="s">
        <v>49</v>
      </c>
      <c r="AE565" s="17">
        <v>0</v>
      </c>
      <c r="AF565" s="15">
        <v>0</v>
      </c>
      <c r="AG565" s="15" t="s">
        <v>49</v>
      </c>
      <c r="AH565" s="17">
        <v>0</v>
      </c>
      <c r="AI565" s="17">
        <v>0</v>
      </c>
      <c r="AJ565" s="15" t="s">
        <v>49</v>
      </c>
      <c r="AK565" s="17">
        <v>0</v>
      </c>
      <c r="AL565" s="17">
        <v>0</v>
      </c>
      <c r="AM565" s="104" t="s">
        <v>52</v>
      </c>
      <c r="AN565" s="15" t="s">
        <v>52</v>
      </c>
      <c r="AO565" s="105" t="s">
        <v>52</v>
      </c>
      <c r="AP565" s="15" t="s">
        <v>52</v>
      </c>
      <c r="AQ565" s="20"/>
      <c r="AR565" s="20"/>
    </row>
    <row r="566" spans="1:44" x14ac:dyDescent="0.25">
      <c r="A566" s="15" t="s">
        <v>1856</v>
      </c>
      <c r="B566" s="3">
        <v>44089</v>
      </c>
      <c r="C566" s="15" t="s">
        <v>326</v>
      </c>
      <c r="D566" s="15" t="s">
        <v>68</v>
      </c>
      <c r="E566" s="15" t="s">
        <v>332</v>
      </c>
      <c r="F566" s="15" t="s">
        <v>1517</v>
      </c>
      <c r="G566" s="15" t="s">
        <v>60</v>
      </c>
      <c r="H566" s="15" t="s">
        <v>52</v>
      </c>
      <c r="I566" s="17" t="s">
        <v>1421</v>
      </c>
      <c r="J566" s="17" t="s">
        <v>52</v>
      </c>
      <c r="K566" s="17" t="s">
        <v>1422</v>
      </c>
      <c r="L566" s="17" t="s">
        <v>587</v>
      </c>
      <c r="M566" s="17">
        <v>8560553.0500000007</v>
      </c>
      <c r="N566" s="15" t="s">
        <v>64</v>
      </c>
      <c r="O566" s="15" t="s">
        <v>1423</v>
      </c>
      <c r="P566" s="15" t="s">
        <v>1424</v>
      </c>
      <c r="Q566" s="17">
        <v>-385805</v>
      </c>
      <c r="R566" s="17">
        <v>0</v>
      </c>
      <c r="S566" s="17">
        <v>-385805</v>
      </c>
      <c r="T566" s="17">
        <v>0</v>
      </c>
      <c r="U566" s="15" t="s">
        <v>49</v>
      </c>
      <c r="V566" s="17">
        <v>0</v>
      </c>
      <c r="W566" s="17">
        <v>0</v>
      </c>
      <c r="X566" s="15" t="s">
        <v>49</v>
      </c>
      <c r="Y566" s="17">
        <v>0</v>
      </c>
      <c r="Z566" s="17">
        <v>0</v>
      </c>
      <c r="AA566" s="15" t="s">
        <v>49</v>
      </c>
      <c r="AB566" s="17">
        <v>0</v>
      </c>
      <c r="AC566" s="17">
        <v>0</v>
      </c>
      <c r="AD566" s="15" t="s">
        <v>49</v>
      </c>
      <c r="AE566" s="17">
        <v>0</v>
      </c>
      <c r="AF566" s="15">
        <v>0</v>
      </c>
      <c r="AG566" s="15" t="s">
        <v>49</v>
      </c>
      <c r="AH566" s="17">
        <v>0</v>
      </c>
      <c r="AI566" s="17">
        <v>0</v>
      </c>
      <c r="AJ566" s="15" t="s">
        <v>49</v>
      </c>
      <c r="AK566" s="17">
        <v>0</v>
      </c>
      <c r="AL566" s="17">
        <v>0</v>
      </c>
      <c r="AM566" s="104" t="s">
        <v>52</v>
      </c>
      <c r="AN566" s="15" t="s">
        <v>52</v>
      </c>
      <c r="AO566" s="105" t="s">
        <v>52</v>
      </c>
      <c r="AP566" s="15" t="s">
        <v>52</v>
      </c>
      <c r="AQ566" s="20"/>
      <c r="AR566" s="20"/>
    </row>
    <row r="567" spans="1:44" x14ac:dyDescent="0.25">
      <c r="A567" s="15" t="s">
        <v>1857</v>
      </c>
      <c r="B567" s="3">
        <v>44089</v>
      </c>
      <c r="C567" s="15" t="s">
        <v>46</v>
      </c>
      <c r="D567" s="15" t="s">
        <v>68</v>
      </c>
      <c r="E567" s="15" t="s">
        <v>69</v>
      </c>
      <c r="F567" s="15" t="s">
        <v>641</v>
      </c>
      <c r="G567" s="15" t="s">
        <v>50</v>
      </c>
      <c r="H567" s="15" t="s">
        <v>1492</v>
      </c>
      <c r="I567" s="17" t="s">
        <v>52</v>
      </c>
      <c r="J567" s="17" t="s">
        <v>52</v>
      </c>
      <c r="K567" s="17" t="s">
        <v>52</v>
      </c>
      <c r="L567" s="17" t="s">
        <v>52</v>
      </c>
      <c r="M567" s="17">
        <v>0</v>
      </c>
      <c r="N567" s="15" t="s">
        <v>52</v>
      </c>
      <c r="O567" s="15" t="s">
        <v>53</v>
      </c>
      <c r="P567" s="15" t="s">
        <v>52</v>
      </c>
      <c r="Q567" s="17">
        <v>70690262.3486</v>
      </c>
      <c r="R567" s="17">
        <v>0</v>
      </c>
      <c r="S567" s="17">
        <v>63084004.500000007</v>
      </c>
      <c r="T567" s="17">
        <v>0</v>
      </c>
      <c r="U567" s="15" t="s">
        <v>49</v>
      </c>
      <c r="V567" s="17">
        <v>0</v>
      </c>
      <c r="W567" s="17">
        <v>6557118.8350000009</v>
      </c>
      <c r="X567" s="15" t="s">
        <v>54</v>
      </c>
      <c r="Y567" s="17">
        <v>1049139.0135999999</v>
      </c>
      <c r="Z567" s="17">
        <v>0</v>
      </c>
      <c r="AA567" s="15" t="s">
        <v>49</v>
      </c>
      <c r="AB567" s="17">
        <v>0</v>
      </c>
      <c r="AC567" s="17">
        <v>0</v>
      </c>
      <c r="AD567" s="15" t="s">
        <v>49</v>
      </c>
      <c r="AE567" s="17">
        <v>0</v>
      </c>
      <c r="AF567" s="15">
        <v>0</v>
      </c>
      <c r="AG567" s="15" t="s">
        <v>49</v>
      </c>
      <c r="AH567" s="17">
        <v>0</v>
      </c>
      <c r="AI567" s="17">
        <v>0</v>
      </c>
      <c r="AJ567" s="15" t="s">
        <v>49</v>
      </c>
      <c r="AK567" s="17">
        <v>0</v>
      </c>
      <c r="AL567" s="17">
        <v>0</v>
      </c>
      <c r="AM567" s="104" t="s">
        <v>52</v>
      </c>
      <c r="AN567" s="15" t="s">
        <v>52</v>
      </c>
      <c r="AO567" s="105" t="s">
        <v>52</v>
      </c>
      <c r="AP567" s="15" t="s">
        <v>52</v>
      </c>
      <c r="AQ567" s="20"/>
      <c r="AR567" s="20"/>
    </row>
    <row r="568" spans="1:44" x14ac:dyDescent="0.25">
      <c r="A568" s="15" t="s">
        <v>1858</v>
      </c>
      <c r="B568" s="3">
        <v>44089</v>
      </c>
      <c r="C568" s="15" t="s">
        <v>82</v>
      </c>
      <c r="D568" s="15" t="s">
        <v>68</v>
      </c>
      <c r="E568" s="15" t="s">
        <v>86</v>
      </c>
      <c r="F568" s="15" t="s">
        <v>1499</v>
      </c>
      <c r="G568" s="15" t="s">
        <v>50</v>
      </c>
      <c r="H568" s="15" t="s">
        <v>1462</v>
      </c>
      <c r="I568" s="17" t="s">
        <v>52</v>
      </c>
      <c r="J568" s="17" t="s">
        <v>52</v>
      </c>
      <c r="K568" s="17" t="s">
        <v>52</v>
      </c>
      <c r="L568" s="17" t="s">
        <v>52</v>
      </c>
      <c r="M568" s="17">
        <v>0</v>
      </c>
      <c r="N568" s="15" t="s">
        <v>52</v>
      </c>
      <c r="O568" s="15" t="s">
        <v>53</v>
      </c>
      <c r="P568" s="15" t="s">
        <v>52</v>
      </c>
      <c r="Q568" s="17">
        <v>58080861.480999991</v>
      </c>
      <c r="R568" s="17">
        <v>0</v>
      </c>
      <c r="S568" s="17">
        <v>40584785.815000005</v>
      </c>
      <c r="T568" s="17">
        <v>0</v>
      </c>
      <c r="U568" s="15" t="s">
        <v>49</v>
      </c>
      <c r="V568" s="17">
        <v>0</v>
      </c>
      <c r="W568" s="17">
        <v>15082823.85</v>
      </c>
      <c r="X568" s="15" t="s">
        <v>54</v>
      </c>
      <c r="Y568" s="17">
        <v>2413251.8160000001</v>
      </c>
      <c r="Z568" s="17">
        <v>0</v>
      </c>
      <c r="AA568" s="15" t="s">
        <v>49</v>
      </c>
      <c r="AB568" s="17">
        <v>0</v>
      </c>
      <c r="AC568" s="17">
        <v>0</v>
      </c>
      <c r="AD568" s="15" t="s">
        <v>49</v>
      </c>
      <c r="AE568" s="17">
        <v>0</v>
      </c>
      <c r="AF568" s="15">
        <v>0</v>
      </c>
      <c r="AG568" s="15" t="s">
        <v>49</v>
      </c>
      <c r="AH568" s="17">
        <v>0</v>
      </c>
      <c r="AI568" s="17">
        <v>0</v>
      </c>
      <c r="AJ568" s="15" t="s">
        <v>49</v>
      </c>
      <c r="AK568" s="17">
        <v>0</v>
      </c>
      <c r="AL568" s="17">
        <v>0</v>
      </c>
      <c r="AM568" s="104" t="s">
        <v>52</v>
      </c>
      <c r="AN568" s="15" t="s">
        <v>52</v>
      </c>
      <c r="AO568" s="105" t="s">
        <v>52</v>
      </c>
      <c r="AP568" s="15" t="s">
        <v>52</v>
      </c>
      <c r="AQ568" s="20"/>
      <c r="AR568" s="20"/>
    </row>
    <row r="569" spans="1:44" x14ac:dyDescent="0.25">
      <c r="A569" s="15" t="s">
        <v>1859</v>
      </c>
      <c r="B569" s="3">
        <v>44089</v>
      </c>
      <c r="C569" s="15" t="s">
        <v>82</v>
      </c>
      <c r="D569" s="15" t="s">
        <v>68</v>
      </c>
      <c r="E569" s="15" t="s">
        <v>86</v>
      </c>
      <c r="F569" s="15" t="s">
        <v>1499</v>
      </c>
      <c r="G569" s="15" t="s">
        <v>50</v>
      </c>
      <c r="H569" s="15" t="s">
        <v>1463</v>
      </c>
      <c r="I569" s="17" t="s">
        <v>52</v>
      </c>
      <c r="J569" s="17" t="s">
        <v>52</v>
      </c>
      <c r="K569" s="17" t="s">
        <v>52</v>
      </c>
      <c r="L569" s="17" t="s">
        <v>52</v>
      </c>
      <c r="M569" s="17">
        <v>0</v>
      </c>
      <c r="N569" s="15" t="s">
        <v>52</v>
      </c>
      <c r="O569" s="15" t="s">
        <v>53</v>
      </c>
      <c r="P569" s="15" t="s">
        <v>52</v>
      </c>
      <c r="Q569" s="17">
        <v>83493844.634800002</v>
      </c>
      <c r="R569" s="17">
        <v>0</v>
      </c>
      <c r="S569" s="17">
        <v>64094455.549999997</v>
      </c>
      <c r="T569" s="17">
        <v>0</v>
      </c>
      <c r="U569" s="15" t="s">
        <v>49</v>
      </c>
      <c r="V569" s="17">
        <v>0</v>
      </c>
      <c r="W569" s="17">
        <v>16723611.279999999</v>
      </c>
      <c r="X569" s="15" t="s">
        <v>54</v>
      </c>
      <c r="Y569" s="17">
        <v>2675777.8048</v>
      </c>
      <c r="Z569" s="17">
        <v>0</v>
      </c>
      <c r="AA569" s="15" t="s">
        <v>49</v>
      </c>
      <c r="AB569" s="17">
        <v>0</v>
      </c>
      <c r="AC569" s="17">
        <v>0</v>
      </c>
      <c r="AD569" s="15" t="s">
        <v>49</v>
      </c>
      <c r="AE569" s="17">
        <v>0</v>
      </c>
      <c r="AF569" s="15">
        <v>0</v>
      </c>
      <c r="AG569" s="15" t="s">
        <v>49</v>
      </c>
      <c r="AH569" s="17">
        <v>0</v>
      </c>
      <c r="AI569" s="17">
        <v>0</v>
      </c>
      <c r="AJ569" s="15" t="s">
        <v>49</v>
      </c>
      <c r="AK569" s="17">
        <v>0</v>
      </c>
      <c r="AL569" s="17">
        <v>0</v>
      </c>
      <c r="AM569" s="104" t="s">
        <v>52</v>
      </c>
      <c r="AN569" s="15" t="s">
        <v>52</v>
      </c>
      <c r="AO569" s="105" t="s">
        <v>52</v>
      </c>
      <c r="AP569" s="15" t="s">
        <v>52</v>
      </c>
      <c r="AQ569" s="20"/>
      <c r="AR569" s="20"/>
    </row>
    <row r="570" spans="1:44" x14ac:dyDescent="0.25">
      <c r="A570" s="15" t="s">
        <v>1860</v>
      </c>
      <c r="B570" s="3">
        <v>44089</v>
      </c>
      <c r="C570" s="15" t="s">
        <v>82</v>
      </c>
      <c r="D570" s="15" t="s">
        <v>68</v>
      </c>
      <c r="E570" s="15" t="s">
        <v>86</v>
      </c>
      <c r="F570" s="15" t="s">
        <v>1499</v>
      </c>
      <c r="G570" s="15" t="s">
        <v>50</v>
      </c>
      <c r="H570" s="15" t="s">
        <v>1464</v>
      </c>
      <c r="I570" s="17" t="s">
        <v>52</v>
      </c>
      <c r="J570" s="17" t="s">
        <v>52</v>
      </c>
      <c r="K570" s="17" t="s">
        <v>52</v>
      </c>
      <c r="L570" s="17" t="s">
        <v>52</v>
      </c>
      <c r="M570" s="17">
        <v>0</v>
      </c>
      <c r="N570" s="15" t="s">
        <v>52</v>
      </c>
      <c r="O570" s="15" t="s">
        <v>1465</v>
      </c>
      <c r="P570" s="15" t="s">
        <v>1466</v>
      </c>
      <c r="Q570" s="17">
        <v>2122542.75</v>
      </c>
      <c r="R570" s="17">
        <v>0</v>
      </c>
      <c r="S570" s="17">
        <v>1135092.75</v>
      </c>
      <c r="T570" s="17">
        <v>851250</v>
      </c>
      <c r="U570" s="15" t="s">
        <v>54</v>
      </c>
      <c r="V570" s="17">
        <v>136200</v>
      </c>
      <c r="W570" s="17">
        <v>0</v>
      </c>
      <c r="X570" s="15" t="s">
        <v>49</v>
      </c>
      <c r="Y570" s="17">
        <v>0</v>
      </c>
      <c r="Z570" s="17">
        <v>0</v>
      </c>
      <c r="AA570" s="15" t="s">
        <v>49</v>
      </c>
      <c r="AB570" s="17">
        <v>0</v>
      </c>
      <c r="AC570" s="17">
        <v>0</v>
      </c>
      <c r="AD570" s="15" t="s">
        <v>49</v>
      </c>
      <c r="AE570" s="17">
        <v>0</v>
      </c>
      <c r="AF570" s="15">
        <v>0</v>
      </c>
      <c r="AG570" s="15" t="s">
        <v>49</v>
      </c>
      <c r="AH570" s="17">
        <v>0</v>
      </c>
      <c r="AI570" s="17">
        <v>0</v>
      </c>
      <c r="AJ570" s="15" t="s">
        <v>49</v>
      </c>
      <c r="AK570" s="17">
        <v>0</v>
      </c>
      <c r="AL570" s="17">
        <v>0</v>
      </c>
      <c r="AM570" s="104" t="s">
        <v>52</v>
      </c>
      <c r="AN570" s="15" t="s">
        <v>52</v>
      </c>
      <c r="AO570" s="105" t="s">
        <v>52</v>
      </c>
      <c r="AP570" s="15" t="s">
        <v>52</v>
      </c>
      <c r="AQ570" s="20"/>
      <c r="AR570" s="20"/>
    </row>
    <row r="571" spans="1:44" x14ac:dyDescent="0.25">
      <c r="A571" s="15" t="s">
        <v>1861</v>
      </c>
      <c r="B571" s="3">
        <v>44089</v>
      </c>
      <c r="C571" s="15" t="s">
        <v>82</v>
      </c>
      <c r="D571" s="15" t="s">
        <v>68</v>
      </c>
      <c r="E571" s="15" t="s">
        <v>86</v>
      </c>
      <c r="F571" s="15" t="s">
        <v>1499</v>
      </c>
      <c r="G571" s="15" t="s">
        <v>50</v>
      </c>
      <c r="H571" s="15" t="s">
        <v>1467</v>
      </c>
      <c r="I571" s="17" t="s">
        <v>52</v>
      </c>
      <c r="J571" s="17" t="s">
        <v>52</v>
      </c>
      <c r="K571" s="17" t="s">
        <v>52</v>
      </c>
      <c r="L571" s="17" t="s">
        <v>52</v>
      </c>
      <c r="M571" s="17">
        <v>0</v>
      </c>
      <c r="N571" s="15" t="s">
        <v>52</v>
      </c>
      <c r="O571" s="15" t="s">
        <v>53</v>
      </c>
      <c r="P571" s="15" t="s">
        <v>52</v>
      </c>
      <c r="Q571" s="17">
        <v>73659333.242200002</v>
      </c>
      <c r="R571" s="17">
        <v>0</v>
      </c>
      <c r="S571" s="17">
        <v>54970348.875</v>
      </c>
      <c r="T571" s="17">
        <v>0</v>
      </c>
      <c r="U571" s="15" t="s">
        <v>49</v>
      </c>
      <c r="V571" s="17">
        <v>0</v>
      </c>
      <c r="W571" s="17">
        <v>16111193.420000002</v>
      </c>
      <c r="X571" s="15" t="s">
        <v>49</v>
      </c>
      <c r="Y571" s="17">
        <v>2577790.9471999998</v>
      </c>
      <c r="Z571" s="17">
        <v>0</v>
      </c>
      <c r="AA571" s="15" t="s">
        <v>49</v>
      </c>
      <c r="AB571" s="17">
        <v>0</v>
      </c>
      <c r="AC571" s="17">
        <v>0</v>
      </c>
      <c r="AD571" s="15" t="s">
        <v>49</v>
      </c>
      <c r="AE571" s="17">
        <v>0</v>
      </c>
      <c r="AF571" s="15">
        <v>0</v>
      </c>
      <c r="AG571" s="15" t="s">
        <v>49</v>
      </c>
      <c r="AH571" s="17">
        <v>0</v>
      </c>
      <c r="AI571" s="17">
        <v>0</v>
      </c>
      <c r="AJ571" s="15" t="s">
        <v>49</v>
      </c>
      <c r="AK571" s="17">
        <v>0</v>
      </c>
      <c r="AL571" s="17">
        <v>0</v>
      </c>
      <c r="AM571" s="104" t="s">
        <v>52</v>
      </c>
      <c r="AN571" s="15" t="s">
        <v>52</v>
      </c>
      <c r="AO571" s="105" t="s">
        <v>52</v>
      </c>
      <c r="AP571" s="15" t="s">
        <v>52</v>
      </c>
      <c r="AQ571" s="20"/>
      <c r="AR571" s="20"/>
    </row>
    <row r="572" spans="1:44" x14ac:dyDescent="0.25">
      <c r="A572" s="15" t="s">
        <v>1862</v>
      </c>
      <c r="B572" s="3">
        <v>44089</v>
      </c>
      <c r="C572" s="15" t="s">
        <v>82</v>
      </c>
      <c r="D572" s="15" t="s">
        <v>68</v>
      </c>
      <c r="E572" s="15" t="s">
        <v>86</v>
      </c>
      <c r="F572" s="15" t="s">
        <v>1499</v>
      </c>
      <c r="G572" s="15" t="s">
        <v>50</v>
      </c>
      <c r="H572" s="15" t="s">
        <v>1468</v>
      </c>
      <c r="I572" s="17" t="s">
        <v>52</v>
      </c>
      <c r="J572" s="17" t="s">
        <v>52</v>
      </c>
      <c r="K572" s="17" t="s">
        <v>52</v>
      </c>
      <c r="L572" s="17" t="s">
        <v>52</v>
      </c>
      <c r="M572" s="17">
        <v>0</v>
      </c>
      <c r="N572" s="15" t="s">
        <v>52</v>
      </c>
      <c r="O572" s="15" t="s">
        <v>1469</v>
      </c>
      <c r="P572" s="15" t="s">
        <v>1470</v>
      </c>
      <c r="Q572" s="17">
        <v>1964715</v>
      </c>
      <c r="R572" s="17">
        <v>0</v>
      </c>
      <c r="S572" s="17">
        <v>784125</v>
      </c>
      <c r="T572" s="17">
        <v>1017750</v>
      </c>
      <c r="U572" s="15" t="s">
        <v>54</v>
      </c>
      <c r="V572" s="17">
        <v>162840</v>
      </c>
      <c r="W572" s="17">
        <v>0</v>
      </c>
      <c r="X572" s="15" t="s">
        <v>49</v>
      </c>
      <c r="Y572" s="17">
        <v>0</v>
      </c>
      <c r="Z572" s="17">
        <v>0</v>
      </c>
      <c r="AA572" s="15" t="s">
        <v>49</v>
      </c>
      <c r="AB572" s="17">
        <v>0</v>
      </c>
      <c r="AC572" s="17">
        <v>0</v>
      </c>
      <c r="AD572" s="15" t="s">
        <v>49</v>
      </c>
      <c r="AE572" s="17">
        <v>0</v>
      </c>
      <c r="AF572" s="15">
        <v>0</v>
      </c>
      <c r="AG572" s="15" t="s">
        <v>49</v>
      </c>
      <c r="AH572" s="17">
        <v>0</v>
      </c>
      <c r="AI572" s="17">
        <v>0</v>
      </c>
      <c r="AJ572" s="15" t="s">
        <v>49</v>
      </c>
      <c r="AK572" s="17">
        <v>0</v>
      </c>
      <c r="AL572" s="17">
        <v>0</v>
      </c>
      <c r="AM572" s="104" t="s">
        <v>52</v>
      </c>
      <c r="AN572" s="15" t="s">
        <v>52</v>
      </c>
      <c r="AO572" s="105" t="s">
        <v>52</v>
      </c>
      <c r="AP572" s="15" t="s">
        <v>52</v>
      </c>
      <c r="AQ572" s="20"/>
      <c r="AR572" s="20"/>
    </row>
    <row r="573" spans="1:44" x14ac:dyDescent="0.25">
      <c r="A573" s="15" t="s">
        <v>1863</v>
      </c>
      <c r="B573" s="3">
        <v>44089</v>
      </c>
      <c r="C573" s="15" t="s">
        <v>326</v>
      </c>
      <c r="D573" s="15" t="s">
        <v>78</v>
      </c>
      <c r="E573" s="15" t="s">
        <v>333</v>
      </c>
      <c r="F573" s="15" t="s">
        <v>1518</v>
      </c>
      <c r="G573" s="15" t="s">
        <v>50</v>
      </c>
      <c r="H573" s="15" t="s">
        <v>1425</v>
      </c>
      <c r="I573" s="17" t="s">
        <v>52</v>
      </c>
      <c r="J573" s="17" t="s">
        <v>52</v>
      </c>
      <c r="K573" s="17" t="s">
        <v>52</v>
      </c>
      <c r="L573" s="17" t="s">
        <v>52</v>
      </c>
      <c r="M573" s="17">
        <v>0</v>
      </c>
      <c r="N573" s="15" t="s">
        <v>52</v>
      </c>
      <c r="O573" s="15" t="s">
        <v>53</v>
      </c>
      <c r="P573" s="15" t="s">
        <v>52</v>
      </c>
      <c r="Q573" s="17">
        <v>23839219.125</v>
      </c>
      <c r="R573" s="17">
        <v>0</v>
      </c>
      <c r="S573" s="17">
        <v>19794847.949999999</v>
      </c>
      <c r="T573" s="17">
        <v>0</v>
      </c>
      <c r="U573" s="15" t="s">
        <v>49</v>
      </c>
      <c r="V573" s="17">
        <v>0</v>
      </c>
      <c r="W573" s="17">
        <v>3486526.875</v>
      </c>
      <c r="X573" s="15" t="s">
        <v>54</v>
      </c>
      <c r="Y573" s="17">
        <v>557844.30000000005</v>
      </c>
      <c r="Z573" s="17">
        <v>0</v>
      </c>
      <c r="AA573" s="15" t="s">
        <v>49</v>
      </c>
      <c r="AB573" s="17">
        <v>0</v>
      </c>
      <c r="AC573" s="17">
        <v>0</v>
      </c>
      <c r="AD573" s="15" t="s">
        <v>49</v>
      </c>
      <c r="AE573" s="17">
        <v>0</v>
      </c>
      <c r="AF573" s="15">
        <v>0</v>
      </c>
      <c r="AG573" s="15" t="s">
        <v>49</v>
      </c>
      <c r="AH573" s="17">
        <v>0</v>
      </c>
      <c r="AI573" s="17">
        <v>0</v>
      </c>
      <c r="AJ573" s="15" t="s">
        <v>49</v>
      </c>
      <c r="AK573" s="17">
        <v>0</v>
      </c>
      <c r="AL573" s="17">
        <v>0</v>
      </c>
      <c r="AM573" s="104" t="s">
        <v>52</v>
      </c>
      <c r="AN573" s="15" t="s">
        <v>52</v>
      </c>
      <c r="AO573" s="105" t="s">
        <v>52</v>
      </c>
      <c r="AP573" s="15" t="s">
        <v>52</v>
      </c>
      <c r="AQ573" s="20"/>
      <c r="AR573" s="20"/>
    </row>
    <row r="574" spans="1:44" x14ac:dyDescent="0.25">
      <c r="A574" s="15" t="s">
        <v>1864</v>
      </c>
      <c r="B574" s="3">
        <v>44089</v>
      </c>
      <c r="C574" s="15" t="s">
        <v>326</v>
      </c>
      <c r="D574" s="15" t="s">
        <v>78</v>
      </c>
      <c r="E574" s="15" t="s">
        <v>333</v>
      </c>
      <c r="F574" s="15" t="s">
        <v>1518</v>
      </c>
      <c r="G574" s="15" t="s">
        <v>50</v>
      </c>
      <c r="H574" s="15" t="s">
        <v>1426</v>
      </c>
      <c r="I574" s="17" t="s">
        <v>52</v>
      </c>
      <c r="J574" s="17" t="s">
        <v>52</v>
      </c>
      <c r="K574" s="17" t="s">
        <v>52</v>
      </c>
      <c r="L574" s="17" t="s">
        <v>52</v>
      </c>
      <c r="M574" s="17">
        <v>0</v>
      </c>
      <c r="N574" s="15" t="s">
        <v>52</v>
      </c>
      <c r="O574" s="15" t="s">
        <v>1155</v>
      </c>
      <c r="P574" s="15" t="s">
        <v>1156</v>
      </c>
      <c r="Q574" s="17">
        <v>1663053.3640000001</v>
      </c>
      <c r="R574" s="17">
        <v>0</v>
      </c>
      <c r="S574" s="17">
        <v>276487.5</v>
      </c>
      <c r="T574" s="17">
        <v>1195315.3999999999</v>
      </c>
      <c r="U574" s="15" t="s">
        <v>54</v>
      </c>
      <c r="V574" s="17">
        <v>191250.46400000001</v>
      </c>
      <c r="W574" s="17">
        <v>0</v>
      </c>
      <c r="X574" s="15" t="s">
        <v>49</v>
      </c>
      <c r="Y574" s="17">
        <v>0</v>
      </c>
      <c r="Z574" s="17">
        <v>0</v>
      </c>
      <c r="AA574" s="15" t="s">
        <v>49</v>
      </c>
      <c r="AB574" s="17">
        <v>0</v>
      </c>
      <c r="AC574" s="17">
        <v>0</v>
      </c>
      <c r="AD574" s="15" t="s">
        <v>49</v>
      </c>
      <c r="AE574" s="17">
        <v>0</v>
      </c>
      <c r="AF574" s="15">
        <v>0</v>
      </c>
      <c r="AG574" s="15" t="s">
        <v>49</v>
      </c>
      <c r="AH574" s="17">
        <v>0</v>
      </c>
      <c r="AI574" s="17">
        <v>0</v>
      </c>
      <c r="AJ574" s="15" t="s">
        <v>49</v>
      </c>
      <c r="AK574" s="17">
        <v>0</v>
      </c>
      <c r="AL574" s="17">
        <v>0</v>
      </c>
      <c r="AM574" s="104" t="s">
        <v>52</v>
      </c>
      <c r="AN574" s="15" t="s">
        <v>52</v>
      </c>
      <c r="AO574" s="105" t="s">
        <v>52</v>
      </c>
      <c r="AP574" s="15" t="s">
        <v>52</v>
      </c>
      <c r="AQ574" s="20"/>
      <c r="AR574" s="20"/>
    </row>
    <row r="575" spans="1:44" x14ac:dyDescent="0.25">
      <c r="A575" s="15" t="s">
        <v>1865</v>
      </c>
      <c r="B575" s="3">
        <v>44089</v>
      </c>
      <c r="C575" s="15" t="s">
        <v>326</v>
      </c>
      <c r="D575" s="15" t="s">
        <v>78</v>
      </c>
      <c r="E575" s="15" t="s">
        <v>333</v>
      </c>
      <c r="F575" s="15" t="s">
        <v>1518</v>
      </c>
      <c r="G575" s="15" t="s">
        <v>50</v>
      </c>
      <c r="H575" s="15" t="s">
        <v>1427</v>
      </c>
      <c r="I575" s="17" t="s">
        <v>52</v>
      </c>
      <c r="J575" s="17" t="s">
        <v>52</v>
      </c>
      <c r="K575" s="17" t="s">
        <v>52</v>
      </c>
      <c r="L575" s="17" t="s">
        <v>52</v>
      </c>
      <c r="M575" s="17">
        <v>0</v>
      </c>
      <c r="N575" s="15" t="s">
        <v>52</v>
      </c>
      <c r="O575" s="15" t="s">
        <v>53</v>
      </c>
      <c r="P575" s="15" t="s">
        <v>52</v>
      </c>
      <c r="Q575" s="17">
        <v>120943208.289</v>
      </c>
      <c r="R575" s="17">
        <v>0</v>
      </c>
      <c r="S575" s="17">
        <v>82353236.249999985</v>
      </c>
      <c r="T575" s="17">
        <v>0</v>
      </c>
      <c r="U575" s="15" t="s">
        <v>49</v>
      </c>
      <c r="V575" s="17">
        <v>0</v>
      </c>
      <c r="W575" s="17">
        <v>33267217.275000002</v>
      </c>
      <c r="X575" s="15" t="s">
        <v>54</v>
      </c>
      <c r="Y575" s="17">
        <v>5322754.7639999995</v>
      </c>
      <c r="Z575" s="17">
        <v>0</v>
      </c>
      <c r="AA575" s="15" t="s">
        <v>49</v>
      </c>
      <c r="AB575" s="17">
        <v>0</v>
      </c>
      <c r="AC575" s="17">
        <v>0</v>
      </c>
      <c r="AD575" s="15" t="s">
        <v>49</v>
      </c>
      <c r="AE575" s="17">
        <v>0</v>
      </c>
      <c r="AF575" s="15">
        <v>0</v>
      </c>
      <c r="AG575" s="15" t="s">
        <v>49</v>
      </c>
      <c r="AH575" s="17">
        <v>0</v>
      </c>
      <c r="AI575" s="17">
        <v>0</v>
      </c>
      <c r="AJ575" s="15" t="s">
        <v>49</v>
      </c>
      <c r="AK575" s="17">
        <v>0</v>
      </c>
      <c r="AL575" s="17">
        <v>0</v>
      </c>
      <c r="AM575" s="104" t="s">
        <v>52</v>
      </c>
      <c r="AN575" s="15" t="s">
        <v>52</v>
      </c>
      <c r="AO575" s="105" t="s">
        <v>52</v>
      </c>
      <c r="AP575" s="15" t="s">
        <v>52</v>
      </c>
      <c r="AQ575" s="20"/>
      <c r="AR575" s="20"/>
    </row>
    <row r="576" spans="1:44" x14ac:dyDescent="0.25">
      <c r="A576" s="15" t="s">
        <v>1866</v>
      </c>
      <c r="B576" s="3">
        <v>44089</v>
      </c>
      <c r="C576" s="15" t="s">
        <v>46</v>
      </c>
      <c r="D576" s="15" t="s">
        <v>78</v>
      </c>
      <c r="E576" s="15" t="s">
        <v>79</v>
      </c>
      <c r="F576" s="15" t="s">
        <v>1370</v>
      </c>
      <c r="G576" s="15" t="s">
        <v>50</v>
      </c>
      <c r="H576" s="15" t="s">
        <v>1493</v>
      </c>
      <c r="I576" s="17" t="s">
        <v>52</v>
      </c>
      <c r="J576" s="17" t="s">
        <v>52</v>
      </c>
      <c r="K576" s="17" t="s">
        <v>52</v>
      </c>
      <c r="L576" s="17" t="s">
        <v>52</v>
      </c>
      <c r="M576" s="17">
        <v>0</v>
      </c>
      <c r="N576" s="15" t="s">
        <v>52</v>
      </c>
      <c r="O576" s="15" t="s">
        <v>53</v>
      </c>
      <c r="P576" s="15" t="s">
        <v>52</v>
      </c>
      <c r="Q576" s="17">
        <v>63582971.417999998</v>
      </c>
      <c r="R576" s="17">
        <v>0</v>
      </c>
      <c r="S576" s="17">
        <v>52806177.25</v>
      </c>
      <c r="T576" s="17">
        <v>0</v>
      </c>
      <c r="U576" s="15" t="s">
        <v>49</v>
      </c>
      <c r="V576" s="17">
        <v>0</v>
      </c>
      <c r="W576" s="17">
        <v>9290339.8000000007</v>
      </c>
      <c r="X576" s="15" t="s">
        <v>49</v>
      </c>
      <c r="Y576" s="17">
        <v>1486454.368</v>
      </c>
      <c r="Z576" s="17">
        <v>0</v>
      </c>
      <c r="AA576" s="15" t="s">
        <v>49</v>
      </c>
      <c r="AB576" s="17">
        <v>0</v>
      </c>
      <c r="AC576" s="17">
        <v>0</v>
      </c>
      <c r="AD576" s="15" t="s">
        <v>49</v>
      </c>
      <c r="AE576" s="17">
        <v>0</v>
      </c>
      <c r="AF576" s="15">
        <v>0</v>
      </c>
      <c r="AG576" s="15" t="s">
        <v>49</v>
      </c>
      <c r="AH576" s="17">
        <v>0</v>
      </c>
      <c r="AI576" s="17">
        <v>0</v>
      </c>
      <c r="AJ576" s="15" t="s">
        <v>49</v>
      </c>
      <c r="AK576" s="17">
        <v>0</v>
      </c>
      <c r="AL576" s="17">
        <v>0</v>
      </c>
      <c r="AM576" s="104" t="s">
        <v>52</v>
      </c>
      <c r="AN576" s="15" t="s">
        <v>52</v>
      </c>
      <c r="AO576" s="105" t="s">
        <v>52</v>
      </c>
      <c r="AP576" s="15" t="s">
        <v>52</v>
      </c>
      <c r="AQ576" s="20"/>
      <c r="AR576" s="20"/>
    </row>
    <row r="577" spans="1:44" x14ac:dyDescent="0.25">
      <c r="A577" s="15" t="s">
        <v>1867</v>
      </c>
      <c r="B577" s="3">
        <v>44089</v>
      </c>
      <c r="C577" s="15" t="s">
        <v>82</v>
      </c>
      <c r="D577" s="15" t="s">
        <v>78</v>
      </c>
      <c r="E577" s="15" t="s">
        <v>719</v>
      </c>
      <c r="F577" s="15" t="s">
        <v>890</v>
      </c>
      <c r="G577" s="15" t="s">
        <v>50</v>
      </c>
      <c r="H577" s="15" t="s">
        <v>1471</v>
      </c>
      <c r="I577" s="17" t="s">
        <v>52</v>
      </c>
      <c r="J577" s="17" t="s">
        <v>52</v>
      </c>
      <c r="K577" s="17" t="s">
        <v>52</v>
      </c>
      <c r="L577" s="17" t="s">
        <v>52</v>
      </c>
      <c r="M577" s="17">
        <v>0</v>
      </c>
      <c r="N577" s="15" t="s">
        <v>52</v>
      </c>
      <c r="O577" s="15" t="s">
        <v>53</v>
      </c>
      <c r="P577" s="15" t="s">
        <v>52</v>
      </c>
      <c r="Q577" s="17">
        <v>43797356.969999999</v>
      </c>
      <c r="R577" s="17">
        <v>0</v>
      </c>
      <c r="S577" s="17">
        <v>31388364.269999996</v>
      </c>
      <c r="T577" s="17">
        <v>0</v>
      </c>
      <c r="U577" s="15" t="s">
        <v>49</v>
      </c>
      <c r="V577" s="17">
        <v>0</v>
      </c>
      <c r="W577" s="17">
        <v>10697407.5</v>
      </c>
      <c r="X577" s="15" t="s">
        <v>49</v>
      </c>
      <c r="Y577" s="17">
        <v>1711585.2000000002</v>
      </c>
      <c r="Z577" s="17">
        <v>0</v>
      </c>
      <c r="AA577" s="15" t="s">
        <v>49</v>
      </c>
      <c r="AB577" s="17">
        <v>0</v>
      </c>
      <c r="AC577" s="17">
        <v>0</v>
      </c>
      <c r="AD577" s="15" t="s">
        <v>49</v>
      </c>
      <c r="AE577" s="17">
        <v>0</v>
      </c>
      <c r="AF577" s="15">
        <v>0</v>
      </c>
      <c r="AG577" s="15" t="s">
        <v>49</v>
      </c>
      <c r="AH577" s="17">
        <v>0</v>
      </c>
      <c r="AI577" s="17">
        <v>0</v>
      </c>
      <c r="AJ577" s="15" t="s">
        <v>49</v>
      </c>
      <c r="AK577" s="17">
        <v>0</v>
      </c>
      <c r="AL577" s="17">
        <v>0</v>
      </c>
      <c r="AM577" s="104" t="s">
        <v>52</v>
      </c>
      <c r="AN577" s="15" t="s">
        <v>52</v>
      </c>
      <c r="AO577" s="105" t="s">
        <v>52</v>
      </c>
      <c r="AP577" s="15" t="s">
        <v>52</v>
      </c>
      <c r="AQ577" s="20"/>
      <c r="AR577" s="20"/>
    </row>
    <row r="578" spans="1:44" x14ac:dyDescent="0.25">
      <c r="A578" s="15" t="s">
        <v>1868</v>
      </c>
      <c r="B578" s="3">
        <v>44089</v>
      </c>
      <c r="C578" s="15" t="s">
        <v>326</v>
      </c>
      <c r="D578" s="15" t="s">
        <v>100</v>
      </c>
      <c r="E578" s="15" t="s">
        <v>347</v>
      </c>
      <c r="F578" s="15" t="s">
        <v>1277</v>
      </c>
      <c r="G578" s="15" t="s">
        <v>50</v>
      </c>
      <c r="H578" s="15" t="s">
        <v>1428</v>
      </c>
      <c r="I578" s="17" t="s">
        <v>52</v>
      </c>
      <c r="J578" s="17" t="s">
        <v>52</v>
      </c>
      <c r="K578" s="17" t="s">
        <v>52</v>
      </c>
      <c r="L578" s="17" t="s">
        <v>52</v>
      </c>
      <c r="M578" s="17">
        <v>0</v>
      </c>
      <c r="N578" s="15" t="s">
        <v>52</v>
      </c>
      <c r="O578" s="15" t="s">
        <v>53</v>
      </c>
      <c r="P578" s="15" t="s">
        <v>52</v>
      </c>
      <c r="Q578" s="17">
        <v>144155083.23339999</v>
      </c>
      <c r="R578" s="17">
        <v>0</v>
      </c>
      <c r="S578" s="17">
        <v>104079758.84880003</v>
      </c>
      <c r="T578" s="17">
        <v>0</v>
      </c>
      <c r="U578" s="15" t="s">
        <v>49</v>
      </c>
      <c r="V578" s="17">
        <v>0</v>
      </c>
      <c r="W578" s="17">
        <v>34547693.434999995</v>
      </c>
      <c r="X578" s="15" t="s">
        <v>54</v>
      </c>
      <c r="Y578" s="17">
        <v>5527630.9495999999</v>
      </c>
      <c r="Z578" s="17">
        <v>0</v>
      </c>
      <c r="AA578" s="15" t="s">
        <v>49</v>
      </c>
      <c r="AB578" s="17">
        <v>0</v>
      </c>
      <c r="AC578" s="17">
        <v>0</v>
      </c>
      <c r="AD578" s="15" t="s">
        <v>49</v>
      </c>
      <c r="AE578" s="17">
        <v>0</v>
      </c>
      <c r="AF578" s="15">
        <v>0</v>
      </c>
      <c r="AG578" s="15" t="s">
        <v>49</v>
      </c>
      <c r="AH578" s="17">
        <v>0</v>
      </c>
      <c r="AI578" s="17">
        <v>0</v>
      </c>
      <c r="AJ578" s="15" t="s">
        <v>49</v>
      </c>
      <c r="AK578" s="17">
        <v>0</v>
      </c>
      <c r="AL578" s="17">
        <v>0</v>
      </c>
      <c r="AM578" s="104" t="s">
        <v>52</v>
      </c>
      <c r="AN578" s="15" t="s">
        <v>52</v>
      </c>
      <c r="AO578" s="105" t="s">
        <v>52</v>
      </c>
      <c r="AP578" s="15" t="s">
        <v>52</v>
      </c>
      <c r="AQ578" s="20"/>
      <c r="AR578" s="20"/>
    </row>
    <row r="579" spans="1:44" x14ac:dyDescent="0.25">
      <c r="A579" s="15" t="s">
        <v>1869</v>
      </c>
      <c r="B579" s="3">
        <v>44089</v>
      </c>
      <c r="C579" s="15" t="s">
        <v>82</v>
      </c>
      <c r="D579" s="15" t="s">
        <v>100</v>
      </c>
      <c r="E579" s="15" t="s">
        <v>101</v>
      </c>
      <c r="F579" s="15" t="s">
        <v>859</v>
      </c>
      <c r="G579" s="15" t="s">
        <v>50</v>
      </c>
      <c r="H579" s="15" t="s">
        <v>1472</v>
      </c>
      <c r="I579" s="17" t="s">
        <v>52</v>
      </c>
      <c r="J579" s="17" t="s">
        <v>52</v>
      </c>
      <c r="K579" s="17" t="s">
        <v>52</v>
      </c>
      <c r="L579" s="17" t="s">
        <v>52</v>
      </c>
      <c r="M579" s="17">
        <v>0</v>
      </c>
      <c r="N579" s="15" t="s">
        <v>52</v>
      </c>
      <c r="O579" s="15" t="s">
        <v>53</v>
      </c>
      <c r="P579" s="15" t="s">
        <v>52</v>
      </c>
      <c r="Q579" s="17">
        <v>19919227.858599998</v>
      </c>
      <c r="R579" s="17">
        <v>0</v>
      </c>
      <c r="S579" s="17">
        <v>16309207.564999998</v>
      </c>
      <c r="T579" s="17">
        <v>0</v>
      </c>
      <c r="U579" s="15" t="s">
        <v>49</v>
      </c>
      <c r="V579" s="17">
        <v>0</v>
      </c>
      <c r="W579" s="17">
        <v>3112086.46</v>
      </c>
      <c r="X579" s="15" t="s">
        <v>54</v>
      </c>
      <c r="Y579" s="17">
        <v>497933.83360000001</v>
      </c>
      <c r="Z579" s="17">
        <v>0</v>
      </c>
      <c r="AA579" s="15" t="s">
        <v>49</v>
      </c>
      <c r="AB579" s="17">
        <v>0</v>
      </c>
      <c r="AC579" s="17">
        <v>0</v>
      </c>
      <c r="AD579" s="15" t="s">
        <v>49</v>
      </c>
      <c r="AE579" s="17">
        <v>0</v>
      </c>
      <c r="AF579" s="15">
        <v>0</v>
      </c>
      <c r="AG579" s="15" t="s">
        <v>49</v>
      </c>
      <c r="AH579" s="17">
        <v>0</v>
      </c>
      <c r="AI579" s="17">
        <v>0</v>
      </c>
      <c r="AJ579" s="15" t="s">
        <v>49</v>
      </c>
      <c r="AK579" s="17">
        <v>0</v>
      </c>
      <c r="AL579" s="17">
        <v>0</v>
      </c>
      <c r="AM579" s="104" t="s">
        <v>52</v>
      </c>
      <c r="AN579" s="15" t="s">
        <v>52</v>
      </c>
      <c r="AO579" s="105" t="s">
        <v>52</v>
      </c>
      <c r="AP579" s="15" t="s">
        <v>52</v>
      </c>
      <c r="AQ579" s="20"/>
      <c r="AR579" s="20"/>
    </row>
    <row r="580" spans="1:44" x14ac:dyDescent="0.25">
      <c r="A580" s="15" t="s">
        <v>1870</v>
      </c>
      <c r="B580" s="3">
        <v>44089</v>
      </c>
      <c r="C580" s="15" t="s">
        <v>82</v>
      </c>
      <c r="D580" s="15" t="s">
        <v>100</v>
      </c>
      <c r="E580" s="15" t="s">
        <v>101</v>
      </c>
      <c r="F580" s="15" t="s">
        <v>1597</v>
      </c>
      <c r="G580" s="15" t="s">
        <v>50</v>
      </c>
      <c r="H580" s="15" t="s">
        <v>1473</v>
      </c>
      <c r="I580" s="17" t="s">
        <v>52</v>
      </c>
      <c r="J580" s="17" t="s">
        <v>52</v>
      </c>
      <c r="K580" s="17" t="s">
        <v>52</v>
      </c>
      <c r="L580" s="17" t="s">
        <v>52</v>
      </c>
      <c r="M580" s="17">
        <v>0</v>
      </c>
      <c r="N580" s="15" t="s">
        <v>52</v>
      </c>
      <c r="O580" s="15" t="s">
        <v>53</v>
      </c>
      <c r="P580" s="15" t="s">
        <v>52</v>
      </c>
      <c r="Q580" s="17">
        <v>60354202.065800011</v>
      </c>
      <c r="R580" s="17">
        <v>0</v>
      </c>
      <c r="S580" s="17">
        <v>44816993.714999996</v>
      </c>
      <c r="T580" s="17">
        <v>0</v>
      </c>
      <c r="U580" s="15" t="s">
        <v>49</v>
      </c>
      <c r="V580" s="17">
        <v>0</v>
      </c>
      <c r="W580" s="17">
        <v>13394145.130000001</v>
      </c>
      <c r="X580" s="15" t="s">
        <v>54</v>
      </c>
      <c r="Y580" s="17">
        <v>2143063.2207999998</v>
      </c>
      <c r="Z580" s="17">
        <v>0</v>
      </c>
      <c r="AA580" s="15" t="s">
        <v>49</v>
      </c>
      <c r="AB580" s="17">
        <v>0</v>
      </c>
      <c r="AC580" s="17">
        <v>0</v>
      </c>
      <c r="AD580" s="15" t="s">
        <v>49</v>
      </c>
      <c r="AE580" s="17">
        <v>0</v>
      </c>
      <c r="AF580" s="15">
        <v>0</v>
      </c>
      <c r="AG580" s="15" t="s">
        <v>49</v>
      </c>
      <c r="AH580" s="17">
        <v>0</v>
      </c>
      <c r="AI580" s="17">
        <v>0</v>
      </c>
      <c r="AJ580" s="15" t="s">
        <v>49</v>
      </c>
      <c r="AK580" s="17">
        <v>0</v>
      </c>
      <c r="AL580" s="17">
        <v>0</v>
      </c>
      <c r="AM580" s="104" t="s">
        <v>52</v>
      </c>
      <c r="AN580" s="15" t="s">
        <v>52</v>
      </c>
      <c r="AO580" s="105" t="s">
        <v>52</v>
      </c>
      <c r="AP580" s="15" t="s">
        <v>52</v>
      </c>
      <c r="AQ580" s="20"/>
      <c r="AR580" s="20"/>
    </row>
    <row r="581" spans="1:44" x14ac:dyDescent="0.25">
      <c r="A581" s="15" t="s">
        <v>1871</v>
      </c>
      <c r="B581" s="3">
        <v>44089</v>
      </c>
      <c r="C581" s="15" t="s">
        <v>326</v>
      </c>
      <c r="D581" s="15" t="s">
        <v>240</v>
      </c>
      <c r="E581" s="15" t="s">
        <v>373</v>
      </c>
      <c r="F581" s="15" t="s">
        <v>1259</v>
      </c>
      <c r="G581" s="15" t="s">
        <v>50</v>
      </c>
      <c r="H581" s="15" t="s">
        <v>1429</v>
      </c>
      <c r="I581" s="17" t="s">
        <v>52</v>
      </c>
      <c r="J581" s="17" t="s">
        <v>52</v>
      </c>
      <c r="K581" s="17" t="s">
        <v>52</v>
      </c>
      <c r="L581" s="17" t="s">
        <v>52</v>
      </c>
      <c r="M581" s="17">
        <v>0</v>
      </c>
      <c r="N581" s="15" t="s">
        <v>52</v>
      </c>
      <c r="O581" s="15" t="s">
        <v>53</v>
      </c>
      <c r="P581" s="15" t="s">
        <v>52</v>
      </c>
      <c r="Q581" s="17">
        <v>168236424.00420001</v>
      </c>
      <c r="R581" s="17">
        <v>0</v>
      </c>
      <c r="S581" s="17">
        <v>118228281.42</v>
      </c>
      <c r="T581" s="17">
        <v>0</v>
      </c>
      <c r="U581" s="15" t="s">
        <v>49</v>
      </c>
      <c r="V581" s="17">
        <v>0</v>
      </c>
      <c r="W581" s="17">
        <v>43110467.745000005</v>
      </c>
      <c r="X581" s="15" t="s">
        <v>54</v>
      </c>
      <c r="Y581" s="17">
        <v>6897674.8391999984</v>
      </c>
      <c r="Z581" s="17">
        <v>0</v>
      </c>
      <c r="AA581" s="15" t="s">
        <v>49</v>
      </c>
      <c r="AB581" s="17">
        <v>0</v>
      </c>
      <c r="AC581" s="17">
        <v>0</v>
      </c>
      <c r="AD581" s="15" t="s">
        <v>49</v>
      </c>
      <c r="AE581" s="17">
        <v>0</v>
      </c>
      <c r="AF581" s="15">
        <v>0</v>
      </c>
      <c r="AG581" s="15" t="s">
        <v>49</v>
      </c>
      <c r="AH581" s="17">
        <v>0</v>
      </c>
      <c r="AI581" s="17">
        <v>0</v>
      </c>
      <c r="AJ581" s="15" t="s">
        <v>49</v>
      </c>
      <c r="AK581" s="17">
        <v>0</v>
      </c>
      <c r="AL581" s="17">
        <v>0</v>
      </c>
      <c r="AM581" s="104" t="s">
        <v>52</v>
      </c>
      <c r="AN581" s="15" t="s">
        <v>52</v>
      </c>
      <c r="AO581" s="105" t="s">
        <v>52</v>
      </c>
      <c r="AP581" s="15" t="s">
        <v>52</v>
      </c>
      <c r="AQ581" s="20"/>
      <c r="AR581" s="20"/>
    </row>
    <row r="582" spans="1:44" x14ac:dyDescent="0.25">
      <c r="A582" s="15" t="s">
        <v>1872</v>
      </c>
      <c r="B582" s="3">
        <v>44089</v>
      </c>
      <c r="C582" s="15" t="s">
        <v>82</v>
      </c>
      <c r="D582" s="15" t="s">
        <v>240</v>
      </c>
      <c r="E582" s="15" t="s">
        <v>313</v>
      </c>
      <c r="F582" s="15" t="s">
        <v>1598</v>
      </c>
      <c r="G582" s="15" t="s">
        <v>50</v>
      </c>
      <c r="H582" s="15" t="s">
        <v>1474</v>
      </c>
      <c r="I582" s="17" t="s">
        <v>52</v>
      </c>
      <c r="J582" s="17" t="s">
        <v>52</v>
      </c>
      <c r="K582" s="17" t="s">
        <v>52</v>
      </c>
      <c r="L582" s="17" t="s">
        <v>52</v>
      </c>
      <c r="M582" s="17">
        <v>0</v>
      </c>
      <c r="N582" s="15" t="s">
        <v>52</v>
      </c>
      <c r="O582" s="15" t="s">
        <v>53</v>
      </c>
      <c r="P582" s="15" t="s">
        <v>52</v>
      </c>
      <c r="Q582" s="17">
        <v>37484927.863600001</v>
      </c>
      <c r="R582" s="17">
        <v>0</v>
      </c>
      <c r="S582" s="17">
        <v>26177627.375</v>
      </c>
      <c r="T582" s="17">
        <v>0</v>
      </c>
      <c r="U582" s="15" t="s">
        <v>49</v>
      </c>
      <c r="V582" s="17">
        <v>0</v>
      </c>
      <c r="W582" s="17">
        <v>9747672.8350000009</v>
      </c>
      <c r="X582" s="15" t="s">
        <v>49</v>
      </c>
      <c r="Y582" s="17">
        <v>1559627.6535999998</v>
      </c>
      <c r="Z582" s="17">
        <v>0</v>
      </c>
      <c r="AA582" s="15" t="s">
        <v>49</v>
      </c>
      <c r="AB582" s="17">
        <v>0</v>
      </c>
      <c r="AC582" s="17">
        <v>0</v>
      </c>
      <c r="AD582" s="15" t="s">
        <v>49</v>
      </c>
      <c r="AE582" s="17">
        <v>0</v>
      </c>
      <c r="AF582" s="15">
        <v>0</v>
      </c>
      <c r="AG582" s="15" t="s">
        <v>49</v>
      </c>
      <c r="AH582" s="17">
        <v>0</v>
      </c>
      <c r="AI582" s="17">
        <v>0</v>
      </c>
      <c r="AJ582" s="15" t="s">
        <v>49</v>
      </c>
      <c r="AK582" s="17">
        <v>0</v>
      </c>
      <c r="AL582" s="17">
        <v>0</v>
      </c>
      <c r="AM582" s="104" t="s">
        <v>52</v>
      </c>
      <c r="AN582" s="15" t="s">
        <v>52</v>
      </c>
      <c r="AO582" s="105" t="s">
        <v>52</v>
      </c>
      <c r="AP582" s="15" t="s">
        <v>52</v>
      </c>
      <c r="AQ582" s="20"/>
      <c r="AR582" s="20"/>
    </row>
    <row r="583" spans="1:44" x14ac:dyDescent="0.25">
      <c r="A583" s="15" t="s">
        <v>1873</v>
      </c>
      <c r="B583" s="3">
        <v>44089</v>
      </c>
      <c r="C583" s="15" t="s">
        <v>326</v>
      </c>
      <c r="D583" s="15" t="s">
        <v>384</v>
      </c>
      <c r="E583" s="15" t="s">
        <v>385</v>
      </c>
      <c r="F583" s="15" t="s">
        <v>1519</v>
      </c>
      <c r="G583" s="15" t="s">
        <v>50</v>
      </c>
      <c r="H583" s="15" t="s">
        <v>1430</v>
      </c>
      <c r="I583" s="17" t="s">
        <v>52</v>
      </c>
      <c r="J583" s="17" t="s">
        <v>52</v>
      </c>
      <c r="K583" s="17" t="s">
        <v>52</v>
      </c>
      <c r="L583" s="17" t="s">
        <v>52</v>
      </c>
      <c r="M583" s="17">
        <v>0</v>
      </c>
      <c r="N583" s="15" t="s">
        <v>52</v>
      </c>
      <c r="O583" s="15" t="s">
        <v>53</v>
      </c>
      <c r="P583" s="15" t="s">
        <v>52</v>
      </c>
      <c r="Q583" s="17">
        <v>128925960.71880001</v>
      </c>
      <c r="R583" s="17">
        <v>0</v>
      </c>
      <c r="S583" s="17">
        <v>100592269.875</v>
      </c>
      <c r="T583" s="17">
        <v>0</v>
      </c>
      <c r="U583" s="15" t="s">
        <v>49</v>
      </c>
      <c r="V583" s="17">
        <v>0</v>
      </c>
      <c r="W583" s="17">
        <v>24425595.555</v>
      </c>
      <c r="X583" s="15" t="s">
        <v>54</v>
      </c>
      <c r="Y583" s="17">
        <v>3908095.2887999997</v>
      </c>
      <c r="Z583" s="17">
        <v>0</v>
      </c>
      <c r="AA583" s="15" t="s">
        <v>49</v>
      </c>
      <c r="AB583" s="17">
        <v>0</v>
      </c>
      <c r="AC583" s="17">
        <v>0</v>
      </c>
      <c r="AD583" s="15" t="s">
        <v>49</v>
      </c>
      <c r="AE583" s="17">
        <v>0</v>
      </c>
      <c r="AF583" s="15">
        <v>0</v>
      </c>
      <c r="AG583" s="15" t="s">
        <v>49</v>
      </c>
      <c r="AH583" s="17">
        <v>0</v>
      </c>
      <c r="AI583" s="17">
        <v>0</v>
      </c>
      <c r="AJ583" s="15" t="s">
        <v>49</v>
      </c>
      <c r="AK583" s="17">
        <v>0</v>
      </c>
      <c r="AL583" s="17">
        <v>0</v>
      </c>
      <c r="AM583" s="104" t="s">
        <v>52</v>
      </c>
      <c r="AN583" s="15" t="s">
        <v>52</v>
      </c>
      <c r="AO583" s="105" t="s">
        <v>52</v>
      </c>
      <c r="AP583" s="15" t="s">
        <v>52</v>
      </c>
      <c r="AQ583" s="20"/>
      <c r="AR583" s="20"/>
    </row>
    <row r="584" spans="1:44" x14ac:dyDescent="0.25">
      <c r="A584" s="15" t="s">
        <v>1874</v>
      </c>
      <c r="B584" s="3">
        <v>44089</v>
      </c>
      <c r="C584" s="15" t="s">
        <v>326</v>
      </c>
      <c r="D584" s="15" t="s">
        <v>386</v>
      </c>
      <c r="E584" s="15" t="s">
        <v>387</v>
      </c>
      <c r="F584" s="15" t="s">
        <v>1384</v>
      </c>
      <c r="G584" s="15" t="s">
        <v>50</v>
      </c>
      <c r="H584" s="15" t="s">
        <v>1431</v>
      </c>
      <c r="I584" s="17" t="s">
        <v>52</v>
      </c>
      <c r="J584" s="17" t="s">
        <v>52</v>
      </c>
      <c r="K584" s="17" t="s">
        <v>52</v>
      </c>
      <c r="L584" s="17" t="s">
        <v>52</v>
      </c>
      <c r="M584" s="17">
        <v>0</v>
      </c>
      <c r="N584" s="15" t="s">
        <v>52</v>
      </c>
      <c r="O584" s="15" t="s">
        <v>53</v>
      </c>
      <c r="P584" s="15" t="s">
        <v>52</v>
      </c>
      <c r="Q584" s="17">
        <v>92872543.146400005</v>
      </c>
      <c r="R584" s="17">
        <v>0</v>
      </c>
      <c r="S584" s="17">
        <v>63289752.140000008</v>
      </c>
      <c r="T584" s="17">
        <v>0</v>
      </c>
      <c r="U584" s="15" t="s">
        <v>49</v>
      </c>
      <c r="V584" s="17">
        <v>0</v>
      </c>
      <c r="W584" s="17">
        <v>25502406.039999999</v>
      </c>
      <c r="X584" s="15" t="s">
        <v>54</v>
      </c>
      <c r="Y584" s="17">
        <v>4080384.9664000003</v>
      </c>
      <c r="Z584" s="17">
        <v>0</v>
      </c>
      <c r="AA584" s="15" t="s">
        <v>49</v>
      </c>
      <c r="AB584" s="17">
        <v>0</v>
      </c>
      <c r="AC584" s="17">
        <v>0</v>
      </c>
      <c r="AD584" s="15" t="s">
        <v>49</v>
      </c>
      <c r="AE584" s="17">
        <v>0</v>
      </c>
      <c r="AF584" s="15">
        <v>0</v>
      </c>
      <c r="AG584" s="15" t="s">
        <v>49</v>
      </c>
      <c r="AH584" s="17">
        <v>0</v>
      </c>
      <c r="AI584" s="17">
        <v>0</v>
      </c>
      <c r="AJ584" s="15" t="s">
        <v>49</v>
      </c>
      <c r="AK584" s="17">
        <v>0</v>
      </c>
      <c r="AL584" s="17">
        <v>0</v>
      </c>
      <c r="AM584" s="104" t="s">
        <v>52</v>
      </c>
      <c r="AN584" s="15" t="s">
        <v>52</v>
      </c>
      <c r="AO584" s="105" t="s">
        <v>52</v>
      </c>
      <c r="AP584" s="15" t="s">
        <v>52</v>
      </c>
      <c r="AQ584" s="20"/>
      <c r="AR584" s="20"/>
    </row>
    <row r="585" spans="1:44" x14ac:dyDescent="0.25">
      <c r="A585" s="15" t="s">
        <v>1875</v>
      </c>
      <c r="B585" s="3">
        <v>44089</v>
      </c>
      <c r="C585" s="15" t="s">
        <v>326</v>
      </c>
      <c r="D585" s="15" t="s">
        <v>388</v>
      </c>
      <c r="E585" s="15" t="s">
        <v>389</v>
      </c>
      <c r="F585" s="15" t="s">
        <v>1383</v>
      </c>
      <c r="G585" s="15" t="s">
        <v>50</v>
      </c>
      <c r="H585" s="15" t="s">
        <v>1432</v>
      </c>
      <c r="I585" s="17" t="s">
        <v>52</v>
      </c>
      <c r="J585" s="17" t="s">
        <v>52</v>
      </c>
      <c r="K585" s="17" t="s">
        <v>52</v>
      </c>
      <c r="L585" s="17" t="s">
        <v>52</v>
      </c>
      <c r="M585" s="17">
        <v>0</v>
      </c>
      <c r="N585" s="15" t="s">
        <v>52</v>
      </c>
      <c r="O585" s="15" t="s">
        <v>53</v>
      </c>
      <c r="P585" s="15" t="s">
        <v>52</v>
      </c>
      <c r="Q585" s="17">
        <v>3036176.0304</v>
      </c>
      <c r="R585" s="17">
        <v>0</v>
      </c>
      <c r="S585" s="17">
        <v>2428948</v>
      </c>
      <c r="T585" s="17">
        <v>0</v>
      </c>
      <c r="U585" s="15" t="s">
        <v>49</v>
      </c>
      <c r="V585" s="17">
        <v>0</v>
      </c>
      <c r="W585" s="17">
        <v>523472.44</v>
      </c>
      <c r="X585" s="15" t="s">
        <v>49</v>
      </c>
      <c r="Y585" s="17">
        <v>83755.590400000001</v>
      </c>
      <c r="Z585" s="17">
        <v>0</v>
      </c>
      <c r="AA585" s="15" t="s">
        <v>49</v>
      </c>
      <c r="AB585" s="17">
        <v>0</v>
      </c>
      <c r="AC585" s="17">
        <v>0</v>
      </c>
      <c r="AD585" s="15" t="s">
        <v>49</v>
      </c>
      <c r="AE585" s="17">
        <v>0</v>
      </c>
      <c r="AF585" s="15">
        <v>0</v>
      </c>
      <c r="AG585" s="15" t="s">
        <v>49</v>
      </c>
      <c r="AH585" s="17">
        <v>0</v>
      </c>
      <c r="AI585" s="17">
        <v>0</v>
      </c>
      <c r="AJ585" s="15" t="s">
        <v>49</v>
      </c>
      <c r="AK585" s="17">
        <v>0</v>
      </c>
      <c r="AL585" s="17">
        <v>0</v>
      </c>
      <c r="AM585" s="104" t="s">
        <v>52</v>
      </c>
      <c r="AN585" s="15" t="s">
        <v>52</v>
      </c>
      <c r="AO585" s="105" t="s">
        <v>52</v>
      </c>
      <c r="AP585" s="15" t="s">
        <v>52</v>
      </c>
      <c r="AQ585" s="20"/>
      <c r="AR585" s="20"/>
    </row>
    <row r="586" spans="1:44" x14ac:dyDescent="0.25">
      <c r="A586" s="15" t="s">
        <v>1876</v>
      </c>
      <c r="B586" s="3">
        <v>44089</v>
      </c>
      <c r="C586" s="15" t="s">
        <v>326</v>
      </c>
      <c r="D586" s="15" t="s">
        <v>388</v>
      </c>
      <c r="E586" s="15" t="s">
        <v>389</v>
      </c>
      <c r="F586" s="15" t="s">
        <v>1383</v>
      </c>
      <c r="G586" s="15" t="s">
        <v>50</v>
      </c>
      <c r="H586" s="15" t="s">
        <v>1433</v>
      </c>
      <c r="I586" s="17" t="s">
        <v>52</v>
      </c>
      <c r="J586" s="17" t="s">
        <v>52</v>
      </c>
      <c r="K586" s="17" t="s">
        <v>52</v>
      </c>
      <c r="L586" s="17" t="s">
        <v>52</v>
      </c>
      <c r="M586" s="17">
        <v>0</v>
      </c>
      <c r="N586" s="15" t="s">
        <v>52</v>
      </c>
      <c r="O586" s="15" t="s">
        <v>1102</v>
      </c>
      <c r="P586" s="15" t="s">
        <v>1103</v>
      </c>
      <c r="Q586" s="17">
        <v>688500.25</v>
      </c>
      <c r="R586" s="17">
        <v>0</v>
      </c>
      <c r="S586" s="17">
        <v>688500.25</v>
      </c>
      <c r="T586" s="17">
        <v>0</v>
      </c>
      <c r="U586" s="15" t="s">
        <v>49</v>
      </c>
      <c r="V586" s="17">
        <v>0</v>
      </c>
      <c r="W586" s="17">
        <v>0</v>
      </c>
      <c r="X586" s="15" t="s">
        <v>49</v>
      </c>
      <c r="Y586" s="17">
        <v>0</v>
      </c>
      <c r="Z586" s="17">
        <v>0</v>
      </c>
      <c r="AA586" s="15" t="s">
        <v>49</v>
      </c>
      <c r="AB586" s="17">
        <v>0</v>
      </c>
      <c r="AC586" s="17">
        <v>0</v>
      </c>
      <c r="AD586" s="15" t="s">
        <v>49</v>
      </c>
      <c r="AE586" s="17">
        <v>0</v>
      </c>
      <c r="AF586" s="15">
        <v>0</v>
      </c>
      <c r="AG586" s="15" t="s">
        <v>49</v>
      </c>
      <c r="AH586" s="17">
        <v>0</v>
      </c>
      <c r="AI586" s="17">
        <v>0</v>
      </c>
      <c r="AJ586" s="15" t="s">
        <v>49</v>
      </c>
      <c r="AK586" s="17">
        <v>0</v>
      </c>
      <c r="AL586" s="17">
        <v>0</v>
      </c>
      <c r="AM586" s="104" t="s">
        <v>52</v>
      </c>
      <c r="AN586" s="15" t="s">
        <v>52</v>
      </c>
      <c r="AO586" s="105" t="s">
        <v>52</v>
      </c>
      <c r="AP586" s="15" t="s">
        <v>52</v>
      </c>
      <c r="AQ586" s="20"/>
      <c r="AR586" s="20"/>
    </row>
    <row r="587" spans="1:44" x14ac:dyDescent="0.25">
      <c r="A587" s="15" t="s">
        <v>1877</v>
      </c>
      <c r="B587" s="3">
        <v>44089</v>
      </c>
      <c r="C587" s="15" t="s">
        <v>326</v>
      </c>
      <c r="D587" s="15" t="s">
        <v>388</v>
      </c>
      <c r="E587" s="15" t="s">
        <v>389</v>
      </c>
      <c r="F587" s="15" t="s">
        <v>1383</v>
      </c>
      <c r="G587" s="15" t="s">
        <v>50</v>
      </c>
      <c r="H587" s="15" t="s">
        <v>1434</v>
      </c>
      <c r="I587" s="17" t="s">
        <v>52</v>
      </c>
      <c r="J587" s="17" t="s">
        <v>52</v>
      </c>
      <c r="K587" s="17" t="s">
        <v>52</v>
      </c>
      <c r="L587" s="17" t="s">
        <v>52</v>
      </c>
      <c r="M587" s="17">
        <v>0</v>
      </c>
      <c r="N587" s="15" t="s">
        <v>52</v>
      </c>
      <c r="O587" s="15" t="s">
        <v>53</v>
      </c>
      <c r="P587" s="15" t="s">
        <v>52</v>
      </c>
      <c r="Q587" s="17">
        <v>22457204.497000001</v>
      </c>
      <c r="R587" s="17">
        <v>0</v>
      </c>
      <c r="S587" s="17">
        <v>17003062.324999999</v>
      </c>
      <c r="T587" s="17">
        <v>0</v>
      </c>
      <c r="U587" s="15" t="s">
        <v>49</v>
      </c>
      <c r="V587" s="17">
        <v>0</v>
      </c>
      <c r="W587" s="17">
        <v>4701846.7</v>
      </c>
      <c r="X587" s="15" t="s">
        <v>54</v>
      </c>
      <c r="Y587" s="17">
        <v>752295.47199999995</v>
      </c>
      <c r="Z587" s="17">
        <v>0</v>
      </c>
      <c r="AA587" s="15" t="s">
        <v>49</v>
      </c>
      <c r="AB587" s="17">
        <v>0</v>
      </c>
      <c r="AC587" s="17">
        <v>0</v>
      </c>
      <c r="AD587" s="15" t="s">
        <v>49</v>
      </c>
      <c r="AE587" s="17">
        <v>0</v>
      </c>
      <c r="AF587" s="15">
        <v>0</v>
      </c>
      <c r="AG587" s="15" t="s">
        <v>49</v>
      </c>
      <c r="AH587" s="17">
        <v>0</v>
      </c>
      <c r="AI587" s="17">
        <v>0</v>
      </c>
      <c r="AJ587" s="15" t="s">
        <v>49</v>
      </c>
      <c r="AK587" s="17">
        <v>0</v>
      </c>
      <c r="AL587" s="17">
        <v>0</v>
      </c>
      <c r="AM587" s="104" t="s">
        <v>52</v>
      </c>
      <c r="AN587" s="15" t="s">
        <v>52</v>
      </c>
      <c r="AO587" s="105" t="s">
        <v>52</v>
      </c>
      <c r="AP587" s="15" t="s">
        <v>52</v>
      </c>
      <c r="AQ587" s="20"/>
      <c r="AR587" s="20"/>
    </row>
    <row r="588" spans="1:44" x14ac:dyDescent="0.25">
      <c r="A588" s="15" t="s">
        <v>1878</v>
      </c>
      <c r="B588" s="3">
        <v>44089</v>
      </c>
      <c r="C588" s="15" t="s">
        <v>326</v>
      </c>
      <c r="D588" s="15" t="s">
        <v>393</v>
      </c>
      <c r="E588" s="15" t="s">
        <v>394</v>
      </c>
      <c r="F588" s="15" t="s">
        <v>1520</v>
      </c>
      <c r="G588" s="15" t="s">
        <v>50</v>
      </c>
      <c r="H588" s="15" t="s">
        <v>1435</v>
      </c>
      <c r="I588" s="17" t="s">
        <v>52</v>
      </c>
      <c r="J588" s="17" t="s">
        <v>52</v>
      </c>
      <c r="K588" s="17" t="s">
        <v>52</v>
      </c>
      <c r="L588" s="17" t="s">
        <v>52</v>
      </c>
      <c r="M588" s="17">
        <v>0</v>
      </c>
      <c r="N588" s="15" t="s">
        <v>52</v>
      </c>
      <c r="O588" s="15" t="s">
        <v>53</v>
      </c>
      <c r="P588" s="15" t="s">
        <v>52</v>
      </c>
      <c r="Q588" s="17">
        <v>141448022.1124</v>
      </c>
      <c r="R588" s="17">
        <v>0</v>
      </c>
      <c r="S588" s="17">
        <v>113850585.77999999</v>
      </c>
      <c r="T588" s="17">
        <v>0</v>
      </c>
      <c r="U588" s="15" t="s">
        <v>49</v>
      </c>
      <c r="V588" s="17">
        <v>0</v>
      </c>
      <c r="W588" s="17">
        <v>23790893.390000001</v>
      </c>
      <c r="X588" s="15" t="s">
        <v>54</v>
      </c>
      <c r="Y588" s="17">
        <v>3806542.9424000001</v>
      </c>
      <c r="Z588" s="17">
        <v>0</v>
      </c>
      <c r="AA588" s="15" t="s">
        <v>49</v>
      </c>
      <c r="AB588" s="17">
        <v>0</v>
      </c>
      <c r="AC588" s="17">
        <v>0</v>
      </c>
      <c r="AD588" s="15" t="s">
        <v>49</v>
      </c>
      <c r="AE588" s="17">
        <v>0</v>
      </c>
      <c r="AF588" s="15">
        <v>0</v>
      </c>
      <c r="AG588" s="15" t="s">
        <v>49</v>
      </c>
      <c r="AH588" s="17">
        <v>0</v>
      </c>
      <c r="AI588" s="17">
        <v>0</v>
      </c>
      <c r="AJ588" s="15" t="s">
        <v>49</v>
      </c>
      <c r="AK588" s="17">
        <v>0</v>
      </c>
      <c r="AL588" s="17">
        <v>0</v>
      </c>
      <c r="AM588" s="104" t="s">
        <v>52</v>
      </c>
      <c r="AN588" s="15" t="s">
        <v>52</v>
      </c>
      <c r="AO588" s="105" t="s">
        <v>52</v>
      </c>
      <c r="AP588" s="15" t="s">
        <v>52</v>
      </c>
      <c r="AQ588" s="20"/>
      <c r="AR588" s="20"/>
    </row>
    <row r="589" spans="1:44" x14ac:dyDescent="0.25">
      <c r="A589" s="15" t="s">
        <v>1879</v>
      </c>
      <c r="B589" s="3">
        <v>44089</v>
      </c>
      <c r="C589" s="15" t="s">
        <v>46</v>
      </c>
      <c r="D589" s="15" t="s">
        <v>652</v>
      </c>
      <c r="E589" s="15" t="s">
        <v>48</v>
      </c>
      <c r="F589" s="15" t="s">
        <v>1524</v>
      </c>
      <c r="G589" s="15" t="s">
        <v>50</v>
      </c>
      <c r="H589" s="15" t="s">
        <v>1486</v>
      </c>
      <c r="I589" s="17" t="s">
        <v>52</v>
      </c>
      <c r="J589" s="17" t="s">
        <v>52</v>
      </c>
      <c r="K589" s="17" t="s">
        <v>52</v>
      </c>
      <c r="L589" s="17" t="s">
        <v>52</v>
      </c>
      <c r="M589" s="17">
        <v>0</v>
      </c>
      <c r="N589" s="15" t="s">
        <v>52</v>
      </c>
      <c r="O589" s="15" t="s">
        <v>53</v>
      </c>
      <c r="P589" s="15" t="s">
        <v>52</v>
      </c>
      <c r="Q589" s="17">
        <v>90028519.724000007</v>
      </c>
      <c r="R589" s="17">
        <v>0</v>
      </c>
      <c r="S589" s="17">
        <v>84349936.75</v>
      </c>
      <c r="T589" s="17">
        <v>0</v>
      </c>
      <c r="U589" s="15" t="s">
        <v>49</v>
      </c>
      <c r="V589" s="17">
        <v>0</v>
      </c>
      <c r="W589" s="17">
        <v>4895330.1500000004</v>
      </c>
      <c r="X589" s="15" t="s">
        <v>54</v>
      </c>
      <c r="Y589" s="17">
        <v>783252.82400000002</v>
      </c>
      <c r="Z589" s="17">
        <v>0</v>
      </c>
      <c r="AA589" s="15" t="s">
        <v>49</v>
      </c>
      <c r="AB589" s="17">
        <v>0</v>
      </c>
      <c r="AC589" s="17">
        <v>0</v>
      </c>
      <c r="AD589" s="15" t="s">
        <v>49</v>
      </c>
      <c r="AE589" s="17">
        <v>0</v>
      </c>
      <c r="AF589" s="15">
        <v>0</v>
      </c>
      <c r="AG589" s="15" t="s">
        <v>49</v>
      </c>
      <c r="AH589" s="17">
        <v>0</v>
      </c>
      <c r="AI589" s="17">
        <v>0</v>
      </c>
      <c r="AJ589" s="15" t="s">
        <v>49</v>
      </c>
      <c r="AK589" s="17">
        <v>0</v>
      </c>
      <c r="AL589" s="17">
        <v>0</v>
      </c>
      <c r="AM589" s="104" t="s">
        <v>52</v>
      </c>
      <c r="AN589" s="15" t="s">
        <v>52</v>
      </c>
      <c r="AO589" s="105" t="s">
        <v>52</v>
      </c>
      <c r="AP589" s="15" t="s">
        <v>52</v>
      </c>
      <c r="AQ589" s="20"/>
      <c r="AR589" s="20"/>
    </row>
    <row r="590" spans="1:44" x14ac:dyDescent="0.25">
      <c r="A590" s="15" t="s">
        <v>1880</v>
      </c>
      <c r="B590" s="3">
        <v>44089</v>
      </c>
      <c r="C590" s="15" t="s">
        <v>46</v>
      </c>
      <c r="D590" s="15" t="s">
        <v>652</v>
      </c>
      <c r="E590" s="15" t="s">
        <v>48</v>
      </c>
      <c r="F590" s="15" t="s">
        <v>1524</v>
      </c>
      <c r="G590" s="15" t="s">
        <v>60</v>
      </c>
      <c r="H590" s="15" t="s">
        <v>52</v>
      </c>
      <c r="I590" s="17" t="s">
        <v>1487</v>
      </c>
      <c r="J590" s="17" t="s">
        <v>52</v>
      </c>
      <c r="K590" s="17" t="s">
        <v>1488</v>
      </c>
      <c r="L590" s="17" t="s">
        <v>1411</v>
      </c>
      <c r="M590" s="17">
        <v>8409600</v>
      </c>
      <c r="N590" s="15" t="s">
        <v>64</v>
      </c>
      <c r="O590" s="15" t="s">
        <v>1489</v>
      </c>
      <c r="P590" s="15" t="s">
        <v>1490</v>
      </c>
      <c r="Q590" s="17">
        <v>-8409600</v>
      </c>
      <c r="R590" s="17">
        <v>0</v>
      </c>
      <c r="S590" s="17">
        <v>-8409600</v>
      </c>
      <c r="T590" s="17">
        <v>0</v>
      </c>
      <c r="U590" s="15" t="s">
        <v>49</v>
      </c>
      <c r="V590" s="17">
        <v>0</v>
      </c>
      <c r="W590" s="17">
        <v>0</v>
      </c>
      <c r="X590" s="15" t="s">
        <v>49</v>
      </c>
      <c r="Y590" s="17">
        <v>0</v>
      </c>
      <c r="Z590" s="17">
        <v>0</v>
      </c>
      <c r="AA590" s="15" t="s">
        <v>49</v>
      </c>
      <c r="AB590" s="17">
        <v>0</v>
      </c>
      <c r="AC590" s="17">
        <v>0</v>
      </c>
      <c r="AD590" s="15" t="s">
        <v>49</v>
      </c>
      <c r="AE590" s="17">
        <v>0</v>
      </c>
      <c r="AF590" s="15">
        <v>0</v>
      </c>
      <c r="AG590" s="15" t="s">
        <v>49</v>
      </c>
      <c r="AH590" s="17">
        <v>0</v>
      </c>
      <c r="AI590" s="17">
        <v>0</v>
      </c>
      <c r="AJ590" s="15" t="s">
        <v>49</v>
      </c>
      <c r="AK590" s="17">
        <v>0</v>
      </c>
      <c r="AL590" s="17">
        <v>0</v>
      </c>
      <c r="AM590" s="104" t="s">
        <v>52</v>
      </c>
      <c r="AN590" s="15" t="s">
        <v>52</v>
      </c>
      <c r="AO590" s="105" t="s">
        <v>52</v>
      </c>
      <c r="AP590" s="15" t="s">
        <v>52</v>
      </c>
      <c r="AQ590" s="20"/>
      <c r="AR590" s="20"/>
    </row>
    <row r="591" spans="1:44" x14ac:dyDescent="0.25">
      <c r="A591" s="15" t="s">
        <v>1881</v>
      </c>
      <c r="B591" s="3">
        <v>44089</v>
      </c>
      <c r="C591" s="15" t="s">
        <v>326</v>
      </c>
      <c r="D591" s="15" t="s">
        <v>397</v>
      </c>
      <c r="E591" s="15" t="s">
        <v>398</v>
      </c>
      <c r="F591" s="15" t="s">
        <v>1521</v>
      </c>
      <c r="G591" s="15" t="s">
        <v>50</v>
      </c>
      <c r="H591" s="15" t="s">
        <v>1436</v>
      </c>
      <c r="I591" s="17" t="s">
        <v>52</v>
      </c>
      <c r="J591" s="17" t="s">
        <v>52</v>
      </c>
      <c r="K591" s="17" t="s">
        <v>52</v>
      </c>
      <c r="L591" s="17" t="s">
        <v>52</v>
      </c>
      <c r="M591" s="17">
        <v>0</v>
      </c>
      <c r="N591" s="15" t="s">
        <v>52</v>
      </c>
      <c r="O591" s="15" t="s">
        <v>53</v>
      </c>
      <c r="P591" s="15" t="s">
        <v>52</v>
      </c>
      <c r="Q591" s="17">
        <v>42940937.983199999</v>
      </c>
      <c r="R591" s="17">
        <v>0</v>
      </c>
      <c r="S591" s="17">
        <v>8508448</v>
      </c>
      <c r="T591" s="17">
        <v>0</v>
      </c>
      <c r="U591" s="15" t="s">
        <v>49</v>
      </c>
      <c r="V591" s="17">
        <v>0</v>
      </c>
      <c r="W591" s="17">
        <v>29683181.020000003</v>
      </c>
      <c r="X591" s="15" t="s">
        <v>49</v>
      </c>
      <c r="Y591" s="17">
        <v>4749308.9631999992</v>
      </c>
      <c r="Z591" s="17">
        <v>0</v>
      </c>
      <c r="AA591" s="15" t="s">
        <v>49</v>
      </c>
      <c r="AB591" s="17">
        <v>0</v>
      </c>
      <c r="AC591" s="17">
        <v>0</v>
      </c>
      <c r="AD591" s="15" t="s">
        <v>49</v>
      </c>
      <c r="AE591" s="17">
        <v>0</v>
      </c>
      <c r="AF591" s="15">
        <v>0</v>
      </c>
      <c r="AG591" s="15" t="s">
        <v>49</v>
      </c>
      <c r="AH591" s="17">
        <v>0</v>
      </c>
      <c r="AI591" s="17">
        <v>0</v>
      </c>
      <c r="AJ591" s="15" t="s">
        <v>49</v>
      </c>
      <c r="AK591" s="17">
        <v>0</v>
      </c>
      <c r="AL591" s="17">
        <v>0</v>
      </c>
      <c r="AM591" s="104" t="s">
        <v>52</v>
      </c>
      <c r="AN591" s="15" t="s">
        <v>52</v>
      </c>
      <c r="AO591" s="105" t="s">
        <v>52</v>
      </c>
      <c r="AP591" s="15" t="s">
        <v>52</v>
      </c>
      <c r="AQ591" s="20"/>
      <c r="AR591" s="20"/>
    </row>
    <row r="592" spans="1:44" x14ac:dyDescent="0.25">
      <c r="A592" s="15" t="s">
        <v>1882</v>
      </c>
      <c r="B592" s="19">
        <v>44089</v>
      </c>
      <c r="C592" s="15" t="s">
        <v>326</v>
      </c>
      <c r="D592" s="15" t="s">
        <v>1352</v>
      </c>
      <c r="E592" s="15" t="s">
        <v>1353</v>
      </c>
      <c r="F592" s="15" t="s">
        <v>1522</v>
      </c>
      <c r="G592" s="15" t="s">
        <v>50</v>
      </c>
      <c r="H592" s="15" t="s">
        <v>1354</v>
      </c>
      <c r="I592" s="17"/>
      <c r="J592" s="17"/>
      <c r="K592" s="17"/>
      <c r="L592" s="17"/>
      <c r="M592" s="17">
        <v>0</v>
      </c>
      <c r="N592" s="15"/>
      <c r="O592" s="15" t="s">
        <v>661</v>
      </c>
      <c r="P592" s="15"/>
      <c r="Q592" s="17">
        <v>0</v>
      </c>
      <c r="R592" s="17">
        <v>0</v>
      </c>
      <c r="S592" s="17">
        <v>0</v>
      </c>
      <c r="T592" s="17">
        <v>0</v>
      </c>
      <c r="U592" s="15" t="s">
        <v>49</v>
      </c>
      <c r="V592" s="17">
        <v>0</v>
      </c>
      <c r="W592" s="17">
        <v>0</v>
      </c>
      <c r="X592" s="15" t="s">
        <v>49</v>
      </c>
      <c r="Y592" s="17">
        <v>0</v>
      </c>
      <c r="Z592" s="17">
        <v>0</v>
      </c>
      <c r="AA592" s="15" t="s">
        <v>49</v>
      </c>
      <c r="AB592" s="17">
        <v>0</v>
      </c>
      <c r="AC592" s="17">
        <v>0</v>
      </c>
      <c r="AD592" s="15" t="s">
        <v>49</v>
      </c>
      <c r="AE592" s="17">
        <v>0</v>
      </c>
      <c r="AF592" s="15" t="s">
        <v>681</v>
      </c>
      <c r="AG592" s="15" t="s">
        <v>49</v>
      </c>
      <c r="AH592" s="17">
        <v>0</v>
      </c>
      <c r="AI592" s="17">
        <v>0</v>
      </c>
      <c r="AJ592" s="15" t="s">
        <v>49</v>
      </c>
      <c r="AK592" s="17">
        <v>0</v>
      </c>
      <c r="AL592" s="17">
        <v>0</v>
      </c>
      <c r="AM592" s="104"/>
      <c r="AN592" s="5"/>
      <c r="AO592" s="106"/>
      <c r="AP592" s="15"/>
      <c r="AQ592" s="20"/>
      <c r="AR592" s="20"/>
    </row>
    <row r="593" spans="1:44" x14ac:dyDescent="0.25">
      <c r="A593" s="15" t="s">
        <v>1883</v>
      </c>
      <c r="B593" s="3">
        <v>44089</v>
      </c>
      <c r="C593" s="15" t="s">
        <v>326</v>
      </c>
      <c r="D593" s="15" t="s">
        <v>399</v>
      </c>
      <c r="E593" s="15" t="s">
        <v>400</v>
      </c>
      <c r="F593" s="15" t="s">
        <v>1523</v>
      </c>
      <c r="G593" s="15" t="s">
        <v>50</v>
      </c>
      <c r="H593" s="15" t="s">
        <v>1410</v>
      </c>
      <c r="I593" s="17" t="s">
        <v>52</v>
      </c>
      <c r="J593" s="17" t="s">
        <v>52</v>
      </c>
      <c r="K593" s="17" t="s">
        <v>52</v>
      </c>
      <c r="L593" s="17" t="s">
        <v>52</v>
      </c>
      <c r="M593" s="17">
        <v>0</v>
      </c>
      <c r="N593" s="15" t="s">
        <v>52</v>
      </c>
      <c r="O593" s="15" t="s">
        <v>53</v>
      </c>
      <c r="P593" s="15" t="s">
        <v>52</v>
      </c>
      <c r="Q593" s="17">
        <v>0</v>
      </c>
      <c r="R593" s="17">
        <v>0</v>
      </c>
      <c r="S593" s="17">
        <v>0</v>
      </c>
      <c r="T593" s="17">
        <v>0</v>
      </c>
      <c r="U593" s="15" t="s">
        <v>49</v>
      </c>
      <c r="V593" s="17">
        <v>0</v>
      </c>
      <c r="W593" s="17">
        <v>0</v>
      </c>
      <c r="X593" s="15" t="s">
        <v>54</v>
      </c>
      <c r="Y593" s="17">
        <v>0</v>
      </c>
      <c r="Z593" s="17">
        <v>0</v>
      </c>
      <c r="AA593" s="15" t="s">
        <v>49</v>
      </c>
      <c r="AB593" s="17">
        <v>0</v>
      </c>
      <c r="AC593" s="17">
        <v>0</v>
      </c>
      <c r="AD593" s="15" t="s">
        <v>49</v>
      </c>
      <c r="AE593" s="17">
        <v>0</v>
      </c>
      <c r="AF593" s="15">
        <v>0</v>
      </c>
      <c r="AG593" s="15" t="s">
        <v>49</v>
      </c>
      <c r="AH593" s="17">
        <v>0</v>
      </c>
      <c r="AI593" s="17">
        <v>0</v>
      </c>
      <c r="AJ593" s="15" t="s">
        <v>49</v>
      </c>
      <c r="AK593" s="17">
        <v>0</v>
      </c>
      <c r="AL593" s="17">
        <v>0</v>
      </c>
      <c r="AM593" s="104" t="s">
        <v>52</v>
      </c>
      <c r="AN593" s="15" t="s">
        <v>52</v>
      </c>
      <c r="AO593" s="105" t="s">
        <v>52</v>
      </c>
      <c r="AP593" s="15" t="s">
        <v>52</v>
      </c>
      <c r="AQ593" s="20"/>
      <c r="AR593" s="20"/>
    </row>
    <row r="594" spans="1:44" x14ac:dyDescent="0.25">
      <c r="A594" s="15" t="s">
        <v>1884</v>
      </c>
      <c r="B594" s="3">
        <v>44075</v>
      </c>
      <c r="C594" s="15" t="s">
        <v>82</v>
      </c>
      <c r="D594" s="15" t="s">
        <v>100</v>
      </c>
      <c r="E594" s="15" t="s">
        <v>101</v>
      </c>
      <c r="F594" s="15" t="s">
        <v>907</v>
      </c>
      <c r="G594" s="15" t="s">
        <v>50</v>
      </c>
      <c r="H594" s="15" t="s">
        <v>724</v>
      </c>
      <c r="I594" s="17" t="s">
        <v>52</v>
      </c>
      <c r="J594" s="17" t="s">
        <v>52</v>
      </c>
      <c r="K594" s="17" t="s">
        <v>52</v>
      </c>
      <c r="L594" s="17" t="s">
        <v>52</v>
      </c>
      <c r="M594" s="17">
        <v>0</v>
      </c>
      <c r="N594" s="15" t="s">
        <v>52</v>
      </c>
      <c r="O594" s="15" t="s">
        <v>53</v>
      </c>
      <c r="P594" s="15" t="s">
        <v>52</v>
      </c>
      <c r="Q594" s="17">
        <v>47782509.301199995</v>
      </c>
      <c r="R594" s="17">
        <v>0</v>
      </c>
      <c r="S594" s="17">
        <v>30273915.239999995</v>
      </c>
      <c r="T594" s="17">
        <v>0</v>
      </c>
      <c r="U594" s="15" t="s">
        <v>49</v>
      </c>
      <c r="V594" s="17">
        <v>0</v>
      </c>
      <c r="W594" s="17">
        <v>15093615.569999998</v>
      </c>
      <c r="X594" s="15" t="s">
        <v>49</v>
      </c>
      <c r="Y594" s="17">
        <v>2414978.4912</v>
      </c>
      <c r="Z594" s="17">
        <v>0</v>
      </c>
      <c r="AA594" s="15" t="s">
        <v>49</v>
      </c>
      <c r="AB594" s="17">
        <v>0</v>
      </c>
      <c r="AC594" s="17">
        <v>0</v>
      </c>
      <c r="AD594" s="15" t="s">
        <v>49</v>
      </c>
      <c r="AE594" s="17">
        <v>0</v>
      </c>
      <c r="AF594" s="15">
        <v>0</v>
      </c>
      <c r="AG594" s="15" t="s">
        <v>49</v>
      </c>
      <c r="AH594" s="17">
        <v>0</v>
      </c>
      <c r="AI594" s="17">
        <v>0</v>
      </c>
      <c r="AJ594" s="15" t="s">
        <v>49</v>
      </c>
      <c r="AK594" s="17">
        <v>0</v>
      </c>
      <c r="AL594" s="17">
        <v>0</v>
      </c>
      <c r="AM594" s="104" t="s">
        <v>52</v>
      </c>
      <c r="AN594" s="15" t="s">
        <v>52</v>
      </c>
      <c r="AO594" s="105" t="s">
        <v>52</v>
      </c>
      <c r="AP594" s="15" t="s">
        <v>52</v>
      </c>
      <c r="AQ594" s="20"/>
      <c r="AR594" s="20"/>
    </row>
    <row r="595" spans="1:44" x14ac:dyDescent="0.25">
      <c r="A595" s="15" t="s">
        <v>1885</v>
      </c>
      <c r="B595" s="3">
        <v>44084</v>
      </c>
      <c r="C595" s="15" t="s">
        <v>82</v>
      </c>
      <c r="D595" s="15" t="s">
        <v>100</v>
      </c>
      <c r="E595" s="15" t="s">
        <v>101</v>
      </c>
      <c r="F595" s="15" t="s">
        <v>898</v>
      </c>
      <c r="G595" s="15" t="s">
        <v>50</v>
      </c>
      <c r="H595" s="15" t="s">
        <v>841</v>
      </c>
      <c r="I595" s="17" t="s">
        <v>52</v>
      </c>
      <c r="J595" s="17" t="s">
        <v>52</v>
      </c>
      <c r="K595" s="17" t="s">
        <v>52</v>
      </c>
      <c r="L595" s="17" t="s">
        <v>52</v>
      </c>
      <c r="M595" s="17">
        <v>0</v>
      </c>
      <c r="N595" s="15" t="s">
        <v>52</v>
      </c>
      <c r="O595" s="15" t="s">
        <v>53</v>
      </c>
      <c r="P595" s="15" t="s">
        <v>52</v>
      </c>
      <c r="Q595" s="17">
        <v>102041040.95200001</v>
      </c>
      <c r="R595" s="17">
        <v>0</v>
      </c>
      <c r="S595" s="17">
        <v>66743460.749999985</v>
      </c>
      <c r="T595" s="17">
        <v>0</v>
      </c>
      <c r="U595" s="15" t="s">
        <v>49</v>
      </c>
      <c r="V595" s="17">
        <v>0</v>
      </c>
      <c r="W595" s="17">
        <v>30428948.450000003</v>
      </c>
      <c r="X595" s="15" t="s">
        <v>49</v>
      </c>
      <c r="Y595" s="17">
        <v>4868631.7520000003</v>
      </c>
      <c r="Z595" s="17">
        <v>0</v>
      </c>
      <c r="AA595" s="15" t="s">
        <v>49</v>
      </c>
      <c r="AB595" s="17">
        <v>0</v>
      </c>
      <c r="AC595" s="17">
        <v>0</v>
      </c>
      <c r="AD595" s="15" t="s">
        <v>49</v>
      </c>
      <c r="AE595" s="17">
        <v>0</v>
      </c>
      <c r="AF595" s="15">
        <v>0</v>
      </c>
      <c r="AG595" s="15" t="s">
        <v>49</v>
      </c>
      <c r="AH595" s="17">
        <v>0</v>
      </c>
      <c r="AI595" s="17">
        <v>0</v>
      </c>
      <c r="AJ595" s="15" t="s">
        <v>49</v>
      </c>
      <c r="AK595" s="17">
        <v>0</v>
      </c>
      <c r="AL595" s="17">
        <v>0</v>
      </c>
      <c r="AM595" s="104" t="s">
        <v>52</v>
      </c>
      <c r="AN595" s="15" t="s">
        <v>52</v>
      </c>
      <c r="AO595" s="105" t="s">
        <v>52</v>
      </c>
      <c r="AP595" s="15" t="s">
        <v>52</v>
      </c>
      <c r="AQ595" s="20"/>
      <c r="AR595" s="20"/>
    </row>
    <row r="596" spans="1:44" x14ac:dyDescent="0.25">
      <c r="A596" s="15" t="s">
        <v>1886</v>
      </c>
      <c r="B596" s="3">
        <v>44085</v>
      </c>
      <c r="C596" s="15" t="s">
        <v>82</v>
      </c>
      <c r="D596" s="15" t="s">
        <v>100</v>
      </c>
      <c r="E596" s="15" t="s">
        <v>101</v>
      </c>
      <c r="F596" s="15" t="s">
        <v>326</v>
      </c>
      <c r="G596" s="15" t="s">
        <v>50</v>
      </c>
      <c r="H596" s="15" t="s">
        <v>864</v>
      </c>
      <c r="I596" s="17" t="s">
        <v>52</v>
      </c>
      <c r="J596" s="17" t="s">
        <v>52</v>
      </c>
      <c r="K596" s="17" t="s">
        <v>52</v>
      </c>
      <c r="L596" s="17" t="s">
        <v>52</v>
      </c>
      <c r="M596" s="17">
        <v>0</v>
      </c>
      <c r="N596" s="15" t="s">
        <v>52</v>
      </c>
      <c r="O596" s="15" t="s">
        <v>53</v>
      </c>
      <c r="P596" s="15" t="s">
        <v>52</v>
      </c>
      <c r="Q596" s="17">
        <v>75169390.61680001</v>
      </c>
      <c r="R596" s="17">
        <v>0</v>
      </c>
      <c r="S596" s="17">
        <v>48886586.529999986</v>
      </c>
      <c r="T596" s="17">
        <v>0</v>
      </c>
      <c r="U596" s="15" t="s">
        <v>49</v>
      </c>
      <c r="V596" s="17">
        <v>0</v>
      </c>
      <c r="W596" s="17">
        <v>22657589.730000004</v>
      </c>
      <c r="X596" s="15" t="s">
        <v>49</v>
      </c>
      <c r="Y596" s="17">
        <v>3625214.3568000006</v>
      </c>
      <c r="Z596" s="17">
        <v>0</v>
      </c>
      <c r="AA596" s="15" t="s">
        <v>49</v>
      </c>
      <c r="AB596" s="17">
        <v>0</v>
      </c>
      <c r="AC596" s="17">
        <v>0</v>
      </c>
      <c r="AD596" s="15" t="s">
        <v>49</v>
      </c>
      <c r="AE596" s="17">
        <v>0</v>
      </c>
      <c r="AF596" s="15">
        <v>0</v>
      </c>
      <c r="AG596" s="15" t="s">
        <v>49</v>
      </c>
      <c r="AH596" s="17">
        <v>0</v>
      </c>
      <c r="AI596" s="17">
        <v>0</v>
      </c>
      <c r="AJ596" s="15" t="s">
        <v>49</v>
      </c>
      <c r="AK596" s="17">
        <v>0</v>
      </c>
      <c r="AL596" s="17">
        <v>0</v>
      </c>
      <c r="AM596" s="104" t="s">
        <v>52</v>
      </c>
      <c r="AN596" s="15" t="s">
        <v>52</v>
      </c>
      <c r="AO596" s="105" t="s">
        <v>52</v>
      </c>
      <c r="AP596" s="15" t="s">
        <v>52</v>
      </c>
      <c r="AQ596" s="20"/>
      <c r="AR596" s="20"/>
    </row>
    <row r="597" spans="1:44" x14ac:dyDescent="0.25">
      <c r="A597" s="15" t="s">
        <v>1887</v>
      </c>
      <c r="B597" s="3">
        <v>44086</v>
      </c>
      <c r="C597" s="15" t="s">
        <v>82</v>
      </c>
      <c r="D597" s="15" t="s">
        <v>100</v>
      </c>
      <c r="E597" s="15" t="s">
        <v>101</v>
      </c>
      <c r="F597" s="15" t="s">
        <v>46</v>
      </c>
      <c r="G597" s="15" t="s">
        <v>50</v>
      </c>
      <c r="H597" s="15" t="s">
        <v>885</v>
      </c>
      <c r="I597" s="17" t="s">
        <v>52</v>
      </c>
      <c r="J597" s="17" t="s">
        <v>52</v>
      </c>
      <c r="K597" s="17" t="s">
        <v>52</v>
      </c>
      <c r="L597" s="17" t="s">
        <v>52</v>
      </c>
      <c r="M597" s="17">
        <v>0</v>
      </c>
      <c r="N597" s="15" t="s">
        <v>52</v>
      </c>
      <c r="O597" s="15" t="s">
        <v>53</v>
      </c>
      <c r="P597" s="15" t="s">
        <v>52</v>
      </c>
      <c r="Q597" s="17">
        <v>177929059.85100001</v>
      </c>
      <c r="R597" s="17">
        <v>0</v>
      </c>
      <c r="S597" s="17">
        <v>129784070.86500001</v>
      </c>
      <c r="T597" s="17">
        <v>0</v>
      </c>
      <c r="U597" s="15" t="s">
        <v>49</v>
      </c>
      <c r="V597" s="17">
        <v>0</v>
      </c>
      <c r="W597" s="17">
        <v>41504300.849999994</v>
      </c>
      <c r="X597" s="15" t="s">
        <v>54</v>
      </c>
      <c r="Y597" s="17">
        <v>6640688.1359999999</v>
      </c>
      <c r="Z597" s="17">
        <v>0</v>
      </c>
      <c r="AA597" s="15" t="s">
        <v>49</v>
      </c>
      <c r="AB597" s="17">
        <v>0</v>
      </c>
      <c r="AC597" s="17">
        <v>0</v>
      </c>
      <c r="AD597" s="15" t="s">
        <v>49</v>
      </c>
      <c r="AE597" s="17">
        <v>0</v>
      </c>
      <c r="AF597" s="15">
        <v>0</v>
      </c>
      <c r="AG597" s="15" t="s">
        <v>49</v>
      </c>
      <c r="AH597" s="17">
        <v>0</v>
      </c>
      <c r="AI597" s="17">
        <v>0</v>
      </c>
      <c r="AJ597" s="15" t="s">
        <v>49</v>
      </c>
      <c r="AK597" s="17">
        <v>0</v>
      </c>
      <c r="AL597" s="17">
        <v>0</v>
      </c>
      <c r="AM597" s="104" t="s">
        <v>52</v>
      </c>
      <c r="AN597" s="15" t="s">
        <v>52</v>
      </c>
      <c r="AO597" s="105" t="s">
        <v>52</v>
      </c>
      <c r="AP597" s="15" t="s">
        <v>52</v>
      </c>
      <c r="AQ597" s="20"/>
      <c r="AR597" s="20"/>
    </row>
    <row r="598" spans="1:44" x14ac:dyDescent="0.25">
      <c r="A598" s="15" t="s">
        <v>1888</v>
      </c>
      <c r="B598" s="3">
        <v>44076</v>
      </c>
      <c r="C598" s="15" t="s">
        <v>82</v>
      </c>
      <c r="D598" s="15" t="s">
        <v>100</v>
      </c>
      <c r="E598" s="15" t="s">
        <v>101</v>
      </c>
      <c r="F598" s="15" t="s">
        <v>908</v>
      </c>
      <c r="G598" s="15" t="s">
        <v>50</v>
      </c>
      <c r="H598" s="15" t="s">
        <v>732</v>
      </c>
      <c r="I598" s="17" t="s">
        <v>52</v>
      </c>
      <c r="J598" s="17" t="s">
        <v>52</v>
      </c>
      <c r="K598" s="17" t="s">
        <v>52</v>
      </c>
      <c r="L598" s="17" t="s">
        <v>52</v>
      </c>
      <c r="M598" s="17">
        <v>0</v>
      </c>
      <c r="N598" s="15" t="s">
        <v>52</v>
      </c>
      <c r="O598" s="15" t="s">
        <v>53</v>
      </c>
      <c r="P598" s="15" t="s">
        <v>52</v>
      </c>
      <c r="Q598" s="17">
        <v>54699027.7544</v>
      </c>
      <c r="R598" s="17">
        <v>0</v>
      </c>
      <c r="S598" s="17">
        <v>43601720.319999993</v>
      </c>
      <c r="T598" s="17">
        <v>0</v>
      </c>
      <c r="U598" s="15" t="s">
        <v>49</v>
      </c>
      <c r="V598" s="17">
        <v>0</v>
      </c>
      <c r="W598" s="17">
        <v>9566644.3399999999</v>
      </c>
      <c r="X598" s="15" t="s">
        <v>49</v>
      </c>
      <c r="Y598" s="17">
        <v>1530663.0943999998</v>
      </c>
      <c r="Z598" s="17">
        <v>0</v>
      </c>
      <c r="AA598" s="15" t="s">
        <v>49</v>
      </c>
      <c r="AB598" s="17">
        <v>0</v>
      </c>
      <c r="AC598" s="17">
        <v>0</v>
      </c>
      <c r="AD598" s="15" t="s">
        <v>49</v>
      </c>
      <c r="AE598" s="17">
        <v>0</v>
      </c>
      <c r="AF598" s="15">
        <v>0</v>
      </c>
      <c r="AG598" s="15" t="s">
        <v>49</v>
      </c>
      <c r="AH598" s="17">
        <v>0</v>
      </c>
      <c r="AI598" s="17">
        <v>0</v>
      </c>
      <c r="AJ598" s="15" t="s">
        <v>49</v>
      </c>
      <c r="AK598" s="17">
        <v>0</v>
      </c>
      <c r="AL598" s="17">
        <v>0</v>
      </c>
      <c r="AM598" s="104" t="s">
        <v>52</v>
      </c>
      <c r="AN598" s="15" t="s">
        <v>52</v>
      </c>
      <c r="AO598" s="105" t="s">
        <v>52</v>
      </c>
      <c r="AP598" s="15" t="s">
        <v>52</v>
      </c>
      <c r="AQ598" s="20"/>
      <c r="AR598" s="20"/>
    </row>
    <row r="599" spans="1:44" x14ac:dyDescent="0.25">
      <c r="A599" s="15" t="s">
        <v>1889</v>
      </c>
      <c r="B599" s="3">
        <v>44077</v>
      </c>
      <c r="C599" s="15" t="s">
        <v>82</v>
      </c>
      <c r="D599" s="15" t="s">
        <v>100</v>
      </c>
      <c r="E599" s="15" t="s">
        <v>101</v>
      </c>
      <c r="F599" s="15" t="s">
        <v>909</v>
      </c>
      <c r="G599" s="15" t="s">
        <v>50</v>
      </c>
      <c r="H599" s="15" t="s">
        <v>741</v>
      </c>
      <c r="I599" s="17" t="s">
        <v>52</v>
      </c>
      <c r="J599" s="17" t="s">
        <v>52</v>
      </c>
      <c r="K599" s="17" t="s">
        <v>52</v>
      </c>
      <c r="L599" s="17" t="s">
        <v>52</v>
      </c>
      <c r="M599" s="17">
        <v>0</v>
      </c>
      <c r="N599" s="15" t="s">
        <v>52</v>
      </c>
      <c r="O599" s="15" t="s">
        <v>53</v>
      </c>
      <c r="P599" s="15" t="s">
        <v>52</v>
      </c>
      <c r="Q599" s="17">
        <v>106330759.89199999</v>
      </c>
      <c r="R599" s="17">
        <v>0</v>
      </c>
      <c r="S599" s="17">
        <v>75634155.549999997</v>
      </c>
      <c r="T599" s="17">
        <v>0</v>
      </c>
      <c r="U599" s="15" t="s">
        <v>49</v>
      </c>
      <c r="V599" s="17">
        <v>0</v>
      </c>
      <c r="W599" s="17">
        <v>26462589.950000003</v>
      </c>
      <c r="X599" s="15" t="s">
        <v>54</v>
      </c>
      <c r="Y599" s="17">
        <v>4234014.3920000009</v>
      </c>
      <c r="Z599" s="17">
        <v>0</v>
      </c>
      <c r="AA599" s="15" t="s">
        <v>49</v>
      </c>
      <c r="AB599" s="17">
        <v>0</v>
      </c>
      <c r="AC599" s="17">
        <v>0</v>
      </c>
      <c r="AD599" s="15" t="s">
        <v>49</v>
      </c>
      <c r="AE599" s="17">
        <v>0</v>
      </c>
      <c r="AF599" s="15">
        <v>0</v>
      </c>
      <c r="AG599" s="15" t="s">
        <v>49</v>
      </c>
      <c r="AH599" s="17">
        <v>0</v>
      </c>
      <c r="AI599" s="17">
        <v>0</v>
      </c>
      <c r="AJ599" s="15" t="s">
        <v>49</v>
      </c>
      <c r="AK599" s="17">
        <v>0</v>
      </c>
      <c r="AL599" s="17">
        <v>0</v>
      </c>
      <c r="AM599" s="104" t="s">
        <v>52</v>
      </c>
      <c r="AN599" s="15" t="s">
        <v>52</v>
      </c>
      <c r="AO599" s="105" t="s">
        <v>52</v>
      </c>
      <c r="AP599" s="15" t="s">
        <v>52</v>
      </c>
      <c r="AQ599" s="20"/>
      <c r="AR599" s="20"/>
    </row>
    <row r="600" spans="1:44" x14ac:dyDescent="0.25">
      <c r="A600" s="15" t="s">
        <v>1890</v>
      </c>
      <c r="B600" s="3">
        <v>44074</v>
      </c>
      <c r="C600" s="15" t="s">
        <v>82</v>
      </c>
      <c r="D600" s="15" t="s">
        <v>100</v>
      </c>
      <c r="E600" s="15" t="s">
        <v>101</v>
      </c>
      <c r="F600" s="15" t="s">
        <v>906</v>
      </c>
      <c r="G600" s="15" t="s">
        <v>50</v>
      </c>
      <c r="H600" s="15" t="s">
        <v>102</v>
      </c>
      <c r="I600" s="17" t="s">
        <v>52</v>
      </c>
      <c r="J600" s="17" t="s">
        <v>52</v>
      </c>
      <c r="K600" s="17" t="s">
        <v>52</v>
      </c>
      <c r="L600" s="17" t="s">
        <v>52</v>
      </c>
      <c r="M600" s="17">
        <v>0</v>
      </c>
      <c r="N600" s="15" t="s">
        <v>52</v>
      </c>
      <c r="O600" s="15" t="s">
        <v>53</v>
      </c>
      <c r="P600" s="15" t="s">
        <v>52</v>
      </c>
      <c r="Q600" s="17">
        <v>48787073.013999999</v>
      </c>
      <c r="R600" s="17">
        <v>0</v>
      </c>
      <c r="S600" s="17">
        <v>31472863.25</v>
      </c>
      <c r="T600" s="17">
        <v>0</v>
      </c>
      <c r="U600" s="15" t="s">
        <v>49</v>
      </c>
      <c r="V600" s="17">
        <v>0</v>
      </c>
      <c r="W600" s="17">
        <v>14926042.899999999</v>
      </c>
      <c r="X600" s="15" t="s">
        <v>49</v>
      </c>
      <c r="Y600" s="17">
        <v>2388166.8640000001</v>
      </c>
      <c r="Z600" s="17">
        <v>0</v>
      </c>
      <c r="AA600" s="15" t="s">
        <v>49</v>
      </c>
      <c r="AB600" s="17">
        <v>0</v>
      </c>
      <c r="AC600" s="17">
        <v>0</v>
      </c>
      <c r="AD600" s="15" t="s">
        <v>49</v>
      </c>
      <c r="AE600" s="17">
        <v>0</v>
      </c>
      <c r="AF600" s="15">
        <v>0</v>
      </c>
      <c r="AG600" s="15" t="s">
        <v>49</v>
      </c>
      <c r="AH600" s="17">
        <v>0</v>
      </c>
      <c r="AI600" s="17">
        <v>0</v>
      </c>
      <c r="AJ600" s="15" t="s">
        <v>49</v>
      </c>
      <c r="AK600" s="17">
        <v>0</v>
      </c>
      <c r="AL600" s="17">
        <v>0</v>
      </c>
      <c r="AM600" s="104" t="s">
        <v>52</v>
      </c>
      <c r="AN600" s="15" t="s">
        <v>52</v>
      </c>
      <c r="AO600" s="105" t="s">
        <v>52</v>
      </c>
      <c r="AP600" s="15" t="s">
        <v>52</v>
      </c>
      <c r="AQ600" s="20"/>
      <c r="AR600" s="20"/>
    </row>
    <row r="601" spans="1:44" x14ac:dyDescent="0.25">
      <c r="A601" s="15" t="s">
        <v>1891</v>
      </c>
      <c r="B601" s="3">
        <v>44078</v>
      </c>
      <c r="C601" s="15" t="s">
        <v>82</v>
      </c>
      <c r="D601" s="15" t="s">
        <v>100</v>
      </c>
      <c r="E601" s="15" t="s">
        <v>101</v>
      </c>
      <c r="F601" s="15" t="s">
        <v>904</v>
      </c>
      <c r="G601" s="15" t="s">
        <v>50</v>
      </c>
      <c r="H601" s="15" t="s">
        <v>747</v>
      </c>
      <c r="I601" s="17" t="s">
        <v>52</v>
      </c>
      <c r="J601" s="17" t="s">
        <v>52</v>
      </c>
      <c r="K601" s="17" t="s">
        <v>52</v>
      </c>
      <c r="L601" s="17" t="s">
        <v>52</v>
      </c>
      <c r="M601" s="17">
        <v>0</v>
      </c>
      <c r="N601" s="15" t="s">
        <v>52</v>
      </c>
      <c r="O601" s="15" t="s">
        <v>53</v>
      </c>
      <c r="P601" s="15" t="s">
        <v>52</v>
      </c>
      <c r="Q601" s="17">
        <v>122729658.91759999</v>
      </c>
      <c r="R601" s="17">
        <v>0</v>
      </c>
      <c r="S601" s="17">
        <v>62481230.790000007</v>
      </c>
      <c r="T601" s="17">
        <v>0</v>
      </c>
      <c r="U601" s="15" t="s">
        <v>49</v>
      </c>
      <c r="V601" s="17">
        <v>0</v>
      </c>
      <c r="W601" s="17">
        <v>51938300.109999999</v>
      </c>
      <c r="X601" s="15" t="s">
        <v>49</v>
      </c>
      <c r="Y601" s="17">
        <v>8310128.017599999</v>
      </c>
      <c r="Z601" s="17">
        <v>0</v>
      </c>
      <c r="AA601" s="15" t="s">
        <v>49</v>
      </c>
      <c r="AB601" s="17">
        <v>0</v>
      </c>
      <c r="AC601" s="17">
        <v>0</v>
      </c>
      <c r="AD601" s="15" t="s">
        <v>49</v>
      </c>
      <c r="AE601" s="17">
        <v>0</v>
      </c>
      <c r="AF601" s="15">
        <v>0</v>
      </c>
      <c r="AG601" s="15" t="s">
        <v>49</v>
      </c>
      <c r="AH601" s="17">
        <v>0</v>
      </c>
      <c r="AI601" s="17">
        <v>0</v>
      </c>
      <c r="AJ601" s="15" t="s">
        <v>49</v>
      </c>
      <c r="AK601" s="17">
        <v>0</v>
      </c>
      <c r="AL601" s="17">
        <v>0</v>
      </c>
      <c r="AM601" s="104" t="s">
        <v>52</v>
      </c>
      <c r="AN601" s="15" t="s">
        <v>52</v>
      </c>
      <c r="AO601" s="105" t="s">
        <v>52</v>
      </c>
      <c r="AP601" s="15" t="s">
        <v>52</v>
      </c>
      <c r="AQ601" s="20"/>
      <c r="AR601" s="20"/>
    </row>
    <row r="602" spans="1:44" x14ac:dyDescent="0.25">
      <c r="A602" s="15" t="s">
        <v>1892</v>
      </c>
      <c r="B602" s="3">
        <v>44079</v>
      </c>
      <c r="C602" s="15" t="s">
        <v>82</v>
      </c>
      <c r="D602" s="15" t="s">
        <v>100</v>
      </c>
      <c r="E602" s="15" t="s">
        <v>101</v>
      </c>
      <c r="F602" s="15" t="s">
        <v>721</v>
      </c>
      <c r="G602" s="15" t="s">
        <v>50</v>
      </c>
      <c r="H602" s="15" t="s">
        <v>764</v>
      </c>
      <c r="I602" s="17" t="s">
        <v>52</v>
      </c>
      <c r="J602" s="17" t="s">
        <v>52</v>
      </c>
      <c r="K602" s="17" t="s">
        <v>52</v>
      </c>
      <c r="L602" s="17" t="s">
        <v>52</v>
      </c>
      <c r="M602" s="17">
        <v>0</v>
      </c>
      <c r="N602" s="15" t="s">
        <v>52</v>
      </c>
      <c r="O602" s="15" t="s">
        <v>53</v>
      </c>
      <c r="P602" s="15" t="s">
        <v>52</v>
      </c>
      <c r="Q602" s="17">
        <v>143786788.458</v>
      </c>
      <c r="R602" s="17">
        <v>0</v>
      </c>
      <c r="S602" s="17">
        <v>115338261.67999999</v>
      </c>
      <c r="T602" s="17">
        <v>0</v>
      </c>
      <c r="U602" s="15" t="s">
        <v>49</v>
      </c>
      <c r="V602" s="17">
        <v>0</v>
      </c>
      <c r="W602" s="17">
        <v>24524592.050000001</v>
      </c>
      <c r="X602" s="15" t="s">
        <v>49</v>
      </c>
      <c r="Y602" s="17">
        <v>3923934.7280000006</v>
      </c>
      <c r="Z602" s="17">
        <v>0</v>
      </c>
      <c r="AA602" s="15" t="s">
        <v>49</v>
      </c>
      <c r="AB602" s="17">
        <v>0</v>
      </c>
      <c r="AC602" s="17">
        <v>0</v>
      </c>
      <c r="AD602" s="15" t="s">
        <v>49</v>
      </c>
      <c r="AE602" s="17">
        <v>0</v>
      </c>
      <c r="AF602" s="15">
        <v>0</v>
      </c>
      <c r="AG602" s="15" t="s">
        <v>49</v>
      </c>
      <c r="AH602" s="17">
        <v>0</v>
      </c>
      <c r="AI602" s="17">
        <v>0</v>
      </c>
      <c r="AJ602" s="15" t="s">
        <v>49</v>
      </c>
      <c r="AK602" s="17">
        <v>0</v>
      </c>
      <c r="AL602" s="17">
        <v>0</v>
      </c>
      <c r="AM602" s="104" t="s">
        <v>52</v>
      </c>
      <c r="AN602" s="15" t="s">
        <v>52</v>
      </c>
      <c r="AO602" s="105" t="s">
        <v>52</v>
      </c>
      <c r="AP602" s="15" t="s">
        <v>52</v>
      </c>
      <c r="AQ602" s="20"/>
      <c r="AR602" s="20"/>
    </row>
    <row r="603" spans="1:44" x14ac:dyDescent="0.25">
      <c r="A603" s="15" t="s">
        <v>1893</v>
      </c>
      <c r="B603" s="3">
        <v>44080</v>
      </c>
      <c r="C603" s="15" t="s">
        <v>82</v>
      </c>
      <c r="D603" s="15" t="s">
        <v>100</v>
      </c>
      <c r="E603" s="15" t="s">
        <v>101</v>
      </c>
      <c r="F603" s="15" t="s">
        <v>707</v>
      </c>
      <c r="G603" s="15" t="s">
        <v>50</v>
      </c>
      <c r="H603" s="15" t="s">
        <v>777</v>
      </c>
      <c r="I603" s="17" t="s">
        <v>52</v>
      </c>
      <c r="J603" s="17" t="s">
        <v>52</v>
      </c>
      <c r="K603" s="17" t="s">
        <v>52</v>
      </c>
      <c r="L603" s="17" t="s">
        <v>52</v>
      </c>
      <c r="M603" s="17">
        <v>0</v>
      </c>
      <c r="N603" s="15" t="s">
        <v>52</v>
      </c>
      <c r="O603" s="15" t="s">
        <v>53</v>
      </c>
      <c r="P603" s="15" t="s">
        <v>52</v>
      </c>
      <c r="Q603" s="17">
        <v>70816815.534000009</v>
      </c>
      <c r="R603" s="17">
        <v>0</v>
      </c>
      <c r="S603" s="17">
        <v>44596425.490800001</v>
      </c>
      <c r="T603" s="17">
        <v>0</v>
      </c>
      <c r="U603" s="15" t="s">
        <v>49</v>
      </c>
      <c r="V603" s="17">
        <v>0</v>
      </c>
      <c r="W603" s="17">
        <v>22603784.520000003</v>
      </c>
      <c r="X603" s="15" t="s">
        <v>54</v>
      </c>
      <c r="Y603" s="17">
        <v>3616605.5232000002</v>
      </c>
      <c r="Z603" s="17">
        <v>0</v>
      </c>
      <c r="AA603" s="15" t="s">
        <v>49</v>
      </c>
      <c r="AB603" s="17">
        <v>0</v>
      </c>
      <c r="AC603" s="17">
        <v>0</v>
      </c>
      <c r="AD603" s="15" t="s">
        <v>49</v>
      </c>
      <c r="AE603" s="17">
        <v>0</v>
      </c>
      <c r="AF603" s="15">
        <v>0</v>
      </c>
      <c r="AG603" s="15" t="s">
        <v>49</v>
      </c>
      <c r="AH603" s="17">
        <v>0</v>
      </c>
      <c r="AI603" s="17">
        <v>0</v>
      </c>
      <c r="AJ603" s="15" t="s">
        <v>49</v>
      </c>
      <c r="AK603" s="17">
        <v>0</v>
      </c>
      <c r="AL603" s="17">
        <v>0</v>
      </c>
      <c r="AM603" s="104" t="s">
        <v>52</v>
      </c>
      <c r="AN603" s="15" t="s">
        <v>52</v>
      </c>
      <c r="AO603" s="105" t="s">
        <v>52</v>
      </c>
      <c r="AP603" s="15" t="s">
        <v>52</v>
      </c>
      <c r="AQ603" s="20"/>
      <c r="AR603" s="20"/>
    </row>
    <row r="604" spans="1:44" x14ac:dyDescent="0.25">
      <c r="A604" s="15" t="s">
        <v>1894</v>
      </c>
      <c r="B604" s="3">
        <v>44080</v>
      </c>
      <c r="C604" s="15" t="s">
        <v>82</v>
      </c>
      <c r="D604" s="15" t="s">
        <v>100</v>
      </c>
      <c r="E604" s="15" t="s">
        <v>101</v>
      </c>
      <c r="F604" s="15" t="s">
        <v>709</v>
      </c>
      <c r="G604" s="15" t="s">
        <v>50</v>
      </c>
      <c r="H604" s="15" t="s">
        <v>310</v>
      </c>
      <c r="I604" s="17" t="s">
        <v>52</v>
      </c>
      <c r="J604" s="17" t="s">
        <v>52</v>
      </c>
      <c r="K604" s="17" t="s">
        <v>52</v>
      </c>
      <c r="L604" s="17" t="s">
        <v>52</v>
      </c>
      <c r="M604" s="17">
        <v>0</v>
      </c>
      <c r="N604" s="15" t="s">
        <v>52</v>
      </c>
      <c r="O604" s="15" t="s">
        <v>661</v>
      </c>
      <c r="P604" s="15" t="s">
        <v>52</v>
      </c>
      <c r="Q604" s="17">
        <v>0</v>
      </c>
      <c r="R604" s="17">
        <v>0</v>
      </c>
      <c r="S604" s="17">
        <v>0</v>
      </c>
      <c r="T604" s="17">
        <v>0</v>
      </c>
      <c r="U604" s="15" t="s">
        <v>49</v>
      </c>
      <c r="V604" s="17">
        <v>0</v>
      </c>
      <c r="W604" s="17">
        <v>0</v>
      </c>
      <c r="X604" s="15" t="s">
        <v>49</v>
      </c>
      <c r="Y604" s="17">
        <v>0</v>
      </c>
      <c r="Z604" s="17">
        <v>0</v>
      </c>
      <c r="AA604" s="15" t="s">
        <v>49</v>
      </c>
      <c r="AB604" s="17">
        <v>0</v>
      </c>
      <c r="AC604" s="17">
        <v>0</v>
      </c>
      <c r="AD604" s="15" t="s">
        <v>49</v>
      </c>
      <c r="AE604" s="17">
        <v>0</v>
      </c>
      <c r="AF604" s="15">
        <v>0</v>
      </c>
      <c r="AG604" s="15" t="s">
        <v>49</v>
      </c>
      <c r="AH604" s="17">
        <v>0</v>
      </c>
      <c r="AI604" s="17">
        <v>0</v>
      </c>
      <c r="AJ604" s="15" t="s">
        <v>49</v>
      </c>
      <c r="AK604" s="17">
        <v>0</v>
      </c>
      <c r="AL604" s="17">
        <v>0</v>
      </c>
      <c r="AM604" s="104" t="s">
        <v>52</v>
      </c>
      <c r="AN604" s="15" t="s">
        <v>52</v>
      </c>
      <c r="AO604" s="105" t="s">
        <v>52</v>
      </c>
      <c r="AP604" s="15" t="s">
        <v>52</v>
      </c>
      <c r="AQ604" s="20"/>
      <c r="AR604" s="20"/>
    </row>
    <row r="605" spans="1:44" x14ac:dyDescent="0.25">
      <c r="A605" s="15" t="s">
        <v>1895</v>
      </c>
      <c r="B605" s="3">
        <v>44082</v>
      </c>
      <c r="C605" s="15" t="s">
        <v>82</v>
      </c>
      <c r="D605" s="15" t="s">
        <v>100</v>
      </c>
      <c r="E605" s="15" t="s">
        <v>101</v>
      </c>
      <c r="F605" s="15" t="s">
        <v>728</v>
      </c>
      <c r="G605" s="15" t="s">
        <v>50</v>
      </c>
      <c r="H605" s="15" t="s">
        <v>808</v>
      </c>
      <c r="I605" s="17" t="s">
        <v>52</v>
      </c>
      <c r="J605" s="17" t="s">
        <v>52</v>
      </c>
      <c r="K605" s="17" t="s">
        <v>52</v>
      </c>
      <c r="L605" s="17" t="s">
        <v>52</v>
      </c>
      <c r="M605" s="17">
        <v>0</v>
      </c>
      <c r="N605" s="15" t="s">
        <v>52</v>
      </c>
      <c r="O605" s="15" t="s">
        <v>809</v>
      </c>
      <c r="P605" s="15" t="s">
        <v>810</v>
      </c>
      <c r="Q605" s="17">
        <v>690000</v>
      </c>
      <c r="R605" s="17">
        <v>0</v>
      </c>
      <c r="S605" s="17">
        <v>690000</v>
      </c>
      <c r="T605" s="17">
        <v>0</v>
      </c>
      <c r="U605" s="15" t="s">
        <v>49</v>
      </c>
      <c r="V605" s="17">
        <v>0</v>
      </c>
      <c r="W605" s="17">
        <v>0</v>
      </c>
      <c r="X605" s="15" t="s">
        <v>49</v>
      </c>
      <c r="Y605" s="17">
        <v>0</v>
      </c>
      <c r="Z605" s="17">
        <v>0</v>
      </c>
      <c r="AA605" s="15" t="s">
        <v>49</v>
      </c>
      <c r="AB605" s="17">
        <v>0</v>
      </c>
      <c r="AC605" s="17">
        <v>0</v>
      </c>
      <c r="AD605" s="15" t="s">
        <v>49</v>
      </c>
      <c r="AE605" s="17">
        <v>0</v>
      </c>
      <c r="AF605" s="15">
        <v>0</v>
      </c>
      <c r="AG605" s="15" t="s">
        <v>49</v>
      </c>
      <c r="AH605" s="17">
        <v>0</v>
      </c>
      <c r="AI605" s="17">
        <v>0</v>
      </c>
      <c r="AJ605" s="15" t="s">
        <v>49</v>
      </c>
      <c r="AK605" s="17">
        <v>0</v>
      </c>
      <c r="AL605" s="17">
        <v>0</v>
      </c>
      <c r="AM605" s="104" t="s">
        <v>52</v>
      </c>
      <c r="AN605" s="15" t="s">
        <v>52</v>
      </c>
      <c r="AO605" s="105" t="s">
        <v>52</v>
      </c>
      <c r="AP605" s="15" t="s">
        <v>52</v>
      </c>
      <c r="AQ605" s="20"/>
      <c r="AR605" s="20"/>
    </row>
    <row r="606" spans="1:44" x14ac:dyDescent="0.25">
      <c r="A606" s="15" t="s">
        <v>1896</v>
      </c>
      <c r="B606" s="3">
        <v>44082</v>
      </c>
      <c r="C606" s="15" t="s">
        <v>82</v>
      </c>
      <c r="D606" s="15" t="s">
        <v>100</v>
      </c>
      <c r="E606" s="15" t="s">
        <v>101</v>
      </c>
      <c r="F606" s="15" t="s">
        <v>728</v>
      </c>
      <c r="G606" s="15" t="s">
        <v>50</v>
      </c>
      <c r="H606" s="15" t="s">
        <v>811</v>
      </c>
      <c r="I606" s="17" t="s">
        <v>52</v>
      </c>
      <c r="J606" s="17" t="s">
        <v>52</v>
      </c>
      <c r="K606" s="17" t="s">
        <v>52</v>
      </c>
      <c r="L606" s="17" t="s">
        <v>52</v>
      </c>
      <c r="M606" s="17">
        <v>0</v>
      </c>
      <c r="N606" s="15" t="s">
        <v>52</v>
      </c>
      <c r="O606" s="15" t="s">
        <v>812</v>
      </c>
      <c r="P606" s="15" t="s">
        <v>813</v>
      </c>
      <c r="Q606" s="17">
        <v>7193680.7976000002</v>
      </c>
      <c r="R606" s="17">
        <v>0</v>
      </c>
      <c r="S606" s="17">
        <v>5868200</v>
      </c>
      <c r="T606" s="17">
        <v>1142655.8600000001</v>
      </c>
      <c r="U606" s="15" t="s">
        <v>54</v>
      </c>
      <c r="V606" s="17">
        <v>182824.9376</v>
      </c>
      <c r="W606" s="17">
        <v>0</v>
      </c>
      <c r="X606" s="15" t="s">
        <v>49</v>
      </c>
      <c r="Y606" s="17">
        <v>0</v>
      </c>
      <c r="Z606" s="17">
        <v>0</v>
      </c>
      <c r="AA606" s="15" t="s">
        <v>49</v>
      </c>
      <c r="AB606" s="17">
        <v>0</v>
      </c>
      <c r="AC606" s="17">
        <v>0</v>
      </c>
      <c r="AD606" s="15" t="s">
        <v>49</v>
      </c>
      <c r="AE606" s="17">
        <v>0</v>
      </c>
      <c r="AF606" s="15">
        <v>0</v>
      </c>
      <c r="AG606" s="15" t="s">
        <v>49</v>
      </c>
      <c r="AH606" s="17">
        <v>0</v>
      </c>
      <c r="AI606" s="17">
        <v>0</v>
      </c>
      <c r="AJ606" s="15" t="s">
        <v>49</v>
      </c>
      <c r="AK606" s="17">
        <v>0</v>
      </c>
      <c r="AL606" s="17">
        <v>0</v>
      </c>
      <c r="AM606" s="104" t="s">
        <v>52</v>
      </c>
      <c r="AN606" s="15" t="s">
        <v>52</v>
      </c>
      <c r="AO606" s="105" t="s">
        <v>52</v>
      </c>
      <c r="AP606" s="15" t="s">
        <v>52</v>
      </c>
      <c r="AQ606" s="20"/>
      <c r="AR606" s="20"/>
    </row>
    <row r="607" spans="1:44" x14ac:dyDescent="0.25">
      <c r="A607" s="15" t="s">
        <v>1897</v>
      </c>
      <c r="B607" s="3">
        <v>44082</v>
      </c>
      <c r="C607" s="15" t="s">
        <v>82</v>
      </c>
      <c r="D607" s="15" t="s">
        <v>100</v>
      </c>
      <c r="E607" s="15" t="s">
        <v>101</v>
      </c>
      <c r="F607" s="15" t="s">
        <v>728</v>
      </c>
      <c r="G607" s="15" t="s">
        <v>50</v>
      </c>
      <c r="H607" s="15" t="s">
        <v>814</v>
      </c>
      <c r="I607" s="17" t="s">
        <v>52</v>
      </c>
      <c r="J607" s="17" t="s">
        <v>52</v>
      </c>
      <c r="K607" s="17" t="s">
        <v>52</v>
      </c>
      <c r="L607" s="17" t="s">
        <v>52</v>
      </c>
      <c r="M607" s="17">
        <v>0</v>
      </c>
      <c r="N607" s="15" t="s">
        <v>52</v>
      </c>
      <c r="O607" s="15" t="s">
        <v>53</v>
      </c>
      <c r="P607" s="15" t="s">
        <v>52</v>
      </c>
      <c r="Q607" s="17">
        <v>85755583.830000013</v>
      </c>
      <c r="R607" s="17">
        <v>0</v>
      </c>
      <c r="S607" s="17">
        <v>54710893.299999997</v>
      </c>
      <c r="T607" s="17">
        <v>0</v>
      </c>
      <c r="U607" s="15" t="s">
        <v>49</v>
      </c>
      <c r="V607" s="17">
        <v>0</v>
      </c>
      <c r="W607" s="17">
        <v>26762664.25</v>
      </c>
      <c r="X607" s="15" t="s">
        <v>49</v>
      </c>
      <c r="Y607" s="17">
        <v>4282026.2799999993</v>
      </c>
      <c r="Z607" s="17">
        <v>0</v>
      </c>
      <c r="AA607" s="15" t="s">
        <v>49</v>
      </c>
      <c r="AB607" s="17">
        <v>0</v>
      </c>
      <c r="AC607" s="17">
        <v>0</v>
      </c>
      <c r="AD607" s="15" t="s">
        <v>49</v>
      </c>
      <c r="AE607" s="17">
        <v>0</v>
      </c>
      <c r="AF607" s="15">
        <v>0</v>
      </c>
      <c r="AG607" s="15" t="s">
        <v>49</v>
      </c>
      <c r="AH607" s="17">
        <v>0</v>
      </c>
      <c r="AI607" s="17">
        <v>0</v>
      </c>
      <c r="AJ607" s="15" t="s">
        <v>49</v>
      </c>
      <c r="AK607" s="17">
        <v>0</v>
      </c>
      <c r="AL607" s="17">
        <v>0</v>
      </c>
      <c r="AM607" s="104" t="s">
        <v>52</v>
      </c>
      <c r="AN607" s="15" t="s">
        <v>52</v>
      </c>
      <c r="AO607" s="105" t="s">
        <v>52</v>
      </c>
      <c r="AP607" s="15" t="s">
        <v>52</v>
      </c>
      <c r="AQ607" s="20"/>
      <c r="AR607" s="20"/>
    </row>
    <row r="608" spans="1:44" x14ac:dyDescent="0.25">
      <c r="A608" s="15" t="s">
        <v>1898</v>
      </c>
      <c r="B608" s="3">
        <v>44083</v>
      </c>
      <c r="C608" s="15" t="s">
        <v>82</v>
      </c>
      <c r="D608" s="15" t="s">
        <v>100</v>
      </c>
      <c r="E608" s="15" t="s">
        <v>101</v>
      </c>
      <c r="F608" s="15" t="s">
        <v>713</v>
      </c>
      <c r="G608" s="15" t="s">
        <v>50</v>
      </c>
      <c r="H608" s="15" t="s">
        <v>819</v>
      </c>
      <c r="I608" s="17" t="s">
        <v>52</v>
      </c>
      <c r="J608" s="17" t="s">
        <v>52</v>
      </c>
      <c r="K608" s="17" t="s">
        <v>52</v>
      </c>
      <c r="L608" s="17" t="s">
        <v>52</v>
      </c>
      <c r="M608" s="17">
        <v>0</v>
      </c>
      <c r="N608" s="15" t="s">
        <v>52</v>
      </c>
      <c r="O608" s="15" t="s">
        <v>820</v>
      </c>
      <c r="P608" s="15" t="s">
        <v>821</v>
      </c>
      <c r="Q608" s="17">
        <v>226756.8</v>
      </c>
      <c r="R608" s="17">
        <v>0</v>
      </c>
      <c r="S608" s="17">
        <v>0</v>
      </c>
      <c r="T608" s="17">
        <v>0</v>
      </c>
      <c r="U608" s="15" t="s">
        <v>49</v>
      </c>
      <c r="V608" s="17">
        <v>0</v>
      </c>
      <c r="W608" s="17">
        <v>195480</v>
      </c>
      <c r="X608" s="15" t="s">
        <v>54</v>
      </c>
      <c r="Y608" s="17">
        <v>31276.799999999999</v>
      </c>
      <c r="Z608" s="17">
        <v>0</v>
      </c>
      <c r="AA608" s="15" t="s">
        <v>49</v>
      </c>
      <c r="AB608" s="17">
        <v>0</v>
      </c>
      <c r="AC608" s="17">
        <v>0</v>
      </c>
      <c r="AD608" s="15" t="s">
        <v>49</v>
      </c>
      <c r="AE608" s="17">
        <v>0</v>
      </c>
      <c r="AF608" s="15">
        <v>0</v>
      </c>
      <c r="AG608" s="15" t="s">
        <v>49</v>
      </c>
      <c r="AH608" s="17">
        <v>0</v>
      </c>
      <c r="AI608" s="17">
        <v>0</v>
      </c>
      <c r="AJ608" s="15" t="s">
        <v>49</v>
      </c>
      <c r="AK608" s="17">
        <v>0</v>
      </c>
      <c r="AL608" s="17">
        <v>0</v>
      </c>
      <c r="AM608" s="16" t="s">
        <v>52</v>
      </c>
      <c r="AN608" s="15" t="s">
        <v>52</v>
      </c>
      <c r="AO608" s="16" t="s">
        <v>52</v>
      </c>
      <c r="AP608" s="15" t="s">
        <v>52</v>
      </c>
      <c r="AQ608" s="20"/>
      <c r="AR608" s="20"/>
    </row>
    <row r="609" spans="1:42" x14ac:dyDescent="0.25">
      <c r="A609" s="22"/>
      <c r="B609" s="23"/>
      <c r="C609" s="22"/>
      <c r="D609" s="22"/>
      <c r="E609" s="22"/>
      <c r="F609" s="22"/>
      <c r="G609" s="22"/>
      <c r="H609" s="22"/>
      <c r="I609" s="24"/>
      <c r="J609" s="24"/>
      <c r="K609" s="24"/>
      <c r="L609" s="24"/>
      <c r="M609" s="24"/>
      <c r="N609" s="22"/>
      <c r="O609" s="22"/>
      <c r="P609" s="22"/>
      <c r="Q609" s="24"/>
      <c r="R609" s="24"/>
      <c r="S609" s="24"/>
      <c r="T609" s="24"/>
      <c r="U609" s="22"/>
      <c r="V609" s="24"/>
      <c r="W609" s="24"/>
      <c r="X609" s="22"/>
      <c r="Y609" s="24"/>
      <c r="Z609" s="24"/>
      <c r="AA609" s="22"/>
      <c r="AB609" s="24"/>
      <c r="AC609" s="24"/>
      <c r="AD609" s="22"/>
      <c r="AE609" s="24"/>
      <c r="AF609" s="22"/>
      <c r="AG609" s="22"/>
      <c r="AH609" s="24"/>
      <c r="AI609" s="24"/>
      <c r="AJ609" s="22"/>
      <c r="AK609" s="24"/>
      <c r="AL609" s="24"/>
    </row>
    <row r="610" spans="1:42" hidden="1" x14ac:dyDescent="0.25">
      <c r="A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4">
        <f>SUM(Q6:Q608)</f>
        <v>32761723220.144295</v>
      </c>
      <c r="R610" s="14">
        <f>SUM(R6:R321)</f>
        <v>0</v>
      </c>
      <c r="S610" s="14">
        <f t="shared" ref="S610:AC610" si="0">SUM(S6:S608)</f>
        <v>24681527757.341934</v>
      </c>
      <c r="T610" s="14">
        <f t="shared" si="0"/>
        <v>80358408.549999997</v>
      </c>
      <c r="U610" s="14">
        <f t="shared" si="0"/>
        <v>0</v>
      </c>
      <c r="V610" s="14">
        <f t="shared" si="0"/>
        <v>12857345.368000001</v>
      </c>
      <c r="W610" s="14">
        <f t="shared" si="0"/>
        <v>6879650445.5849819</v>
      </c>
      <c r="X610" s="14">
        <f t="shared" si="0"/>
        <v>0</v>
      </c>
      <c r="Y610" s="14">
        <f t="shared" si="0"/>
        <v>1100744071.2952023</v>
      </c>
      <c r="Z610" s="14">
        <f t="shared" si="0"/>
        <v>0</v>
      </c>
      <c r="AA610" s="14">
        <f t="shared" si="0"/>
        <v>0</v>
      </c>
      <c r="AB610" s="14">
        <f t="shared" si="0"/>
        <v>0</v>
      </c>
      <c r="AC610" s="14">
        <f t="shared" si="0"/>
        <v>6097400</v>
      </c>
      <c r="AD610" s="14">
        <v>0</v>
      </c>
      <c r="AE610" s="14">
        <f>SUM(AE6:AE608)</f>
        <v>487792</v>
      </c>
      <c r="AF610" s="14"/>
      <c r="AG610" s="14"/>
      <c r="AH610" s="14">
        <v>0</v>
      </c>
      <c r="AI610" s="14">
        <v>0</v>
      </c>
      <c r="AJ610" s="13"/>
      <c r="AK610" s="14">
        <f>SUM(AK9:AK321)</f>
        <v>0</v>
      </c>
      <c r="AL610" s="14">
        <v>0</v>
      </c>
      <c r="AM610" s="13"/>
      <c r="AN610" s="13"/>
      <c r="AO610" s="13"/>
      <c r="AP610" s="13"/>
    </row>
    <row r="611" spans="1:42" hidden="1" x14ac:dyDescent="0.25">
      <c r="A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4">
        <f>+Q610*0.3</f>
        <v>9828516966.0432873</v>
      </c>
      <c r="R611" s="14">
        <f>+SUBTOTAL(9,R5:R608)</f>
        <v>0</v>
      </c>
      <c r="S611" s="14">
        <f>+S610*0.3</f>
        <v>7404458327.2025805</v>
      </c>
      <c r="T611" s="14">
        <f>+T610*0.3</f>
        <v>24107522.564999998</v>
      </c>
      <c r="U611" s="14">
        <f>+SUBTOTAL(9,U5:U608)</f>
        <v>0</v>
      </c>
      <c r="V611" s="14">
        <f>+V610*0.3</f>
        <v>3857203.6104000001</v>
      </c>
      <c r="W611" s="14">
        <f>+W610*0.3</f>
        <v>2063895133.6754944</v>
      </c>
      <c r="X611" s="14">
        <f>+SUBTOTAL(9,X5:X608)</f>
        <v>0</v>
      </c>
      <c r="Y611" s="14">
        <f>+Y610*0.3</f>
        <v>330223221.38856065</v>
      </c>
      <c r="Z611" s="14">
        <f>+SUBTOTAL(9,Z5:Z608)</f>
        <v>0</v>
      </c>
      <c r="AA611" s="14">
        <f>+SUBTOTAL(9,AA5:AA608)</f>
        <v>0</v>
      </c>
      <c r="AB611" s="14">
        <f>+SUBTOTAL(9,AB5:AB608)</f>
        <v>0</v>
      </c>
      <c r="AC611" s="14">
        <f>+AC610*0.3</f>
        <v>1829220</v>
      </c>
      <c r="AD611" s="14">
        <f>+SUBTOTAL(9,AD5:AD320)</f>
        <v>0</v>
      </c>
      <c r="AE611" s="14">
        <f>+AE610*0.3</f>
        <v>146337.60000000001</v>
      </c>
      <c r="AF611" s="14"/>
      <c r="AG611" s="14"/>
      <c r="AH611" s="14">
        <f>+SUBTOTAL(9,AH5:AH320)</f>
        <v>0</v>
      </c>
      <c r="AI611" s="14">
        <f>+SUBTOTAL(9,AI5:AI320)</f>
        <v>0</v>
      </c>
      <c r="AJ611" s="13"/>
      <c r="AK611" s="14">
        <f>SUM(AK9:AK609)</f>
        <v>0</v>
      </c>
      <c r="AL611" s="14">
        <v>0</v>
      </c>
      <c r="AM611" s="13"/>
      <c r="AN611" s="13"/>
      <c r="AO611" s="13"/>
      <c r="AP611" s="13"/>
    </row>
    <row r="612" spans="1:42" x14ac:dyDescent="0.25">
      <c r="A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4">
        <f>+Q610-Q611</f>
        <v>22933206254.101006</v>
      </c>
      <c r="R612" s="14">
        <f>+SUBTOTAL(9,R6:R608)</f>
        <v>0</v>
      </c>
      <c r="S612" s="14">
        <f>+S610-S611</f>
        <v>17277069430.139355</v>
      </c>
      <c r="T612" s="14">
        <f>+T610-T611</f>
        <v>56250885.984999999</v>
      </c>
      <c r="U612" s="14">
        <f>+SUBTOTAL(9,U6:U608)</f>
        <v>0</v>
      </c>
      <c r="V612" s="14">
        <f>+V610-V611</f>
        <v>9000141.7576000001</v>
      </c>
      <c r="W612" s="14">
        <f>+W610-W611</f>
        <v>4815755311.9094877</v>
      </c>
      <c r="X612" s="14">
        <f>+SUBTOTAL(9,X6:X608)</f>
        <v>0</v>
      </c>
      <c r="Y612" s="14">
        <f>+Y610-Y611</f>
        <v>770520849.9066416</v>
      </c>
      <c r="Z612" s="14">
        <f>+SUBTOTAL(9,Z6:Z608)</f>
        <v>0</v>
      </c>
      <c r="AA612" s="14">
        <f>+SUBTOTAL(9,AA6:AA608)</f>
        <v>0</v>
      </c>
      <c r="AB612" s="14">
        <f>+SUBTOTAL(9,AB6:AB608)</f>
        <v>0</v>
      </c>
      <c r="AC612" s="14">
        <f>+AC610-AC611</f>
        <v>4268180</v>
      </c>
      <c r="AD612" s="14">
        <f>+SUBTOTAL(9,AD6:AD321)</f>
        <v>0</v>
      </c>
      <c r="AE612" s="14">
        <f>+AE610-AE611</f>
        <v>341454.4</v>
      </c>
      <c r="AF612" s="14"/>
      <c r="AG612" s="14"/>
      <c r="AH612" s="14">
        <f>+SUBTOTAL(9,AH6:AH321)</f>
        <v>0</v>
      </c>
      <c r="AI612" s="14">
        <f>+SUBTOTAL(9,AI6:AI321)</f>
        <v>0</v>
      </c>
      <c r="AJ612" s="13"/>
      <c r="AK612" s="14">
        <f>SUM(AK10:AK610)</f>
        <v>0</v>
      </c>
      <c r="AL612" s="14">
        <v>0</v>
      </c>
      <c r="AM612" s="13"/>
      <c r="AN612" s="13"/>
      <c r="AO612" s="13"/>
      <c r="AP612" s="13"/>
    </row>
    <row r="613" spans="1:42" x14ac:dyDescent="0.25">
      <c r="A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1:42" x14ac:dyDescent="0.25">
      <c r="A614" s="13"/>
      <c r="C614" s="13"/>
      <c r="D614" s="13"/>
      <c r="E614" s="13"/>
      <c r="F614" s="13"/>
      <c r="G614" s="13"/>
      <c r="H614" s="13"/>
      <c r="M614" s="13"/>
      <c r="N614" s="13"/>
      <c r="O614" s="13"/>
      <c r="P614" s="13"/>
      <c r="Q614" s="20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1:42" x14ac:dyDescent="0.25">
      <c r="A615" s="13"/>
      <c r="C615" s="13"/>
      <c r="D615" s="13"/>
      <c r="E615" s="13"/>
      <c r="F615" s="13"/>
      <c r="G615" s="13"/>
      <c r="H615" s="13"/>
      <c r="O615" s="13"/>
      <c r="P615" s="17" t="s">
        <v>315</v>
      </c>
      <c r="Q615" s="13"/>
      <c r="R615" s="13"/>
      <c r="S615" s="18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1:42" x14ac:dyDescent="0.25">
      <c r="A616" s="13"/>
      <c r="C616" s="13"/>
      <c r="D616" s="13"/>
      <c r="E616" s="13"/>
      <c r="F616" s="13"/>
      <c r="G616" s="13"/>
      <c r="H616" s="13"/>
      <c r="M616" s="13"/>
      <c r="N616" s="13"/>
      <c r="O616" s="12"/>
      <c r="P616" s="12"/>
      <c r="S616" s="18"/>
      <c r="T616" s="20"/>
      <c r="U616" s="12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1:42" x14ac:dyDescent="0.25">
      <c r="A617" s="13"/>
      <c r="C617" s="13"/>
      <c r="D617" s="13"/>
      <c r="E617" s="13"/>
      <c r="F617" s="13"/>
      <c r="G617" s="13"/>
      <c r="H617" s="13"/>
      <c r="O617" s="13"/>
      <c r="P617" s="17" t="s">
        <v>316</v>
      </c>
      <c r="Q617" s="17" t="s">
        <v>317</v>
      </c>
      <c r="R617" s="17" t="s">
        <v>318</v>
      </c>
      <c r="S617" s="18"/>
      <c r="T617" s="20"/>
      <c r="U617" s="12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1:42" x14ac:dyDescent="0.25">
      <c r="A618" s="13"/>
      <c r="C618" s="13"/>
      <c r="D618" s="13"/>
      <c r="E618" s="13"/>
      <c r="F618" s="13"/>
      <c r="G618" s="13"/>
      <c r="H618" s="13"/>
      <c r="M618" s="13"/>
      <c r="N618" s="13"/>
      <c r="O618" s="12"/>
      <c r="P618" s="17"/>
      <c r="Q618" s="17"/>
      <c r="R618" s="17"/>
      <c r="S618" s="20"/>
      <c r="T618" s="20"/>
      <c r="U618" s="20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1:42" x14ac:dyDescent="0.25">
      <c r="A619" s="13"/>
      <c r="C619" s="13"/>
      <c r="D619" s="13"/>
      <c r="E619" s="13"/>
      <c r="F619" s="13"/>
      <c r="G619" s="13"/>
      <c r="H619" s="13"/>
      <c r="O619" s="1" t="s">
        <v>319</v>
      </c>
      <c r="P619" s="17">
        <f>+S612</f>
        <v>17277069430.139355</v>
      </c>
      <c r="Q619" s="2"/>
      <c r="R619" s="2"/>
      <c r="S619" s="20"/>
      <c r="T619" s="20"/>
      <c r="U619" s="21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1:42" x14ac:dyDescent="0.25">
      <c r="A620" s="13"/>
      <c r="C620" s="13"/>
      <c r="D620" s="13"/>
      <c r="E620" s="13"/>
      <c r="F620" s="13"/>
      <c r="G620" s="13"/>
      <c r="H620" s="13"/>
      <c r="M620" s="13"/>
      <c r="N620" s="13"/>
      <c r="O620" s="12"/>
      <c r="P620" s="17"/>
      <c r="Q620" s="17"/>
      <c r="R620" s="17"/>
      <c r="S620" s="20"/>
      <c r="T620" s="20"/>
      <c r="U620" s="21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1:42" x14ac:dyDescent="0.25">
      <c r="A621" s="13"/>
      <c r="C621" s="13"/>
      <c r="D621" s="13"/>
      <c r="E621" s="13"/>
      <c r="F621" s="13"/>
      <c r="G621" s="13"/>
      <c r="H621" s="13"/>
      <c r="O621" s="1" t="s">
        <v>320</v>
      </c>
      <c r="P621" s="17">
        <f>+W612+T612</f>
        <v>4872006197.8944874</v>
      </c>
      <c r="Q621" s="17">
        <f>+V612+Y612</f>
        <v>779520991.66424155</v>
      </c>
      <c r="R621" s="2"/>
      <c r="S621" s="20"/>
      <c r="T621" s="20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1:42" x14ac:dyDescent="0.25">
      <c r="A622" s="13"/>
      <c r="C622" s="13"/>
      <c r="D622" s="13"/>
      <c r="E622" s="13"/>
      <c r="F622" s="13"/>
      <c r="G622" s="13"/>
      <c r="H622" s="13"/>
      <c r="M622" s="13"/>
      <c r="N622" s="13"/>
      <c r="O622" s="12"/>
      <c r="P622" s="17"/>
      <c r="Q622" s="17"/>
      <c r="R622" s="17"/>
      <c r="S622" s="20"/>
      <c r="T622" s="20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1:42" x14ac:dyDescent="0.25">
      <c r="A623" s="13"/>
      <c r="C623" s="13"/>
      <c r="D623" s="13"/>
      <c r="E623" s="13"/>
      <c r="F623" s="13"/>
      <c r="G623" s="13"/>
      <c r="H623" s="13"/>
      <c r="O623" s="1" t="s">
        <v>321</v>
      </c>
      <c r="P623" s="17">
        <f>+AC612</f>
        <v>4268180</v>
      </c>
      <c r="Q623" s="17">
        <f>+AE612</f>
        <v>341454.4</v>
      </c>
      <c r="R623" s="17">
        <v>0</v>
      </c>
      <c r="S623" s="20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1:42" x14ac:dyDescent="0.25">
      <c r="A624" s="13"/>
      <c r="C624" s="13"/>
      <c r="D624" s="13"/>
      <c r="E624" s="13"/>
      <c r="F624" s="13"/>
      <c r="G624" s="13"/>
      <c r="H624" s="13"/>
      <c r="M624" s="13"/>
      <c r="N624" s="13"/>
      <c r="O624" s="12"/>
      <c r="P624" s="17"/>
      <c r="Q624" s="17"/>
      <c r="R624" s="17"/>
      <c r="S624" s="20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1:42" x14ac:dyDescent="0.25">
      <c r="A625" s="13"/>
      <c r="C625" s="13"/>
      <c r="D625" s="13"/>
      <c r="E625" s="13"/>
      <c r="F625" s="13"/>
      <c r="G625" s="13"/>
      <c r="H625" s="13"/>
      <c r="O625" s="1" t="s">
        <v>322</v>
      </c>
      <c r="P625" s="17">
        <v>0</v>
      </c>
      <c r="Q625" s="17">
        <v>0</v>
      </c>
      <c r="R625" s="2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1:42" x14ac:dyDescent="0.25">
      <c r="A626" s="13"/>
      <c r="C626" s="13"/>
      <c r="D626" s="13"/>
      <c r="E626" s="13"/>
      <c r="F626" s="13"/>
      <c r="G626" s="13"/>
      <c r="H626" s="13"/>
      <c r="M626" s="13"/>
      <c r="N626" s="13"/>
      <c r="O626" s="12"/>
      <c r="P626" s="12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1:42" x14ac:dyDescent="0.25">
      <c r="A627" s="13"/>
      <c r="C627" s="13"/>
      <c r="D627" s="13"/>
      <c r="E627" s="13"/>
      <c r="F627" s="13"/>
      <c r="G627" s="13"/>
      <c r="H627" s="13"/>
      <c r="M627" s="13"/>
      <c r="N627" s="13"/>
      <c r="O627" s="17" t="s">
        <v>323</v>
      </c>
      <c r="P627" s="17">
        <f>SUM(P619:P624)</f>
        <v>22153343808.033844</v>
      </c>
      <c r="Q627" s="17">
        <f>SUM(Q619:Q625)</f>
        <v>779862446.06424153</v>
      </c>
      <c r="R627" s="17">
        <v>0</v>
      </c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1:42" x14ac:dyDescent="0.25">
      <c r="A628" s="13"/>
      <c r="C628" s="13"/>
      <c r="D628" s="13"/>
      <c r="E628" s="13"/>
      <c r="F628" s="13"/>
      <c r="G628" s="13"/>
      <c r="H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1:42" x14ac:dyDescent="0.25">
      <c r="A629" s="13"/>
      <c r="C629" s="13"/>
      <c r="D629" s="13"/>
      <c r="E629" s="13"/>
      <c r="F629" s="13"/>
      <c r="G629" s="13"/>
      <c r="H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1:42" x14ac:dyDescent="0.25">
      <c r="A630" s="13"/>
      <c r="C630" s="13"/>
      <c r="D630" s="13"/>
      <c r="E630" s="13"/>
      <c r="F630" s="13"/>
      <c r="G630" s="13"/>
      <c r="H630" s="13"/>
      <c r="I630" s="13"/>
      <c r="J630" s="18"/>
      <c r="K630" s="20"/>
      <c r="L630" s="13"/>
      <c r="M630" s="13"/>
      <c r="N630" s="13"/>
      <c r="O630" s="13"/>
      <c r="P630" s="20">
        <f>+P627+Q627-Q612</f>
        <v>-2.918243408203125E-3</v>
      </c>
      <c r="Q630" s="20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1:42" x14ac:dyDescent="0.25">
      <c r="A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1:42" x14ac:dyDescent="0.25">
      <c r="A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1:42" x14ac:dyDescent="0.25">
      <c r="A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1:42" x14ac:dyDescent="0.25">
      <c r="A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1:42" x14ac:dyDescent="0.25">
      <c r="A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1:42" x14ac:dyDescent="0.25">
      <c r="A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1:42" x14ac:dyDescent="0.25">
      <c r="A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1:42" x14ac:dyDescent="0.25">
      <c r="A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1:42" x14ac:dyDescent="0.25">
      <c r="A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1:42" x14ac:dyDescent="0.25">
      <c r="A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1:42" x14ac:dyDescent="0.25">
      <c r="A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1:42" x14ac:dyDescent="0.25">
      <c r="A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1:42" x14ac:dyDescent="0.25">
      <c r="A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1:42" x14ac:dyDescent="0.25">
      <c r="A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1:42" x14ac:dyDescent="0.25">
      <c r="A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1:42" x14ac:dyDescent="0.25">
      <c r="A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1:42" x14ac:dyDescent="0.25">
      <c r="A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1:42" x14ac:dyDescent="0.25">
      <c r="A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1:42" x14ac:dyDescent="0.25">
      <c r="A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1:42" x14ac:dyDescent="0.25">
      <c r="A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1:42" x14ac:dyDescent="0.25">
      <c r="A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1:42" x14ac:dyDescent="0.25">
      <c r="A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1:42" x14ac:dyDescent="0.25">
      <c r="A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1:42" x14ac:dyDescent="0.25">
      <c r="A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1:42" x14ac:dyDescent="0.25">
      <c r="A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1:42" x14ac:dyDescent="0.25">
      <c r="A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1:42" x14ac:dyDescent="0.25">
      <c r="A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1:42" x14ac:dyDescent="0.25">
      <c r="A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1:42" x14ac:dyDescent="0.25">
      <c r="A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1:42" x14ac:dyDescent="0.25">
      <c r="A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1:42" x14ac:dyDescent="0.25">
      <c r="A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1:42" x14ac:dyDescent="0.25">
      <c r="A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1:42" x14ac:dyDescent="0.25">
      <c r="A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1:42" x14ac:dyDescent="0.25">
      <c r="A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1:42" x14ac:dyDescent="0.25">
      <c r="A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1:42" x14ac:dyDescent="0.25">
      <c r="A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1:42" x14ac:dyDescent="0.25">
      <c r="A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1:42" x14ac:dyDescent="0.25">
      <c r="A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1:42" x14ac:dyDescent="0.25">
      <c r="A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1:42" x14ac:dyDescent="0.25">
      <c r="A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1:42" x14ac:dyDescent="0.25">
      <c r="A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1:42" x14ac:dyDescent="0.25">
      <c r="A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1:42" x14ac:dyDescent="0.25">
      <c r="A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1:42" x14ac:dyDescent="0.25">
      <c r="A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1:42" x14ac:dyDescent="0.25">
      <c r="A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1:42" x14ac:dyDescent="0.25">
      <c r="A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1:42" x14ac:dyDescent="0.25">
      <c r="A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1:42" x14ac:dyDescent="0.25">
      <c r="A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1:42" x14ac:dyDescent="0.25">
      <c r="A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1:42" x14ac:dyDescent="0.25">
      <c r="A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1:42" x14ac:dyDescent="0.25">
      <c r="A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1:42" x14ac:dyDescent="0.25">
      <c r="A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1:42" x14ac:dyDescent="0.25">
      <c r="A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1:42" x14ac:dyDescent="0.25">
      <c r="A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1:42" x14ac:dyDescent="0.25">
      <c r="A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1:42" x14ac:dyDescent="0.25">
      <c r="A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1:42" x14ac:dyDescent="0.25">
      <c r="A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1:42" x14ac:dyDescent="0.25">
      <c r="A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1:42" x14ac:dyDescent="0.25">
      <c r="A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1:42" x14ac:dyDescent="0.25">
      <c r="A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1:42" x14ac:dyDescent="0.25">
      <c r="A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1:42" x14ac:dyDescent="0.25">
      <c r="A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1:42" x14ac:dyDescent="0.25">
      <c r="A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1:42" x14ac:dyDescent="0.25">
      <c r="A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1:42" x14ac:dyDescent="0.25">
      <c r="A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1:42" x14ac:dyDescent="0.25">
      <c r="A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1:42" x14ac:dyDescent="0.25">
      <c r="A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1:42" x14ac:dyDescent="0.25">
      <c r="A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1:42" x14ac:dyDescent="0.25">
      <c r="A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1:42" x14ac:dyDescent="0.25">
      <c r="A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1:42" x14ac:dyDescent="0.25">
      <c r="A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1:42" x14ac:dyDescent="0.25">
      <c r="A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1:42" x14ac:dyDescent="0.25">
      <c r="A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1:42" x14ac:dyDescent="0.25">
      <c r="A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:42" x14ac:dyDescent="0.25">
      <c r="A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:42" x14ac:dyDescent="0.25">
      <c r="A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:42" x14ac:dyDescent="0.25">
      <c r="A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:42" x14ac:dyDescent="0.25">
      <c r="A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:42" x14ac:dyDescent="0.25">
      <c r="A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:42" x14ac:dyDescent="0.25">
      <c r="A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:42" x14ac:dyDescent="0.25">
      <c r="A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:42" x14ac:dyDescent="0.25">
      <c r="A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:42" x14ac:dyDescent="0.25">
      <c r="A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:42" x14ac:dyDescent="0.25">
      <c r="A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:42" x14ac:dyDescent="0.25">
      <c r="A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:42" x14ac:dyDescent="0.25">
      <c r="A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:42" x14ac:dyDescent="0.25">
      <c r="A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:42" x14ac:dyDescent="0.25">
      <c r="A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:42" x14ac:dyDescent="0.25">
      <c r="A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:42" x14ac:dyDescent="0.25">
      <c r="A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:42" x14ac:dyDescent="0.25">
      <c r="A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:42" x14ac:dyDescent="0.25">
      <c r="A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:42" x14ac:dyDescent="0.25">
      <c r="A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:42" x14ac:dyDescent="0.25">
      <c r="A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:42" x14ac:dyDescent="0.25">
      <c r="A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:42" x14ac:dyDescent="0.25">
      <c r="A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:42" x14ac:dyDescent="0.25">
      <c r="A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:42" x14ac:dyDescent="0.25">
      <c r="A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:42" x14ac:dyDescent="0.25">
      <c r="A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:42" x14ac:dyDescent="0.25">
      <c r="A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:42" x14ac:dyDescent="0.25">
      <c r="A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:42" x14ac:dyDescent="0.25">
      <c r="A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:42" x14ac:dyDescent="0.25">
      <c r="A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:42" x14ac:dyDescent="0.25">
      <c r="A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:42" x14ac:dyDescent="0.25">
      <c r="A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:42" x14ac:dyDescent="0.25">
      <c r="A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:42" x14ac:dyDescent="0.25">
      <c r="A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:42" x14ac:dyDescent="0.25">
      <c r="A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:42" x14ac:dyDescent="0.25">
      <c r="A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:42" x14ac:dyDescent="0.25">
      <c r="A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:42" x14ac:dyDescent="0.25">
      <c r="A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:42" x14ac:dyDescent="0.25">
      <c r="A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:42" x14ac:dyDescent="0.25">
      <c r="A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:42" x14ac:dyDescent="0.25">
      <c r="A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:42" x14ac:dyDescent="0.25">
      <c r="A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:42" x14ac:dyDescent="0.25">
      <c r="A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:42" x14ac:dyDescent="0.25">
      <c r="A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:42" x14ac:dyDescent="0.25">
      <c r="A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:42" x14ac:dyDescent="0.25">
      <c r="A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:42" x14ac:dyDescent="0.25">
      <c r="A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:42" x14ac:dyDescent="0.25">
      <c r="A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:42" x14ac:dyDescent="0.25">
      <c r="A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:42" x14ac:dyDescent="0.25">
      <c r="A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:42" x14ac:dyDescent="0.25">
      <c r="A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:42" x14ac:dyDescent="0.25">
      <c r="A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:42" x14ac:dyDescent="0.25">
      <c r="A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:42" x14ac:dyDescent="0.25">
      <c r="A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:42" x14ac:dyDescent="0.25">
      <c r="A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:42" x14ac:dyDescent="0.25">
      <c r="A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:42" x14ac:dyDescent="0.25">
      <c r="A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:42" x14ac:dyDescent="0.25">
      <c r="A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:42" x14ac:dyDescent="0.25">
      <c r="A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:42" x14ac:dyDescent="0.25">
      <c r="A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:42" x14ac:dyDescent="0.25">
      <c r="A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:42" x14ac:dyDescent="0.25">
      <c r="A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:42" x14ac:dyDescent="0.25">
      <c r="A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:42" x14ac:dyDescent="0.25">
      <c r="A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:42" x14ac:dyDescent="0.25">
      <c r="A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:42" x14ac:dyDescent="0.25">
      <c r="A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:42" x14ac:dyDescent="0.25">
      <c r="A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:42" x14ac:dyDescent="0.25">
      <c r="A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:42" x14ac:dyDescent="0.25">
      <c r="A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:42" x14ac:dyDescent="0.25">
      <c r="A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:42" x14ac:dyDescent="0.25">
      <c r="A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:42" x14ac:dyDescent="0.25">
      <c r="A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:42" x14ac:dyDescent="0.25">
      <c r="A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:42" x14ac:dyDescent="0.25">
      <c r="A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:42" x14ac:dyDescent="0.25">
      <c r="A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:42" x14ac:dyDescent="0.25">
      <c r="A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:42" x14ac:dyDescent="0.25">
      <c r="A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:42" x14ac:dyDescent="0.25">
      <c r="A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:42" x14ac:dyDescent="0.25">
      <c r="A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:42" x14ac:dyDescent="0.25">
      <c r="A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:42" x14ac:dyDescent="0.25">
      <c r="A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:42" x14ac:dyDescent="0.25">
      <c r="A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:42" x14ac:dyDescent="0.25">
      <c r="A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:42" x14ac:dyDescent="0.25">
      <c r="A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:42" x14ac:dyDescent="0.25">
      <c r="A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:42" x14ac:dyDescent="0.25">
      <c r="A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:42" x14ac:dyDescent="0.25">
      <c r="A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:42" x14ac:dyDescent="0.25">
      <c r="A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:42" x14ac:dyDescent="0.25">
      <c r="A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:42" x14ac:dyDescent="0.25">
      <c r="A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:42" x14ac:dyDescent="0.25">
      <c r="A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:42" x14ac:dyDescent="0.25">
      <c r="A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:42" x14ac:dyDescent="0.25">
      <c r="A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:42" x14ac:dyDescent="0.25">
      <c r="A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:42" x14ac:dyDescent="0.25">
      <c r="A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:42" x14ac:dyDescent="0.25">
      <c r="A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:42" x14ac:dyDescent="0.25">
      <c r="A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:42" x14ac:dyDescent="0.25">
      <c r="A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:42" x14ac:dyDescent="0.25">
      <c r="A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:42" x14ac:dyDescent="0.25">
      <c r="A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:42" x14ac:dyDescent="0.25">
      <c r="A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:42" x14ac:dyDescent="0.25">
      <c r="A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:42" x14ac:dyDescent="0.25">
      <c r="A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:42" x14ac:dyDescent="0.25">
      <c r="A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:42" x14ac:dyDescent="0.25">
      <c r="A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:42" x14ac:dyDescent="0.25">
      <c r="A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:42" x14ac:dyDescent="0.25">
      <c r="A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:42" x14ac:dyDescent="0.25">
      <c r="A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:42" x14ac:dyDescent="0.25">
      <c r="A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:42" x14ac:dyDescent="0.25">
      <c r="A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:42" x14ac:dyDescent="0.25">
      <c r="A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:42" x14ac:dyDescent="0.25">
      <c r="A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:42" x14ac:dyDescent="0.25">
      <c r="A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:42" x14ac:dyDescent="0.25">
      <c r="A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:42" x14ac:dyDescent="0.25">
      <c r="A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:42" x14ac:dyDescent="0.25">
      <c r="A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:42" x14ac:dyDescent="0.25">
      <c r="A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:42" x14ac:dyDescent="0.25">
      <c r="A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:42" x14ac:dyDescent="0.25">
      <c r="A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:42" x14ac:dyDescent="0.25">
      <c r="A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:42" x14ac:dyDescent="0.25">
      <c r="A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:42" x14ac:dyDescent="0.25">
      <c r="A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:42" x14ac:dyDescent="0.25">
      <c r="A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:42" x14ac:dyDescent="0.25">
      <c r="A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:42" x14ac:dyDescent="0.25">
      <c r="A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:42" x14ac:dyDescent="0.25">
      <c r="A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:42" x14ac:dyDescent="0.25">
      <c r="A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:42" x14ac:dyDescent="0.25">
      <c r="A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:42" x14ac:dyDescent="0.25">
      <c r="A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:42" x14ac:dyDescent="0.25">
      <c r="A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:42" x14ac:dyDescent="0.25">
      <c r="A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:42" x14ac:dyDescent="0.25">
      <c r="A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:42" x14ac:dyDescent="0.25">
      <c r="A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:42" x14ac:dyDescent="0.25">
      <c r="A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:42" x14ac:dyDescent="0.25">
      <c r="A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:42" x14ac:dyDescent="0.25">
      <c r="A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:42" x14ac:dyDescent="0.25">
      <c r="A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:42" x14ac:dyDescent="0.25">
      <c r="A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:42" x14ac:dyDescent="0.25">
      <c r="A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:42" x14ac:dyDescent="0.25">
      <c r="A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:42" x14ac:dyDescent="0.25">
      <c r="A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:42" x14ac:dyDescent="0.25">
      <c r="A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:42" x14ac:dyDescent="0.25">
      <c r="A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:42" x14ac:dyDescent="0.25">
      <c r="A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:42" x14ac:dyDescent="0.25">
      <c r="A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:42" x14ac:dyDescent="0.25">
      <c r="A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:42" x14ac:dyDescent="0.25">
      <c r="A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:42" x14ac:dyDescent="0.25">
      <c r="A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:42" x14ac:dyDescent="0.25">
      <c r="A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:42" x14ac:dyDescent="0.25">
      <c r="A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:42" x14ac:dyDescent="0.25">
      <c r="A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:42" x14ac:dyDescent="0.25">
      <c r="A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:42" x14ac:dyDescent="0.25">
      <c r="A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:42" x14ac:dyDescent="0.25">
      <c r="A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:42" x14ac:dyDescent="0.25">
      <c r="A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:42" x14ac:dyDescent="0.25">
      <c r="A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:42" x14ac:dyDescent="0.25">
      <c r="A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:42" x14ac:dyDescent="0.25">
      <c r="A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:42" x14ac:dyDescent="0.25">
      <c r="A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:42" x14ac:dyDescent="0.25">
      <c r="A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:42" x14ac:dyDescent="0.25">
      <c r="A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:42" x14ac:dyDescent="0.25">
      <c r="A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:42" x14ac:dyDescent="0.25">
      <c r="A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:42" x14ac:dyDescent="0.25">
      <c r="A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:42" x14ac:dyDescent="0.25">
      <c r="A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:42" x14ac:dyDescent="0.25">
      <c r="A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:42" x14ac:dyDescent="0.25">
      <c r="A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:42" x14ac:dyDescent="0.25">
      <c r="A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:42" x14ac:dyDescent="0.25">
      <c r="A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:42" x14ac:dyDescent="0.25">
      <c r="A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:42" x14ac:dyDescent="0.25">
      <c r="A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:42" x14ac:dyDescent="0.25">
      <c r="A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:42" x14ac:dyDescent="0.25">
      <c r="A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:42" x14ac:dyDescent="0.25">
      <c r="A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:42" x14ac:dyDescent="0.25">
      <c r="A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:42" x14ac:dyDescent="0.25">
      <c r="A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:42" x14ac:dyDescent="0.25">
      <c r="A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:42" x14ac:dyDescent="0.25">
      <c r="A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:42" x14ac:dyDescent="0.25">
      <c r="A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:42" x14ac:dyDescent="0.25">
      <c r="A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:42" x14ac:dyDescent="0.25">
      <c r="A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:42" x14ac:dyDescent="0.25">
      <c r="A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:42" x14ac:dyDescent="0.25">
      <c r="A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:42" x14ac:dyDescent="0.25">
      <c r="A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:42" x14ac:dyDescent="0.25">
      <c r="A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:42" x14ac:dyDescent="0.25">
      <c r="A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:42" x14ac:dyDescent="0.25">
      <c r="A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:42" x14ac:dyDescent="0.25">
      <c r="A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:42" x14ac:dyDescent="0.25">
      <c r="A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:42" x14ac:dyDescent="0.25">
      <c r="A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:42" x14ac:dyDescent="0.25">
      <c r="A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:42" x14ac:dyDescent="0.25">
      <c r="A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:42" x14ac:dyDescent="0.25">
      <c r="A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:42" x14ac:dyDescent="0.25">
      <c r="A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:42" x14ac:dyDescent="0.25">
      <c r="A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:42" x14ac:dyDescent="0.25">
      <c r="A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:42" x14ac:dyDescent="0.25">
      <c r="A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:42" x14ac:dyDescent="0.25">
      <c r="A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:42" x14ac:dyDescent="0.25">
      <c r="A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:42" x14ac:dyDescent="0.25">
      <c r="A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:42" x14ac:dyDescent="0.25">
      <c r="A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  <row r="905" spans="1:42" x14ac:dyDescent="0.25">
      <c r="A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</row>
    <row r="906" spans="1:42" x14ac:dyDescent="0.25">
      <c r="A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</row>
    <row r="907" spans="1:42" x14ac:dyDescent="0.25">
      <c r="A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</row>
    <row r="908" spans="1:42" x14ac:dyDescent="0.25">
      <c r="A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</row>
    <row r="909" spans="1:42" x14ac:dyDescent="0.25">
      <c r="A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</row>
    <row r="910" spans="1:42" x14ac:dyDescent="0.25">
      <c r="A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</row>
    <row r="911" spans="1:42" x14ac:dyDescent="0.25">
      <c r="A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</row>
    <row r="912" spans="1:42" x14ac:dyDescent="0.25">
      <c r="A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</row>
    <row r="913" spans="1:42" x14ac:dyDescent="0.25">
      <c r="A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</row>
    <row r="914" spans="1:42" x14ac:dyDescent="0.25">
      <c r="A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</row>
    <row r="915" spans="1:42" x14ac:dyDescent="0.25">
      <c r="A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</row>
    <row r="916" spans="1:42" x14ac:dyDescent="0.25">
      <c r="A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</row>
    <row r="917" spans="1:42" x14ac:dyDescent="0.25">
      <c r="A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</row>
    <row r="918" spans="1:42" x14ac:dyDescent="0.25">
      <c r="A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</row>
    <row r="919" spans="1:42" x14ac:dyDescent="0.25">
      <c r="A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</row>
    <row r="920" spans="1:42" x14ac:dyDescent="0.25">
      <c r="A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</row>
    <row r="921" spans="1:42" x14ac:dyDescent="0.25">
      <c r="A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</row>
    <row r="922" spans="1:42" x14ac:dyDescent="0.25">
      <c r="A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</row>
    <row r="923" spans="1:42" x14ac:dyDescent="0.25">
      <c r="A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</row>
    <row r="924" spans="1:42" x14ac:dyDescent="0.25">
      <c r="A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</row>
    <row r="925" spans="1:42" x14ac:dyDescent="0.25">
      <c r="A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</row>
    <row r="926" spans="1:42" x14ac:dyDescent="0.25">
      <c r="A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</row>
    <row r="927" spans="1:42" x14ac:dyDescent="0.25">
      <c r="A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</row>
    <row r="928" spans="1:42" x14ac:dyDescent="0.25">
      <c r="A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</row>
    <row r="929" spans="1:42" x14ac:dyDescent="0.25">
      <c r="A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</row>
    <row r="930" spans="1:42" x14ac:dyDescent="0.25">
      <c r="A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</row>
    <row r="931" spans="1:42" x14ac:dyDescent="0.25">
      <c r="A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</row>
    <row r="932" spans="1:42" x14ac:dyDescent="0.25">
      <c r="A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</row>
    <row r="933" spans="1:42" x14ac:dyDescent="0.25">
      <c r="A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</row>
    <row r="934" spans="1:42" x14ac:dyDescent="0.25">
      <c r="A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</row>
    <row r="935" spans="1:42" x14ac:dyDescent="0.25">
      <c r="A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</row>
    <row r="936" spans="1:42" x14ac:dyDescent="0.25">
      <c r="A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</row>
    <row r="937" spans="1:42" x14ac:dyDescent="0.25">
      <c r="A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</row>
    <row r="938" spans="1:42" x14ac:dyDescent="0.25">
      <c r="A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</row>
    <row r="939" spans="1:42" x14ac:dyDescent="0.25">
      <c r="A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</row>
    <row r="940" spans="1:42" x14ac:dyDescent="0.25">
      <c r="A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</row>
    <row r="941" spans="1:42" x14ac:dyDescent="0.25">
      <c r="A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</row>
    <row r="942" spans="1:42" x14ac:dyDescent="0.25">
      <c r="A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</row>
    <row r="943" spans="1:42" x14ac:dyDescent="0.25">
      <c r="A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</row>
    <row r="944" spans="1:42" x14ac:dyDescent="0.25">
      <c r="A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</row>
    <row r="945" spans="1:42" x14ac:dyDescent="0.25">
      <c r="A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</row>
    <row r="946" spans="1:42" x14ac:dyDescent="0.25">
      <c r="A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</row>
    <row r="947" spans="1:42" x14ac:dyDescent="0.25">
      <c r="A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</row>
    <row r="948" spans="1:42" x14ac:dyDescent="0.25">
      <c r="A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</row>
    <row r="949" spans="1:42" x14ac:dyDescent="0.25">
      <c r="A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</row>
    <row r="950" spans="1:42" x14ac:dyDescent="0.25">
      <c r="A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</row>
    <row r="951" spans="1:42" x14ac:dyDescent="0.25">
      <c r="A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</row>
    <row r="952" spans="1:42" x14ac:dyDescent="0.25">
      <c r="A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</row>
    <row r="953" spans="1:42" x14ac:dyDescent="0.25">
      <c r="A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</row>
    <row r="954" spans="1:42" x14ac:dyDescent="0.25">
      <c r="A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</row>
    <row r="955" spans="1:42" x14ac:dyDescent="0.25">
      <c r="A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</row>
    <row r="956" spans="1:42" x14ac:dyDescent="0.25">
      <c r="A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</row>
    <row r="957" spans="1:42" x14ac:dyDescent="0.25">
      <c r="A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</row>
    <row r="958" spans="1:42" x14ac:dyDescent="0.25">
      <c r="A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</row>
    <row r="959" spans="1:42" x14ac:dyDescent="0.25">
      <c r="A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</row>
    <row r="960" spans="1:42" x14ac:dyDescent="0.25">
      <c r="A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</row>
    <row r="961" spans="1:42" x14ac:dyDescent="0.25">
      <c r="A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</row>
    <row r="962" spans="1:42" x14ac:dyDescent="0.25">
      <c r="A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</row>
    <row r="963" spans="1:42" x14ac:dyDescent="0.25">
      <c r="A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</row>
    <row r="964" spans="1:42" x14ac:dyDescent="0.25">
      <c r="A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</row>
    <row r="965" spans="1:42" x14ac:dyDescent="0.25">
      <c r="A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</row>
    <row r="966" spans="1:42" x14ac:dyDescent="0.25">
      <c r="A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</row>
    <row r="967" spans="1:42" x14ac:dyDescent="0.25">
      <c r="A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</row>
    <row r="968" spans="1:42" x14ac:dyDescent="0.25">
      <c r="A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</row>
    <row r="969" spans="1:42" x14ac:dyDescent="0.25">
      <c r="A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</row>
    <row r="970" spans="1:42" x14ac:dyDescent="0.25">
      <c r="A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</row>
    <row r="971" spans="1:42" x14ac:dyDescent="0.25">
      <c r="A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</row>
    <row r="972" spans="1:42" x14ac:dyDescent="0.25">
      <c r="A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</row>
    <row r="973" spans="1:42" x14ac:dyDescent="0.25">
      <c r="A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</row>
    <row r="974" spans="1:42" x14ac:dyDescent="0.25">
      <c r="A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</row>
    <row r="975" spans="1:42" x14ac:dyDescent="0.25">
      <c r="A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</row>
    <row r="976" spans="1:42" x14ac:dyDescent="0.25">
      <c r="A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</row>
    <row r="977" spans="1:42" x14ac:dyDescent="0.25">
      <c r="A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</row>
    <row r="978" spans="1:42" x14ac:dyDescent="0.25">
      <c r="A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</row>
    <row r="979" spans="1:42" x14ac:dyDescent="0.25">
      <c r="A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</row>
    <row r="980" spans="1:42" x14ac:dyDescent="0.25">
      <c r="A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</row>
    <row r="981" spans="1:42" x14ac:dyDescent="0.25">
      <c r="A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</row>
    <row r="982" spans="1:42" x14ac:dyDescent="0.25">
      <c r="A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</row>
    <row r="983" spans="1:42" x14ac:dyDescent="0.25">
      <c r="A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</row>
    <row r="984" spans="1:42" x14ac:dyDescent="0.25">
      <c r="A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</row>
    <row r="985" spans="1:42" x14ac:dyDescent="0.25">
      <c r="A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</row>
    <row r="986" spans="1:42" x14ac:dyDescent="0.25">
      <c r="A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</row>
    <row r="987" spans="1:42" x14ac:dyDescent="0.25">
      <c r="A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</row>
    <row r="988" spans="1:42" x14ac:dyDescent="0.25">
      <c r="A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</row>
    <row r="989" spans="1:42" x14ac:dyDescent="0.25">
      <c r="A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</row>
    <row r="990" spans="1:42" x14ac:dyDescent="0.25">
      <c r="A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</row>
    <row r="991" spans="1:42" x14ac:dyDescent="0.25">
      <c r="A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</row>
    <row r="992" spans="1:42" x14ac:dyDescent="0.25">
      <c r="A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</row>
    <row r="993" spans="1:42" x14ac:dyDescent="0.25">
      <c r="A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</row>
    <row r="994" spans="1:42" x14ac:dyDescent="0.25">
      <c r="A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</row>
    <row r="995" spans="1:42" x14ac:dyDescent="0.25">
      <c r="A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</row>
    <row r="996" spans="1:42" x14ac:dyDescent="0.25">
      <c r="A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</row>
    <row r="997" spans="1:42" x14ac:dyDescent="0.25">
      <c r="A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</row>
    <row r="998" spans="1:42" x14ac:dyDescent="0.25">
      <c r="A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</row>
    <row r="999" spans="1:42" x14ac:dyDescent="0.25">
      <c r="A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</row>
    <row r="1000" spans="1:42" x14ac:dyDescent="0.25">
      <c r="A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</row>
    <row r="1001" spans="1:42" x14ac:dyDescent="0.25">
      <c r="A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</row>
    <row r="1002" spans="1:42" x14ac:dyDescent="0.25">
      <c r="A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</row>
    <row r="1003" spans="1:42" x14ac:dyDescent="0.25">
      <c r="A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</row>
    <row r="1004" spans="1:42" x14ac:dyDescent="0.25">
      <c r="A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</row>
    <row r="1005" spans="1:42" x14ac:dyDescent="0.25">
      <c r="A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</row>
    <row r="1006" spans="1:42" x14ac:dyDescent="0.25">
      <c r="A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</row>
    <row r="1007" spans="1:42" x14ac:dyDescent="0.25">
      <c r="A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</row>
    <row r="1008" spans="1:42" x14ac:dyDescent="0.25">
      <c r="A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</row>
    <row r="1009" spans="1:42" x14ac:dyDescent="0.25">
      <c r="A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</row>
    <row r="1010" spans="1:42" x14ac:dyDescent="0.25">
      <c r="A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</row>
    <row r="1011" spans="1:42" x14ac:dyDescent="0.25">
      <c r="A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</row>
    <row r="1012" spans="1:42" x14ac:dyDescent="0.25">
      <c r="A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</row>
    <row r="1013" spans="1:42" x14ac:dyDescent="0.25">
      <c r="A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</row>
    <row r="1014" spans="1:42" x14ac:dyDescent="0.25">
      <c r="A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</row>
    <row r="1015" spans="1:42" x14ac:dyDescent="0.25">
      <c r="A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</row>
    <row r="1016" spans="1:42" x14ac:dyDescent="0.25">
      <c r="A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</row>
    <row r="1017" spans="1:42" x14ac:dyDescent="0.25">
      <c r="A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</row>
    <row r="1018" spans="1:42" x14ac:dyDescent="0.25">
      <c r="A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</row>
    <row r="1019" spans="1:42" x14ac:dyDescent="0.25">
      <c r="A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</row>
    <row r="1020" spans="1:42" x14ac:dyDescent="0.25">
      <c r="A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</row>
    <row r="1021" spans="1:42" x14ac:dyDescent="0.25">
      <c r="A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</row>
    <row r="1022" spans="1:42" x14ac:dyDescent="0.25">
      <c r="A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</row>
    <row r="1023" spans="1:42" x14ac:dyDescent="0.25">
      <c r="A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</row>
    <row r="1024" spans="1:42" x14ac:dyDescent="0.25">
      <c r="A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</row>
    <row r="1025" spans="1:42" x14ac:dyDescent="0.25">
      <c r="A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</row>
    <row r="1026" spans="1:42" x14ac:dyDescent="0.25">
      <c r="A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</row>
    <row r="1027" spans="1:42" x14ac:dyDescent="0.25">
      <c r="A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</row>
    <row r="1028" spans="1:42" x14ac:dyDescent="0.25">
      <c r="A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</row>
    <row r="1029" spans="1:42" x14ac:dyDescent="0.25">
      <c r="A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</row>
    <row r="1030" spans="1:42" x14ac:dyDescent="0.25">
      <c r="A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</row>
    <row r="1031" spans="1:42" x14ac:dyDescent="0.25">
      <c r="A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</row>
    <row r="1032" spans="1:42" x14ac:dyDescent="0.25">
      <c r="A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</row>
    <row r="1033" spans="1:42" x14ac:dyDescent="0.25">
      <c r="A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</row>
    <row r="1034" spans="1:42" x14ac:dyDescent="0.25">
      <c r="A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</row>
    <row r="1035" spans="1:42" x14ac:dyDescent="0.25">
      <c r="A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</row>
    <row r="1036" spans="1:42" x14ac:dyDescent="0.25">
      <c r="A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</row>
    <row r="1037" spans="1:42" x14ac:dyDescent="0.25">
      <c r="A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</row>
    <row r="1038" spans="1:42" x14ac:dyDescent="0.25">
      <c r="A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</row>
    <row r="1039" spans="1:42" x14ac:dyDescent="0.25">
      <c r="A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</row>
    <row r="1040" spans="1:42" x14ac:dyDescent="0.25">
      <c r="A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</row>
    <row r="1041" spans="1:42" x14ac:dyDescent="0.25">
      <c r="A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</row>
    <row r="1042" spans="1:42" x14ac:dyDescent="0.25">
      <c r="A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</row>
    <row r="1043" spans="1:42" x14ac:dyDescent="0.25">
      <c r="A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</row>
    <row r="1044" spans="1:42" x14ac:dyDescent="0.25">
      <c r="A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</row>
    <row r="1045" spans="1:42" x14ac:dyDescent="0.25">
      <c r="A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</row>
    <row r="1046" spans="1:42" x14ac:dyDescent="0.25">
      <c r="A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</row>
    <row r="1047" spans="1:42" x14ac:dyDescent="0.25">
      <c r="A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</row>
    <row r="1048" spans="1:42" x14ac:dyDescent="0.25">
      <c r="A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</row>
    <row r="1049" spans="1:42" x14ac:dyDescent="0.25">
      <c r="A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</row>
    <row r="1050" spans="1:42" x14ac:dyDescent="0.25">
      <c r="A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</row>
    <row r="1051" spans="1:42" x14ac:dyDescent="0.25">
      <c r="A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</row>
    <row r="1052" spans="1:42" x14ac:dyDescent="0.25">
      <c r="A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</row>
    <row r="1053" spans="1:42" x14ac:dyDescent="0.25">
      <c r="A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</row>
    <row r="1054" spans="1:42" x14ac:dyDescent="0.25">
      <c r="A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</row>
    <row r="1055" spans="1:42" x14ac:dyDescent="0.25">
      <c r="A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  <c r="AL1055" s="13"/>
      <c r="AM1055" s="13"/>
      <c r="AN1055" s="13"/>
      <c r="AO1055" s="13"/>
      <c r="AP1055" s="13"/>
    </row>
    <row r="1056" spans="1:42" x14ac:dyDescent="0.25">
      <c r="A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</row>
    <row r="1057" spans="1:42" x14ac:dyDescent="0.25">
      <c r="A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</row>
    <row r="1058" spans="1:42" x14ac:dyDescent="0.25">
      <c r="A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</row>
    <row r="1059" spans="1:42" x14ac:dyDescent="0.25">
      <c r="A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</row>
    <row r="1060" spans="1:42" x14ac:dyDescent="0.25">
      <c r="A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</row>
    <row r="1061" spans="1:42" x14ac:dyDescent="0.25">
      <c r="A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</row>
    <row r="1062" spans="1:42" x14ac:dyDescent="0.25">
      <c r="A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</row>
    <row r="1063" spans="1:42" x14ac:dyDescent="0.25">
      <c r="A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  <c r="AL1063" s="13"/>
      <c r="AM1063" s="13"/>
      <c r="AN1063" s="13"/>
      <c r="AO1063" s="13"/>
      <c r="AP1063" s="13"/>
    </row>
    <row r="1064" spans="1:42" x14ac:dyDescent="0.25">
      <c r="A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</row>
    <row r="1065" spans="1:42" x14ac:dyDescent="0.25">
      <c r="A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  <c r="AL1065" s="13"/>
      <c r="AM1065" s="13"/>
      <c r="AN1065" s="13"/>
      <c r="AO1065" s="13"/>
      <c r="AP1065" s="13"/>
    </row>
    <row r="1066" spans="1:42" x14ac:dyDescent="0.25">
      <c r="A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</row>
    <row r="1067" spans="1:42" x14ac:dyDescent="0.25">
      <c r="A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  <c r="AL1067" s="13"/>
      <c r="AM1067" s="13"/>
      <c r="AN1067" s="13"/>
      <c r="AO1067" s="13"/>
      <c r="AP1067" s="13"/>
    </row>
    <row r="1068" spans="1:42" x14ac:dyDescent="0.25">
      <c r="A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  <c r="AL1068" s="13"/>
      <c r="AM1068" s="13"/>
      <c r="AN1068" s="13"/>
      <c r="AO1068" s="13"/>
      <c r="AP1068" s="13"/>
    </row>
    <row r="1069" spans="1:42" x14ac:dyDescent="0.25">
      <c r="A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  <c r="AL1069" s="13"/>
      <c r="AM1069" s="13"/>
      <c r="AN1069" s="13"/>
      <c r="AO1069" s="13"/>
      <c r="AP1069" s="13"/>
    </row>
    <row r="1070" spans="1:42" x14ac:dyDescent="0.25">
      <c r="A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  <c r="AL1070" s="13"/>
      <c r="AM1070" s="13"/>
      <c r="AN1070" s="13"/>
      <c r="AO1070" s="13"/>
      <c r="AP1070" s="13"/>
    </row>
    <row r="1071" spans="1:42" x14ac:dyDescent="0.25">
      <c r="A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</row>
    <row r="1072" spans="1:42" x14ac:dyDescent="0.25">
      <c r="A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</row>
    <row r="1073" spans="1:42" x14ac:dyDescent="0.25">
      <c r="A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</row>
    <row r="1074" spans="1:42" x14ac:dyDescent="0.25">
      <c r="A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</row>
    <row r="1075" spans="1:42" x14ac:dyDescent="0.25">
      <c r="A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</row>
    <row r="1076" spans="1:42" x14ac:dyDescent="0.25">
      <c r="A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</row>
    <row r="1077" spans="1:42" x14ac:dyDescent="0.25">
      <c r="A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</row>
    <row r="1078" spans="1:42" x14ac:dyDescent="0.25">
      <c r="A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</row>
    <row r="1079" spans="1:42" x14ac:dyDescent="0.25">
      <c r="A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  <c r="AL1079" s="13"/>
      <c r="AM1079" s="13"/>
      <c r="AN1079" s="13"/>
      <c r="AO1079" s="13"/>
      <c r="AP1079" s="13"/>
    </row>
    <row r="1080" spans="1:42" x14ac:dyDescent="0.25">
      <c r="A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  <c r="AL1080" s="13"/>
      <c r="AM1080" s="13"/>
      <c r="AN1080" s="13"/>
      <c r="AO1080" s="13"/>
      <c r="AP1080" s="13"/>
    </row>
    <row r="1081" spans="1:42" x14ac:dyDescent="0.25">
      <c r="A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  <c r="AL1081" s="13"/>
      <c r="AM1081" s="13"/>
      <c r="AN1081" s="13"/>
      <c r="AO1081" s="13"/>
      <c r="AP1081" s="13"/>
    </row>
    <row r="1082" spans="1:42" x14ac:dyDescent="0.25">
      <c r="A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  <c r="AL1082" s="13"/>
      <c r="AM1082" s="13"/>
      <c r="AN1082" s="13"/>
      <c r="AO1082" s="13"/>
      <c r="AP1082" s="13"/>
    </row>
    <row r="1083" spans="1:42" x14ac:dyDescent="0.25">
      <c r="A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  <c r="AL1083" s="13"/>
      <c r="AM1083" s="13"/>
      <c r="AN1083" s="13"/>
      <c r="AO1083" s="13"/>
      <c r="AP1083" s="13"/>
    </row>
    <row r="1084" spans="1:42" x14ac:dyDescent="0.25">
      <c r="A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  <c r="AP1084" s="13"/>
    </row>
    <row r="1085" spans="1:42" x14ac:dyDescent="0.25">
      <c r="A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13"/>
      <c r="AL1085" s="13"/>
      <c r="AM1085" s="13"/>
      <c r="AN1085" s="13"/>
      <c r="AO1085" s="13"/>
      <c r="AP1085" s="13"/>
    </row>
    <row r="1086" spans="1:42" x14ac:dyDescent="0.25">
      <c r="A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  <c r="AJ1086" s="13"/>
      <c r="AK1086" s="13"/>
      <c r="AL1086" s="13"/>
      <c r="AM1086" s="13"/>
      <c r="AN1086" s="13"/>
      <c r="AO1086" s="13"/>
      <c r="AP1086" s="13"/>
    </row>
    <row r="1087" spans="1:42" x14ac:dyDescent="0.25">
      <c r="A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  <c r="AL1087" s="13"/>
      <c r="AM1087" s="13"/>
      <c r="AN1087" s="13"/>
      <c r="AO1087" s="13"/>
      <c r="AP1087" s="13"/>
    </row>
    <row r="1088" spans="1:42" x14ac:dyDescent="0.25">
      <c r="A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  <c r="AL1088" s="13"/>
      <c r="AM1088" s="13"/>
      <c r="AN1088" s="13"/>
      <c r="AO1088" s="13"/>
      <c r="AP1088" s="13"/>
    </row>
    <row r="1089" spans="1:42" x14ac:dyDescent="0.25">
      <c r="A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  <c r="AL1089" s="13"/>
      <c r="AM1089" s="13"/>
      <c r="AN1089" s="13"/>
      <c r="AO1089" s="13"/>
      <c r="AP1089" s="13"/>
    </row>
    <row r="1090" spans="1:42" x14ac:dyDescent="0.25">
      <c r="A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  <c r="AJ1090" s="13"/>
      <c r="AK1090" s="13"/>
      <c r="AL1090" s="13"/>
      <c r="AM1090" s="13"/>
      <c r="AN1090" s="13"/>
      <c r="AO1090" s="13"/>
      <c r="AP1090" s="13"/>
    </row>
    <row r="1091" spans="1:42" x14ac:dyDescent="0.25">
      <c r="A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13"/>
      <c r="AL1091" s="13"/>
      <c r="AM1091" s="13"/>
      <c r="AN1091" s="13"/>
      <c r="AO1091" s="13"/>
      <c r="AP1091" s="13"/>
    </row>
    <row r="1092" spans="1:42" x14ac:dyDescent="0.25">
      <c r="A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/>
      <c r="AL1092" s="13"/>
      <c r="AM1092" s="13"/>
      <c r="AN1092" s="13"/>
      <c r="AO1092" s="13"/>
      <c r="AP1092" s="13"/>
    </row>
    <row r="1093" spans="1:42" x14ac:dyDescent="0.25">
      <c r="A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  <c r="AL1093" s="13"/>
      <c r="AM1093" s="13"/>
      <c r="AN1093" s="13"/>
      <c r="AO1093" s="13"/>
      <c r="AP1093" s="13"/>
    </row>
    <row r="1094" spans="1:42" x14ac:dyDescent="0.25">
      <c r="A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</row>
    <row r="1095" spans="1:42" x14ac:dyDescent="0.25">
      <c r="A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</row>
    <row r="1096" spans="1:42" x14ac:dyDescent="0.25">
      <c r="A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</row>
    <row r="1097" spans="1:42" x14ac:dyDescent="0.25">
      <c r="A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</row>
    <row r="1098" spans="1:42" x14ac:dyDescent="0.25">
      <c r="A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</row>
    <row r="1099" spans="1:42" x14ac:dyDescent="0.25">
      <c r="A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</row>
    <row r="1100" spans="1:42" x14ac:dyDescent="0.25">
      <c r="A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</row>
    <row r="1101" spans="1:42" x14ac:dyDescent="0.25">
      <c r="A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</row>
    <row r="1102" spans="1:42" x14ac:dyDescent="0.25">
      <c r="A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</row>
    <row r="1103" spans="1:42" x14ac:dyDescent="0.25">
      <c r="A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</row>
    <row r="1104" spans="1:42" x14ac:dyDescent="0.25">
      <c r="A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</row>
    <row r="1105" spans="1:42" x14ac:dyDescent="0.25">
      <c r="A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</row>
    <row r="1106" spans="1:42" x14ac:dyDescent="0.25">
      <c r="A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</row>
    <row r="1107" spans="1:42" x14ac:dyDescent="0.25">
      <c r="A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</row>
    <row r="1108" spans="1:42" x14ac:dyDescent="0.25">
      <c r="A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</row>
    <row r="1109" spans="1:42" x14ac:dyDescent="0.25">
      <c r="A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</row>
    <row r="1110" spans="1:42" x14ac:dyDescent="0.25">
      <c r="A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</row>
    <row r="1111" spans="1:42" x14ac:dyDescent="0.25">
      <c r="A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</row>
    <row r="1112" spans="1:42" x14ac:dyDescent="0.25">
      <c r="A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</row>
    <row r="1113" spans="1:42" x14ac:dyDescent="0.25">
      <c r="A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</row>
    <row r="1114" spans="1:42" x14ac:dyDescent="0.25">
      <c r="A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</row>
    <row r="1115" spans="1:42" x14ac:dyDescent="0.25">
      <c r="A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</row>
    <row r="1116" spans="1:42" x14ac:dyDescent="0.25">
      <c r="A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</row>
    <row r="1117" spans="1:42" x14ac:dyDescent="0.25">
      <c r="A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</row>
    <row r="1118" spans="1:42" x14ac:dyDescent="0.25">
      <c r="A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</row>
    <row r="1119" spans="1:42" x14ac:dyDescent="0.25">
      <c r="A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</row>
    <row r="1120" spans="1:42" x14ac:dyDescent="0.25">
      <c r="A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</row>
    <row r="1121" spans="1:42" x14ac:dyDescent="0.25">
      <c r="A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</row>
    <row r="1122" spans="1:42" x14ac:dyDescent="0.25">
      <c r="A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</row>
    <row r="1123" spans="1:42" x14ac:dyDescent="0.25">
      <c r="A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</row>
    <row r="1124" spans="1:42" x14ac:dyDescent="0.25">
      <c r="A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</row>
    <row r="1125" spans="1:42" x14ac:dyDescent="0.25">
      <c r="A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</row>
    <row r="1126" spans="1:42" x14ac:dyDescent="0.25">
      <c r="A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</row>
    <row r="1127" spans="1:42" x14ac:dyDescent="0.25">
      <c r="A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</row>
    <row r="1128" spans="1:42" x14ac:dyDescent="0.25">
      <c r="A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</row>
    <row r="1129" spans="1:42" x14ac:dyDescent="0.25">
      <c r="A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</row>
    <row r="1130" spans="1:42" x14ac:dyDescent="0.25">
      <c r="A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</row>
    <row r="1131" spans="1:42" x14ac:dyDescent="0.25">
      <c r="A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</row>
    <row r="1132" spans="1:42" x14ac:dyDescent="0.25">
      <c r="A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</row>
    <row r="1133" spans="1:42" x14ac:dyDescent="0.25">
      <c r="A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  <c r="AL1133" s="13"/>
      <c r="AM1133" s="13"/>
      <c r="AN1133" s="13"/>
      <c r="AO1133" s="13"/>
      <c r="AP1133" s="13"/>
    </row>
    <row r="1134" spans="1:42" x14ac:dyDescent="0.25">
      <c r="A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  <c r="AL1134" s="13"/>
      <c r="AM1134" s="13"/>
      <c r="AN1134" s="13"/>
      <c r="AO1134" s="13"/>
      <c r="AP1134" s="13"/>
    </row>
    <row r="1135" spans="1:42" x14ac:dyDescent="0.25">
      <c r="A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</row>
    <row r="1136" spans="1:42" x14ac:dyDescent="0.25">
      <c r="A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  <c r="AL1136" s="13"/>
      <c r="AM1136" s="13"/>
      <c r="AN1136" s="13"/>
      <c r="AO1136" s="13"/>
      <c r="AP1136" s="13"/>
    </row>
    <row r="1137" spans="1:42" x14ac:dyDescent="0.25">
      <c r="A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  <c r="AL1137" s="13"/>
      <c r="AM1137" s="13"/>
      <c r="AN1137" s="13"/>
      <c r="AO1137" s="13"/>
      <c r="AP1137" s="13"/>
    </row>
    <row r="1138" spans="1:42" x14ac:dyDescent="0.25">
      <c r="A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  <c r="AJ1138" s="13"/>
      <c r="AK1138" s="13"/>
      <c r="AL1138" s="13"/>
      <c r="AM1138" s="13"/>
      <c r="AN1138" s="13"/>
      <c r="AO1138" s="13"/>
      <c r="AP1138" s="13"/>
    </row>
    <row r="1139" spans="1:42" x14ac:dyDescent="0.25">
      <c r="A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13"/>
      <c r="AL1139" s="13"/>
      <c r="AM1139" s="13"/>
      <c r="AN1139" s="13"/>
      <c r="AO1139" s="13"/>
      <c r="AP1139" s="13"/>
    </row>
    <row r="1140" spans="1:42" x14ac:dyDescent="0.25">
      <c r="A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  <c r="AJ1140" s="13"/>
      <c r="AK1140" s="13"/>
      <c r="AL1140" s="13"/>
      <c r="AM1140" s="13"/>
      <c r="AN1140" s="13"/>
      <c r="AO1140" s="13"/>
      <c r="AP1140" s="13"/>
    </row>
    <row r="1141" spans="1:42" x14ac:dyDescent="0.25">
      <c r="A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  <c r="AL1141" s="13"/>
      <c r="AM1141" s="13"/>
      <c r="AN1141" s="13"/>
      <c r="AO1141" s="13"/>
      <c r="AP1141" s="13"/>
    </row>
    <row r="1142" spans="1:42" x14ac:dyDescent="0.25">
      <c r="A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  <c r="AJ1142" s="13"/>
      <c r="AK1142" s="13"/>
      <c r="AL1142" s="13"/>
      <c r="AM1142" s="13"/>
      <c r="AN1142" s="13"/>
      <c r="AO1142" s="13"/>
      <c r="AP1142" s="13"/>
    </row>
    <row r="1143" spans="1:42" x14ac:dyDescent="0.25">
      <c r="A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  <c r="AL1143" s="13"/>
      <c r="AM1143" s="13"/>
      <c r="AN1143" s="13"/>
      <c r="AO1143" s="13"/>
      <c r="AP1143" s="13"/>
    </row>
    <row r="1144" spans="1:42" x14ac:dyDescent="0.25">
      <c r="A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  <c r="AJ1144" s="13"/>
      <c r="AK1144" s="13"/>
      <c r="AL1144" s="13"/>
      <c r="AM1144" s="13"/>
      <c r="AN1144" s="13"/>
      <c r="AO1144" s="13"/>
      <c r="AP1144" s="13"/>
    </row>
    <row r="1145" spans="1:42" x14ac:dyDescent="0.25">
      <c r="A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13"/>
      <c r="AL1145" s="13"/>
      <c r="AM1145" s="13"/>
      <c r="AN1145" s="13"/>
      <c r="AO1145" s="13"/>
      <c r="AP1145" s="13"/>
    </row>
    <row r="1146" spans="1:42" x14ac:dyDescent="0.25">
      <c r="A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3"/>
      <c r="AI1146" s="13"/>
      <c r="AJ1146" s="13"/>
      <c r="AK1146" s="13"/>
      <c r="AL1146" s="13"/>
      <c r="AM1146" s="13"/>
      <c r="AN1146" s="13"/>
      <c r="AO1146" s="13"/>
      <c r="AP1146" s="13"/>
    </row>
    <row r="1147" spans="1:42" x14ac:dyDescent="0.25">
      <c r="A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13"/>
      <c r="AL1147" s="13"/>
      <c r="AM1147" s="13"/>
      <c r="AN1147" s="13"/>
      <c r="AO1147" s="13"/>
      <c r="AP1147" s="13"/>
    </row>
    <row r="1148" spans="1:42" x14ac:dyDescent="0.25">
      <c r="A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  <c r="AJ1148" s="13"/>
      <c r="AK1148" s="13"/>
      <c r="AL1148" s="13"/>
      <c r="AM1148" s="13"/>
      <c r="AN1148" s="13"/>
      <c r="AO1148" s="13"/>
      <c r="AP1148" s="13"/>
    </row>
    <row r="1149" spans="1:42" x14ac:dyDescent="0.25">
      <c r="A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13"/>
      <c r="AL1149" s="13"/>
      <c r="AM1149" s="13"/>
      <c r="AN1149" s="13"/>
      <c r="AO1149" s="13"/>
      <c r="AP1149" s="13"/>
    </row>
    <row r="1150" spans="1:42" x14ac:dyDescent="0.25">
      <c r="A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  <c r="AJ1150" s="13"/>
      <c r="AK1150" s="13"/>
      <c r="AL1150" s="13"/>
      <c r="AM1150" s="13"/>
      <c r="AN1150" s="13"/>
      <c r="AO1150" s="13"/>
      <c r="AP1150" s="13"/>
    </row>
    <row r="1151" spans="1:42" x14ac:dyDescent="0.25">
      <c r="A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  <c r="AL1151" s="13"/>
      <c r="AM1151" s="13"/>
      <c r="AN1151" s="13"/>
      <c r="AO1151" s="13"/>
      <c r="AP1151" s="13"/>
    </row>
    <row r="1152" spans="1:42" x14ac:dyDescent="0.25">
      <c r="A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  <c r="AL1152" s="13"/>
      <c r="AM1152" s="13"/>
      <c r="AN1152" s="13"/>
      <c r="AO1152" s="13"/>
      <c r="AP1152" s="13"/>
    </row>
    <row r="1153" spans="1:42" x14ac:dyDescent="0.25">
      <c r="A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13"/>
      <c r="AL1153" s="13"/>
      <c r="AM1153" s="13"/>
      <c r="AN1153" s="13"/>
      <c r="AO1153" s="13"/>
      <c r="AP1153" s="13"/>
    </row>
    <row r="1154" spans="1:42" x14ac:dyDescent="0.25">
      <c r="A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  <c r="AJ1154" s="13"/>
      <c r="AK1154" s="13"/>
      <c r="AL1154" s="13"/>
      <c r="AM1154" s="13"/>
      <c r="AN1154" s="13"/>
      <c r="AO1154" s="13"/>
      <c r="AP1154" s="13"/>
    </row>
    <row r="1155" spans="1:42" x14ac:dyDescent="0.25">
      <c r="A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  <c r="AJ1155" s="13"/>
      <c r="AK1155" s="13"/>
      <c r="AL1155" s="13"/>
      <c r="AM1155" s="13"/>
      <c r="AN1155" s="13"/>
      <c r="AO1155" s="13"/>
      <c r="AP1155" s="13"/>
    </row>
    <row r="1156" spans="1:42" x14ac:dyDescent="0.25">
      <c r="A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  <c r="AJ1156" s="13"/>
      <c r="AK1156" s="13"/>
      <c r="AL1156" s="13"/>
      <c r="AM1156" s="13"/>
      <c r="AN1156" s="13"/>
      <c r="AO1156" s="13"/>
      <c r="AP1156" s="13"/>
    </row>
    <row r="1157" spans="1:42" x14ac:dyDescent="0.25">
      <c r="A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  <c r="AL1157" s="13"/>
      <c r="AM1157" s="13"/>
      <c r="AN1157" s="13"/>
      <c r="AO1157" s="13"/>
      <c r="AP1157" s="13"/>
    </row>
    <row r="1158" spans="1:42" x14ac:dyDescent="0.25">
      <c r="A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3"/>
      <c r="AI1158" s="13"/>
      <c r="AJ1158" s="13"/>
      <c r="AK1158" s="13"/>
      <c r="AL1158" s="13"/>
      <c r="AM1158" s="13"/>
      <c r="AN1158" s="13"/>
      <c r="AO1158" s="13"/>
      <c r="AP1158" s="13"/>
    </row>
    <row r="1159" spans="1:42" x14ac:dyDescent="0.25">
      <c r="A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13"/>
      <c r="AL1159" s="13"/>
      <c r="AM1159" s="13"/>
      <c r="AN1159" s="13"/>
      <c r="AO1159" s="13"/>
      <c r="AP1159" s="13"/>
    </row>
    <row r="1160" spans="1:42" x14ac:dyDescent="0.25">
      <c r="A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3"/>
      <c r="AI1160" s="13"/>
      <c r="AJ1160" s="13"/>
      <c r="AK1160" s="13"/>
      <c r="AL1160" s="13"/>
      <c r="AM1160" s="13"/>
      <c r="AN1160" s="13"/>
      <c r="AO1160" s="13"/>
      <c r="AP1160" s="13"/>
    </row>
    <row r="1161" spans="1:42" x14ac:dyDescent="0.25">
      <c r="A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  <c r="AJ1161" s="13"/>
      <c r="AK1161" s="13"/>
      <c r="AL1161" s="13"/>
      <c r="AM1161" s="13"/>
      <c r="AN1161" s="13"/>
      <c r="AO1161" s="13"/>
      <c r="AP1161" s="13"/>
    </row>
    <row r="1162" spans="1:42" x14ac:dyDescent="0.25">
      <c r="A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  <c r="AJ1162" s="13"/>
      <c r="AK1162" s="13"/>
      <c r="AL1162" s="13"/>
      <c r="AM1162" s="13"/>
      <c r="AN1162" s="13"/>
      <c r="AO1162" s="13"/>
      <c r="AP1162" s="13"/>
    </row>
    <row r="1163" spans="1:42" x14ac:dyDescent="0.25">
      <c r="A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13"/>
      <c r="AL1163" s="13"/>
      <c r="AM1163" s="13"/>
      <c r="AN1163" s="13"/>
      <c r="AO1163" s="13"/>
      <c r="AP1163" s="13"/>
    </row>
    <row r="1164" spans="1:42" x14ac:dyDescent="0.25">
      <c r="A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3"/>
      <c r="AI1164" s="13"/>
      <c r="AJ1164" s="13"/>
      <c r="AK1164" s="13"/>
      <c r="AL1164" s="13"/>
      <c r="AM1164" s="13"/>
      <c r="AN1164" s="13"/>
      <c r="AO1164" s="13"/>
      <c r="AP1164" s="13"/>
    </row>
    <row r="1165" spans="1:42" x14ac:dyDescent="0.25">
      <c r="A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13"/>
      <c r="AL1165" s="13"/>
      <c r="AM1165" s="13"/>
      <c r="AN1165" s="13"/>
      <c r="AO1165" s="13"/>
      <c r="AP1165" s="13"/>
    </row>
    <row r="1166" spans="1:42" x14ac:dyDescent="0.25">
      <c r="A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  <c r="AJ1166" s="13"/>
      <c r="AK1166" s="13"/>
      <c r="AL1166" s="13"/>
      <c r="AM1166" s="13"/>
      <c r="AN1166" s="13"/>
      <c r="AO1166" s="13"/>
      <c r="AP1166" s="13"/>
    </row>
    <row r="1167" spans="1:42" x14ac:dyDescent="0.25">
      <c r="A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  <c r="AJ1167" s="13"/>
      <c r="AK1167" s="13"/>
      <c r="AL1167" s="13"/>
      <c r="AM1167" s="13"/>
      <c r="AN1167" s="13"/>
      <c r="AO1167" s="13"/>
      <c r="AP1167" s="13"/>
    </row>
    <row r="1168" spans="1:42" x14ac:dyDescent="0.25">
      <c r="A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  <c r="AJ1168" s="13"/>
      <c r="AK1168" s="13"/>
      <c r="AL1168" s="13"/>
      <c r="AM1168" s="13"/>
      <c r="AN1168" s="13"/>
      <c r="AO1168" s="13"/>
      <c r="AP1168" s="13"/>
    </row>
    <row r="1169" spans="1:42" x14ac:dyDescent="0.25">
      <c r="A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13"/>
      <c r="AL1169" s="13"/>
      <c r="AM1169" s="13"/>
      <c r="AN1169" s="13"/>
      <c r="AO1169" s="13"/>
      <c r="AP1169" s="13"/>
    </row>
    <row r="1170" spans="1:42" x14ac:dyDescent="0.25">
      <c r="A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  <c r="AJ1170" s="13"/>
      <c r="AK1170" s="13"/>
      <c r="AL1170" s="13"/>
      <c r="AM1170" s="13"/>
      <c r="AN1170" s="13"/>
      <c r="AO1170" s="13"/>
      <c r="AP1170" s="13"/>
    </row>
    <row r="1171" spans="1:42" x14ac:dyDescent="0.25">
      <c r="A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13"/>
      <c r="AL1171" s="13"/>
      <c r="AM1171" s="13"/>
      <c r="AN1171" s="13"/>
      <c r="AO1171" s="13"/>
      <c r="AP1171" s="13"/>
    </row>
    <row r="1172" spans="1:42" x14ac:dyDescent="0.25">
      <c r="A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3"/>
      <c r="AI1172" s="13"/>
      <c r="AJ1172" s="13"/>
      <c r="AK1172" s="13"/>
      <c r="AL1172" s="13"/>
      <c r="AM1172" s="13"/>
      <c r="AN1172" s="13"/>
      <c r="AO1172" s="13"/>
      <c r="AP1172" s="13"/>
    </row>
    <row r="1173" spans="1:42" x14ac:dyDescent="0.25">
      <c r="A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/>
      <c r="AI1173" s="13"/>
      <c r="AJ1173" s="13"/>
      <c r="AK1173" s="13"/>
      <c r="AL1173" s="13"/>
      <c r="AM1173" s="13"/>
      <c r="AN1173" s="13"/>
      <c r="AO1173" s="13"/>
      <c r="AP1173" s="13"/>
    </row>
    <row r="1174" spans="1:42" x14ac:dyDescent="0.25">
      <c r="A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3"/>
      <c r="AI1174" s="13"/>
      <c r="AJ1174" s="13"/>
      <c r="AK1174" s="13"/>
      <c r="AL1174" s="13"/>
      <c r="AM1174" s="13"/>
      <c r="AN1174" s="13"/>
      <c r="AO1174" s="13"/>
      <c r="AP1174" s="13"/>
    </row>
    <row r="1175" spans="1:42" x14ac:dyDescent="0.25">
      <c r="A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13"/>
      <c r="AL1175" s="13"/>
      <c r="AM1175" s="13"/>
      <c r="AN1175" s="13"/>
      <c r="AO1175" s="13"/>
      <c r="AP1175" s="13"/>
    </row>
    <row r="1176" spans="1:42" x14ac:dyDescent="0.25">
      <c r="A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3"/>
      <c r="AI1176" s="13"/>
      <c r="AJ1176" s="13"/>
      <c r="AK1176" s="13"/>
      <c r="AL1176" s="13"/>
      <c r="AM1176" s="13"/>
      <c r="AN1176" s="13"/>
      <c r="AO1176" s="13"/>
      <c r="AP1176" s="13"/>
    </row>
    <row r="1177" spans="1:42" x14ac:dyDescent="0.25">
      <c r="A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  <c r="AL1177" s="13"/>
      <c r="AM1177" s="13"/>
      <c r="AN1177" s="13"/>
      <c r="AO1177" s="13"/>
      <c r="AP1177" s="13"/>
    </row>
    <row r="1178" spans="1:42" x14ac:dyDescent="0.25">
      <c r="A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  <c r="AJ1178" s="13"/>
      <c r="AK1178" s="13"/>
      <c r="AL1178" s="13"/>
      <c r="AM1178" s="13"/>
      <c r="AN1178" s="13"/>
      <c r="AO1178" s="13"/>
      <c r="AP1178" s="13"/>
    </row>
    <row r="1179" spans="1:42" x14ac:dyDescent="0.25">
      <c r="A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3"/>
      <c r="AI1179" s="13"/>
      <c r="AJ1179" s="13"/>
      <c r="AK1179" s="13"/>
      <c r="AL1179" s="13"/>
      <c r="AM1179" s="13"/>
      <c r="AN1179" s="13"/>
      <c r="AO1179" s="13"/>
      <c r="AP1179" s="13"/>
    </row>
    <row r="1180" spans="1:42" x14ac:dyDescent="0.25">
      <c r="A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3"/>
      <c r="AI1180" s="13"/>
      <c r="AJ1180" s="13"/>
      <c r="AK1180" s="13"/>
      <c r="AL1180" s="13"/>
      <c r="AM1180" s="13"/>
      <c r="AN1180" s="13"/>
      <c r="AO1180" s="13"/>
      <c r="AP1180" s="13"/>
    </row>
    <row r="1181" spans="1:42" x14ac:dyDescent="0.25">
      <c r="A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  <c r="AJ1181" s="13"/>
      <c r="AK1181" s="13"/>
      <c r="AL1181" s="13"/>
      <c r="AM1181" s="13"/>
      <c r="AN1181" s="13"/>
      <c r="AO1181" s="13"/>
      <c r="AP1181" s="13"/>
    </row>
    <row r="1182" spans="1:42" x14ac:dyDescent="0.25">
      <c r="A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3"/>
      <c r="AI1182" s="13"/>
      <c r="AJ1182" s="13"/>
      <c r="AK1182" s="13"/>
      <c r="AL1182" s="13"/>
      <c r="AM1182" s="13"/>
      <c r="AN1182" s="13"/>
      <c r="AO1182" s="13"/>
      <c r="AP1182" s="13"/>
    </row>
    <row r="1183" spans="1:42" x14ac:dyDescent="0.25">
      <c r="A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/>
      <c r="AI1183" s="13"/>
      <c r="AJ1183" s="13"/>
      <c r="AK1183" s="13"/>
      <c r="AL1183" s="13"/>
      <c r="AM1183" s="13"/>
      <c r="AN1183" s="13"/>
      <c r="AO1183" s="13"/>
      <c r="AP1183" s="13"/>
    </row>
    <row r="1184" spans="1:42" x14ac:dyDescent="0.25">
      <c r="A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3"/>
      <c r="AI1184" s="13"/>
      <c r="AJ1184" s="13"/>
      <c r="AK1184" s="13"/>
      <c r="AL1184" s="13"/>
      <c r="AM1184" s="13"/>
      <c r="AN1184" s="13"/>
      <c r="AO1184" s="13"/>
      <c r="AP1184" s="13"/>
    </row>
    <row r="1185" spans="1:42" x14ac:dyDescent="0.25">
      <c r="A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3"/>
      <c r="AI1185" s="13"/>
      <c r="AJ1185" s="13"/>
      <c r="AK1185" s="13"/>
      <c r="AL1185" s="13"/>
      <c r="AM1185" s="13"/>
      <c r="AN1185" s="13"/>
      <c r="AO1185" s="13"/>
      <c r="AP1185" s="13"/>
    </row>
    <row r="1186" spans="1:42" x14ac:dyDescent="0.25">
      <c r="A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3"/>
      <c r="AI1186" s="13"/>
      <c r="AJ1186" s="13"/>
      <c r="AK1186" s="13"/>
      <c r="AL1186" s="13"/>
      <c r="AM1186" s="13"/>
      <c r="AN1186" s="13"/>
      <c r="AO1186" s="13"/>
      <c r="AP1186" s="13"/>
    </row>
    <row r="1187" spans="1:42" x14ac:dyDescent="0.25">
      <c r="A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  <c r="AJ1187" s="13"/>
      <c r="AK1187" s="13"/>
      <c r="AL1187" s="13"/>
      <c r="AM1187" s="13"/>
      <c r="AN1187" s="13"/>
      <c r="AO1187" s="13"/>
      <c r="AP1187" s="13"/>
    </row>
    <row r="1188" spans="1:42" x14ac:dyDescent="0.25">
      <c r="A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3"/>
      <c r="AI1188" s="13"/>
      <c r="AJ1188" s="13"/>
      <c r="AK1188" s="13"/>
      <c r="AL1188" s="13"/>
      <c r="AM1188" s="13"/>
      <c r="AN1188" s="13"/>
      <c r="AO1188" s="13"/>
      <c r="AP1188" s="13"/>
    </row>
    <row r="1189" spans="1:42" x14ac:dyDescent="0.25">
      <c r="A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  <c r="AJ1189" s="13"/>
      <c r="AK1189" s="13"/>
      <c r="AL1189" s="13"/>
      <c r="AM1189" s="13"/>
      <c r="AN1189" s="13"/>
      <c r="AO1189" s="13"/>
      <c r="AP1189" s="13"/>
    </row>
    <row r="1190" spans="1:42" x14ac:dyDescent="0.25">
      <c r="A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F1190" s="13"/>
      <c r="AG1190" s="13"/>
      <c r="AH1190" s="13"/>
      <c r="AI1190" s="13"/>
      <c r="AJ1190" s="13"/>
      <c r="AK1190" s="13"/>
      <c r="AL1190" s="13"/>
      <c r="AM1190" s="13"/>
      <c r="AN1190" s="13"/>
      <c r="AO1190" s="13"/>
      <c r="AP1190" s="13"/>
    </row>
    <row r="1191" spans="1:42" x14ac:dyDescent="0.25">
      <c r="A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3"/>
      <c r="AI1191" s="13"/>
      <c r="AJ1191" s="13"/>
      <c r="AK1191" s="13"/>
      <c r="AL1191" s="13"/>
      <c r="AM1191" s="13"/>
      <c r="AN1191" s="13"/>
      <c r="AO1191" s="13"/>
      <c r="AP1191" s="13"/>
    </row>
    <row r="1192" spans="1:42" x14ac:dyDescent="0.25">
      <c r="A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3"/>
      <c r="AI1192" s="13"/>
      <c r="AJ1192" s="13"/>
      <c r="AK1192" s="13"/>
      <c r="AL1192" s="13"/>
      <c r="AM1192" s="13"/>
      <c r="AN1192" s="13"/>
      <c r="AO1192" s="13"/>
      <c r="AP1192" s="13"/>
    </row>
    <row r="1193" spans="1:42" x14ac:dyDescent="0.25">
      <c r="A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3"/>
      <c r="AI1193" s="13"/>
      <c r="AJ1193" s="13"/>
      <c r="AK1193" s="13"/>
      <c r="AL1193" s="13"/>
      <c r="AM1193" s="13"/>
      <c r="AN1193" s="13"/>
      <c r="AO1193" s="13"/>
      <c r="AP1193" s="13"/>
    </row>
    <row r="1194" spans="1:42" x14ac:dyDescent="0.25">
      <c r="A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F1194" s="13"/>
      <c r="AG1194" s="13"/>
      <c r="AH1194" s="13"/>
      <c r="AI1194" s="13"/>
      <c r="AJ1194" s="13"/>
      <c r="AK1194" s="13"/>
      <c r="AL1194" s="13"/>
      <c r="AM1194" s="13"/>
      <c r="AN1194" s="13"/>
      <c r="AO1194" s="13"/>
      <c r="AP1194" s="13"/>
    </row>
    <row r="1195" spans="1:42" x14ac:dyDescent="0.25">
      <c r="A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3"/>
      <c r="AI1195" s="13"/>
      <c r="AJ1195" s="13"/>
      <c r="AK1195" s="13"/>
      <c r="AL1195" s="13"/>
      <c r="AM1195" s="13"/>
      <c r="AN1195" s="13"/>
      <c r="AO1195" s="13"/>
      <c r="AP1195" s="13"/>
    </row>
    <row r="1196" spans="1:42" x14ac:dyDescent="0.25">
      <c r="A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3"/>
      <c r="AI1196" s="13"/>
      <c r="AJ1196" s="13"/>
      <c r="AK1196" s="13"/>
      <c r="AL1196" s="13"/>
      <c r="AM1196" s="13"/>
      <c r="AN1196" s="13"/>
      <c r="AO1196" s="13"/>
      <c r="AP1196" s="13"/>
    </row>
    <row r="1197" spans="1:42" x14ac:dyDescent="0.25">
      <c r="A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3"/>
      <c r="AI1197" s="13"/>
      <c r="AJ1197" s="13"/>
      <c r="AK1197" s="13"/>
      <c r="AL1197" s="13"/>
      <c r="AM1197" s="13"/>
      <c r="AN1197" s="13"/>
      <c r="AO1197" s="13"/>
      <c r="AP1197" s="13"/>
    </row>
    <row r="1198" spans="1:42" x14ac:dyDescent="0.25">
      <c r="A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F1198" s="13"/>
      <c r="AG1198" s="13"/>
      <c r="AH1198" s="13"/>
      <c r="AI1198" s="13"/>
      <c r="AJ1198" s="13"/>
      <c r="AK1198" s="13"/>
      <c r="AL1198" s="13"/>
      <c r="AM1198" s="13"/>
      <c r="AN1198" s="13"/>
      <c r="AO1198" s="13"/>
      <c r="AP1198" s="13"/>
    </row>
    <row r="1199" spans="1:42" x14ac:dyDescent="0.25">
      <c r="A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3"/>
      <c r="AI1199" s="13"/>
      <c r="AJ1199" s="13"/>
      <c r="AK1199" s="13"/>
      <c r="AL1199" s="13"/>
      <c r="AM1199" s="13"/>
      <c r="AN1199" s="13"/>
      <c r="AO1199" s="13"/>
      <c r="AP1199" s="13"/>
    </row>
    <row r="1200" spans="1:42" x14ac:dyDescent="0.25">
      <c r="A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F1200" s="13"/>
      <c r="AG1200" s="13"/>
      <c r="AH1200" s="13"/>
      <c r="AI1200" s="13"/>
      <c r="AJ1200" s="13"/>
      <c r="AK1200" s="13"/>
      <c r="AL1200" s="13"/>
      <c r="AM1200" s="13"/>
      <c r="AN1200" s="13"/>
      <c r="AO1200" s="13"/>
      <c r="AP1200" s="13"/>
    </row>
    <row r="1201" spans="1:42" x14ac:dyDescent="0.25">
      <c r="A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3"/>
      <c r="AI1201" s="13"/>
      <c r="AJ1201" s="13"/>
      <c r="AK1201" s="13"/>
      <c r="AL1201" s="13"/>
      <c r="AM1201" s="13"/>
      <c r="AN1201" s="13"/>
      <c r="AO1201" s="13"/>
      <c r="AP1201" s="13"/>
    </row>
    <row r="1202" spans="1:42" x14ac:dyDescent="0.25">
      <c r="A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3"/>
      <c r="AI1202" s="13"/>
      <c r="AJ1202" s="13"/>
      <c r="AK1202" s="13"/>
      <c r="AL1202" s="13"/>
      <c r="AM1202" s="13"/>
      <c r="AN1202" s="13"/>
      <c r="AO1202" s="13"/>
      <c r="AP1202" s="13"/>
    </row>
    <row r="1203" spans="1:42" x14ac:dyDescent="0.25">
      <c r="A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  <c r="AJ1203" s="13"/>
      <c r="AK1203" s="13"/>
      <c r="AL1203" s="13"/>
      <c r="AM1203" s="13"/>
      <c r="AN1203" s="13"/>
      <c r="AO1203" s="13"/>
      <c r="AP1203" s="13"/>
    </row>
    <row r="1204" spans="1:42" x14ac:dyDescent="0.25">
      <c r="A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3"/>
      <c r="AI1204" s="13"/>
      <c r="AJ1204" s="13"/>
      <c r="AK1204" s="13"/>
      <c r="AL1204" s="13"/>
      <c r="AM1204" s="13"/>
      <c r="AN1204" s="13"/>
      <c r="AO1204" s="13"/>
      <c r="AP1204" s="13"/>
    </row>
    <row r="1205" spans="1:42" x14ac:dyDescent="0.25">
      <c r="A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  <c r="AJ1205" s="13"/>
      <c r="AK1205" s="13"/>
      <c r="AL1205" s="13"/>
      <c r="AM1205" s="13"/>
      <c r="AN1205" s="13"/>
      <c r="AO1205" s="13"/>
      <c r="AP1205" s="13"/>
    </row>
    <row r="1206" spans="1:42" x14ac:dyDescent="0.25">
      <c r="A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3"/>
      <c r="AI1206" s="13"/>
      <c r="AJ1206" s="13"/>
      <c r="AK1206" s="13"/>
      <c r="AL1206" s="13"/>
      <c r="AM1206" s="13"/>
      <c r="AN1206" s="13"/>
      <c r="AO1206" s="13"/>
      <c r="AP1206" s="13"/>
    </row>
    <row r="1207" spans="1:42" x14ac:dyDescent="0.25">
      <c r="A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  <c r="AJ1207" s="13"/>
      <c r="AK1207" s="13"/>
      <c r="AL1207" s="13"/>
      <c r="AM1207" s="13"/>
      <c r="AN1207" s="13"/>
      <c r="AO1207" s="13"/>
      <c r="AP1207" s="13"/>
    </row>
    <row r="1208" spans="1:42" x14ac:dyDescent="0.25">
      <c r="A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F1208" s="13"/>
      <c r="AG1208" s="13"/>
      <c r="AH1208" s="13"/>
      <c r="AI1208" s="13"/>
      <c r="AJ1208" s="13"/>
      <c r="AK1208" s="13"/>
      <c r="AL1208" s="13"/>
      <c r="AM1208" s="13"/>
      <c r="AN1208" s="13"/>
      <c r="AO1208" s="13"/>
      <c r="AP1208" s="13"/>
    </row>
    <row r="1209" spans="1:42" x14ac:dyDescent="0.25">
      <c r="A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3"/>
      <c r="AI1209" s="13"/>
      <c r="AJ1209" s="13"/>
      <c r="AK1209" s="13"/>
      <c r="AL1209" s="13"/>
      <c r="AM1209" s="13"/>
      <c r="AN1209" s="13"/>
      <c r="AO1209" s="13"/>
      <c r="AP1209" s="13"/>
    </row>
    <row r="1210" spans="1:42" x14ac:dyDescent="0.25">
      <c r="A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F1210" s="13"/>
      <c r="AG1210" s="13"/>
      <c r="AH1210" s="13"/>
      <c r="AI1210" s="13"/>
      <c r="AJ1210" s="13"/>
      <c r="AK1210" s="13"/>
      <c r="AL1210" s="13"/>
      <c r="AM1210" s="13"/>
      <c r="AN1210" s="13"/>
      <c r="AO1210" s="13"/>
      <c r="AP1210" s="13"/>
    </row>
    <row r="1211" spans="1:42" x14ac:dyDescent="0.25">
      <c r="A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3"/>
      <c r="AI1211" s="13"/>
      <c r="AJ1211" s="13"/>
      <c r="AK1211" s="13"/>
      <c r="AL1211" s="13"/>
      <c r="AM1211" s="13"/>
      <c r="AN1211" s="13"/>
      <c r="AO1211" s="13"/>
      <c r="AP1211" s="13"/>
    </row>
    <row r="1212" spans="1:42" x14ac:dyDescent="0.25">
      <c r="A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3"/>
      <c r="AI1212" s="13"/>
      <c r="AJ1212" s="13"/>
      <c r="AK1212" s="13"/>
      <c r="AL1212" s="13"/>
      <c r="AM1212" s="13"/>
      <c r="AN1212" s="13"/>
      <c r="AO1212" s="13"/>
      <c r="AP1212" s="13"/>
    </row>
    <row r="1213" spans="1:42" x14ac:dyDescent="0.25">
      <c r="A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  <c r="AJ1213" s="13"/>
      <c r="AK1213" s="13"/>
      <c r="AL1213" s="13"/>
      <c r="AM1213" s="13"/>
      <c r="AN1213" s="13"/>
      <c r="AO1213" s="13"/>
      <c r="AP1213" s="13"/>
    </row>
    <row r="1214" spans="1:42" x14ac:dyDescent="0.25">
      <c r="A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F1214" s="13"/>
      <c r="AG1214" s="13"/>
      <c r="AH1214" s="13"/>
      <c r="AI1214" s="13"/>
      <c r="AJ1214" s="13"/>
      <c r="AK1214" s="13"/>
      <c r="AL1214" s="13"/>
      <c r="AM1214" s="13"/>
      <c r="AN1214" s="13"/>
      <c r="AO1214" s="13"/>
      <c r="AP1214" s="13"/>
    </row>
    <row r="1215" spans="1:42" x14ac:dyDescent="0.25">
      <c r="A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3"/>
      <c r="AI1215" s="13"/>
      <c r="AJ1215" s="13"/>
      <c r="AK1215" s="13"/>
      <c r="AL1215" s="13"/>
      <c r="AM1215" s="13"/>
      <c r="AN1215" s="13"/>
      <c r="AO1215" s="13"/>
      <c r="AP1215" s="13"/>
    </row>
    <row r="1216" spans="1:42" x14ac:dyDescent="0.25">
      <c r="A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3"/>
      <c r="AI1216" s="13"/>
      <c r="AJ1216" s="13"/>
      <c r="AK1216" s="13"/>
      <c r="AL1216" s="13"/>
      <c r="AM1216" s="13"/>
      <c r="AN1216" s="13"/>
      <c r="AO1216" s="13"/>
      <c r="AP1216" s="13"/>
    </row>
    <row r="1217" spans="1:42" x14ac:dyDescent="0.25">
      <c r="A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3"/>
      <c r="AI1217" s="13"/>
      <c r="AJ1217" s="13"/>
      <c r="AK1217" s="13"/>
      <c r="AL1217" s="13"/>
      <c r="AM1217" s="13"/>
      <c r="AN1217" s="13"/>
      <c r="AO1217" s="13"/>
      <c r="AP1217" s="13"/>
    </row>
    <row r="1218" spans="1:42" x14ac:dyDescent="0.25">
      <c r="A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3"/>
      <c r="AI1218" s="13"/>
      <c r="AJ1218" s="13"/>
      <c r="AK1218" s="13"/>
      <c r="AL1218" s="13"/>
      <c r="AM1218" s="13"/>
      <c r="AN1218" s="13"/>
      <c r="AO1218" s="13"/>
      <c r="AP1218" s="13"/>
    </row>
    <row r="1219" spans="1:42" x14ac:dyDescent="0.25">
      <c r="A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3"/>
      <c r="AI1219" s="13"/>
      <c r="AJ1219" s="13"/>
      <c r="AK1219" s="13"/>
      <c r="AL1219" s="13"/>
      <c r="AM1219" s="13"/>
      <c r="AN1219" s="13"/>
      <c r="AO1219" s="13"/>
      <c r="AP1219" s="13"/>
    </row>
    <row r="1220" spans="1:42" x14ac:dyDescent="0.25">
      <c r="A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3"/>
      <c r="AI1220" s="13"/>
      <c r="AJ1220" s="13"/>
      <c r="AK1220" s="13"/>
      <c r="AL1220" s="13"/>
      <c r="AM1220" s="13"/>
      <c r="AN1220" s="13"/>
      <c r="AO1220" s="13"/>
      <c r="AP1220" s="13"/>
    </row>
    <row r="1221" spans="1:42" x14ac:dyDescent="0.25">
      <c r="A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3"/>
      <c r="AI1221" s="13"/>
      <c r="AJ1221" s="13"/>
      <c r="AK1221" s="13"/>
      <c r="AL1221" s="13"/>
      <c r="AM1221" s="13"/>
      <c r="AN1221" s="13"/>
      <c r="AO1221" s="13"/>
      <c r="AP1221" s="13"/>
    </row>
    <row r="1222" spans="1:42" x14ac:dyDescent="0.25">
      <c r="A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3"/>
      <c r="AI1222" s="13"/>
      <c r="AJ1222" s="13"/>
      <c r="AK1222" s="13"/>
      <c r="AL1222" s="13"/>
      <c r="AM1222" s="13"/>
      <c r="AN1222" s="13"/>
      <c r="AO1222" s="13"/>
      <c r="AP1222" s="13"/>
    </row>
    <row r="1223" spans="1:42" x14ac:dyDescent="0.25">
      <c r="A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3"/>
      <c r="AI1223" s="13"/>
      <c r="AJ1223" s="13"/>
      <c r="AK1223" s="13"/>
      <c r="AL1223" s="13"/>
      <c r="AM1223" s="13"/>
      <c r="AN1223" s="13"/>
      <c r="AO1223" s="13"/>
      <c r="AP1223" s="13"/>
    </row>
    <row r="1224" spans="1:42" x14ac:dyDescent="0.25">
      <c r="A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3"/>
      <c r="AI1224" s="13"/>
      <c r="AJ1224" s="13"/>
      <c r="AK1224" s="13"/>
      <c r="AL1224" s="13"/>
      <c r="AM1224" s="13"/>
      <c r="AN1224" s="13"/>
      <c r="AO1224" s="13"/>
      <c r="AP1224" s="13"/>
    </row>
    <row r="1225" spans="1:42" x14ac:dyDescent="0.25">
      <c r="A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13"/>
      <c r="AL1225" s="13"/>
      <c r="AM1225" s="13"/>
      <c r="AN1225" s="13"/>
      <c r="AO1225" s="13"/>
      <c r="AP1225" s="13"/>
    </row>
    <row r="1226" spans="1:42" x14ac:dyDescent="0.25">
      <c r="A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  <c r="AJ1226" s="13"/>
      <c r="AK1226" s="13"/>
      <c r="AL1226" s="13"/>
      <c r="AM1226" s="13"/>
      <c r="AN1226" s="13"/>
      <c r="AO1226" s="13"/>
      <c r="AP1226" s="13"/>
    </row>
    <row r="1227" spans="1:42" x14ac:dyDescent="0.25">
      <c r="A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13"/>
      <c r="AL1227" s="13"/>
      <c r="AM1227" s="13"/>
      <c r="AN1227" s="13"/>
      <c r="AO1227" s="13"/>
      <c r="AP1227" s="13"/>
    </row>
    <row r="1228" spans="1:42" x14ac:dyDescent="0.25">
      <c r="A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3"/>
      <c r="AI1228" s="13"/>
      <c r="AJ1228" s="13"/>
      <c r="AK1228" s="13"/>
      <c r="AL1228" s="13"/>
      <c r="AM1228" s="13"/>
      <c r="AN1228" s="13"/>
      <c r="AO1228" s="13"/>
      <c r="AP1228" s="13"/>
    </row>
    <row r="1229" spans="1:42" x14ac:dyDescent="0.25">
      <c r="A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  <c r="AJ1229" s="13"/>
      <c r="AK1229" s="13"/>
      <c r="AL1229" s="13"/>
      <c r="AM1229" s="13"/>
      <c r="AN1229" s="13"/>
      <c r="AO1229" s="13"/>
      <c r="AP1229" s="13"/>
    </row>
    <row r="1230" spans="1:42" x14ac:dyDescent="0.25">
      <c r="A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3"/>
      <c r="AI1230" s="13"/>
      <c r="AJ1230" s="13"/>
      <c r="AK1230" s="13"/>
      <c r="AL1230" s="13"/>
      <c r="AM1230" s="13"/>
      <c r="AN1230" s="13"/>
      <c r="AO1230" s="13"/>
      <c r="AP1230" s="13"/>
    </row>
    <row r="1231" spans="1:42" x14ac:dyDescent="0.25">
      <c r="A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3"/>
      <c r="AI1231" s="13"/>
      <c r="AJ1231" s="13"/>
      <c r="AK1231" s="13"/>
      <c r="AL1231" s="13"/>
      <c r="AM1231" s="13"/>
      <c r="AN1231" s="13"/>
      <c r="AO1231" s="13"/>
      <c r="AP1231" s="13"/>
    </row>
    <row r="1232" spans="1:42" x14ac:dyDescent="0.25">
      <c r="A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3"/>
      <c r="AI1232" s="13"/>
      <c r="AJ1232" s="13"/>
      <c r="AK1232" s="13"/>
      <c r="AL1232" s="13"/>
      <c r="AM1232" s="13"/>
      <c r="AN1232" s="13"/>
      <c r="AO1232" s="13"/>
      <c r="AP1232" s="13"/>
    </row>
    <row r="1233" spans="1:42" x14ac:dyDescent="0.25">
      <c r="A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13"/>
      <c r="AL1233" s="13"/>
      <c r="AM1233" s="13"/>
      <c r="AN1233" s="13"/>
      <c r="AO1233" s="13"/>
      <c r="AP1233" s="13"/>
    </row>
    <row r="1234" spans="1:42" x14ac:dyDescent="0.25">
      <c r="A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3"/>
      <c r="AI1234" s="13"/>
      <c r="AJ1234" s="13"/>
      <c r="AK1234" s="13"/>
      <c r="AL1234" s="13"/>
      <c r="AM1234" s="13"/>
      <c r="AN1234" s="13"/>
      <c r="AO1234" s="13"/>
      <c r="AP1234" s="13"/>
    </row>
    <row r="1235" spans="1:42" x14ac:dyDescent="0.25">
      <c r="A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3"/>
      <c r="AI1235" s="13"/>
      <c r="AJ1235" s="13"/>
      <c r="AK1235" s="13"/>
      <c r="AL1235" s="13"/>
      <c r="AM1235" s="13"/>
      <c r="AN1235" s="13"/>
      <c r="AO1235" s="13"/>
      <c r="AP1235" s="13"/>
    </row>
    <row r="1236" spans="1:42" x14ac:dyDescent="0.25">
      <c r="A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/>
      <c r="AI1236" s="13"/>
      <c r="AJ1236" s="13"/>
      <c r="AK1236" s="13"/>
      <c r="AL1236" s="13"/>
      <c r="AM1236" s="13"/>
      <c r="AN1236" s="13"/>
      <c r="AO1236" s="13"/>
      <c r="AP1236" s="13"/>
    </row>
    <row r="1237" spans="1:42" x14ac:dyDescent="0.25">
      <c r="A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3"/>
      <c r="AI1237" s="13"/>
      <c r="AJ1237" s="13"/>
      <c r="AK1237" s="13"/>
      <c r="AL1237" s="13"/>
      <c r="AM1237" s="13"/>
      <c r="AN1237" s="13"/>
      <c r="AO1237" s="13"/>
      <c r="AP1237" s="13"/>
    </row>
    <row r="1238" spans="1:42" x14ac:dyDescent="0.25">
      <c r="A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3"/>
      <c r="AI1238" s="13"/>
      <c r="AJ1238" s="13"/>
      <c r="AK1238" s="13"/>
      <c r="AL1238" s="13"/>
      <c r="AM1238" s="13"/>
      <c r="AN1238" s="13"/>
      <c r="AO1238" s="13"/>
      <c r="AP1238" s="13"/>
    </row>
    <row r="1239" spans="1:42" x14ac:dyDescent="0.25">
      <c r="A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13"/>
      <c r="AL1239" s="13"/>
      <c r="AM1239" s="13"/>
      <c r="AN1239" s="13"/>
      <c r="AO1239" s="13"/>
      <c r="AP1239" s="13"/>
    </row>
    <row r="1240" spans="1:42" x14ac:dyDescent="0.25">
      <c r="A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/>
      <c r="AI1240" s="13"/>
      <c r="AJ1240" s="13"/>
      <c r="AK1240" s="13"/>
      <c r="AL1240" s="13"/>
      <c r="AM1240" s="13"/>
      <c r="AN1240" s="13"/>
      <c r="AO1240" s="13"/>
      <c r="AP1240" s="13"/>
    </row>
    <row r="1241" spans="1:42" x14ac:dyDescent="0.25">
      <c r="A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13"/>
      <c r="AL1241" s="13"/>
      <c r="AM1241" s="13"/>
      <c r="AN1241" s="13"/>
      <c r="AO1241" s="13"/>
      <c r="AP1241" s="13"/>
    </row>
    <row r="1242" spans="1:42" x14ac:dyDescent="0.25">
      <c r="A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3"/>
      <c r="AI1242" s="13"/>
      <c r="AJ1242" s="13"/>
      <c r="AK1242" s="13"/>
      <c r="AL1242" s="13"/>
      <c r="AM1242" s="13"/>
      <c r="AN1242" s="13"/>
      <c r="AO1242" s="13"/>
      <c r="AP1242" s="13"/>
    </row>
    <row r="1243" spans="1:42" x14ac:dyDescent="0.25">
      <c r="A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3"/>
      <c r="AI1243" s="13"/>
      <c r="AJ1243" s="13"/>
      <c r="AK1243" s="13"/>
      <c r="AL1243" s="13"/>
      <c r="AM1243" s="13"/>
      <c r="AN1243" s="13"/>
      <c r="AO1243" s="13"/>
      <c r="AP1243" s="13"/>
    </row>
    <row r="1244" spans="1:42" x14ac:dyDescent="0.25">
      <c r="A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3"/>
      <c r="AI1244" s="13"/>
      <c r="AJ1244" s="13"/>
      <c r="AK1244" s="13"/>
      <c r="AL1244" s="13"/>
      <c r="AM1244" s="13"/>
      <c r="AN1244" s="13"/>
      <c r="AO1244" s="13"/>
      <c r="AP1244" s="13"/>
    </row>
    <row r="1245" spans="1:42" x14ac:dyDescent="0.25">
      <c r="A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13"/>
      <c r="AL1245" s="13"/>
      <c r="AM1245" s="13"/>
      <c r="AN1245" s="13"/>
      <c r="AO1245" s="13"/>
      <c r="AP1245" s="13"/>
    </row>
    <row r="1246" spans="1:42" x14ac:dyDescent="0.25">
      <c r="A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3"/>
      <c r="AI1246" s="13"/>
      <c r="AJ1246" s="13"/>
      <c r="AK1246" s="13"/>
      <c r="AL1246" s="13"/>
      <c r="AM1246" s="13"/>
      <c r="AN1246" s="13"/>
      <c r="AO1246" s="13"/>
      <c r="AP1246" s="13"/>
    </row>
    <row r="1247" spans="1:42" x14ac:dyDescent="0.25">
      <c r="A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13"/>
      <c r="AL1247" s="13"/>
      <c r="AM1247" s="13"/>
      <c r="AN1247" s="13"/>
      <c r="AO1247" s="13"/>
      <c r="AP1247" s="13"/>
    </row>
    <row r="1248" spans="1:42" x14ac:dyDescent="0.25">
      <c r="A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3"/>
      <c r="AI1248" s="13"/>
      <c r="AJ1248" s="13"/>
      <c r="AK1248" s="13"/>
      <c r="AL1248" s="13"/>
      <c r="AM1248" s="13"/>
      <c r="AN1248" s="13"/>
      <c r="AO1248" s="13"/>
      <c r="AP1248" s="13"/>
    </row>
    <row r="1249" spans="1:42" x14ac:dyDescent="0.25">
      <c r="A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13"/>
      <c r="AL1249" s="13"/>
      <c r="AM1249" s="13"/>
      <c r="AN1249" s="13"/>
      <c r="AO1249" s="13"/>
      <c r="AP1249" s="13"/>
    </row>
    <row r="1250" spans="1:42" x14ac:dyDescent="0.25">
      <c r="A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3"/>
      <c r="AI1250" s="13"/>
      <c r="AJ1250" s="13"/>
      <c r="AK1250" s="13"/>
      <c r="AL1250" s="13"/>
      <c r="AM1250" s="13"/>
      <c r="AN1250" s="13"/>
      <c r="AO1250" s="13"/>
      <c r="AP1250" s="13"/>
    </row>
    <row r="1251" spans="1:42" x14ac:dyDescent="0.25">
      <c r="A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13"/>
      <c r="AL1251" s="13"/>
      <c r="AM1251" s="13"/>
      <c r="AN1251" s="13"/>
      <c r="AO1251" s="13"/>
      <c r="AP1251" s="13"/>
    </row>
    <row r="1252" spans="1:42" x14ac:dyDescent="0.25">
      <c r="A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3"/>
      <c r="AI1252" s="13"/>
      <c r="AJ1252" s="13"/>
      <c r="AK1252" s="13"/>
      <c r="AL1252" s="13"/>
      <c r="AM1252" s="13"/>
      <c r="AN1252" s="13"/>
      <c r="AO1252" s="13"/>
      <c r="AP1252" s="13"/>
    </row>
    <row r="1253" spans="1:42" x14ac:dyDescent="0.25">
      <c r="A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13"/>
      <c r="AL1253" s="13"/>
      <c r="AM1253" s="13"/>
      <c r="AN1253" s="13"/>
      <c r="AO1253" s="13"/>
      <c r="AP1253" s="13"/>
    </row>
    <row r="1254" spans="1:42" x14ac:dyDescent="0.25">
      <c r="A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3"/>
      <c r="AI1254" s="13"/>
      <c r="AJ1254" s="13"/>
      <c r="AK1254" s="13"/>
      <c r="AL1254" s="13"/>
      <c r="AM1254" s="13"/>
      <c r="AN1254" s="13"/>
      <c r="AO1254" s="13"/>
      <c r="AP1254" s="13"/>
    </row>
    <row r="1255" spans="1:42" x14ac:dyDescent="0.25">
      <c r="A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  <c r="AL1255" s="13"/>
      <c r="AM1255" s="13"/>
      <c r="AN1255" s="13"/>
      <c r="AO1255" s="13"/>
      <c r="AP1255" s="13"/>
    </row>
    <row r="1256" spans="1:42" x14ac:dyDescent="0.25">
      <c r="A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3"/>
      <c r="AI1256" s="13"/>
      <c r="AJ1256" s="13"/>
      <c r="AK1256" s="13"/>
      <c r="AL1256" s="13"/>
      <c r="AM1256" s="13"/>
      <c r="AN1256" s="13"/>
      <c r="AO1256" s="13"/>
      <c r="AP1256" s="13"/>
    </row>
    <row r="1257" spans="1:42" x14ac:dyDescent="0.25">
      <c r="A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</row>
    <row r="1258" spans="1:42" x14ac:dyDescent="0.25">
      <c r="A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3"/>
      <c r="AI1258" s="13"/>
      <c r="AJ1258" s="13"/>
      <c r="AK1258" s="13"/>
      <c r="AL1258" s="13"/>
      <c r="AM1258" s="13"/>
      <c r="AN1258" s="13"/>
      <c r="AO1258" s="13"/>
      <c r="AP1258" s="13"/>
    </row>
    <row r="1259" spans="1:42" x14ac:dyDescent="0.25">
      <c r="A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  <c r="AL1259" s="13"/>
      <c r="AM1259" s="13"/>
      <c r="AN1259" s="13"/>
      <c r="AO1259" s="13"/>
      <c r="AP1259" s="13"/>
    </row>
    <row r="1260" spans="1:42" x14ac:dyDescent="0.25">
      <c r="A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</row>
    <row r="1261" spans="1:42" x14ac:dyDescent="0.25">
      <c r="A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  <c r="AL1261" s="13"/>
      <c r="AM1261" s="13"/>
      <c r="AN1261" s="13"/>
      <c r="AO1261" s="13"/>
      <c r="AP1261" s="13"/>
    </row>
    <row r="1262" spans="1:42" x14ac:dyDescent="0.25">
      <c r="A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3"/>
      <c r="AI1262" s="13"/>
      <c r="AJ1262" s="13"/>
      <c r="AK1262" s="13"/>
      <c r="AL1262" s="13"/>
      <c r="AM1262" s="13"/>
      <c r="AN1262" s="13"/>
      <c r="AO1262" s="13"/>
      <c r="AP1262" s="13"/>
    </row>
    <row r="1263" spans="1:42" x14ac:dyDescent="0.25">
      <c r="A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  <c r="AL1263" s="13"/>
      <c r="AM1263" s="13"/>
      <c r="AN1263" s="13"/>
      <c r="AO1263" s="13"/>
      <c r="AP1263" s="13"/>
    </row>
    <row r="1264" spans="1:42" x14ac:dyDescent="0.25">
      <c r="A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3"/>
      <c r="AI1264" s="13"/>
      <c r="AJ1264" s="13"/>
      <c r="AK1264" s="13"/>
      <c r="AL1264" s="13"/>
      <c r="AM1264" s="13"/>
      <c r="AN1264" s="13"/>
      <c r="AO1264" s="13"/>
      <c r="AP1264" s="13"/>
    </row>
    <row r="1265" spans="1:42" x14ac:dyDescent="0.25">
      <c r="A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  <c r="AL1265" s="13"/>
      <c r="AM1265" s="13"/>
      <c r="AN1265" s="13"/>
      <c r="AO1265" s="13"/>
      <c r="AP1265" s="13"/>
    </row>
    <row r="1266" spans="1:42" x14ac:dyDescent="0.25">
      <c r="A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3"/>
      <c r="AI1266" s="13"/>
      <c r="AJ1266" s="13"/>
      <c r="AK1266" s="13"/>
      <c r="AL1266" s="13"/>
      <c r="AM1266" s="13"/>
      <c r="AN1266" s="13"/>
      <c r="AO1266" s="13"/>
      <c r="AP1266" s="13"/>
    </row>
    <row r="1267" spans="1:42" x14ac:dyDescent="0.25">
      <c r="A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13"/>
      <c r="AL1267" s="13"/>
      <c r="AM1267" s="13"/>
      <c r="AN1267" s="13"/>
      <c r="AO1267" s="13"/>
      <c r="AP1267" s="13"/>
    </row>
    <row r="1268" spans="1:42" x14ac:dyDescent="0.25">
      <c r="A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3"/>
      <c r="AI1268" s="13"/>
      <c r="AJ1268" s="13"/>
      <c r="AK1268" s="13"/>
      <c r="AL1268" s="13"/>
      <c r="AM1268" s="13"/>
      <c r="AN1268" s="13"/>
      <c r="AO1268" s="13"/>
      <c r="AP1268" s="13"/>
    </row>
    <row r="1269" spans="1:42" x14ac:dyDescent="0.25">
      <c r="A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3"/>
      <c r="AI1269" s="13"/>
      <c r="AJ1269" s="13"/>
      <c r="AK1269" s="13"/>
      <c r="AL1269" s="13"/>
      <c r="AM1269" s="13"/>
      <c r="AN1269" s="13"/>
      <c r="AO1269" s="13"/>
      <c r="AP1269" s="13"/>
    </row>
    <row r="1270" spans="1:42" x14ac:dyDescent="0.25">
      <c r="A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3"/>
      <c r="AI1270" s="13"/>
      <c r="AJ1270" s="13"/>
      <c r="AK1270" s="13"/>
      <c r="AL1270" s="13"/>
      <c r="AM1270" s="13"/>
      <c r="AN1270" s="13"/>
      <c r="AO1270" s="13"/>
      <c r="AP1270" s="13"/>
    </row>
    <row r="1271" spans="1:42" x14ac:dyDescent="0.25">
      <c r="A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13"/>
      <c r="AL1271" s="13"/>
      <c r="AM1271" s="13"/>
      <c r="AN1271" s="13"/>
      <c r="AO1271" s="13"/>
      <c r="AP1271" s="13"/>
    </row>
    <row r="1272" spans="1:42" x14ac:dyDescent="0.25">
      <c r="A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3"/>
      <c r="AI1272" s="13"/>
      <c r="AJ1272" s="13"/>
      <c r="AK1272" s="13"/>
      <c r="AL1272" s="13"/>
      <c r="AM1272" s="13"/>
      <c r="AN1272" s="13"/>
      <c r="AO1272" s="13"/>
      <c r="AP1272" s="13"/>
    </row>
    <row r="1273" spans="1:42" x14ac:dyDescent="0.25">
      <c r="A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</row>
    <row r="1274" spans="1:42" x14ac:dyDescent="0.25">
      <c r="A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3"/>
      <c r="AI1274" s="13"/>
      <c r="AJ1274" s="13"/>
      <c r="AK1274" s="13"/>
      <c r="AL1274" s="13"/>
      <c r="AM1274" s="13"/>
      <c r="AN1274" s="13"/>
      <c r="AO1274" s="13"/>
      <c r="AP1274" s="13"/>
    </row>
    <row r="1275" spans="1:42" x14ac:dyDescent="0.25">
      <c r="A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13"/>
      <c r="AL1275" s="13"/>
      <c r="AM1275" s="13"/>
      <c r="AN1275" s="13"/>
      <c r="AO1275" s="13"/>
      <c r="AP1275" s="13"/>
    </row>
    <row r="1276" spans="1:42" x14ac:dyDescent="0.25">
      <c r="A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  <c r="AL1276" s="13"/>
      <c r="AM1276" s="13"/>
      <c r="AN1276" s="13"/>
      <c r="AO1276" s="13"/>
      <c r="AP1276" s="13"/>
    </row>
    <row r="1277" spans="1:42" x14ac:dyDescent="0.25">
      <c r="A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3"/>
      <c r="AI1277" s="13"/>
      <c r="AJ1277" s="13"/>
      <c r="AK1277" s="13"/>
      <c r="AL1277" s="13"/>
      <c r="AM1277" s="13"/>
      <c r="AN1277" s="13"/>
      <c r="AO1277" s="13"/>
      <c r="AP1277" s="13"/>
    </row>
    <row r="1278" spans="1:42" x14ac:dyDescent="0.25">
      <c r="A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3"/>
      <c r="AI1278" s="13"/>
      <c r="AJ1278" s="13"/>
      <c r="AK1278" s="13"/>
      <c r="AL1278" s="13"/>
      <c r="AM1278" s="13"/>
      <c r="AN1278" s="13"/>
      <c r="AO1278" s="13"/>
      <c r="AP1278" s="13"/>
    </row>
    <row r="1279" spans="1:42" x14ac:dyDescent="0.25">
      <c r="A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3"/>
      <c r="AI1279" s="13"/>
      <c r="AJ1279" s="13"/>
      <c r="AK1279" s="13"/>
      <c r="AL1279" s="13"/>
      <c r="AM1279" s="13"/>
      <c r="AN1279" s="13"/>
      <c r="AO1279" s="13"/>
      <c r="AP1279" s="13"/>
    </row>
    <row r="1280" spans="1:42" x14ac:dyDescent="0.25">
      <c r="A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3"/>
      <c r="AI1280" s="13"/>
      <c r="AJ1280" s="13"/>
      <c r="AK1280" s="13"/>
      <c r="AL1280" s="13"/>
      <c r="AM1280" s="13"/>
      <c r="AN1280" s="13"/>
      <c r="AO1280" s="13"/>
      <c r="AP1280" s="13"/>
    </row>
    <row r="1281" spans="1:42" x14ac:dyDescent="0.25">
      <c r="A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3"/>
      <c r="AI1281" s="13"/>
      <c r="AJ1281" s="13"/>
      <c r="AK1281" s="13"/>
      <c r="AL1281" s="13"/>
      <c r="AM1281" s="13"/>
      <c r="AN1281" s="13"/>
      <c r="AO1281" s="13"/>
      <c r="AP1281" s="13"/>
    </row>
    <row r="1282" spans="1:42" x14ac:dyDescent="0.25">
      <c r="A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3"/>
      <c r="AI1282" s="13"/>
      <c r="AJ1282" s="13"/>
      <c r="AK1282" s="13"/>
      <c r="AL1282" s="13"/>
      <c r="AM1282" s="13"/>
      <c r="AN1282" s="13"/>
      <c r="AO1282" s="13"/>
      <c r="AP1282" s="13"/>
    </row>
    <row r="1283" spans="1:42" x14ac:dyDescent="0.25">
      <c r="A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3"/>
      <c r="AI1283" s="13"/>
      <c r="AJ1283" s="13"/>
      <c r="AK1283" s="13"/>
      <c r="AL1283" s="13"/>
      <c r="AM1283" s="13"/>
      <c r="AN1283" s="13"/>
      <c r="AO1283" s="13"/>
      <c r="AP1283" s="13"/>
    </row>
    <row r="1284" spans="1:42" x14ac:dyDescent="0.25">
      <c r="A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3"/>
      <c r="AI1284" s="13"/>
      <c r="AJ1284" s="13"/>
      <c r="AK1284" s="13"/>
      <c r="AL1284" s="13"/>
      <c r="AM1284" s="13"/>
      <c r="AN1284" s="13"/>
      <c r="AO1284" s="13"/>
      <c r="AP1284" s="13"/>
    </row>
    <row r="1285" spans="1:42" x14ac:dyDescent="0.25">
      <c r="A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3"/>
      <c r="AI1285" s="13"/>
      <c r="AJ1285" s="13"/>
      <c r="AK1285" s="13"/>
      <c r="AL1285" s="13"/>
      <c r="AM1285" s="13"/>
      <c r="AN1285" s="13"/>
      <c r="AO1285" s="13"/>
      <c r="AP1285" s="13"/>
    </row>
    <row r="1286" spans="1:42" x14ac:dyDescent="0.25">
      <c r="A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3"/>
      <c r="AI1286" s="13"/>
      <c r="AJ1286" s="13"/>
      <c r="AK1286" s="13"/>
      <c r="AL1286" s="13"/>
      <c r="AM1286" s="13"/>
      <c r="AN1286" s="13"/>
      <c r="AO1286" s="13"/>
      <c r="AP1286" s="13"/>
    </row>
    <row r="1287" spans="1:42" x14ac:dyDescent="0.25">
      <c r="A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3"/>
      <c r="AI1287" s="13"/>
      <c r="AJ1287" s="13"/>
      <c r="AK1287" s="13"/>
      <c r="AL1287" s="13"/>
      <c r="AM1287" s="13"/>
      <c r="AN1287" s="13"/>
      <c r="AO1287" s="13"/>
      <c r="AP1287" s="13"/>
    </row>
    <row r="1288" spans="1:42" x14ac:dyDescent="0.25">
      <c r="A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3"/>
      <c r="AI1288" s="13"/>
      <c r="AJ1288" s="13"/>
      <c r="AK1288" s="13"/>
      <c r="AL1288" s="13"/>
      <c r="AM1288" s="13"/>
      <c r="AN1288" s="13"/>
      <c r="AO1288" s="13"/>
      <c r="AP1288" s="13"/>
    </row>
    <row r="1289" spans="1:42" x14ac:dyDescent="0.25">
      <c r="A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3"/>
      <c r="AI1289" s="13"/>
      <c r="AJ1289" s="13"/>
      <c r="AK1289" s="13"/>
      <c r="AL1289" s="13"/>
      <c r="AM1289" s="13"/>
      <c r="AN1289" s="13"/>
      <c r="AO1289" s="13"/>
      <c r="AP1289" s="13"/>
    </row>
    <row r="1290" spans="1:42" x14ac:dyDescent="0.25">
      <c r="A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3"/>
      <c r="AI1290" s="13"/>
      <c r="AJ1290" s="13"/>
      <c r="AK1290" s="13"/>
      <c r="AL1290" s="13"/>
      <c r="AM1290" s="13"/>
      <c r="AN1290" s="13"/>
      <c r="AO1290" s="13"/>
      <c r="AP1290" s="13"/>
    </row>
    <row r="1291" spans="1:42" x14ac:dyDescent="0.25">
      <c r="A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3"/>
      <c r="AI1291" s="13"/>
      <c r="AJ1291" s="13"/>
      <c r="AK1291" s="13"/>
      <c r="AL1291" s="13"/>
      <c r="AM1291" s="13"/>
      <c r="AN1291" s="13"/>
      <c r="AO1291" s="13"/>
      <c r="AP1291" s="13"/>
    </row>
    <row r="1292" spans="1:42" x14ac:dyDescent="0.25">
      <c r="A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3"/>
      <c r="AI1292" s="13"/>
      <c r="AJ1292" s="13"/>
      <c r="AK1292" s="13"/>
      <c r="AL1292" s="13"/>
      <c r="AM1292" s="13"/>
      <c r="AN1292" s="13"/>
      <c r="AO1292" s="13"/>
      <c r="AP1292" s="13"/>
    </row>
    <row r="1293" spans="1:42" x14ac:dyDescent="0.25">
      <c r="A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3"/>
      <c r="AI1293" s="13"/>
      <c r="AJ1293" s="13"/>
      <c r="AK1293" s="13"/>
      <c r="AL1293" s="13"/>
      <c r="AM1293" s="13"/>
      <c r="AN1293" s="13"/>
      <c r="AO1293" s="13"/>
      <c r="AP1293" s="13"/>
    </row>
    <row r="1294" spans="1:42" x14ac:dyDescent="0.25">
      <c r="A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3"/>
      <c r="AI1294" s="13"/>
      <c r="AJ1294" s="13"/>
      <c r="AK1294" s="13"/>
      <c r="AL1294" s="13"/>
      <c r="AM1294" s="13"/>
      <c r="AN1294" s="13"/>
      <c r="AO1294" s="13"/>
      <c r="AP1294" s="13"/>
    </row>
    <row r="1295" spans="1:42" x14ac:dyDescent="0.25">
      <c r="A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3"/>
      <c r="AI1295" s="13"/>
      <c r="AJ1295" s="13"/>
      <c r="AK1295" s="13"/>
      <c r="AL1295" s="13"/>
      <c r="AM1295" s="13"/>
      <c r="AN1295" s="13"/>
      <c r="AO1295" s="13"/>
      <c r="AP1295" s="13"/>
    </row>
    <row r="1296" spans="1:42" x14ac:dyDescent="0.25">
      <c r="A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3"/>
      <c r="AI1296" s="13"/>
      <c r="AJ1296" s="13"/>
      <c r="AK1296" s="13"/>
      <c r="AL1296" s="13"/>
      <c r="AM1296" s="13"/>
      <c r="AN1296" s="13"/>
      <c r="AO1296" s="13"/>
      <c r="AP1296" s="13"/>
    </row>
    <row r="1297" spans="1:42" x14ac:dyDescent="0.25">
      <c r="A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  <c r="AL1297" s="13"/>
      <c r="AM1297" s="13"/>
      <c r="AN1297" s="13"/>
      <c r="AO1297" s="13"/>
      <c r="AP1297" s="13"/>
    </row>
    <row r="1298" spans="1:42" x14ac:dyDescent="0.25">
      <c r="A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3"/>
      <c r="AI1298" s="13"/>
      <c r="AJ1298" s="13"/>
      <c r="AK1298" s="13"/>
      <c r="AL1298" s="13"/>
      <c r="AM1298" s="13"/>
      <c r="AN1298" s="13"/>
      <c r="AO1298" s="13"/>
      <c r="AP1298" s="13"/>
    </row>
    <row r="1299" spans="1:42" x14ac:dyDescent="0.25">
      <c r="A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3"/>
      <c r="AI1299" s="13"/>
      <c r="AJ1299" s="13"/>
      <c r="AK1299" s="13"/>
      <c r="AL1299" s="13"/>
      <c r="AM1299" s="13"/>
      <c r="AN1299" s="13"/>
      <c r="AO1299" s="13"/>
      <c r="AP1299" s="13"/>
    </row>
    <row r="1300" spans="1:42" x14ac:dyDescent="0.25">
      <c r="A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3"/>
      <c r="AI1300" s="13"/>
      <c r="AJ1300" s="13"/>
      <c r="AK1300" s="13"/>
      <c r="AL1300" s="13"/>
      <c r="AM1300" s="13"/>
      <c r="AN1300" s="13"/>
      <c r="AO1300" s="13"/>
      <c r="AP1300" s="13"/>
    </row>
    <row r="1301" spans="1:42" x14ac:dyDescent="0.25">
      <c r="A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3"/>
      <c r="AI1301" s="13"/>
      <c r="AJ1301" s="13"/>
      <c r="AK1301" s="13"/>
      <c r="AL1301" s="13"/>
      <c r="AM1301" s="13"/>
      <c r="AN1301" s="13"/>
      <c r="AO1301" s="13"/>
      <c r="AP1301" s="13"/>
    </row>
    <row r="1302" spans="1:42" x14ac:dyDescent="0.25">
      <c r="A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3"/>
      <c r="AI1302" s="13"/>
      <c r="AJ1302" s="13"/>
      <c r="AK1302" s="13"/>
      <c r="AL1302" s="13"/>
      <c r="AM1302" s="13"/>
      <c r="AN1302" s="13"/>
      <c r="AO1302" s="13"/>
      <c r="AP1302" s="13"/>
    </row>
    <row r="1303" spans="1:42" x14ac:dyDescent="0.25">
      <c r="A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3"/>
      <c r="AI1303" s="13"/>
      <c r="AJ1303" s="13"/>
      <c r="AK1303" s="13"/>
      <c r="AL1303" s="13"/>
      <c r="AM1303" s="13"/>
      <c r="AN1303" s="13"/>
      <c r="AO1303" s="13"/>
      <c r="AP1303" s="13"/>
    </row>
    <row r="1304" spans="1:42" x14ac:dyDescent="0.25">
      <c r="A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3"/>
      <c r="AI1304" s="13"/>
      <c r="AJ1304" s="13"/>
      <c r="AK1304" s="13"/>
      <c r="AL1304" s="13"/>
      <c r="AM1304" s="13"/>
      <c r="AN1304" s="13"/>
      <c r="AO1304" s="13"/>
      <c r="AP1304" s="13"/>
    </row>
    <row r="1305" spans="1:42" x14ac:dyDescent="0.25">
      <c r="A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3"/>
      <c r="AI1305" s="13"/>
      <c r="AJ1305" s="13"/>
      <c r="AK1305" s="13"/>
      <c r="AL1305" s="13"/>
      <c r="AM1305" s="13"/>
      <c r="AN1305" s="13"/>
      <c r="AO1305" s="13"/>
      <c r="AP1305" s="13"/>
    </row>
    <row r="1306" spans="1:42" x14ac:dyDescent="0.25">
      <c r="A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3"/>
      <c r="AI1306" s="13"/>
      <c r="AJ1306" s="13"/>
      <c r="AK1306" s="13"/>
      <c r="AL1306" s="13"/>
      <c r="AM1306" s="13"/>
      <c r="AN1306" s="13"/>
      <c r="AO1306" s="13"/>
      <c r="AP1306" s="13"/>
    </row>
    <row r="1307" spans="1:42" x14ac:dyDescent="0.25">
      <c r="A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3"/>
      <c r="AI1307" s="13"/>
      <c r="AJ1307" s="13"/>
      <c r="AK1307" s="13"/>
      <c r="AL1307" s="13"/>
      <c r="AM1307" s="13"/>
      <c r="AN1307" s="13"/>
      <c r="AO1307" s="13"/>
      <c r="AP1307" s="13"/>
    </row>
    <row r="1308" spans="1:42" x14ac:dyDescent="0.25">
      <c r="A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3"/>
      <c r="AI1308" s="13"/>
      <c r="AJ1308" s="13"/>
      <c r="AK1308" s="13"/>
      <c r="AL1308" s="13"/>
      <c r="AM1308" s="13"/>
      <c r="AN1308" s="13"/>
      <c r="AO1308" s="13"/>
      <c r="AP1308" s="13"/>
    </row>
    <row r="1309" spans="1:42" x14ac:dyDescent="0.25">
      <c r="A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3"/>
      <c r="AI1309" s="13"/>
      <c r="AJ1309" s="13"/>
      <c r="AK1309" s="13"/>
      <c r="AL1309" s="13"/>
      <c r="AM1309" s="13"/>
      <c r="AN1309" s="13"/>
      <c r="AO1309" s="13"/>
      <c r="AP1309" s="13"/>
    </row>
    <row r="1310" spans="1:42" x14ac:dyDescent="0.25">
      <c r="A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3"/>
      <c r="AI1310" s="13"/>
      <c r="AJ1310" s="13"/>
      <c r="AK1310" s="13"/>
      <c r="AL1310" s="13"/>
      <c r="AM1310" s="13"/>
      <c r="AN1310" s="13"/>
      <c r="AO1310" s="13"/>
      <c r="AP1310" s="13"/>
    </row>
    <row r="1311" spans="1:42" x14ac:dyDescent="0.25">
      <c r="A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3"/>
      <c r="AI1311" s="13"/>
      <c r="AJ1311" s="13"/>
      <c r="AK1311" s="13"/>
      <c r="AL1311" s="13"/>
      <c r="AM1311" s="13"/>
      <c r="AN1311" s="13"/>
      <c r="AO1311" s="13"/>
      <c r="AP1311" s="13"/>
    </row>
    <row r="1312" spans="1:42" x14ac:dyDescent="0.25">
      <c r="A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3"/>
      <c r="AI1312" s="13"/>
      <c r="AJ1312" s="13"/>
      <c r="AK1312" s="13"/>
      <c r="AL1312" s="13"/>
      <c r="AM1312" s="13"/>
      <c r="AN1312" s="13"/>
      <c r="AO1312" s="13"/>
      <c r="AP1312" s="13"/>
    </row>
    <row r="1313" spans="1:42" x14ac:dyDescent="0.25">
      <c r="A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3"/>
      <c r="AI1313" s="13"/>
      <c r="AJ1313" s="13"/>
      <c r="AK1313" s="13"/>
      <c r="AL1313" s="13"/>
      <c r="AM1313" s="13"/>
      <c r="AN1313" s="13"/>
      <c r="AO1313" s="13"/>
      <c r="AP1313" s="13"/>
    </row>
    <row r="1314" spans="1:42" x14ac:dyDescent="0.25">
      <c r="A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3"/>
      <c r="AI1314" s="13"/>
      <c r="AJ1314" s="13"/>
      <c r="AK1314" s="13"/>
      <c r="AL1314" s="13"/>
      <c r="AM1314" s="13"/>
      <c r="AN1314" s="13"/>
      <c r="AO1314" s="13"/>
      <c r="AP1314" s="13"/>
    </row>
    <row r="1315" spans="1:42" x14ac:dyDescent="0.25">
      <c r="A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3"/>
      <c r="AI1315" s="13"/>
      <c r="AJ1315" s="13"/>
      <c r="AK1315" s="13"/>
      <c r="AL1315" s="13"/>
      <c r="AM1315" s="13"/>
      <c r="AN1315" s="13"/>
      <c r="AO1315" s="13"/>
      <c r="AP1315" s="13"/>
    </row>
    <row r="1316" spans="1:42" x14ac:dyDescent="0.25">
      <c r="A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3"/>
      <c r="AI1316" s="13"/>
      <c r="AJ1316" s="13"/>
      <c r="AK1316" s="13"/>
      <c r="AL1316" s="13"/>
      <c r="AM1316" s="13"/>
      <c r="AN1316" s="13"/>
      <c r="AO1316" s="13"/>
      <c r="AP1316" s="13"/>
    </row>
    <row r="1317" spans="1:42" x14ac:dyDescent="0.25">
      <c r="A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3"/>
      <c r="AI1317" s="13"/>
      <c r="AJ1317" s="13"/>
      <c r="AK1317" s="13"/>
      <c r="AL1317" s="13"/>
      <c r="AM1317" s="13"/>
      <c r="AN1317" s="13"/>
      <c r="AO1317" s="13"/>
      <c r="AP1317" s="13"/>
    </row>
    <row r="1318" spans="1:42" x14ac:dyDescent="0.25">
      <c r="A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3"/>
      <c r="AI1318" s="13"/>
      <c r="AJ1318" s="13"/>
      <c r="AK1318" s="13"/>
      <c r="AL1318" s="13"/>
      <c r="AM1318" s="13"/>
      <c r="AN1318" s="13"/>
      <c r="AO1318" s="13"/>
      <c r="AP1318" s="13"/>
    </row>
    <row r="1319" spans="1:42" x14ac:dyDescent="0.25">
      <c r="A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3"/>
      <c r="AI1319" s="13"/>
      <c r="AJ1319" s="13"/>
      <c r="AK1319" s="13"/>
      <c r="AL1319" s="13"/>
      <c r="AM1319" s="13"/>
      <c r="AN1319" s="13"/>
      <c r="AO1319" s="13"/>
      <c r="AP1319" s="13"/>
    </row>
    <row r="1320" spans="1:42" x14ac:dyDescent="0.25">
      <c r="A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3"/>
      <c r="AI1320" s="13"/>
      <c r="AJ1320" s="13"/>
      <c r="AK1320" s="13"/>
      <c r="AL1320" s="13"/>
      <c r="AM1320" s="13"/>
      <c r="AN1320" s="13"/>
      <c r="AO1320" s="13"/>
      <c r="AP1320" s="13"/>
    </row>
    <row r="1321" spans="1:42" x14ac:dyDescent="0.25">
      <c r="A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3"/>
      <c r="AI1321" s="13"/>
      <c r="AJ1321" s="13"/>
      <c r="AK1321" s="13"/>
      <c r="AL1321" s="13"/>
      <c r="AM1321" s="13"/>
      <c r="AN1321" s="13"/>
      <c r="AO1321" s="13"/>
      <c r="AP1321" s="13"/>
    </row>
    <row r="1322" spans="1:42" x14ac:dyDescent="0.25">
      <c r="A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3"/>
      <c r="AI1322" s="13"/>
      <c r="AJ1322" s="13"/>
      <c r="AK1322" s="13"/>
      <c r="AL1322" s="13"/>
      <c r="AM1322" s="13"/>
      <c r="AN1322" s="13"/>
      <c r="AO1322" s="13"/>
      <c r="AP1322" s="13"/>
    </row>
    <row r="1323" spans="1:42" x14ac:dyDescent="0.25">
      <c r="A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  <c r="AL1323" s="13"/>
      <c r="AM1323" s="13"/>
      <c r="AN1323" s="13"/>
      <c r="AO1323" s="13"/>
      <c r="AP1323" s="13"/>
    </row>
    <row r="1324" spans="1:42" x14ac:dyDescent="0.25">
      <c r="A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3"/>
      <c r="AI1324" s="13"/>
      <c r="AJ1324" s="13"/>
      <c r="AK1324" s="13"/>
      <c r="AL1324" s="13"/>
      <c r="AM1324" s="13"/>
      <c r="AN1324" s="13"/>
      <c r="AO1324" s="13"/>
      <c r="AP1324" s="13"/>
    </row>
    <row r="1325" spans="1:42" x14ac:dyDescent="0.25">
      <c r="A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3"/>
      <c r="AI1325" s="13"/>
      <c r="AJ1325" s="13"/>
      <c r="AK1325" s="13"/>
      <c r="AL1325" s="13"/>
      <c r="AM1325" s="13"/>
      <c r="AN1325" s="13"/>
      <c r="AO1325" s="13"/>
      <c r="AP1325" s="13"/>
    </row>
    <row r="1326" spans="1:42" x14ac:dyDescent="0.25">
      <c r="A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3"/>
      <c r="AI1326" s="13"/>
      <c r="AJ1326" s="13"/>
      <c r="AK1326" s="13"/>
      <c r="AL1326" s="13"/>
      <c r="AM1326" s="13"/>
      <c r="AN1326" s="13"/>
      <c r="AO1326" s="13"/>
      <c r="AP1326" s="13"/>
    </row>
    <row r="1327" spans="1:42" x14ac:dyDescent="0.25">
      <c r="A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3"/>
      <c r="AI1327" s="13"/>
      <c r="AJ1327" s="13"/>
      <c r="AK1327" s="13"/>
      <c r="AL1327" s="13"/>
      <c r="AM1327" s="13"/>
      <c r="AN1327" s="13"/>
      <c r="AO1327" s="13"/>
      <c r="AP1327" s="13"/>
    </row>
    <row r="1328" spans="1:42" x14ac:dyDescent="0.25">
      <c r="A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3"/>
      <c r="AI1328" s="13"/>
      <c r="AJ1328" s="13"/>
      <c r="AK1328" s="13"/>
      <c r="AL1328" s="13"/>
      <c r="AM1328" s="13"/>
      <c r="AN1328" s="13"/>
      <c r="AO1328" s="13"/>
      <c r="AP1328" s="13"/>
    </row>
    <row r="1329" spans="1:42" x14ac:dyDescent="0.25">
      <c r="A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3"/>
      <c r="AI1329" s="13"/>
      <c r="AJ1329" s="13"/>
      <c r="AK1329" s="13"/>
      <c r="AL1329" s="13"/>
      <c r="AM1329" s="13"/>
      <c r="AN1329" s="13"/>
      <c r="AO1329" s="13"/>
      <c r="AP1329" s="13"/>
    </row>
    <row r="1330" spans="1:42" x14ac:dyDescent="0.25">
      <c r="A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3"/>
      <c r="AI1330" s="13"/>
      <c r="AJ1330" s="13"/>
      <c r="AK1330" s="13"/>
      <c r="AL1330" s="13"/>
      <c r="AM1330" s="13"/>
      <c r="AN1330" s="13"/>
      <c r="AO1330" s="13"/>
      <c r="AP1330" s="13"/>
    </row>
    <row r="1331" spans="1:42" x14ac:dyDescent="0.25">
      <c r="A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3"/>
      <c r="AI1331" s="13"/>
      <c r="AJ1331" s="13"/>
      <c r="AK1331" s="13"/>
      <c r="AL1331" s="13"/>
      <c r="AM1331" s="13"/>
      <c r="AN1331" s="13"/>
      <c r="AO1331" s="13"/>
      <c r="AP1331" s="13"/>
    </row>
    <row r="1332" spans="1:42" x14ac:dyDescent="0.25">
      <c r="A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3"/>
      <c r="AI1332" s="13"/>
      <c r="AJ1332" s="13"/>
      <c r="AK1332" s="13"/>
      <c r="AL1332" s="13"/>
      <c r="AM1332" s="13"/>
      <c r="AN1332" s="13"/>
      <c r="AO1332" s="13"/>
      <c r="AP1332" s="13"/>
    </row>
    <row r="1333" spans="1:42" x14ac:dyDescent="0.25">
      <c r="A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13"/>
      <c r="AL1333" s="13"/>
      <c r="AM1333" s="13"/>
      <c r="AN1333" s="13"/>
      <c r="AO1333" s="13"/>
      <c r="AP1333" s="13"/>
    </row>
    <row r="1334" spans="1:42" x14ac:dyDescent="0.25">
      <c r="A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3"/>
      <c r="AI1334" s="13"/>
      <c r="AJ1334" s="13"/>
      <c r="AK1334" s="13"/>
      <c r="AL1334" s="13"/>
      <c r="AM1334" s="13"/>
      <c r="AN1334" s="13"/>
      <c r="AO1334" s="13"/>
      <c r="AP1334" s="13"/>
    </row>
    <row r="1335" spans="1:42" x14ac:dyDescent="0.25">
      <c r="A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13"/>
      <c r="AL1335" s="13"/>
      <c r="AM1335" s="13"/>
      <c r="AN1335" s="13"/>
      <c r="AO1335" s="13"/>
      <c r="AP1335" s="13"/>
    </row>
    <row r="1336" spans="1:42" x14ac:dyDescent="0.25">
      <c r="A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3"/>
      <c r="AI1336" s="13"/>
      <c r="AJ1336" s="13"/>
      <c r="AK1336" s="13"/>
      <c r="AL1336" s="13"/>
      <c r="AM1336" s="13"/>
      <c r="AN1336" s="13"/>
      <c r="AO1336" s="13"/>
      <c r="AP1336" s="13"/>
    </row>
    <row r="1337" spans="1:42" x14ac:dyDescent="0.25">
      <c r="A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</row>
    <row r="1338" spans="1:42" x14ac:dyDescent="0.25">
      <c r="A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3"/>
      <c r="AI1338" s="13"/>
      <c r="AJ1338" s="13"/>
      <c r="AK1338" s="13"/>
      <c r="AL1338" s="13"/>
      <c r="AM1338" s="13"/>
      <c r="AN1338" s="13"/>
      <c r="AO1338" s="13"/>
      <c r="AP1338" s="13"/>
    </row>
    <row r="1339" spans="1:42" x14ac:dyDescent="0.25">
      <c r="A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3"/>
      <c r="AI1339" s="13"/>
      <c r="AJ1339" s="13"/>
      <c r="AK1339" s="13"/>
      <c r="AL1339" s="13"/>
      <c r="AM1339" s="13"/>
      <c r="AN1339" s="13"/>
      <c r="AO1339" s="13"/>
      <c r="AP1339" s="13"/>
    </row>
    <row r="1340" spans="1:42" x14ac:dyDescent="0.25">
      <c r="A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  <c r="AL1340" s="13"/>
      <c r="AM1340" s="13"/>
      <c r="AN1340" s="13"/>
      <c r="AO1340" s="13"/>
      <c r="AP1340" s="13"/>
    </row>
    <row r="1341" spans="1:42" x14ac:dyDescent="0.25">
      <c r="A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3"/>
      <c r="AI1341" s="13"/>
      <c r="AJ1341" s="13"/>
      <c r="AK1341" s="13"/>
      <c r="AL1341" s="13"/>
      <c r="AM1341" s="13"/>
      <c r="AN1341" s="13"/>
      <c r="AO1341" s="13"/>
      <c r="AP1341" s="13"/>
    </row>
    <row r="1342" spans="1:42" x14ac:dyDescent="0.25">
      <c r="A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3"/>
      <c r="AI1342" s="13"/>
      <c r="AJ1342" s="13"/>
      <c r="AK1342" s="13"/>
      <c r="AL1342" s="13"/>
      <c r="AM1342" s="13"/>
      <c r="AN1342" s="13"/>
      <c r="AO1342" s="13"/>
      <c r="AP1342" s="13"/>
    </row>
    <row r="1343" spans="1:42" x14ac:dyDescent="0.25">
      <c r="A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3"/>
      <c r="AI1343" s="13"/>
      <c r="AJ1343" s="13"/>
      <c r="AK1343" s="13"/>
      <c r="AL1343" s="13"/>
      <c r="AM1343" s="13"/>
      <c r="AN1343" s="13"/>
      <c r="AO1343" s="13"/>
      <c r="AP1343" s="13"/>
    </row>
    <row r="1344" spans="1:42" x14ac:dyDescent="0.25">
      <c r="A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3"/>
      <c r="AI1344" s="13"/>
      <c r="AJ1344" s="13"/>
      <c r="AK1344" s="13"/>
      <c r="AL1344" s="13"/>
      <c r="AM1344" s="13"/>
      <c r="AN1344" s="13"/>
      <c r="AO1344" s="13"/>
      <c r="AP1344" s="13"/>
    </row>
    <row r="1345" spans="1:42" x14ac:dyDescent="0.25">
      <c r="A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3"/>
      <c r="AI1345" s="13"/>
      <c r="AJ1345" s="13"/>
      <c r="AK1345" s="13"/>
      <c r="AL1345" s="13"/>
      <c r="AM1345" s="13"/>
      <c r="AN1345" s="13"/>
      <c r="AO1345" s="13"/>
      <c r="AP1345" s="13"/>
    </row>
    <row r="1346" spans="1:42" x14ac:dyDescent="0.25">
      <c r="A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3"/>
      <c r="AI1346" s="13"/>
      <c r="AJ1346" s="13"/>
      <c r="AK1346" s="13"/>
      <c r="AL1346" s="13"/>
      <c r="AM1346" s="13"/>
      <c r="AN1346" s="13"/>
      <c r="AO1346" s="13"/>
      <c r="AP1346" s="13"/>
    </row>
    <row r="1347" spans="1:42" x14ac:dyDescent="0.25">
      <c r="A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13"/>
      <c r="AL1347" s="13"/>
      <c r="AM1347" s="13"/>
      <c r="AN1347" s="13"/>
      <c r="AO1347" s="13"/>
      <c r="AP1347" s="13"/>
    </row>
    <row r="1348" spans="1:42" x14ac:dyDescent="0.25">
      <c r="A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3"/>
      <c r="AI1348" s="13"/>
      <c r="AJ1348" s="13"/>
      <c r="AK1348" s="13"/>
      <c r="AL1348" s="13"/>
      <c r="AM1348" s="13"/>
      <c r="AN1348" s="13"/>
      <c r="AO1348" s="13"/>
      <c r="AP1348" s="13"/>
    </row>
    <row r="1349" spans="1:42" x14ac:dyDescent="0.25">
      <c r="A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3"/>
      <c r="AI1349" s="13"/>
      <c r="AJ1349" s="13"/>
      <c r="AK1349" s="13"/>
      <c r="AL1349" s="13"/>
      <c r="AM1349" s="13"/>
      <c r="AN1349" s="13"/>
      <c r="AO1349" s="13"/>
      <c r="AP1349" s="13"/>
    </row>
    <row r="1350" spans="1:42" x14ac:dyDescent="0.25">
      <c r="A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3"/>
      <c r="AI1350" s="13"/>
      <c r="AJ1350" s="13"/>
      <c r="AK1350" s="13"/>
      <c r="AL1350" s="13"/>
      <c r="AM1350" s="13"/>
      <c r="AN1350" s="13"/>
      <c r="AO1350" s="13"/>
      <c r="AP1350" s="13"/>
    </row>
    <row r="1351" spans="1:42" x14ac:dyDescent="0.25">
      <c r="A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13"/>
      <c r="AL1351" s="13"/>
      <c r="AM1351" s="13"/>
      <c r="AN1351" s="13"/>
      <c r="AO1351" s="13"/>
      <c r="AP1351" s="13"/>
    </row>
    <row r="1352" spans="1:42" x14ac:dyDescent="0.25">
      <c r="A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3"/>
      <c r="AI1352" s="13"/>
      <c r="AJ1352" s="13"/>
      <c r="AK1352" s="13"/>
      <c r="AL1352" s="13"/>
      <c r="AM1352" s="13"/>
      <c r="AN1352" s="13"/>
      <c r="AO1352" s="13"/>
      <c r="AP1352" s="13"/>
    </row>
    <row r="1353" spans="1:42" x14ac:dyDescent="0.25">
      <c r="A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</row>
    <row r="1354" spans="1:42" x14ac:dyDescent="0.25">
      <c r="A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3"/>
      <c r="AI1354" s="13"/>
      <c r="AJ1354" s="13"/>
      <c r="AK1354" s="13"/>
      <c r="AL1354" s="13"/>
      <c r="AM1354" s="13"/>
      <c r="AN1354" s="13"/>
      <c r="AO1354" s="13"/>
      <c r="AP1354" s="13"/>
    </row>
    <row r="1355" spans="1:42" x14ac:dyDescent="0.25">
      <c r="A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3"/>
      <c r="AI1355" s="13"/>
      <c r="AJ1355" s="13"/>
      <c r="AK1355" s="13"/>
      <c r="AL1355" s="13"/>
      <c r="AM1355" s="13"/>
      <c r="AN1355" s="13"/>
      <c r="AO1355" s="13"/>
      <c r="AP1355" s="13"/>
    </row>
    <row r="1356" spans="1:42" x14ac:dyDescent="0.25">
      <c r="A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</row>
    <row r="1357" spans="1:42" x14ac:dyDescent="0.25">
      <c r="A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3"/>
      <c r="AI1357" s="13"/>
      <c r="AJ1357" s="13"/>
      <c r="AK1357" s="13"/>
      <c r="AL1357" s="13"/>
      <c r="AM1357" s="13"/>
      <c r="AN1357" s="13"/>
      <c r="AO1357" s="13"/>
      <c r="AP1357" s="13"/>
    </row>
    <row r="1358" spans="1:42" x14ac:dyDescent="0.25">
      <c r="A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3"/>
      <c r="AI1358" s="13"/>
      <c r="AJ1358" s="13"/>
      <c r="AK1358" s="13"/>
      <c r="AL1358" s="13"/>
      <c r="AM1358" s="13"/>
      <c r="AN1358" s="13"/>
      <c r="AO1358" s="13"/>
      <c r="AP1358" s="13"/>
    </row>
    <row r="1359" spans="1:42" x14ac:dyDescent="0.25">
      <c r="A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3"/>
      <c r="AI1359" s="13"/>
      <c r="AJ1359" s="13"/>
      <c r="AK1359" s="13"/>
      <c r="AL1359" s="13"/>
      <c r="AM1359" s="13"/>
      <c r="AN1359" s="13"/>
      <c r="AO1359" s="13"/>
      <c r="AP1359" s="13"/>
    </row>
    <row r="1360" spans="1:42" x14ac:dyDescent="0.25">
      <c r="A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3"/>
      <c r="AI1360" s="13"/>
      <c r="AJ1360" s="13"/>
      <c r="AK1360" s="13"/>
      <c r="AL1360" s="13"/>
      <c r="AM1360" s="13"/>
      <c r="AN1360" s="13"/>
      <c r="AO1360" s="13"/>
      <c r="AP1360" s="13"/>
    </row>
    <row r="1361" spans="1:42" x14ac:dyDescent="0.25">
      <c r="A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3"/>
      <c r="AI1361" s="13"/>
      <c r="AJ1361" s="13"/>
      <c r="AK1361" s="13"/>
      <c r="AL1361" s="13"/>
      <c r="AM1361" s="13"/>
      <c r="AN1361" s="13"/>
      <c r="AO1361" s="13"/>
      <c r="AP1361" s="13"/>
    </row>
    <row r="1362" spans="1:42" x14ac:dyDescent="0.25">
      <c r="A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3"/>
      <c r="AI1362" s="13"/>
      <c r="AJ1362" s="13"/>
      <c r="AK1362" s="13"/>
      <c r="AL1362" s="13"/>
      <c r="AM1362" s="13"/>
      <c r="AN1362" s="13"/>
      <c r="AO1362" s="13"/>
      <c r="AP1362" s="13"/>
    </row>
    <row r="1363" spans="1:42" x14ac:dyDescent="0.25">
      <c r="A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3"/>
      <c r="AI1363" s="13"/>
      <c r="AJ1363" s="13"/>
      <c r="AK1363" s="13"/>
      <c r="AL1363" s="13"/>
      <c r="AM1363" s="13"/>
      <c r="AN1363" s="13"/>
      <c r="AO1363" s="13"/>
      <c r="AP1363" s="13"/>
    </row>
    <row r="1364" spans="1:42" x14ac:dyDescent="0.25">
      <c r="A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3"/>
      <c r="AI1364" s="13"/>
      <c r="AJ1364" s="13"/>
      <c r="AK1364" s="13"/>
      <c r="AL1364" s="13"/>
      <c r="AM1364" s="13"/>
      <c r="AN1364" s="13"/>
      <c r="AO1364" s="13"/>
      <c r="AP1364" s="13"/>
    </row>
    <row r="1365" spans="1:42" x14ac:dyDescent="0.25">
      <c r="A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3"/>
      <c r="AI1365" s="13"/>
      <c r="AJ1365" s="13"/>
      <c r="AK1365" s="13"/>
      <c r="AL1365" s="13"/>
      <c r="AM1365" s="13"/>
      <c r="AN1365" s="13"/>
      <c r="AO1365" s="13"/>
      <c r="AP1365" s="13"/>
    </row>
    <row r="1366" spans="1:42" x14ac:dyDescent="0.25">
      <c r="A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F1366" s="13"/>
      <c r="AG1366" s="13"/>
      <c r="AH1366" s="13"/>
      <c r="AI1366" s="13"/>
      <c r="AJ1366" s="13"/>
      <c r="AK1366" s="13"/>
      <c r="AL1366" s="13"/>
      <c r="AM1366" s="13"/>
      <c r="AN1366" s="13"/>
      <c r="AO1366" s="13"/>
      <c r="AP1366" s="13"/>
    </row>
    <row r="1367" spans="1:42" x14ac:dyDescent="0.25">
      <c r="A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3"/>
      <c r="AI1367" s="13"/>
      <c r="AJ1367" s="13"/>
      <c r="AK1367" s="13"/>
      <c r="AL1367" s="13"/>
      <c r="AM1367" s="13"/>
      <c r="AN1367" s="13"/>
      <c r="AO1367" s="13"/>
      <c r="AP1367" s="13"/>
    </row>
    <row r="1368" spans="1:42" x14ac:dyDescent="0.25">
      <c r="A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F1368" s="13"/>
      <c r="AG1368" s="13"/>
      <c r="AH1368" s="13"/>
      <c r="AI1368" s="13"/>
      <c r="AJ1368" s="13"/>
      <c r="AK1368" s="13"/>
      <c r="AL1368" s="13"/>
      <c r="AM1368" s="13"/>
      <c r="AN1368" s="13"/>
      <c r="AO1368" s="13"/>
      <c r="AP1368" s="13"/>
    </row>
    <row r="1369" spans="1:42" x14ac:dyDescent="0.25">
      <c r="A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3"/>
      <c r="AI1369" s="13"/>
      <c r="AJ1369" s="13"/>
      <c r="AK1369" s="13"/>
      <c r="AL1369" s="13"/>
      <c r="AM1369" s="13"/>
      <c r="AN1369" s="13"/>
      <c r="AO1369" s="13"/>
      <c r="AP1369" s="13"/>
    </row>
    <row r="1370" spans="1:42" x14ac:dyDescent="0.25">
      <c r="A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F1370" s="13"/>
      <c r="AG1370" s="13"/>
      <c r="AH1370" s="13"/>
      <c r="AI1370" s="13"/>
      <c r="AJ1370" s="13"/>
      <c r="AK1370" s="13"/>
      <c r="AL1370" s="13"/>
      <c r="AM1370" s="13"/>
      <c r="AN1370" s="13"/>
      <c r="AO1370" s="13"/>
      <c r="AP1370" s="13"/>
    </row>
    <row r="1371" spans="1:42" x14ac:dyDescent="0.25">
      <c r="A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3"/>
      <c r="AI1371" s="13"/>
      <c r="AJ1371" s="13"/>
      <c r="AK1371" s="13"/>
      <c r="AL1371" s="13"/>
      <c r="AM1371" s="13"/>
      <c r="AN1371" s="13"/>
      <c r="AO1371" s="13"/>
      <c r="AP1371" s="13"/>
    </row>
    <row r="1372" spans="1:42" x14ac:dyDescent="0.25">
      <c r="A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3"/>
      <c r="AI1372" s="13"/>
      <c r="AJ1372" s="13"/>
      <c r="AK1372" s="13"/>
      <c r="AL1372" s="13"/>
      <c r="AM1372" s="13"/>
      <c r="AN1372" s="13"/>
      <c r="AO1372" s="13"/>
      <c r="AP1372" s="13"/>
    </row>
    <row r="1373" spans="1:42" x14ac:dyDescent="0.25">
      <c r="A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3"/>
      <c r="AI1373" s="13"/>
      <c r="AJ1373" s="13"/>
      <c r="AK1373" s="13"/>
      <c r="AL1373" s="13"/>
      <c r="AM1373" s="13"/>
      <c r="AN1373" s="13"/>
      <c r="AO1373" s="13"/>
      <c r="AP1373" s="13"/>
    </row>
    <row r="1374" spans="1:42" x14ac:dyDescent="0.25">
      <c r="A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F1374" s="13"/>
      <c r="AG1374" s="13"/>
      <c r="AH1374" s="13"/>
      <c r="AI1374" s="13"/>
      <c r="AJ1374" s="13"/>
      <c r="AK1374" s="13"/>
      <c r="AL1374" s="13"/>
      <c r="AM1374" s="13"/>
      <c r="AN1374" s="13"/>
      <c r="AO1374" s="13"/>
      <c r="AP1374" s="13"/>
    </row>
    <row r="1375" spans="1:42" x14ac:dyDescent="0.25">
      <c r="A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F1375" s="13"/>
      <c r="AG1375" s="13"/>
      <c r="AH1375" s="13"/>
      <c r="AI1375" s="13"/>
      <c r="AJ1375" s="13"/>
      <c r="AK1375" s="13"/>
      <c r="AL1375" s="13"/>
      <c r="AM1375" s="13"/>
      <c r="AN1375" s="13"/>
      <c r="AO1375" s="13"/>
      <c r="AP1375" s="13"/>
    </row>
    <row r="1376" spans="1:42" x14ac:dyDescent="0.25">
      <c r="A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F1376" s="13"/>
      <c r="AG1376" s="13"/>
      <c r="AH1376" s="13"/>
      <c r="AI1376" s="13"/>
      <c r="AJ1376" s="13"/>
      <c r="AK1376" s="13"/>
      <c r="AL1376" s="13"/>
      <c r="AM1376" s="13"/>
      <c r="AN1376" s="13"/>
      <c r="AO1376" s="13"/>
      <c r="AP1376" s="13"/>
    </row>
    <row r="1377" spans="1:42" x14ac:dyDescent="0.25">
      <c r="A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F1377" s="13"/>
      <c r="AG1377" s="13"/>
      <c r="AH1377" s="13"/>
      <c r="AI1377" s="13"/>
      <c r="AJ1377" s="13"/>
      <c r="AK1377" s="13"/>
      <c r="AL1377" s="13"/>
      <c r="AM1377" s="13"/>
      <c r="AN1377" s="13"/>
      <c r="AO1377" s="13"/>
      <c r="AP1377" s="13"/>
    </row>
    <row r="1378" spans="1:42" x14ac:dyDescent="0.25">
      <c r="A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F1378" s="13"/>
      <c r="AG1378" s="13"/>
      <c r="AH1378" s="13"/>
      <c r="AI1378" s="13"/>
      <c r="AJ1378" s="13"/>
      <c r="AK1378" s="13"/>
      <c r="AL1378" s="13"/>
      <c r="AM1378" s="13"/>
      <c r="AN1378" s="13"/>
      <c r="AO1378" s="13"/>
      <c r="AP1378" s="13"/>
    </row>
    <row r="1379" spans="1:42" x14ac:dyDescent="0.25">
      <c r="A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F1379" s="13"/>
      <c r="AG1379" s="13"/>
      <c r="AH1379" s="13"/>
      <c r="AI1379" s="13"/>
      <c r="AJ1379" s="13"/>
      <c r="AK1379" s="13"/>
      <c r="AL1379" s="13"/>
      <c r="AM1379" s="13"/>
      <c r="AN1379" s="13"/>
      <c r="AO1379" s="13"/>
      <c r="AP1379" s="13"/>
    </row>
    <row r="1380" spans="1:42" x14ac:dyDescent="0.25">
      <c r="A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F1380" s="13"/>
      <c r="AG1380" s="13"/>
      <c r="AH1380" s="13"/>
      <c r="AI1380" s="13"/>
      <c r="AJ1380" s="13"/>
      <c r="AK1380" s="13"/>
      <c r="AL1380" s="13"/>
      <c r="AM1380" s="13"/>
      <c r="AN1380" s="13"/>
      <c r="AO1380" s="13"/>
      <c r="AP1380" s="13"/>
    </row>
    <row r="1381" spans="1:42" x14ac:dyDescent="0.25">
      <c r="A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F1381" s="13"/>
      <c r="AG1381" s="13"/>
      <c r="AH1381" s="13"/>
      <c r="AI1381" s="13"/>
      <c r="AJ1381" s="13"/>
      <c r="AK1381" s="13"/>
      <c r="AL1381" s="13"/>
      <c r="AM1381" s="13"/>
      <c r="AN1381" s="13"/>
      <c r="AO1381" s="13"/>
      <c r="AP1381" s="13"/>
    </row>
    <row r="1382" spans="1:42" x14ac:dyDescent="0.25">
      <c r="A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F1382" s="13"/>
      <c r="AG1382" s="13"/>
      <c r="AH1382" s="13"/>
      <c r="AI1382" s="13"/>
      <c r="AJ1382" s="13"/>
      <c r="AK1382" s="13"/>
      <c r="AL1382" s="13"/>
      <c r="AM1382" s="13"/>
      <c r="AN1382" s="13"/>
      <c r="AO1382" s="13"/>
      <c r="AP1382" s="13"/>
    </row>
    <row r="1383" spans="1:42" x14ac:dyDescent="0.25">
      <c r="A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3"/>
      <c r="AI1383" s="13"/>
      <c r="AJ1383" s="13"/>
      <c r="AK1383" s="13"/>
      <c r="AL1383" s="13"/>
      <c r="AM1383" s="13"/>
      <c r="AN1383" s="13"/>
      <c r="AO1383" s="13"/>
      <c r="AP1383" s="13"/>
    </row>
    <row r="1384" spans="1:42" x14ac:dyDescent="0.25">
      <c r="A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F1384" s="13"/>
      <c r="AG1384" s="13"/>
      <c r="AH1384" s="13"/>
      <c r="AI1384" s="13"/>
      <c r="AJ1384" s="13"/>
      <c r="AK1384" s="13"/>
      <c r="AL1384" s="13"/>
      <c r="AM1384" s="13"/>
      <c r="AN1384" s="13"/>
      <c r="AO1384" s="13"/>
      <c r="AP1384" s="13"/>
    </row>
    <row r="1385" spans="1:42" x14ac:dyDescent="0.25">
      <c r="A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F1385" s="13"/>
      <c r="AG1385" s="13"/>
      <c r="AH1385" s="13"/>
      <c r="AI1385" s="13"/>
      <c r="AJ1385" s="13"/>
      <c r="AK1385" s="13"/>
      <c r="AL1385" s="13"/>
      <c r="AM1385" s="13"/>
      <c r="AN1385" s="13"/>
      <c r="AO1385" s="13"/>
      <c r="AP1385" s="13"/>
    </row>
    <row r="1386" spans="1:42" x14ac:dyDescent="0.25">
      <c r="A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3"/>
      <c r="AI1386" s="13"/>
      <c r="AJ1386" s="13"/>
      <c r="AK1386" s="13"/>
      <c r="AL1386" s="13"/>
      <c r="AM1386" s="13"/>
      <c r="AN1386" s="13"/>
      <c r="AO1386" s="13"/>
      <c r="AP1386" s="13"/>
    </row>
    <row r="1387" spans="1:42" x14ac:dyDescent="0.25">
      <c r="A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F1387" s="13"/>
      <c r="AG1387" s="13"/>
      <c r="AH1387" s="13"/>
      <c r="AI1387" s="13"/>
      <c r="AJ1387" s="13"/>
      <c r="AK1387" s="13"/>
      <c r="AL1387" s="13"/>
      <c r="AM1387" s="13"/>
      <c r="AN1387" s="13"/>
      <c r="AO1387" s="13"/>
      <c r="AP1387" s="13"/>
    </row>
    <row r="1388" spans="1:42" x14ac:dyDescent="0.25">
      <c r="A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F1388" s="13"/>
      <c r="AG1388" s="13"/>
      <c r="AH1388" s="13"/>
      <c r="AI1388" s="13"/>
      <c r="AJ1388" s="13"/>
      <c r="AK1388" s="13"/>
      <c r="AL1388" s="13"/>
      <c r="AM1388" s="13"/>
      <c r="AN1388" s="13"/>
      <c r="AO1388" s="13"/>
      <c r="AP1388" s="13"/>
    </row>
    <row r="1389" spans="1:42" x14ac:dyDescent="0.25">
      <c r="A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F1389" s="13"/>
      <c r="AG1389" s="13"/>
      <c r="AH1389" s="13"/>
      <c r="AI1389" s="13"/>
      <c r="AJ1389" s="13"/>
      <c r="AK1389" s="13"/>
      <c r="AL1389" s="13"/>
      <c r="AM1389" s="13"/>
      <c r="AN1389" s="13"/>
      <c r="AO1389" s="13"/>
      <c r="AP1389" s="13"/>
    </row>
    <row r="1390" spans="1:42" x14ac:dyDescent="0.25">
      <c r="A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F1390" s="13"/>
      <c r="AG1390" s="13"/>
      <c r="AH1390" s="13"/>
      <c r="AI1390" s="13"/>
      <c r="AJ1390" s="13"/>
      <c r="AK1390" s="13"/>
      <c r="AL1390" s="13"/>
      <c r="AM1390" s="13"/>
      <c r="AN1390" s="13"/>
      <c r="AO1390" s="13"/>
      <c r="AP1390" s="13"/>
    </row>
    <row r="1391" spans="1:42" x14ac:dyDescent="0.25">
      <c r="A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F1391" s="13"/>
      <c r="AG1391" s="13"/>
      <c r="AH1391" s="13"/>
      <c r="AI1391" s="13"/>
      <c r="AJ1391" s="13"/>
      <c r="AK1391" s="13"/>
      <c r="AL1391" s="13"/>
      <c r="AM1391" s="13"/>
      <c r="AN1391" s="13"/>
      <c r="AO1391" s="13"/>
      <c r="AP1391" s="13"/>
    </row>
    <row r="1392" spans="1:42" x14ac:dyDescent="0.25">
      <c r="A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F1392" s="13"/>
      <c r="AG1392" s="13"/>
      <c r="AH1392" s="13"/>
      <c r="AI1392" s="13"/>
      <c r="AJ1392" s="13"/>
      <c r="AK1392" s="13"/>
      <c r="AL1392" s="13"/>
      <c r="AM1392" s="13"/>
      <c r="AN1392" s="13"/>
      <c r="AO1392" s="13"/>
      <c r="AP1392" s="13"/>
    </row>
    <row r="1393" spans="1:42" x14ac:dyDescent="0.25">
      <c r="A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F1393" s="13"/>
      <c r="AG1393" s="13"/>
      <c r="AH1393" s="13"/>
      <c r="AI1393" s="13"/>
      <c r="AJ1393" s="13"/>
      <c r="AK1393" s="13"/>
      <c r="AL1393" s="13"/>
      <c r="AM1393" s="13"/>
      <c r="AN1393" s="13"/>
      <c r="AO1393" s="13"/>
      <c r="AP1393" s="13"/>
    </row>
    <row r="1394" spans="1:42" x14ac:dyDescent="0.25">
      <c r="A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F1394" s="13"/>
      <c r="AG1394" s="13"/>
      <c r="AH1394" s="13"/>
      <c r="AI1394" s="13"/>
      <c r="AJ1394" s="13"/>
      <c r="AK1394" s="13"/>
      <c r="AL1394" s="13"/>
      <c r="AM1394" s="13"/>
      <c r="AN1394" s="13"/>
      <c r="AO1394" s="13"/>
      <c r="AP1394" s="13"/>
    </row>
    <row r="1395" spans="1:42" x14ac:dyDescent="0.25">
      <c r="A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3"/>
      <c r="AI1395" s="13"/>
      <c r="AJ1395" s="13"/>
      <c r="AK1395" s="13"/>
      <c r="AL1395" s="13"/>
      <c r="AM1395" s="13"/>
      <c r="AN1395" s="13"/>
      <c r="AO1395" s="13"/>
      <c r="AP1395" s="13"/>
    </row>
    <row r="1396" spans="1:42" x14ac:dyDescent="0.25">
      <c r="A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F1396" s="13"/>
      <c r="AG1396" s="13"/>
      <c r="AH1396" s="13"/>
      <c r="AI1396" s="13"/>
      <c r="AJ1396" s="13"/>
      <c r="AK1396" s="13"/>
      <c r="AL1396" s="13"/>
      <c r="AM1396" s="13"/>
      <c r="AN1396" s="13"/>
      <c r="AO1396" s="13"/>
      <c r="AP1396" s="13"/>
    </row>
    <row r="1397" spans="1:42" x14ac:dyDescent="0.25">
      <c r="A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F1397" s="13"/>
      <c r="AG1397" s="13"/>
      <c r="AH1397" s="13"/>
      <c r="AI1397" s="13"/>
      <c r="AJ1397" s="13"/>
      <c r="AK1397" s="13"/>
      <c r="AL1397" s="13"/>
      <c r="AM1397" s="13"/>
      <c r="AN1397" s="13"/>
      <c r="AO1397" s="13"/>
      <c r="AP1397" s="13"/>
    </row>
    <row r="1398" spans="1:42" x14ac:dyDescent="0.25">
      <c r="A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3"/>
      <c r="AI1398" s="13"/>
      <c r="AJ1398" s="13"/>
      <c r="AK1398" s="13"/>
      <c r="AL1398" s="13"/>
      <c r="AM1398" s="13"/>
      <c r="AN1398" s="13"/>
      <c r="AO1398" s="13"/>
      <c r="AP1398" s="13"/>
    </row>
    <row r="1399" spans="1:42" x14ac:dyDescent="0.25">
      <c r="A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F1399" s="13"/>
      <c r="AG1399" s="13"/>
      <c r="AH1399" s="13"/>
      <c r="AI1399" s="13"/>
      <c r="AJ1399" s="13"/>
      <c r="AK1399" s="13"/>
      <c r="AL1399" s="13"/>
      <c r="AM1399" s="13"/>
      <c r="AN1399" s="13"/>
      <c r="AO1399" s="13"/>
      <c r="AP1399" s="13"/>
    </row>
    <row r="1400" spans="1:42" x14ac:dyDescent="0.25">
      <c r="A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F1400" s="13"/>
      <c r="AG1400" s="13"/>
      <c r="AH1400" s="13"/>
      <c r="AI1400" s="13"/>
      <c r="AJ1400" s="13"/>
      <c r="AK1400" s="13"/>
      <c r="AL1400" s="13"/>
      <c r="AM1400" s="13"/>
      <c r="AN1400" s="13"/>
      <c r="AO1400" s="13"/>
      <c r="AP1400" s="13"/>
    </row>
    <row r="1401" spans="1:42" x14ac:dyDescent="0.25">
      <c r="A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F1401" s="13"/>
      <c r="AG1401" s="13"/>
      <c r="AH1401" s="13"/>
      <c r="AI1401" s="13"/>
      <c r="AJ1401" s="13"/>
      <c r="AK1401" s="13"/>
      <c r="AL1401" s="13"/>
      <c r="AM1401" s="13"/>
      <c r="AN1401" s="13"/>
      <c r="AO1401" s="13"/>
      <c r="AP1401" s="13"/>
    </row>
    <row r="1402" spans="1:42" x14ac:dyDescent="0.25">
      <c r="A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F1402" s="13"/>
      <c r="AG1402" s="13"/>
      <c r="AH1402" s="13"/>
      <c r="AI1402" s="13"/>
      <c r="AJ1402" s="13"/>
      <c r="AK1402" s="13"/>
      <c r="AL1402" s="13"/>
      <c r="AM1402" s="13"/>
      <c r="AN1402" s="13"/>
      <c r="AO1402" s="13"/>
      <c r="AP1402" s="13"/>
    </row>
    <row r="1403" spans="1:42" x14ac:dyDescent="0.25">
      <c r="A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F1403" s="13"/>
      <c r="AG1403" s="13"/>
      <c r="AH1403" s="13"/>
      <c r="AI1403" s="13"/>
      <c r="AJ1403" s="13"/>
      <c r="AK1403" s="13"/>
      <c r="AL1403" s="13"/>
      <c r="AM1403" s="13"/>
      <c r="AN1403" s="13"/>
      <c r="AO1403" s="13"/>
      <c r="AP1403" s="13"/>
    </row>
    <row r="1404" spans="1:42" x14ac:dyDescent="0.25">
      <c r="A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F1404" s="13"/>
      <c r="AG1404" s="13"/>
      <c r="AH1404" s="13"/>
      <c r="AI1404" s="13"/>
      <c r="AJ1404" s="13"/>
      <c r="AK1404" s="13"/>
      <c r="AL1404" s="13"/>
      <c r="AM1404" s="13"/>
      <c r="AN1404" s="13"/>
      <c r="AO1404" s="13"/>
      <c r="AP1404" s="13"/>
    </row>
    <row r="1405" spans="1:42" x14ac:dyDescent="0.25">
      <c r="A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F1405" s="13"/>
      <c r="AG1405" s="13"/>
      <c r="AH1405" s="13"/>
      <c r="AI1405" s="13"/>
      <c r="AJ1405" s="13"/>
      <c r="AK1405" s="13"/>
      <c r="AL1405" s="13"/>
      <c r="AM1405" s="13"/>
      <c r="AN1405" s="13"/>
      <c r="AO1405" s="13"/>
      <c r="AP1405" s="13"/>
    </row>
    <row r="1406" spans="1:42" x14ac:dyDescent="0.25">
      <c r="A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F1406" s="13"/>
      <c r="AG1406" s="13"/>
      <c r="AH1406" s="13"/>
      <c r="AI1406" s="13"/>
      <c r="AJ1406" s="13"/>
      <c r="AK1406" s="13"/>
      <c r="AL1406" s="13"/>
      <c r="AM1406" s="13"/>
      <c r="AN1406" s="13"/>
      <c r="AO1406" s="13"/>
      <c r="AP1406" s="13"/>
    </row>
    <row r="1407" spans="1:42" x14ac:dyDescent="0.25">
      <c r="A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F1407" s="13"/>
      <c r="AG1407" s="13"/>
      <c r="AH1407" s="13"/>
      <c r="AI1407" s="13"/>
      <c r="AJ1407" s="13"/>
      <c r="AK1407" s="13"/>
      <c r="AL1407" s="13"/>
      <c r="AM1407" s="13"/>
      <c r="AN1407" s="13"/>
      <c r="AO1407" s="13"/>
      <c r="AP1407" s="13"/>
    </row>
    <row r="1408" spans="1:42" x14ac:dyDescent="0.25">
      <c r="A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3"/>
      <c r="AI1408" s="13"/>
      <c r="AJ1408" s="13"/>
      <c r="AK1408" s="13"/>
      <c r="AL1408" s="13"/>
      <c r="AM1408" s="13"/>
      <c r="AN1408" s="13"/>
      <c r="AO1408" s="13"/>
      <c r="AP1408" s="13"/>
    </row>
    <row r="1409" spans="1:42" x14ac:dyDescent="0.25">
      <c r="A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F1409" s="13"/>
      <c r="AG1409" s="13"/>
      <c r="AH1409" s="13"/>
      <c r="AI1409" s="13"/>
      <c r="AJ1409" s="13"/>
      <c r="AK1409" s="13"/>
      <c r="AL1409" s="13"/>
      <c r="AM1409" s="13"/>
      <c r="AN1409" s="13"/>
      <c r="AO1409" s="13"/>
      <c r="AP1409" s="13"/>
    </row>
    <row r="1410" spans="1:42" x14ac:dyDescent="0.25">
      <c r="A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F1410" s="13"/>
      <c r="AG1410" s="13"/>
      <c r="AH1410" s="13"/>
      <c r="AI1410" s="13"/>
      <c r="AJ1410" s="13"/>
      <c r="AK1410" s="13"/>
      <c r="AL1410" s="13"/>
      <c r="AM1410" s="13"/>
      <c r="AN1410" s="13"/>
      <c r="AO1410" s="13"/>
      <c r="AP1410" s="13"/>
    </row>
    <row r="1411" spans="1:42" x14ac:dyDescent="0.25">
      <c r="A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3"/>
      <c r="AI1411" s="13"/>
      <c r="AJ1411" s="13"/>
      <c r="AK1411" s="13"/>
      <c r="AL1411" s="13"/>
      <c r="AM1411" s="13"/>
      <c r="AN1411" s="13"/>
      <c r="AO1411" s="13"/>
      <c r="AP1411" s="13"/>
    </row>
    <row r="1412" spans="1:42" x14ac:dyDescent="0.25">
      <c r="A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F1412" s="13"/>
      <c r="AG1412" s="13"/>
      <c r="AH1412" s="13"/>
      <c r="AI1412" s="13"/>
      <c r="AJ1412" s="13"/>
      <c r="AK1412" s="13"/>
      <c r="AL1412" s="13"/>
      <c r="AM1412" s="13"/>
      <c r="AN1412" s="13"/>
      <c r="AO1412" s="13"/>
      <c r="AP1412" s="13"/>
    </row>
    <row r="1413" spans="1:42" x14ac:dyDescent="0.25">
      <c r="A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F1413" s="13"/>
      <c r="AG1413" s="13"/>
      <c r="AH1413" s="13"/>
      <c r="AI1413" s="13"/>
      <c r="AJ1413" s="13"/>
      <c r="AK1413" s="13"/>
      <c r="AL1413" s="13"/>
      <c r="AM1413" s="13"/>
      <c r="AN1413" s="13"/>
      <c r="AO1413" s="13"/>
      <c r="AP1413" s="13"/>
    </row>
    <row r="1414" spans="1:42" x14ac:dyDescent="0.25">
      <c r="A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F1414" s="13"/>
      <c r="AG1414" s="13"/>
      <c r="AH1414" s="13"/>
      <c r="AI1414" s="13"/>
      <c r="AJ1414" s="13"/>
      <c r="AK1414" s="13"/>
      <c r="AL1414" s="13"/>
      <c r="AM1414" s="13"/>
      <c r="AN1414" s="13"/>
      <c r="AO1414" s="13"/>
      <c r="AP1414" s="13"/>
    </row>
    <row r="1415" spans="1:42" x14ac:dyDescent="0.25">
      <c r="A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F1415" s="13"/>
      <c r="AG1415" s="13"/>
      <c r="AH1415" s="13"/>
      <c r="AI1415" s="13"/>
      <c r="AJ1415" s="13"/>
      <c r="AK1415" s="13"/>
      <c r="AL1415" s="13"/>
      <c r="AM1415" s="13"/>
      <c r="AN1415" s="13"/>
      <c r="AO1415" s="13"/>
      <c r="AP1415" s="13"/>
    </row>
    <row r="1416" spans="1:42" x14ac:dyDescent="0.25">
      <c r="A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F1416" s="13"/>
      <c r="AG1416" s="13"/>
      <c r="AH1416" s="13"/>
      <c r="AI1416" s="13"/>
      <c r="AJ1416" s="13"/>
      <c r="AK1416" s="13"/>
      <c r="AL1416" s="13"/>
      <c r="AM1416" s="13"/>
      <c r="AN1416" s="13"/>
      <c r="AO1416" s="13"/>
      <c r="AP1416" s="13"/>
    </row>
    <row r="1417" spans="1:42" x14ac:dyDescent="0.25">
      <c r="A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F1417" s="13"/>
      <c r="AG1417" s="13"/>
      <c r="AH1417" s="13"/>
      <c r="AI1417" s="13"/>
      <c r="AJ1417" s="13"/>
      <c r="AK1417" s="13"/>
      <c r="AL1417" s="13"/>
      <c r="AM1417" s="13"/>
      <c r="AN1417" s="13"/>
      <c r="AO1417" s="13"/>
      <c r="AP1417" s="13"/>
    </row>
    <row r="1418" spans="1:42" x14ac:dyDescent="0.25">
      <c r="A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F1418" s="13"/>
      <c r="AG1418" s="13"/>
      <c r="AH1418" s="13"/>
      <c r="AI1418" s="13"/>
      <c r="AJ1418" s="13"/>
      <c r="AK1418" s="13"/>
      <c r="AL1418" s="13"/>
      <c r="AM1418" s="13"/>
      <c r="AN1418" s="13"/>
      <c r="AO1418" s="13"/>
      <c r="AP1418" s="13"/>
    </row>
    <row r="1419" spans="1:42" x14ac:dyDescent="0.25">
      <c r="A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F1419" s="13"/>
      <c r="AG1419" s="13"/>
      <c r="AH1419" s="13"/>
      <c r="AI1419" s="13"/>
      <c r="AJ1419" s="13"/>
      <c r="AK1419" s="13"/>
      <c r="AL1419" s="13"/>
      <c r="AM1419" s="13"/>
      <c r="AN1419" s="13"/>
      <c r="AO1419" s="13"/>
      <c r="AP1419" s="13"/>
    </row>
    <row r="1420" spans="1:42" x14ac:dyDescent="0.25">
      <c r="A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F1420" s="13"/>
      <c r="AG1420" s="13"/>
      <c r="AH1420" s="13"/>
      <c r="AI1420" s="13"/>
      <c r="AJ1420" s="13"/>
      <c r="AK1420" s="13"/>
      <c r="AL1420" s="13"/>
      <c r="AM1420" s="13"/>
      <c r="AN1420" s="13"/>
      <c r="AO1420" s="13"/>
      <c r="AP1420" s="13"/>
    </row>
    <row r="1421" spans="1:42" x14ac:dyDescent="0.25">
      <c r="A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F1421" s="13"/>
      <c r="AG1421" s="13"/>
      <c r="AH1421" s="13"/>
      <c r="AI1421" s="13"/>
      <c r="AJ1421" s="13"/>
      <c r="AK1421" s="13"/>
      <c r="AL1421" s="13"/>
      <c r="AM1421" s="13"/>
      <c r="AN1421" s="13"/>
      <c r="AO1421" s="13"/>
      <c r="AP1421" s="13"/>
    </row>
    <row r="1422" spans="1:42" x14ac:dyDescent="0.25">
      <c r="A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F1422" s="13"/>
      <c r="AG1422" s="13"/>
      <c r="AH1422" s="13"/>
      <c r="AI1422" s="13"/>
      <c r="AJ1422" s="13"/>
      <c r="AK1422" s="13"/>
      <c r="AL1422" s="13"/>
      <c r="AM1422" s="13"/>
      <c r="AN1422" s="13"/>
      <c r="AO1422" s="13"/>
      <c r="AP1422" s="13"/>
    </row>
    <row r="1423" spans="1:42" x14ac:dyDescent="0.25">
      <c r="A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3"/>
      <c r="AI1423" s="13"/>
      <c r="AJ1423" s="13"/>
      <c r="AK1423" s="13"/>
      <c r="AL1423" s="13"/>
      <c r="AM1423" s="13"/>
      <c r="AN1423" s="13"/>
      <c r="AO1423" s="13"/>
      <c r="AP1423" s="13"/>
    </row>
    <row r="1424" spans="1:42" x14ac:dyDescent="0.25">
      <c r="A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F1424" s="13"/>
      <c r="AG1424" s="13"/>
      <c r="AH1424" s="13"/>
      <c r="AI1424" s="13"/>
      <c r="AJ1424" s="13"/>
      <c r="AK1424" s="13"/>
      <c r="AL1424" s="13"/>
      <c r="AM1424" s="13"/>
      <c r="AN1424" s="13"/>
      <c r="AO1424" s="13"/>
      <c r="AP1424" s="13"/>
    </row>
    <row r="1425" spans="1:42" x14ac:dyDescent="0.25">
      <c r="A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F1425" s="13"/>
      <c r="AG1425" s="13"/>
      <c r="AH1425" s="13"/>
      <c r="AI1425" s="13"/>
      <c r="AJ1425" s="13"/>
      <c r="AK1425" s="13"/>
      <c r="AL1425" s="13"/>
      <c r="AM1425" s="13"/>
      <c r="AN1425" s="13"/>
      <c r="AO1425" s="13"/>
      <c r="AP1425" s="13"/>
    </row>
    <row r="1426" spans="1:42" x14ac:dyDescent="0.25">
      <c r="A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F1426" s="13"/>
      <c r="AG1426" s="13"/>
      <c r="AH1426" s="13"/>
      <c r="AI1426" s="13"/>
      <c r="AJ1426" s="13"/>
      <c r="AK1426" s="13"/>
      <c r="AL1426" s="13"/>
      <c r="AM1426" s="13"/>
      <c r="AN1426" s="13"/>
      <c r="AO1426" s="13"/>
      <c r="AP1426" s="13"/>
    </row>
    <row r="1427" spans="1:42" x14ac:dyDescent="0.25">
      <c r="A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F1427" s="13"/>
      <c r="AG1427" s="13"/>
      <c r="AH1427" s="13"/>
      <c r="AI1427" s="13"/>
      <c r="AJ1427" s="13"/>
      <c r="AK1427" s="13"/>
      <c r="AL1427" s="13"/>
      <c r="AM1427" s="13"/>
      <c r="AN1427" s="13"/>
      <c r="AO1427" s="13"/>
      <c r="AP1427" s="13"/>
    </row>
    <row r="1428" spans="1:42" x14ac:dyDescent="0.25">
      <c r="A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F1428" s="13"/>
      <c r="AG1428" s="13"/>
      <c r="AH1428" s="13"/>
      <c r="AI1428" s="13"/>
      <c r="AJ1428" s="13"/>
      <c r="AK1428" s="13"/>
      <c r="AL1428" s="13"/>
      <c r="AM1428" s="13"/>
      <c r="AN1428" s="13"/>
      <c r="AO1428" s="13"/>
      <c r="AP1428" s="13"/>
    </row>
    <row r="1429" spans="1:42" x14ac:dyDescent="0.25">
      <c r="A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F1429" s="13"/>
      <c r="AG1429" s="13"/>
      <c r="AH1429" s="13"/>
      <c r="AI1429" s="13"/>
      <c r="AJ1429" s="13"/>
      <c r="AK1429" s="13"/>
      <c r="AL1429" s="13"/>
      <c r="AM1429" s="13"/>
      <c r="AN1429" s="13"/>
      <c r="AO1429" s="13"/>
      <c r="AP1429" s="13"/>
    </row>
    <row r="1430" spans="1:42" x14ac:dyDescent="0.25">
      <c r="A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F1430" s="13"/>
      <c r="AG1430" s="13"/>
      <c r="AH1430" s="13"/>
      <c r="AI1430" s="13"/>
      <c r="AJ1430" s="13"/>
      <c r="AK1430" s="13"/>
      <c r="AL1430" s="13"/>
      <c r="AM1430" s="13"/>
      <c r="AN1430" s="13"/>
      <c r="AO1430" s="13"/>
      <c r="AP1430" s="13"/>
    </row>
    <row r="1431" spans="1:42" x14ac:dyDescent="0.25">
      <c r="A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F1431" s="13"/>
      <c r="AG1431" s="13"/>
      <c r="AH1431" s="13"/>
      <c r="AI1431" s="13"/>
      <c r="AJ1431" s="13"/>
      <c r="AK1431" s="13"/>
      <c r="AL1431" s="13"/>
      <c r="AM1431" s="13"/>
      <c r="AN1431" s="13"/>
      <c r="AO1431" s="13"/>
      <c r="AP1431" s="13"/>
    </row>
    <row r="1432" spans="1:42" x14ac:dyDescent="0.25">
      <c r="A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F1432" s="13"/>
      <c r="AG1432" s="13"/>
      <c r="AH1432" s="13"/>
      <c r="AI1432" s="13"/>
      <c r="AJ1432" s="13"/>
      <c r="AK1432" s="13"/>
      <c r="AL1432" s="13"/>
      <c r="AM1432" s="13"/>
      <c r="AN1432" s="13"/>
      <c r="AO1432" s="13"/>
      <c r="AP1432" s="13"/>
    </row>
    <row r="1433" spans="1:42" x14ac:dyDescent="0.25">
      <c r="A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F1433" s="13"/>
      <c r="AG1433" s="13"/>
      <c r="AH1433" s="13"/>
      <c r="AI1433" s="13"/>
      <c r="AJ1433" s="13"/>
      <c r="AK1433" s="13"/>
      <c r="AL1433" s="13"/>
      <c r="AM1433" s="13"/>
      <c r="AN1433" s="13"/>
      <c r="AO1433" s="13"/>
      <c r="AP1433" s="13"/>
    </row>
    <row r="1434" spans="1:42" x14ac:dyDescent="0.25">
      <c r="A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F1434" s="13"/>
      <c r="AG1434" s="13"/>
      <c r="AH1434" s="13"/>
      <c r="AI1434" s="13"/>
      <c r="AJ1434" s="13"/>
      <c r="AK1434" s="13"/>
      <c r="AL1434" s="13"/>
      <c r="AM1434" s="13"/>
      <c r="AN1434" s="13"/>
      <c r="AO1434" s="13"/>
      <c r="AP1434" s="13"/>
    </row>
    <row r="1435" spans="1:42" x14ac:dyDescent="0.25">
      <c r="A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3"/>
      <c r="AI1435" s="13"/>
      <c r="AJ1435" s="13"/>
      <c r="AK1435" s="13"/>
      <c r="AL1435" s="13"/>
      <c r="AM1435" s="13"/>
      <c r="AN1435" s="13"/>
      <c r="AO1435" s="13"/>
      <c r="AP1435" s="13"/>
    </row>
    <row r="1436" spans="1:42" x14ac:dyDescent="0.25">
      <c r="A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F1436" s="13"/>
      <c r="AG1436" s="13"/>
      <c r="AH1436" s="13"/>
      <c r="AI1436" s="13"/>
      <c r="AJ1436" s="13"/>
      <c r="AK1436" s="13"/>
      <c r="AL1436" s="13"/>
      <c r="AM1436" s="13"/>
      <c r="AN1436" s="13"/>
      <c r="AO1436" s="13"/>
      <c r="AP1436" s="13"/>
    </row>
    <row r="1437" spans="1:42" x14ac:dyDescent="0.25">
      <c r="A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F1437" s="13"/>
      <c r="AG1437" s="13"/>
      <c r="AH1437" s="13"/>
      <c r="AI1437" s="13"/>
      <c r="AJ1437" s="13"/>
      <c r="AK1437" s="13"/>
      <c r="AL1437" s="13"/>
      <c r="AM1437" s="13"/>
      <c r="AN1437" s="13"/>
      <c r="AO1437" s="13"/>
      <c r="AP1437" s="13"/>
    </row>
    <row r="1438" spans="1:42" x14ac:dyDescent="0.25">
      <c r="A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F1438" s="13"/>
      <c r="AG1438" s="13"/>
      <c r="AH1438" s="13"/>
      <c r="AI1438" s="13"/>
      <c r="AJ1438" s="13"/>
      <c r="AK1438" s="13"/>
      <c r="AL1438" s="13"/>
      <c r="AM1438" s="13"/>
      <c r="AN1438" s="13"/>
      <c r="AO1438" s="13"/>
      <c r="AP1438" s="13"/>
    </row>
    <row r="1439" spans="1:42" x14ac:dyDescent="0.25">
      <c r="A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F1439" s="13"/>
      <c r="AG1439" s="13"/>
      <c r="AH1439" s="13"/>
      <c r="AI1439" s="13"/>
      <c r="AJ1439" s="13"/>
      <c r="AK1439" s="13"/>
      <c r="AL1439" s="13"/>
      <c r="AM1439" s="13"/>
      <c r="AN1439" s="13"/>
      <c r="AO1439" s="13"/>
      <c r="AP1439" s="13"/>
    </row>
    <row r="1440" spans="1:42" x14ac:dyDescent="0.25">
      <c r="A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F1440" s="13"/>
      <c r="AG1440" s="13"/>
      <c r="AH1440" s="13"/>
      <c r="AI1440" s="13"/>
      <c r="AJ1440" s="13"/>
      <c r="AK1440" s="13"/>
      <c r="AL1440" s="13"/>
      <c r="AM1440" s="13"/>
      <c r="AN1440" s="13"/>
      <c r="AO1440" s="13"/>
      <c r="AP1440" s="13"/>
    </row>
    <row r="1441" spans="1:42" x14ac:dyDescent="0.25">
      <c r="A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F1441" s="13"/>
      <c r="AG1441" s="13"/>
      <c r="AH1441" s="13"/>
      <c r="AI1441" s="13"/>
      <c r="AJ1441" s="13"/>
      <c r="AK1441" s="13"/>
      <c r="AL1441" s="13"/>
      <c r="AM1441" s="13"/>
      <c r="AN1441" s="13"/>
      <c r="AO1441" s="13"/>
      <c r="AP1441" s="13"/>
    </row>
    <row r="1442" spans="1:42" x14ac:dyDescent="0.25">
      <c r="A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F1442" s="13"/>
      <c r="AG1442" s="13"/>
      <c r="AH1442" s="13"/>
      <c r="AI1442" s="13"/>
      <c r="AJ1442" s="13"/>
      <c r="AK1442" s="13"/>
      <c r="AL1442" s="13"/>
      <c r="AM1442" s="13"/>
      <c r="AN1442" s="13"/>
      <c r="AO1442" s="13"/>
      <c r="AP1442" s="13"/>
    </row>
    <row r="1443" spans="1:42" x14ac:dyDescent="0.25">
      <c r="A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F1443" s="13"/>
      <c r="AG1443" s="13"/>
      <c r="AH1443" s="13"/>
      <c r="AI1443" s="13"/>
      <c r="AJ1443" s="13"/>
      <c r="AK1443" s="13"/>
      <c r="AL1443" s="13"/>
      <c r="AM1443" s="13"/>
      <c r="AN1443" s="13"/>
      <c r="AO1443" s="13"/>
      <c r="AP1443" s="13"/>
    </row>
    <row r="1444" spans="1:42" x14ac:dyDescent="0.25">
      <c r="A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F1444" s="13"/>
      <c r="AG1444" s="13"/>
      <c r="AH1444" s="13"/>
      <c r="AI1444" s="13"/>
      <c r="AJ1444" s="13"/>
      <c r="AK1444" s="13"/>
      <c r="AL1444" s="13"/>
      <c r="AM1444" s="13"/>
      <c r="AN1444" s="13"/>
      <c r="AO1444" s="13"/>
      <c r="AP1444" s="13"/>
    </row>
    <row r="1445" spans="1:42" x14ac:dyDescent="0.25">
      <c r="A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F1445" s="13"/>
      <c r="AG1445" s="13"/>
      <c r="AH1445" s="13"/>
      <c r="AI1445" s="13"/>
      <c r="AJ1445" s="13"/>
      <c r="AK1445" s="13"/>
      <c r="AL1445" s="13"/>
      <c r="AM1445" s="13"/>
      <c r="AN1445" s="13"/>
      <c r="AO1445" s="13"/>
      <c r="AP1445" s="13"/>
    </row>
    <row r="1446" spans="1:42" x14ac:dyDescent="0.25">
      <c r="A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F1446" s="13"/>
      <c r="AG1446" s="13"/>
      <c r="AH1446" s="13"/>
      <c r="AI1446" s="13"/>
      <c r="AJ1446" s="13"/>
      <c r="AK1446" s="13"/>
      <c r="AL1446" s="13"/>
      <c r="AM1446" s="13"/>
      <c r="AN1446" s="13"/>
      <c r="AO1446" s="13"/>
      <c r="AP1446" s="13"/>
    </row>
    <row r="1447" spans="1:42" x14ac:dyDescent="0.25">
      <c r="A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3"/>
      <c r="AI1447" s="13"/>
      <c r="AJ1447" s="13"/>
      <c r="AK1447" s="13"/>
      <c r="AL1447" s="13"/>
      <c r="AM1447" s="13"/>
      <c r="AN1447" s="13"/>
      <c r="AO1447" s="13"/>
      <c r="AP1447" s="13"/>
    </row>
    <row r="1448" spans="1:42" x14ac:dyDescent="0.25">
      <c r="A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F1448" s="13"/>
      <c r="AG1448" s="13"/>
      <c r="AH1448" s="13"/>
      <c r="AI1448" s="13"/>
      <c r="AJ1448" s="13"/>
      <c r="AK1448" s="13"/>
      <c r="AL1448" s="13"/>
      <c r="AM1448" s="13"/>
      <c r="AN1448" s="13"/>
      <c r="AO1448" s="13"/>
      <c r="AP1448" s="13"/>
    </row>
    <row r="1449" spans="1:42" x14ac:dyDescent="0.25">
      <c r="A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F1449" s="13"/>
      <c r="AG1449" s="13"/>
      <c r="AH1449" s="13"/>
      <c r="AI1449" s="13"/>
      <c r="AJ1449" s="13"/>
      <c r="AK1449" s="13"/>
      <c r="AL1449" s="13"/>
      <c r="AM1449" s="13"/>
      <c r="AN1449" s="13"/>
      <c r="AO1449" s="13"/>
      <c r="AP1449" s="13"/>
    </row>
    <row r="1450" spans="1:42" x14ac:dyDescent="0.25">
      <c r="A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F1450" s="13"/>
      <c r="AG1450" s="13"/>
      <c r="AH1450" s="13"/>
      <c r="AI1450" s="13"/>
      <c r="AJ1450" s="13"/>
      <c r="AK1450" s="13"/>
      <c r="AL1450" s="13"/>
      <c r="AM1450" s="13"/>
      <c r="AN1450" s="13"/>
      <c r="AO1450" s="13"/>
      <c r="AP1450" s="13"/>
    </row>
    <row r="1451" spans="1:42" x14ac:dyDescent="0.25">
      <c r="A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F1451" s="13"/>
      <c r="AG1451" s="13"/>
      <c r="AH1451" s="13"/>
      <c r="AI1451" s="13"/>
      <c r="AJ1451" s="13"/>
      <c r="AK1451" s="13"/>
      <c r="AL1451" s="13"/>
      <c r="AM1451" s="13"/>
      <c r="AN1451" s="13"/>
      <c r="AO1451" s="13"/>
      <c r="AP1451" s="13"/>
    </row>
    <row r="1452" spans="1:42" x14ac:dyDescent="0.25">
      <c r="A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F1452" s="13"/>
      <c r="AG1452" s="13"/>
      <c r="AH1452" s="13"/>
      <c r="AI1452" s="13"/>
      <c r="AJ1452" s="13"/>
      <c r="AK1452" s="13"/>
      <c r="AL1452" s="13"/>
      <c r="AM1452" s="13"/>
      <c r="AN1452" s="13"/>
      <c r="AO1452" s="13"/>
      <c r="AP1452" s="13"/>
    </row>
    <row r="1453" spans="1:42" x14ac:dyDescent="0.25">
      <c r="A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F1453" s="13"/>
      <c r="AG1453" s="13"/>
      <c r="AH1453" s="13"/>
      <c r="AI1453" s="13"/>
      <c r="AJ1453" s="13"/>
      <c r="AK1453" s="13"/>
      <c r="AL1453" s="13"/>
      <c r="AM1453" s="13"/>
      <c r="AN1453" s="13"/>
      <c r="AO1453" s="13"/>
      <c r="AP1453" s="13"/>
    </row>
    <row r="1454" spans="1:42" x14ac:dyDescent="0.25">
      <c r="A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F1454" s="13"/>
      <c r="AG1454" s="13"/>
      <c r="AH1454" s="13"/>
      <c r="AI1454" s="13"/>
      <c r="AJ1454" s="13"/>
      <c r="AK1454" s="13"/>
      <c r="AL1454" s="13"/>
      <c r="AM1454" s="13"/>
      <c r="AN1454" s="13"/>
      <c r="AO1454" s="13"/>
      <c r="AP1454" s="13"/>
    </row>
    <row r="1455" spans="1:42" x14ac:dyDescent="0.25">
      <c r="A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F1455" s="13"/>
      <c r="AG1455" s="13"/>
      <c r="AH1455" s="13"/>
      <c r="AI1455" s="13"/>
      <c r="AJ1455" s="13"/>
      <c r="AK1455" s="13"/>
      <c r="AL1455" s="13"/>
      <c r="AM1455" s="13"/>
      <c r="AN1455" s="13"/>
      <c r="AO1455" s="13"/>
      <c r="AP1455" s="13"/>
    </row>
    <row r="1456" spans="1:42" x14ac:dyDescent="0.25">
      <c r="A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F1456" s="13"/>
      <c r="AG1456" s="13"/>
      <c r="AH1456" s="13"/>
      <c r="AI1456" s="13"/>
      <c r="AJ1456" s="13"/>
      <c r="AK1456" s="13"/>
      <c r="AL1456" s="13"/>
      <c r="AM1456" s="13"/>
      <c r="AN1456" s="13"/>
      <c r="AO1456" s="13"/>
      <c r="AP1456" s="13"/>
    </row>
    <row r="1457" spans="1:42" x14ac:dyDescent="0.25">
      <c r="A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F1457" s="13"/>
      <c r="AG1457" s="13"/>
      <c r="AH1457" s="13"/>
      <c r="AI1457" s="13"/>
      <c r="AJ1457" s="13"/>
      <c r="AK1457" s="13"/>
      <c r="AL1457" s="13"/>
      <c r="AM1457" s="13"/>
      <c r="AN1457" s="13"/>
      <c r="AO1457" s="13"/>
      <c r="AP1457" s="13"/>
    </row>
    <row r="1458" spans="1:42" x14ac:dyDescent="0.25">
      <c r="A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F1458" s="13"/>
      <c r="AG1458" s="13"/>
      <c r="AH1458" s="13"/>
      <c r="AI1458" s="13"/>
      <c r="AJ1458" s="13"/>
      <c r="AK1458" s="13"/>
      <c r="AL1458" s="13"/>
      <c r="AM1458" s="13"/>
      <c r="AN1458" s="13"/>
      <c r="AO1458" s="13"/>
      <c r="AP1458" s="13"/>
    </row>
    <row r="1459" spans="1:42" x14ac:dyDescent="0.25">
      <c r="A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F1459" s="13"/>
      <c r="AG1459" s="13"/>
      <c r="AH1459" s="13"/>
      <c r="AI1459" s="13"/>
      <c r="AJ1459" s="13"/>
      <c r="AK1459" s="13"/>
      <c r="AL1459" s="13"/>
      <c r="AM1459" s="13"/>
      <c r="AN1459" s="13"/>
      <c r="AO1459" s="13"/>
      <c r="AP1459" s="13"/>
    </row>
    <row r="1460" spans="1:42" x14ac:dyDescent="0.25">
      <c r="A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F1460" s="13"/>
      <c r="AG1460" s="13"/>
      <c r="AH1460" s="13"/>
      <c r="AI1460" s="13"/>
      <c r="AJ1460" s="13"/>
      <c r="AK1460" s="13"/>
      <c r="AL1460" s="13"/>
      <c r="AM1460" s="13"/>
      <c r="AN1460" s="13"/>
      <c r="AO1460" s="13"/>
      <c r="AP1460" s="13"/>
    </row>
    <row r="1461" spans="1:42" x14ac:dyDescent="0.25">
      <c r="A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F1461" s="13"/>
      <c r="AG1461" s="13"/>
      <c r="AH1461" s="13"/>
      <c r="AI1461" s="13"/>
      <c r="AJ1461" s="13"/>
      <c r="AK1461" s="13"/>
      <c r="AL1461" s="13"/>
      <c r="AM1461" s="13"/>
      <c r="AN1461" s="13"/>
      <c r="AO1461" s="13"/>
      <c r="AP1461" s="13"/>
    </row>
    <row r="1462" spans="1:42" x14ac:dyDescent="0.25">
      <c r="A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F1462" s="13"/>
      <c r="AG1462" s="13"/>
      <c r="AH1462" s="13"/>
      <c r="AI1462" s="13"/>
      <c r="AJ1462" s="13"/>
      <c r="AK1462" s="13"/>
      <c r="AL1462" s="13"/>
      <c r="AM1462" s="13"/>
      <c r="AN1462" s="13"/>
      <c r="AO1462" s="13"/>
      <c r="AP1462" s="13"/>
    </row>
    <row r="1463" spans="1:42" x14ac:dyDescent="0.25">
      <c r="A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3"/>
      <c r="AI1463" s="13"/>
      <c r="AJ1463" s="13"/>
      <c r="AK1463" s="13"/>
      <c r="AL1463" s="13"/>
      <c r="AM1463" s="13"/>
      <c r="AN1463" s="13"/>
      <c r="AO1463" s="13"/>
      <c r="AP1463" s="13"/>
    </row>
    <row r="1464" spans="1:42" x14ac:dyDescent="0.25">
      <c r="A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F1464" s="13"/>
      <c r="AG1464" s="13"/>
      <c r="AH1464" s="13"/>
      <c r="AI1464" s="13"/>
      <c r="AJ1464" s="13"/>
      <c r="AK1464" s="13"/>
      <c r="AL1464" s="13"/>
      <c r="AM1464" s="13"/>
      <c r="AN1464" s="13"/>
      <c r="AO1464" s="13"/>
      <c r="AP1464" s="13"/>
    </row>
    <row r="1465" spans="1:42" x14ac:dyDescent="0.25">
      <c r="A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F1465" s="13"/>
      <c r="AG1465" s="13"/>
      <c r="AH1465" s="13"/>
      <c r="AI1465" s="13"/>
      <c r="AJ1465" s="13"/>
      <c r="AK1465" s="13"/>
      <c r="AL1465" s="13"/>
      <c r="AM1465" s="13"/>
      <c r="AN1465" s="13"/>
      <c r="AO1465" s="13"/>
      <c r="AP1465" s="13"/>
    </row>
    <row r="1466" spans="1:42" x14ac:dyDescent="0.25">
      <c r="A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F1466" s="13"/>
      <c r="AG1466" s="13"/>
      <c r="AH1466" s="13"/>
      <c r="AI1466" s="13"/>
      <c r="AJ1466" s="13"/>
      <c r="AK1466" s="13"/>
      <c r="AL1466" s="13"/>
      <c r="AM1466" s="13"/>
      <c r="AN1466" s="13"/>
      <c r="AO1466" s="13"/>
      <c r="AP1466" s="13"/>
    </row>
    <row r="1467" spans="1:42" x14ac:dyDescent="0.25">
      <c r="A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F1467" s="13"/>
      <c r="AG1467" s="13"/>
      <c r="AH1467" s="13"/>
      <c r="AI1467" s="13"/>
      <c r="AJ1467" s="13"/>
      <c r="AK1467" s="13"/>
      <c r="AL1467" s="13"/>
      <c r="AM1467" s="13"/>
      <c r="AN1467" s="13"/>
      <c r="AO1467" s="13"/>
      <c r="AP1467" s="13"/>
    </row>
    <row r="1468" spans="1:42" x14ac:dyDescent="0.25">
      <c r="A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F1468" s="13"/>
      <c r="AG1468" s="13"/>
      <c r="AH1468" s="13"/>
      <c r="AI1468" s="13"/>
      <c r="AJ1468" s="13"/>
      <c r="AK1468" s="13"/>
      <c r="AL1468" s="13"/>
      <c r="AM1468" s="13"/>
      <c r="AN1468" s="13"/>
      <c r="AO1468" s="13"/>
      <c r="AP1468" s="13"/>
    </row>
    <row r="1469" spans="1:42" x14ac:dyDescent="0.25">
      <c r="A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F1469" s="13"/>
      <c r="AG1469" s="13"/>
      <c r="AH1469" s="13"/>
      <c r="AI1469" s="13"/>
      <c r="AJ1469" s="13"/>
      <c r="AK1469" s="13"/>
      <c r="AL1469" s="13"/>
      <c r="AM1469" s="13"/>
      <c r="AN1469" s="13"/>
      <c r="AO1469" s="13"/>
      <c r="AP1469" s="13"/>
    </row>
    <row r="1470" spans="1:42" x14ac:dyDescent="0.25">
      <c r="A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F1470" s="13"/>
      <c r="AG1470" s="13"/>
      <c r="AH1470" s="13"/>
      <c r="AI1470" s="13"/>
      <c r="AJ1470" s="13"/>
      <c r="AK1470" s="13"/>
      <c r="AL1470" s="13"/>
      <c r="AM1470" s="13"/>
      <c r="AN1470" s="13"/>
      <c r="AO1470" s="13"/>
      <c r="AP1470" s="13"/>
    </row>
    <row r="1471" spans="1:42" x14ac:dyDescent="0.25">
      <c r="A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F1471" s="13"/>
      <c r="AG1471" s="13"/>
      <c r="AH1471" s="13"/>
      <c r="AI1471" s="13"/>
      <c r="AJ1471" s="13"/>
      <c r="AK1471" s="13"/>
      <c r="AL1471" s="13"/>
      <c r="AM1471" s="13"/>
      <c r="AN1471" s="13"/>
      <c r="AO1471" s="13"/>
      <c r="AP1471" s="13"/>
    </row>
    <row r="1472" spans="1:42" x14ac:dyDescent="0.25">
      <c r="A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F1472" s="13"/>
      <c r="AG1472" s="13"/>
      <c r="AH1472" s="13"/>
      <c r="AI1472" s="13"/>
      <c r="AJ1472" s="13"/>
      <c r="AK1472" s="13"/>
      <c r="AL1472" s="13"/>
      <c r="AM1472" s="13"/>
      <c r="AN1472" s="13"/>
      <c r="AO1472" s="13"/>
      <c r="AP1472" s="13"/>
    </row>
    <row r="1473" spans="1:42" x14ac:dyDescent="0.25">
      <c r="A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F1473" s="13"/>
      <c r="AG1473" s="13"/>
      <c r="AH1473" s="13"/>
      <c r="AI1473" s="13"/>
      <c r="AJ1473" s="13"/>
      <c r="AK1473" s="13"/>
      <c r="AL1473" s="13"/>
      <c r="AM1473" s="13"/>
      <c r="AN1473" s="13"/>
      <c r="AO1473" s="13"/>
      <c r="AP1473" s="13"/>
    </row>
    <row r="1474" spans="1:42" x14ac:dyDescent="0.25">
      <c r="A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F1474" s="13"/>
      <c r="AG1474" s="13"/>
      <c r="AH1474" s="13"/>
      <c r="AI1474" s="13"/>
      <c r="AJ1474" s="13"/>
      <c r="AK1474" s="13"/>
      <c r="AL1474" s="13"/>
      <c r="AM1474" s="13"/>
      <c r="AN1474" s="13"/>
      <c r="AO1474" s="13"/>
      <c r="AP1474" s="13"/>
    </row>
    <row r="1475" spans="1:42" x14ac:dyDescent="0.25">
      <c r="A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F1475" s="13"/>
      <c r="AG1475" s="13"/>
      <c r="AH1475" s="13"/>
      <c r="AI1475" s="13"/>
      <c r="AJ1475" s="13"/>
      <c r="AK1475" s="13"/>
      <c r="AL1475" s="13"/>
      <c r="AM1475" s="13"/>
      <c r="AN1475" s="13"/>
      <c r="AO1475" s="13"/>
      <c r="AP1475" s="13"/>
    </row>
    <row r="1476" spans="1:42" x14ac:dyDescent="0.25">
      <c r="A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F1476" s="13"/>
      <c r="AG1476" s="13"/>
      <c r="AH1476" s="13"/>
      <c r="AI1476" s="13"/>
      <c r="AJ1476" s="13"/>
      <c r="AK1476" s="13"/>
      <c r="AL1476" s="13"/>
      <c r="AM1476" s="13"/>
      <c r="AN1476" s="13"/>
      <c r="AO1476" s="13"/>
      <c r="AP1476" s="13"/>
    </row>
    <row r="1477" spans="1:42" x14ac:dyDescent="0.25">
      <c r="A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3"/>
      <c r="AI1477" s="13"/>
      <c r="AJ1477" s="13"/>
      <c r="AK1477" s="13"/>
      <c r="AL1477" s="13"/>
      <c r="AM1477" s="13"/>
      <c r="AN1477" s="13"/>
      <c r="AO1477" s="13"/>
      <c r="AP1477" s="13"/>
    </row>
    <row r="1478" spans="1:42" x14ac:dyDescent="0.25">
      <c r="A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F1478" s="13"/>
      <c r="AG1478" s="13"/>
      <c r="AH1478" s="13"/>
      <c r="AI1478" s="13"/>
      <c r="AJ1478" s="13"/>
      <c r="AK1478" s="13"/>
      <c r="AL1478" s="13"/>
      <c r="AM1478" s="13"/>
      <c r="AN1478" s="13"/>
      <c r="AO1478" s="13"/>
      <c r="AP1478" s="13"/>
    </row>
    <row r="1479" spans="1:42" x14ac:dyDescent="0.25">
      <c r="A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F1479" s="13"/>
      <c r="AG1479" s="13"/>
      <c r="AH1479" s="13"/>
      <c r="AI1479" s="13"/>
      <c r="AJ1479" s="13"/>
      <c r="AK1479" s="13"/>
      <c r="AL1479" s="13"/>
      <c r="AM1479" s="13"/>
      <c r="AN1479" s="13"/>
      <c r="AO1479" s="13"/>
      <c r="AP1479" s="13"/>
    </row>
    <row r="1480" spans="1:42" x14ac:dyDescent="0.25">
      <c r="A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F1480" s="13"/>
      <c r="AG1480" s="13"/>
      <c r="AH1480" s="13"/>
      <c r="AI1480" s="13"/>
      <c r="AJ1480" s="13"/>
      <c r="AK1480" s="13"/>
      <c r="AL1480" s="13"/>
      <c r="AM1480" s="13"/>
      <c r="AN1480" s="13"/>
      <c r="AO1480" s="13"/>
      <c r="AP1480" s="13"/>
    </row>
    <row r="1481" spans="1:42" x14ac:dyDescent="0.25">
      <c r="A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F1481" s="13"/>
      <c r="AG1481" s="13"/>
      <c r="AH1481" s="13"/>
      <c r="AI1481" s="13"/>
      <c r="AJ1481" s="13"/>
      <c r="AK1481" s="13"/>
      <c r="AL1481" s="13"/>
      <c r="AM1481" s="13"/>
      <c r="AN1481" s="13"/>
      <c r="AO1481" s="13"/>
      <c r="AP1481" s="13"/>
    </row>
    <row r="1482" spans="1:42" x14ac:dyDescent="0.25">
      <c r="A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F1482" s="13"/>
      <c r="AG1482" s="13"/>
      <c r="AH1482" s="13"/>
      <c r="AI1482" s="13"/>
      <c r="AJ1482" s="13"/>
      <c r="AK1482" s="13"/>
      <c r="AL1482" s="13"/>
      <c r="AM1482" s="13"/>
      <c r="AN1482" s="13"/>
      <c r="AO1482" s="13"/>
      <c r="AP1482" s="13"/>
    </row>
    <row r="1483" spans="1:42" x14ac:dyDescent="0.25">
      <c r="A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F1483" s="13"/>
      <c r="AG1483" s="13"/>
      <c r="AH1483" s="13"/>
      <c r="AI1483" s="13"/>
      <c r="AJ1483" s="13"/>
      <c r="AK1483" s="13"/>
      <c r="AL1483" s="13"/>
      <c r="AM1483" s="13"/>
      <c r="AN1483" s="13"/>
      <c r="AO1483" s="13"/>
      <c r="AP1483" s="13"/>
    </row>
    <row r="1484" spans="1:42" x14ac:dyDescent="0.25">
      <c r="A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F1484" s="13"/>
      <c r="AG1484" s="13"/>
      <c r="AH1484" s="13"/>
      <c r="AI1484" s="13"/>
      <c r="AJ1484" s="13"/>
      <c r="AK1484" s="13"/>
      <c r="AL1484" s="13"/>
      <c r="AM1484" s="13"/>
      <c r="AN1484" s="13"/>
      <c r="AO1484" s="13"/>
      <c r="AP1484" s="13"/>
    </row>
    <row r="1485" spans="1:42" x14ac:dyDescent="0.25">
      <c r="A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F1485" s="13"/>
      <c r="AG1485" s="13"/>
      <c r="AH1485" s="13"/>
      <c r="AI1485" s="13"/>
      <c r="AJ1485" s="13"/>
      <c r="AK1485" s="13"/>
      <c r="AL1485" s="13"/>
      <c r="AM1485" s="13"/>
      <c r="AN1485" s="13"/>
      <c r="AO1485" s="13"/>
      <c r="AP1485" s="13"/>
    </row>
    <row r="1486" spans="1:42" x14ac:dyDescent="0.25">
      <c r="A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F1486" s="13"/>
      <c r="AG1486" s="13"/>
      <c r="AH1486" s="13"/>
      <c r="AI1486" s="13"/>
      <c r="AJ1486" s="13"/>
      <c r="AK1486" s="13"/>
      <c r="AL1486" s="13"/>
      <c r="AM1486" s="13"/>
      <c r="AN1486" s="13"/>
      <c r="AO1486" s="13"/>
      <c r="AP1486" s="13"/>
    </row>
    <row r="1487" spans="1:42" x14ac:dyDescent="0.25">
      <c r="A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F1487" s="13"/>
      <c r="AG1487" s="13"/>
      <c r="AH1487" s="13"/>
      <c r="AI1487" s="13"/>
      <c r="AJ1487" s="13"/>
      <c r="AK1487" s="13"/>
      <c r="AL1487" s="13"/>
      <c r="AM1487" s="13"/>
      <c r="AN1487" s="13"/>
      <c r="AO1487" s="13"/>
      <c r="AP1487" s="13"/>
    </row>
    <row r="1488" spans="1:42" x14ac:dyDescent="0.25">
      <c r="A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F1488" s="13"/>
      <c r="AG1488" s="13"/>
      <c r="AH1488" s="13"/>
      <c r="AI1488" s="13"/>
      <c r="AJ1488" s="13"/>
      <c r="AK1488" s="13"/>
      <c r="AL1488" s="13"/>
      <c r="AM1488" s="13"/>
      <c r="AN1488" s="13"/>
      <c r="AO1488" s="13"/>
      <c r="AP1488" s="13"/>
    </row>
    <row r="1489" spans="1:42" x14ac:dyDescent="0.25">
      <c r="A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F1489" s="13"/>
      <c r="AG1489" s="13"/>
      <c r="AH1489" s="13"/>
      <c r="AI1489" s="13"/>
      <c r="AJ1489" s="13"/>
      <c r="AK1489" s="13"/>
      <c r="AL1489" s="13"/>
      <c r="AM1489" s="13"/>
      <c r="AN1489" s="13"/>
      <c r="AO1489" s="13"/>
      <c r="AP1489" s="13"/>
    </row>
    <row r="1490" spans="1:42" x14ac:dyDescent="0.25">
      <c r="A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3"/>
      <c r="AI1490" s="13"/>
      <c r="AJ1490" s="13"/>
      <c r="AK1490" s="13"/>
      <c r="AL1490" s="13"/>
      <c r="AM1490" s="13"/>
      <c r="AN1490" s="13"/>
      <c r="AO1490" s="13"/>
      <c r="AP1490" s="13"/>
    </row>
    <row r="1491" spans="1:42" x14ac:dyDescent="0.25">
      <c r="A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F1491" s="13"/>
      <c r="AG1491" s="13"/>
      <c r="AH1491" s="13"/>
      <c r="AI1491" s="13"/>
      <c r="AJ1491" s="13"/>
      <c r="AK1491" s="13"/>
      <c r="AL1491" s="13"/>
      <c r="AM1491" s="13"/>
      <c r="AN1491" s="13"/>
      <c r="AO1491" s="13"/>
      <c r="AP1491" s="13"/>
    </row>
    <row r="1492" spans="1:42" x14ac:dyDescent="0.25">
      <c r="A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F1492" s="13"/>
      <c r="AG1492" s="13"/>
      <c r="AH1492" s="13"/>
      <c r="AI1492" s="13"/>
      <c r="AJ1492" s="13"/>
      <c r="AK1492" s="13"/>
      <c r="AL1492" s="13"/>
      <c r="AM1492" s="13"/>
      <c r="AN1492" s="13"/>
      <c r="AO1492" s="13"/>
      <c r="AP1492" s="13"/>
    </row>
    <row r="1493" spans="1:42" x14ac:dyDescent="0.25">
      <c r="A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3"/>
      <c r="AI1493" s="13"/>
      <c r="AJ1493" s="13"/>
      <c r="AK1493" s="13"/>
      <c r="AL1493" s="13"/>
      <c r="AM1493" s="13"/>
      <c r="AN1493" s="13"/>
      <c r="AO1493" s="13"/>
      <c r="AP1493" s="13"/>
    </row>
    <row r="1494" spans="1:42" x14ac:dyDescent="0.25">
      <c r="A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F1494" s="13"/>
      <c r="AG1494" s="13"/>
      <c r="AH1494" s="13"/>
      <c r="AI1494" s="13"/>
      <c r="AJ1494" s="13"/>
      <c r="AK1494" s="13"/>
      <c r="AL1494" s="13"/>
      <c r="AM1494" s="13"/>
      <c r="AN1494" s="13"/>
      <c r="AO1494" s="13"/>
      <c r="AP1494" s="13"/>
    </row>
    <row r="1495" spans="1:42" x14ac:dyDescent="0.25">
      <c r="A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F1495" s="13"/>
      <c r="AG1495" s="13"/>
      <c r="AH1495" s="13"/>
      <c r="AI1495" s="13"/>
      <c r="AJ1495" s="13"/>
      <c r="AK1495" s="13"/>
      <c r="AL1495" s="13"/>
      <c r="AM1495" s="13"/>
      <c r="AN1495" s="13"/>
      <c r="AO1495" s="13"/>
      <c r="AP1495" s="13"/>
    </row>
    <row r="1496" spans="1:42" x14ac:dyDescent="0.25">
      <c r="A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F1496" s="13"/>
      <c r="AG1496" s="13"/>
      <c r="AH1496" s="13"/>
      <c r="AI1496" s="13"/>
      <c r="AJ1496" s="13"/>
      <c r="AK1496" s="13"/>
      <c r="AL1496" s="13"/>
      <c r="AM1496" s="13"/>
      <c r="AN1496" s="13"/>
      <c r="AO1496" s="13"/>
      <c r="AP1496" s="13"/>
    </row>
    <row r="1497" spans="1:42" x14ac:dyDescent="0.25">
      <c r="A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F1497" s="13"/>
      <c r="AG1497" s="13"/>
      <c r="AH1497" s="13"/>
      <c r="AI1497" s="13"/>
      <c r="AJ1497" s="13"/>
      <c r="AK1497" s="13"/>
      <c r="AL1497" s="13"/>
      <c r="AM1497" s="13"/>
      <c r="AN1497" s="13"/>
      <c r="AO1497" s="13"/>
      <c r="AP1497" s="13"/>
    </row>
    <row r="1498" spans="1:42" x14ac:dyDescent="0.25">
      <c r="A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F1498" s="13"/>
      <c r="AG1498" s="13"/>
      <c r="AH1498" s="13"/>
      <c r="AI1498" s="13"/>
      <c r="AJ1498" s="13"/>
      <c r="AK1498" s="13"/>
      <c r="AL1498" s="13"/>
      <c r="AM1498" s="13"/>
      <c r="AN1498" s="13"/>
      <c r="AO1498" s="13"/>
      <c r="AP1498" s="13"/>
    </row>
    <row r="1499" spans="1:42" x14ac:dyDescent="0.25">
      <c r="A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F1499" s="13"/>
      <c r="AG1499" s="13"/>
      <c r="AH1499" s="13"/>
      <c r="AI1499" s="13"/>
      <c r="AJ1499" s="13"/>
      <c r="AK1499" s="13"/>
      <c r="AL1499" s="13"/>
      <c r="AM1499" s="13"/>
      <c r="AN1499" s="13"/>
      <c r="AO1499" s="13"/>
      <c r="AP1499" s="13"/>
    </row>
    <row r="1500" spans="1:42" x14ac:dyDescent="0.25">
      <c r="A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F1500" s="13"/>
      <c r="AG1500" s="13"/>
      <c r="AH1500" s="13"/>
      <c r="AI1500" s="13"/>
      <c r="AJ1500" s="13"/>
      <c r="AK1500" s="13"/>
      <c r="AL1500" s="13"/>
      <c r="AM1500" s="13"/>
      <c r="AN1500" s="13"/>
      <c r="AO1500" s="13"/>
      <c r="AP1500" s="13"/>
    </row>
    <row r="1501" spans="1:42" x14ac:dyDescent="0.25">
      <c r="A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F1501" s="13"/>
      <c r="AG1501" s="13"/>
      <c r="AH1501" s="13"/>
      <c r="AI1501" s="13"/>
      <c r="AJ1501" s="13"/>
      <c r="AK1501" s="13"/>
      <c r="AL1501" s="13"/>
      <c r="AM1501" s="13"/>
      <c r="AN1501" s="13"/>
      <c r="AO1501" s="13"/>
      <c r="AP1501" s="13"/>
    </row>
    <row r="1502" spans="1:42" x14ac:dyDescent="0.25">
      <c r="A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F1502" s="13"/>
      <c r="AG1502" s="13"/>
      <c r="AH1502" s="13"/>
      <c r="AI1502" s="13"/>
      <c r="AJ1502" s="13"/>
      <c r="AK1502" s="13"/>
      <c r="AL1502" s="13"/>
      <c r="AM1502" s="13"/>
      <c r="AN1502" s="13"/>
      <c r="AO1502" s="13"/>
      <c r="AP1502" s="13"/>
    </row>
    <row r="1503" spans="1:42" x14ac:dyDescent="0.25">
      <c r="A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3"/>
      <c r="AI1503" s="13"/>
      <c r="AJ1503" s="13"/>
      <c r="AK1503" s="13"/>
      <c r="AL1503" s="13"/>
      <c r="AM1503" s="13"/>
      <c r="AN1503" s="13"/>
      <c r="AO1503" s="13"/>
      <c r="AP1503" s="13"/>
    </row>
    <row r="1504" spans="1:42" x14ac:dyDescent="0.25">
      <c r="A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F1504" s="13"/>
      <c r="AG1504" s="13"/>
      <c r="AH1504" s="13"/>
      <c r="AI1504" s="13"/>
      <c r="AJ1504" s="13"/>
      <c r="AK1504" s="13"/>
      <c r="AL1504" s="13"/>
      <c r="AM1504" s="13"/>
      <c r="AN1504" s="13"/>
      <c r="AO1504" s="13"/>
      <c r="AP1504" s="13"/>
    </row>
    <row r="1505" spans="1:42" x14ac:dyDescent="0.25">
      <c r="A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F1505" s="13"/>
      <c r="AG1505" s="13"/>
      <c r="AH1505" s="13"/>
      <c r="AI1505" s="13"/>
      <c r="AJ1505" s="13"/>
      <c r="AK1505" s="13"/>
      <c r="AL1505" s="13"/>
      <c r="AM1505" s="13"/>
      <c r="AN1505" s="13"/>
      <c r="AO1505" s="13"/>
      <c r="AP1505" s="13"/>
    </row>
    <row r="1506" spans="1:42" x14ac:dyDescent="0.25">
      <c r="A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3"/>
      <c r="AI1506" s="13"/>
      <c r="AJ1506" s="13"/>
      <c r="AK1506" s="13"/>
      <c r="AL1506" s="13"/>
      <c r="AM1506" s="13"/>
      <c r="AN1506" s="13"/>
      <c r="AO1506" s="13"/>
      <c r="AP1506" s="13"/>
    </row>
    <row r="1507" spans="1:42" x14ac:dyDescent="0.25">
      <c r="A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F1507" s="13"/>
      <c r="AG1507" s="13"/>
      <c r="AH1507" s="13"/>
      <c r="AI1507" s="13"/>
      <c r="AJ1507" s="13"/>
      <c r="AK1507" s="13"/>
      <c r="AL1507" s="13"/>
      <c r="AM1507" s="13"/>
      <c r="AN1507" s="13"/>
      <c r="AO1507" s="13"/>
      <c r="AP1507" s="13"/>
    </row>
    <row r="1508" spans="1:42" x14ac:dyDescent="0.25">
      <c r="A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F1508" s="13"/>
      <c r="AG1508" s="13"/>
      <c r="AH1508" s="13"/>
      <c r="AI1508" s="13"/>
      <c r="AJ1508" s="13"/>
      <c r="AK1508" s="13"/>
      <c r="AL1508" s="13"/>
      <c r="AM1508" s="13"/>
      <c r="AN1508" s="13"/>
      <c r="AO1508" s="13"/>
      <c r="AP1508" s="13"/>
    </row>
    <row r="1509" spans="1:42" x14ac:dyDescent="0.25">
      <c r="A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F1509" s="13"/>
      <c r="AG1509" s="13"/>
      <c r="AH1509" s="13"/>
      <c r="AI1509" s="13"/>
      <c r="AJ1509" s="13"/>
      <c r="AK1509" s="13"/>
      <c r="AL1509" s="13"/>
      <c r="AM1509" s="13"/>
      <c r="AN1509" s="13"/>
      <c r="AO1509" s="13"/>
      <c r="AP1509" s="13"/>
    </row>
    <row r="1510" spans="1:42" x14ac:dyDescent="0.25">
      <c r="A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F1510" s="13"/>
      <c r="AG1510" s="13"/>
      <c r="AH1510" s="13"/>
      <c r="AI1510" s="13"/>
      <c r="AJ1510" s="13"/>
      <c r="AK1510" s="13"/>
      <c r="AL1510" s="13"/>
      <c r="AM1510" s="13"/>
      <c r="AN1510" s="13"/>
      <c r="AO1510" s="13"/>
      <c r="AP1510" s="13"/>
    </row>
    <row r="1511" spans="1:42" x14ac:dyDescent="0.25">
      <c r="A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F1511" s="13"/>
      <c r="AG1511" s="13"/>
      <c r="AH1511" s="13"/>
      <c r="AI1511" s="13"/>
      <c r="AJ1511" s="13"/>
      <c r="AK1511" s="13"/>
      <c r="AL1511" s="13"/>
      <c r="AM1511" s="13"/>
      <c r="AN1511" s="13"/>
      <c r="AO1511" s="13"/>
      <c r="AP1511" s="13"/>
    </row>
    <row r="1512" spans="1:42" x14ac:dyDescent="0.25">
      <c r="A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F1512" s="13"/>
      <c r="AG1512" s="13"/>
      <c r="AH1512" s="13"/>
      <c r="AI1512" s="13"/>
      <c r="AJ1512" s="13"/>
      <c r="AK1512" s="13"/>
      <c r="AL1512" s="13"/>
      <c r="AM1512" s="13"/>
      <c r="AN1512" s="13"/>
      <c r="AO1512" s="13"/>
      <c r="AP1512" s="13"/>
    </row>
    <row r="1513" spans="1:42" x14ac:dyDescent="0.25">
      <c r="A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F1513" s="13"/>
      <c r="AG1513" s="13"/>
      <c r="AH1513" s="13"/>
      <c r="AI1513" s="13"/>
      <c r="AJ1513" s="13"/>
      <c r="AK1513" s="13"/>
      <c r="AL1513" s="13"/>
      <c r="AM1513" s="13"/>
      <c r="AN1513" s="13"/>
      <c r="AO1513" s="13"/>
      <c r="AP1513" s="13"/>
    </row>
    <row r="1514" spans="1:42" x14ac:dyDescent="0.25">
      <c r="A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F1514" s="13"/>
      <c r="AG1514" s="13"/>
      <c r="AH1514" s="13"/>
      <c r="AI1514" s="13"/>
      <c r="AJ1514" s="13"/>
      <c r="AK1514" s="13"/>
      <c r="AL1514" s="13"/>
      <c r="AM1514" s="13"/>
      <c r="AN1514" s="13"/>
      <c r="AO1514" s="13"/>
      <c r="AP1514" s="13"/>
    </row>
    <row r="1515" spans="1:42" x14ac:dyDescent="0.25">
      <c r="A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F1515" s="13"/>
      <c r="AG1515" s="13"/>
      <c r="AH1515" s="13"/>
      <c r="AI1515" s="13"/>
      <c r="AJ1515" s="13"/>
      <c r="AK1515" s="13"/>
      <c r="AL1515" s="13"/>
      <c r="AM1515" s="13"/>
      <c r="AN1515" s="13"/>
      <c r="AO1515" s="13"/>
      <c r="AP1515" s="13"/>
    </row>
    <row r="1516" spans="1:42" x14ac:dyDescent="0.25">
      <c r="A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F1516" s="13"/>
      <c r="AG1516" s="13"/>
      <c r="AH1516" s="13"/>
      <c r="AI1516" s="13"/>
      <c r="AJ1516" s="13"/>
      <c r="AK1516" s="13"/>
      <c r="AL1516" s="13"/>
      <c r="AM1516" s="13"/>
      <c r="AN1516" s="13"/>
      <c r="AO1516" s="13"/>
      <c r="AP1516" s="13"/>
    </row>
    <row r="1517" spans="1:42" x14ac:dyDescent="0.25">
      <c r="A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F1517" s="13"/>
      <c r="AG1517" s="13"/>
      <c r="AH1517" s="13"/>
      <c r="AI1517" s="13"/>
      <c r="AJ1517" s="13"/>
      <c r="AK1517" s="13"/>
      <c r="AL1517" s="13"/>
      <c r="AM1517" s="13"/>
      <c r="AN1517" s="13"/>
      <c r="AO1517" s="13"/>
      <c r="AP1517" s="13"/>
    </row>
    <row r="1518" spans="1:42" x14ac:dyDescent="0.25">
      <c r="A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F1518" s="13"/>
      <c r="AG1518" s="13"/>
      <c r="AH1518" s="13"/>
      <c r="AI1518" s="13"/>
      <c r="AJ1518" s="13"/>
      <c r="AK1518" s="13"/>
      <c r="AL1518" s="13"/>
      <c r="AM1518" s="13"/>
      <c r="AN1518" s="13"/>
      <c r="AO1518" s="13"/>
      <c r="AP1518" s="13"/>
    </row>
    <row r="1519" spans="1:42" x14ac:dyDescent="0.25">
      <c r="A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3"/>
      <c r="AI1519" s="13"/>
      <c r="AJ1519" s="13"/>
      <c r="AK1519" s="13"/>
      <c r="AL1519" s="13"/>
      <c r="AM1519" s="13"/>
      <c r="AN1519" s="13"/>
      <c r="AO1519" s="13"/>
      <c r="AP1519" s="13"/>
    </row>
    <row r="1520" spans="1:42" x14ac:dyDescent="0.25">
      <c r="A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F1520" s="13"/>
      <c r="AG1520" s="13"/>
      <c r="AH1520" s="13"/>
      <c r="AI1520" s="13"/>
      <c r="AJ1520" s="13"/>
      <c r="AK1520" s="13"/>
      <c r="AL1520" s="13"/>
      <c r="AM1520" s="13"/>
      <c r="AN1520" s="13"/>
      <c r="AO1520" s="13"/>
      <c r="AP1520" s="13"/>
    </row>
    <row r="1521" spans="1:42" x14ac:dyDescent="0.25">
      <c r="A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F1521" s="13"/>
      <c r="AG1521" s="13"/>
      <c r="AH1521" s="13"/>
      <c r="AI1521" s="13"/>
      <c r="AJ1521" s="13"/>
      <c r="AK1521" s="13"/>
      <c r="AL1521" s="13"/>
      <c r="AM1521" s="13"/>
      <c r="AN1521" s="13"/>
      <c r="AO1521" s="13"/>
      <c r="AP1521" s="13"/>
    </row>
    <row r="1522" spans="1:42" x14ac:dyDescent="0.25">
      <c r="A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F1522" s="13"/>
      <c r="AG1522" s="13"/>
      <c r="AH1522" s="13"/>
      <c r="AI1522" s="13"/>
      <c r="AJ1522" s="13"/>
      <c r="AK1522" s="13"/>
      <c r="AL1522" s="13"/>
      <c r="AM1522" s="13"/>
      <c r="AN1522" s="13"/>
      <c r="AO1522" s="13"/>
      <c r="AP1522" s="13"/>
    </row>
    <row r="1523" spans="1:42" x14ac:dyDescent="0.25">
      <c r="A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F1523" s="13"/>
      <c r="AG1523" s="13"/>
      <c r="AH1523" s="13"/>
      <c r="AI1523" s="13"/>
      <c r="AJ1523" s="13"/>
      <c r="AK1523" s="13"/>
      <c r="AL1523" s="13"/>
      <c r="AM1523" s="13"/>
      <c r="AN1523" s="13"/>
      <c r="AO1523" s="13"/>
      <c r="AP1523" s="13"/>
    </row>
    <row r="1524" spans="1:42" x14ac:dyDescent="0.25">
      <c r="A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F1524" s="13"/>
      <c r="AG1524" s="13"/>
      <c r="AH1524" s="13"/>
      <c r="AI1524" s="13"/>
      <c r="AJ1524" s="13"/>
      <c r="AK1524" s="13"/>
      <c r="AL1524" s="13"/>
      <c r="AM1524" s="13"/>
      <c r="AN1524" s="13"/>
      <c r="AO1524" s="13"/>
      <c r="AP1524" s="13"/>
    </row>
    <row r="1525" spans="1:42" x14ac:dyDescent="0.25">
      <c r="A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F1525" s="13"/>
      <c r="AG1525" s="13"/>
      <c r="AH1525" s="13"/>
      <c r="AI1525" s="13"/>
      <c r="AJ1525" s="13"/>
      <c r="AK1525" s="13"/>
      <c r="AL1525" s="13"/>
      <c r="AM1525" s="13"/>
      <c r="AN1525" s="13"/>
      <c r="AO1525" s="13"/>
      <c r="AP1525" s="13"/>
    </row>
    <row r="1526" spans="1:42" x14ac:dyDescent="0.25">
      <c r="A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F1526" s="13"/>
      <c r="AG1526" s="13"/>
      <c r="AH1526" s="13"/>
      <c r="AI1526" s="13"/>
      <c r="AJ1526" s="13"/>
      <c r="AK1526" s="13"/>
      <c r="AL1526" s="13"/>
      <c r="AM1526" s="13"/>
      <c r="AN1526" s="13"/>
      <c r="AO1526" s="13"/>
      <c r="AP1526" s="13"/>
    </row>
    <row r="1527" spans="1:42" x14ac:dyDescent="0.25">
      <c r="A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F1527" s="13"/>
      <c r="AG1527" s="13"/>
      <c r="AH1527" s="13"/>
      <c r="AI1527" s="13"/>
      <c r="AJ1527" s="13"/>
      <c r="AK1527" s="13"/>
      <c r="AL1527" s="13"/>
      <c r="AM1527" s="13"/>
      <c r="AN1527" s="13"/>
      <c r="AO1527" s="13"/>
      <c r="AP1527" s="13"/>
    </row>
    <row r="1528" spans="1:42" x14ac:dyDescent="0.25">
      <c r="A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F1528" s="13"/>
      <c r="AG1528" s="13"/>
      <c r="AH1528" s="13"/>
      <c r="AI1528" s="13"/>
      <c r="AJ1528" s="13"/>
      <c r="AK1528" s="13"/>
      <c r="AL1528" s="13"/>
      <c r="AM1528" s="13"/>
      <c r="AN1528" s="13"/>
      <c r="AO1528" s="13"/>
      <c r="AP1528" s="13"/>
    </row>
    <row r="1529" spans="1:42" x14ac:dyDescent="0.25">
      <c r="A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F1529" s="13"/>
      <c r="AG1529" s="13"/>
      <c r="AH1529" s="13"/>
      <c r="AI1529" s="13"/>
      <c r="AJ1529" s="13"/>
      <c r="AK1529" s="13"/>
      <c r="AL1529" s="13"/>
      <c r="AM1529" s="13"/>
      <c r="AN1529" s="13"/>
      <c r="AO1529" s="13"/>
      <c r="AP1529" s="13"/>
    </row>
    <row r="1530" spans="1:42" x14ac:dyDescent="0.25">
      <c r="A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F1530" s="13"/>
      <c r="AG1530" s="13"/>
      <c r="AH1530" s="13"/>
      <c r="AI1530" s="13"/>
      <c r="AJ1530" s="13"/>
      <c r="AK1530" s="13"/>
      <c r="AL1530" s="13"/>
      <c r="AM1530" s="13"/>
      <c r="AN1530" s="13"/>
      <c r="AO1530" s="13"/>
      <c r="AP1530" s="13"/>
    </row>
    <row r="1531" spans="1:42" x14ac:dyDescent="0.25">
      <c r="A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F1531" s="13"/>
      <c r="AG1531" s="13"/>
      <c r="AH1531" s="13"/>
      <c r="AI1531" s="13"/>
      <c r="AJ1531" s="13"/>
      <c r="AK1531" s="13"/>
      <c r="AL1531" s="13"/>
      <c r="AM1531" s="13"/>
      <c r="AN1531" s="13"/>
      <c r="AO1531" s="13"/>
      <c r="AP1531" s="13"/>
    </row>
    <row r="1532" spans="1:42" x14ac:dyDescent="0.25">
      <c r="A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F1532" s="13"/>
      <c r="AG1532" s="13"/>
      <c r="AH1532" s="13"/>
      <c r="AI1532" s="13"/>
      <c r="AJ1532" s="13"/>
      <c r="AK1532" s="13"/>
      <c r="AL1532" s="13"/>
      <c r="AM1532" s="13"/>
      <c r="AN1532" s="13"/>
      <c r="AO1532" s="13"/>
      <c r="AP1532" s="13"/>
    </row>
    <row r="1533" spans="1:42" x14ac:dyDescent="0.25">
      <c r="A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3"/>
      <c r="AI1533" s="13"/>
      <c r="AJ1533" s="13"/>
      <c r="AK1533" s="13"/>
      <c r="AL1533" s="13"/>
      <c r="AM1533" s="13"/>
      <c r="AN1533" s="13"/>
      <c r="AO1533" s="13"/>
      <c r="AP1533" s="13"/>
    </row>
    <row r="1534" spans="1:42" x14ac:dyDescent="0.25">
      <c r="A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F1534" s="13"/>
      <c r="AG1534" s="13"/>
      <c r="AH1534" s="13"/>
      <c r="AI1534" s="13"/>
      <c r="AJ1534" s="13"/>
      <c r="AK1534" s="13"/>
      <c r="AL1534" s="13"/>
      <c r="AM1534" s="13"/>
      <c r="AN1534" s="13"/>
      <c r="AO1534" s="13"/>
      <c r="AP1534" s="13"/>
    </row>
    <row r="1535" spans="1:42" x14ac:dyDescent="0.25">
      <c r="A1535" s="13"/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F1535" s="13"/>
      <c r="AG1535" s="13"/>
      <c r="AH1535" s="13"/>
      <c r="AI1535" s="13"/>
      <c r="AJ1535" s="13"/>
      <c r="AK1535" s="13"/>
      <c r="AL1535" s="13"/>
      <c r="AM1535" s="13"/>
      <c r="AN1535" s="13"/>
      <c r="AO1535" s="13"/>
      <c r="AP1535" s="13"/>
    </row>
    <row r="1536" spans="1:42" x14ac:dyDescent="0.25">
      <c r="A1536" s="13"/>
      <c r="C1536" s="13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F1536" s="13"/>
      <c r="AG1536" s="13"/>
      <c r="AH1536" s="13"/>
      <c r="AI1536" s="13"/>
      <c r="AJ1536" s="13"/>
      <c r="AK1536" s="13"/>
      <c r="AL1536" s="13"/>
      <c r="AM1536" s="13"/>
      <c r="AN1536" s="13"/>
      <c r="AO1536" s="13"/>
      <c r="AP1536" s="13"/>
    </row>
    <row r="1537" spans="1:42" x14ac:dyDescent="0.25">
      <c r="A1537" s="13"/>
      <c r="C1537" s="13"/>
      <c r="D1537" s="13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F1537" s="13"/>
      <c r="AG1537" s="13"/>
      <c r="AH1537" s="13"/>
      <c r="AI1537" s="13"/>
      <c r="AJ1537" s="13"/>
      <c r="AK1537" s="13"/>
      <c r="AL1537" s="13"/>
      <c r="AM1537" s="13"/>
      <c r="AN1537" s="13"/>
      <c r="AO1537" s="13"/>
      <c r="AP1537" s="13"/>
    </row>
    <row r="1538" spans="1:42" x14ac:dyDescent="0.25">
      <c r="A1538" s="13"/>
      <c r="C1538" s="13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F1538" s="13"/>
      <c r="AG1538" s="13"/>
      <c r="AH1538" s="13"/>
      <c r="AI1538" s="13"/>
      <c r="AJ1538" s="13"/>
      <c r="AK1538" s="13"/>
      <c r="AL1538" s="13"/>
      <c r="AM1538" s="13"/>
      <c r="AN1538" s="13"/>
      <c r="AO1538" s="13"/>
      <c r="AP1538" s="13"/>
    </row>
    <row r="1539" spans="1:42" x14ac:dyDescent="0.25">
      <c r="A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F1539" s="13"/>
      <c r="AG1539" s="13"/>
      <c r="AH1539" s="13"/>
      <c r="AI1539" s="13"/>
      <c r="AJ1539" s="13"/>
      <c r="AK1539" s="13"/>
      <c r="AL1539" s="13"/>
      <c r="AM1539" s="13"/>
      <c r="AN1539" s="13"/>
      <c r="AO1539" s="13"/>
      <c r="AP1539" s="13"/>
    </row>
    <row r="1540" spans="1:42" x14ac:dyDescent="0.25">
      <c r="A1540" s="13"/>
      <c r="C1540" s="13"/>
      <c r="D1540" s="13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F1540" s="13"/>
      <c r="AG1540" s="13"/>
      <c r="AH1540" s="13"/>
      <c r="AI1540" s="13"/>
      <c r="AJ1540" s="13"/>
      <c r="AK1540" s="13"/>
      <c r="AL1540" s="13"/>
      <c r="AM1540" s="13"/>
      <c r="AN1540" s="13"/>
      <c r="AO1540" s="13"/>
      <c r="AP1540" s="13"/>
    </row>
    <row r="1541" spans="1:42" x14ac:dyDescent="0.25">
      <c r="A1541" s="13"/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F1541" s="13"/>
      <c r="AG1541" s="13"/>
      <c r="AH1541" s="13"/>
      <c r="AI1541" s="13"/>
      <c r="AJ1541" s="13"/>
      <c r="AK1541" s="13"/>
      <c r="AL1541" s="13"/>
      <c r="AM1541" s="13"/>
      <c r="AN1541" s="13"/>
      <c r="AO1541" s="13"/>
      <c r="AP1541" s="13"/>
    </row>
    <row r="1542" spans="1:42" x14ac:dyDescent="0.25">
      <c r="A1542" s="13"/>
      <c r="C1542" s="13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F1542" s="13"/>
      <c r="AG1542" s="13"/>
      <c r="AH1542" s="13"/>
      <c r="AI1542" s="13"/>
      <c r="AJ1542" s="13"/>
      <c r="AK1542" s="13"/>
      <c r="AL1542" s="13"/>
      <c r="AM1542" s="13"/>
      <c r="AN1542" s="13"/>
      <c r="AO1542" s="13"/>
      <c r="AP1542" s="13"/>
    </row>
    <row r="1543" spans="1:42" x14ac:dyDescent="0.25">
      <c r="A1543" s="13"/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F1543" s="13"/>
      <c r="AG1543" s="13"/>
      <c r="AH1543" s="13"/>
      <c r="AI1543" s="13"/>
      <c r="AJ1543" s="13"/>
      <c r="AK1543" s="13"/>
      <c r="AL1543" s="13"/>
      <c r="AM1543" s="13"/>
      <c r="AN1543" s="13"/>
      <c r="AO1543" s="13"/>
      <c r="AP1543" s="13"/>
    </row>
    <row r="1544" spans="1:42" x14ac:dyDescent="0.25">
      <c r="A1544" s="13"/>
      <c r="C1544" s="13"/>
      <c r="D1544" s="13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F1544" s="13"/>
      <c r="AG1544" s="13"/>
      <c r="AH1544" s="13"/>
      <c r="AI1544" s="13"/>
      <c r="AJ1544" s="13"/>
      <c r="AK1544" s="13"/>
      <c r="AL1544" s="13"/>
      <c r="AM1544" s="13"/>
      <c r="AN1544" s="13"/>
      <c r="AO1544" s="13"/>
      <c r="AP1544" s="13"/>
    </row>
    <row r="1545" spans="1:42" x14ac:dyDescent="0.25">
      <c r="A1545" s="13"/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F1545" s="13"/>
      <c r="AG1545" s="13"/>
      <c r="AH1545" s="13"/>
      <c r="AI1545" s="13"/>
      <c r="AJ1545" s="13"/>
      <c r="AK1545" s="13"/>
      <c r="AL1545" s="13"/>
      <c r="AM1545" s="13"/>
      <c r="AN1545" s="13"/>
      <c r="AO1545" s="13"/>
      <c r="AP1545" s="13"/>
    </row>
    <row r="1546" spans="1:42" x14ac:dyDescent="0.25">
      <c r="A1546" s="13"/>
      <c r="C1546" s="13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F1546" s="13"/>
      <c r="AG1546" s="13"/>
      <c r="AH1546" s="13"/>
      <c r="AI1546" s="13"/>
      <c r="AJ1546" s="13"/>
      <c r="AK1546" s="13"/>
      <c r="AL1546" s="13"/>
      <c r="AM1546" s="13"/>
      <c r="AN1546" s="13"/>
      <c r="AO1546" s="13"/>
      <c r="AP1546" s="13"/>
    </row>
    <row r="1547" spans="1:42" x14ac:dyDescent="0.25">
      <c r="A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F1547" s="13"/>
      <c r="AG1547" s="13"/>
      <c r="AH1547" s="13"/>
      <c r="AI1547" s="13"/>
      <c r="AJ1547" s="13"/>
      <c r="AK1547" s="13"/>
      <c r="AL1547" s="13"/>
      <c r="AM1547" s="13"/>
      <c r="AN1547" s="13"/>
      <c r="AO1547" s="13"/>
      <c r="AP1547" s="13"/>
    </row>
    <row r="1548" spans="1:42" x14ac:dyDescent="0.25">
      <c r="A1548" s="13"/>
      <c r="C1548" s="13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F1548" s="13"/>
      <c r="AG1548" s="13"/>
      <c r="AH1548" s="13"/>
      <c r="AI1548" s="13"/>
      <c r="AJ1548" s="13"/>
      <c r="AK1548" s="13"/>
      <c r="AL1548" s="13"/>
      <c r="AM1548" s="13"/>
      <c r="AN1548" s="13"/>
      <c r="AO1548" s="13"/>
      <c r="AP1548" s="13"/>
    </row>
    <row r="1549" spans="1:42" x14ac:dyDescent="0.25">
      <c r="A1549" s="13"/>
      <c r="C1549" s="13"/>
      <c r="D1549" s="13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F1549" s="13"/>
      <c r="AG1549" s="13"/>
      <c r="AH1549" s="13"/>
      <c r="AI1549" s="13"/>
      <c r="AJ1549" s="13"/>
      <c r="AK1549" s="13"/>
      <c r="AL1549" s="13"/>
      <c r="AM1549" s="13"/>
      <c r="AN1549" s="13"/>
      <c r="AO1549" s="13"/>
      <c r="AP1549" s="13"/>
    </row>
    <row r="1550" spans="1:42" x14ac:dyDescent="0.25">
      <c r="A1550" s="13"/>
      <c r="C1550" s="13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F1550" s="13"/>
      <c r="AG1550" s="13"/>
      <c r="AH1550" s="13"/>
      <c r="AI1550" s="13"/>
      <c r="AJ1550" s="13"/>
      <c r="AK1550" s="13"/>
      <c r="AL1550" s="13"/>
      <c r="AM1550" s="13"/>
      <c r="AN1550" s="13"/>
      <c r="AO1550" s="13"/>
      <c r="AP1550" s="13"/>
    </row>
    <row r="1551" spans="1:42" x14ac:dyDescent="0.25">
      <c r="A1551" s="13"/>
      <c r="C1551" s="13"/>
      <c r="D1551" s="13"/>
      <c r="E1551" s="13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F1551" s="13"/>
      <c r="AG1551" s="13"/>
      <c r="AH1551" s="13"/>
      <c r="AI1551" s="13"/>
      <c r="AJ1551" s="13"/>
      <c r="AK1551" s="13"/>
      <c r="AL1551" s="13"/>
      <c r="AM1551" s="13"/>
      <c r="AN1551" s="13"/>
      <c r="AO1551" s="13"/>
      <c r="AP1551" s="13"/>
    </row>
    <row r="1552" spans="1:42" x14ac:dyDescent="0.25">
      <c r="A1552" s="13"/>
      <c r="C1552" s="13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F1552" s="13"/>
      <c r="AG1552" s="13"/>
      <c r="AH1552" s="13"/>
      <c r="AI1552" s="13"/>
      <c r="AJ1552" s="13"/>
      <c r="AK1552" s="13"/>
      <c r="AL1552" s="13"/>
      <c r="AM1552" s="13"/>
      <c r="AN1552" s="13"/>
      <c r="AO1552" s="13"/>
      <c r="AP1552" s="13"/>
    </row>
    <row r="1553" spans="1:42" x14ac:dyDescent="0.25">
      <c r="A1553" s="13"/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F1553" s="13"/>
      <c r="AG1553" s="13"/>
      <c r="AH1553" s="13"/>
      <c r="AI1553" s="13"/>
      <c r="AJ1553" s="13"/>
      <c r="AK1553" s="13"/>
      <c r="AL1553" s="13"/>
      <c r="AM1553" s="13"/>
      <c r="AN1553" s="13"/>
      <c r="AO1553" s="13"/>
      <c r="AP1553" s="13"/>
    </row>
    <row r="1554" spans="1:42" x14ac:dyDescent="0.25">
      <c r="A1554" s="13"/>
      <c r="C1554" s="13"/>
      <c r="D1554" s="13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F1554" s="13"/>
      <c r="AG1554" s="13"/>
      <c r="AH1554" s="13"/>
      <c r="AI1554" s="13"/>
      <c r="AJ1554" s="13"/>
      <c r="AK1554" s="13"/>
      <c r="AL1554" s="13"/>
      <c r="AM1554" s="13"/>
      <c r="AN1554" s="13"/>
      <c r="AO1554" s="13"/>
      <c r="AP1554" s="13"/>
    </row>
    <row r="1555" spans="1:42" x14ac:dyDescent="0.25">
      <c r="A1555" s="13"/>
      <c r="C1555" s="13"/>
      <c r="D1555" s="13"/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F1555" s="13"/>
      <c r="AG1555" s="13"/>
      <c r="AH1555" s="13"/>
      <c r="AI1555" s="13"/>
      <c r="AJ1555" s="13"/>
      <c r="AK1555" s="13"/>
      <c r="AL1555" s="13"/>
      <c r="AM1555" s="13"/>
      <c r="AN1555" s="13"/>
      <c r="AO1555" s="13"/>
      <c r="AP1555" s="13"/>
    </row>
    <row r="1556" spans="1:42" x14ac:dyDescent="0.25">
      <c r="A1556" s="13"/>
      <c r="C1556" s="13"/>
      <c r="D1556" s="13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F1556" s="13"/>
      <c r="AG1556" s="13"/>
      <c r="AH1556" s="13"/>
      <c r="AI1556" s="13"/>
      <c r="AJ1556" s="13"/>
      <c r="AK1556" s="13"/>
      <c r="AL1556" s="13"/>
      <c r="AM1556" s="13"/>
      <c r="AN1556" s="13"/>
      <c r="AO1556" s="13"/>
      <c r="AP1556" s="13"/>
    </row>
    <row r="1557" spans="1:42" x14ac:dyDescent="0.25">
      <c r="A1557" s="13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F1557" s="13"/>
      <c r="AG1557" s="13"/>
      <c r="AH1557" s="13"/>
      <c r="AI1557" s="13"/>
      <c r="AJ1557" s="13"/>
      <c r="AK1557" s="13"/>
      <c r="AL1557" s="13"/>
      <c r="AM1557" s="13"/>
      <c r="AN1557" s="13"/>
      <c r="AO1557" s="13"/>
      <c r="AP1557" s="13"/>
    </row>
    <row r="1558" spans="1:42" x14ac:dyDescent="0.25">
      <c r="A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F1558" s="13"/>
      <c r="AG1558" s="13"/>
      <c r="AH1558" s="13"/>
      <c r="AI1558" s="13"/>
      <c r="AJ1558" s="13"/>
      <c r="AK1558" s="13"/>
      <c r="AL1558" s="13"/>
      <c r="AM1558" s="13"/>
      <c r="AN1558" s="13"/>
      <c r="AO1558" s="13"/>
      <c r="AP1558" s="13"/>
    </row>
    <row r="1559" spans="1:42" x14ac:dyDescent="0.25">
      <c r="A1559" s="13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F1559" s="13"/>
      <c r="AG1559" s="13"/>
      <c r="AH1559" s="13"/>
      <c r="AI1559" s="13"/>
      <c r="AJ1559" s="13"/>
      <c r="AK1559" s="13"/>
      <c r="AL1559" s="13"/>
      <c r="AM1559" s="13"/>
      <c r="AN1559" s="13"/>
      <c r="AO1559" s="13"/>
      <c r="AP1559" s="13"/>
    </row>
    <row r="1560" spans="1:42" x14ac:dyDescent="0.25">
      <c r="A1560" s="13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F1560" s="13"/>
      <c r="AG1560" s="13"/>
      <c r="AH1560" s="13"/>
      <c r="AI1560" s="13"/>
      <c r="AJ1560" s="13"/>
      <c r="AK1560" s="13"/>
      <c r="AL1560" s="13"/>
      <c r="AM1560" s="13"/>
      <c r="AN1560" s="13"/>
      <c r="AO1560" s="13"/>
      <c r="AP1560" s="13"/>
    </row>
    <row r="1561" spans="1:42" x14ac:dyDescent="0.25">
      <c r="A1561" s="13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3"/>
      <c r="AI1561" s="13"/>
      <c r="AJ1561" s="13"/>
      <c r="AK1561" s="13"/>
      <c r="AL1561" s="13"/>
      <c r="AM1561" s="13"/>
      <c r="AN1561" s="13"/>
      <c r="AO1561" s="13"/>
      <c r="AP1561" s="13"/>
    </row>
    <row r="1562" spans="1:42" x14ac:dyDescent="0.25">
      <c r="A1562" s="13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F1562" s="13"/>
      <c r="AG1562" s="13"/>
      <c r="AH1562" s="13"/>
      <c r="AI1562" s="13"/>
      <c r="AJ1562" s="13"/>
      <c r="AK1562" s="13"/>
      <c r="AL1562" s="13"/>
      <c r="AM1562" s="13"/>
      <c r="AN1562" s="13"/>
      <c r="AO1562" s="13"/>
      <c r="AP1562" s="13"/>
    </row>
    <row r="1563" spans="1:42" x14ac:dyDescent="0.25">
      <c r="A1563" s="13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3"/>
      <c r="AI1563" s="13"/>
      <c r="AJ1563" s="13"/>
      <c r="AK1563" s="13"/>
      <c r="AL1563" s="13"/>
      <c r="AM1563" s="13"/>
      <c r="AN1563" s="13"/>
      <c r="AO1563" s="13"/>
      <c r="AP1563" s="13"/>
    </row>
    <row r="1564" spans="1:42" x14ac:dyDescent="0.25">
      <c r="A1564" s="13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F1564" s="13"/>
      <c r="AG1564" s="13"/>
      <c r="AH1564" s="13"/>
      <c r="AI1564" s="13"/>
      <c r="AJ1564" s="13"/>
      <c r="AK1564" s="13"/>
      <c r="AL1564" s="13"/>
      <c r="AM1564" s="13"/>
      <c r="AN1564" s="13"/>
      <c r="AO1564" s="13"/>
      <c r="AP1564" s="13"/>
    </row>
    <row r="1565" spans="1:42" x14ac:dyDescent="0.25">
      <c r="A1565" s="13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3"/>
      <c r="AI1565" s="13"/>
      <c r="AJ1565" s="13"/>
      <c r="AK1565" s="13"/>
      <c r="AL1565" s="13"/>
      <c r="AM1565" s="13"/>
      <c r="AN1565" s="13"/>
      <c r="AO1565" s="13"/>
      <c r="AP1565" s="13"/>
    </row>
    <row r="1566" spans="1:42" x14ac:dyDescent="0.25">
      <c r="A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F1566" s="13"/>
      <c r="AG1566" s="13"/>
      <c r="AH1566" s="13"/>
      <c r="AI1566" s="13"/>
      <c r="AJ1566" s="13"/>
      <c r="AK1566" s="13"/>
      <c r="AL1566" s="13"/>
      <c r="AM1566" s="13"/>
      <c r="AN1566" s="13"/>
      <c r="AO1566" s="13"/>
      <c r="AP1566" s="13"/>
    </row>
    <row r="1567" spans="1:42" x14ac:dyDescent="0.25">
      <c r="A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3"/>
      <c r="AI1567" s="13"/>
      <c r="AJ1567" s="13"/>
      <c r="AK1567" s="13"/>
      <c r="AL1567" s="13"/>
      <c r="AM1567" s="13"/>
      <c r="AN1567" s="13"/>
      <c r="AO1567" s="13"/>
      <c r="AP1567" s="13"/>
    </row>
    <row r="1568" spans="1:42" x14ac:dyDescent="0.25">
      <c r="A1568" s="13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F1568" s="13"/>
      <c r="AG1568" s="13"/>
      <c r="AH1568" s="13"/>
      <c r="AI1568" s="13"/>
      <c r="AJ1568" s="13"/>
      <c r="AK1568" s="13"/>
      <c r="AL1568" s="13"/>
      <c r="AM1568" s="13"/>
      <c r="AN1568" s="13"/>
      <c r="AO1568" s="13"/>
      <c r="AP1568" s="13"/>
    </row>
    <row r="1569" spans="1:42" x14ac:dyDescent="0.25">
      <c r="A1569" s="13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3"/>
      <c r="AI1569" s="13"/>
      <c r="AJ1569" s="13"/>
      <c r="AK1569" s="13"/>
      <c r="AL1569" s="13"/>
      <c r="AM1569" s="13"/>
      <c r="AN1569" s="13"/>
      <c r="AO1569" s="13"/>
      <c r="AP1569" s="13"/>
    </row>
    <row r="1570" spans="1:42" x14ac:dyDescent="0.25">
      <c r="A1570" s="13"/>
      <c r="C1570" s="13"/>
      <c r="D1570" s="13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F1570" s="13"/>
      <c r="AG1570" s="13"/>
      <c r="AH1570" s="13"/>
      <c r="AI1570" s="13"/>
      <c r="AJ1570" s="13"/>
      <c r="AK1570" s="13"/>
      <c r="AL1570" s="13"/>
      <c r="AM1570" s="13"/>
      <c r="AN1570" s="13"/>
      <c r="AO1570" s="13"/>
      <c r="AP1570" s="13"/>
    </row>
    <row r="1571" spans="1:42" x14ac:dyDescent="0.25">
      <c r="A1571" s="13"/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3"/>
      <c r="AI1571" s="13"/>
      <c r="AJ1571" s="13"/>
      <c r="AK1571" s="13"/>
      <c r="AL1571" s="13"/>
      <c r="AM1571" s="13"/>
      <c r="AN1571" s="13"/>
      <c r="AO1571" s="13"/>
      <c r="AP1571" s="13"/>
    </row>
    <row r="1572" spans="1:42" x14ac:dyDescent="0.25">
      <c r="A1572" s="13"/>
      <c r="C1572" s="13"/>
      <c r="D1572" s="13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F1572" s="13"/>
      <c r="AG1572" s="13"/>
      <c r="AH1572" s="13"/>
      <c r="AI1572" s="13"/>
      <c r="AJ1572" s="13"/>
      <c r="AK1572" s="13"/>
      <c r="AL1572" s="13"/>
      <c r="AM1572" s="13"/>
      <c r="AN1572" s="13"/>
      <c r="AO1572" s="13"/>
      <c r="AP1572" s="13"/>
    </row>
    <row r="1573" spans="1:42" x14ac:dyDescent="0.25">
      <c r="A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3"/>
      <c r="AI1573" s="13"/>
      <c r="AJ1573" s="13"/>
      <c r="AK1573" s="13"/>
      <c r="AL1573" s="13"/>
      <c r="AM1573" s="13"/>
      <c r="AN1573" s="13"/>
      <c r="AO1573" s="13"/>
      <c r="AP1573" s="13"/>
    </row>
    <row r="1574" spans="1:42" x14ac:dyDescent="0.25">
      <c r="A1574" s="13"/>
      <c r="C1574" s="13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F1574" s="13"/>
      <c r="AG1574" s="13"/>
      <c r="AH1574" s="13"/>
      <c r="AI1574" s="13"/>
      <c r="AJ1574" s="13"/>
      <c r="AK1574" s="13"/>
      <c r="AL1574" s="13"/>
      <c r="AM1574" s="13"/>
      <c r="AN1574" s="13"/>
      <c r="AO1574" s="13"/>
      <c r="AP1574" s="13"/>
    </row>
    <row r="1575" spans="1:42" x14ac:dyDescent="0.25">
      <c r="A1575" s="13"/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F1575" s="13"/>
      <c r="AG1575" s="13"/>
      <c r="AH1575" s="13"/>
      <c r="AI1575" s="13"/>
      <c r="AJ1575" s="13"/>
      <c r="AK1575" s="13"/>
      <c r="AL1575" s="13"/>
      <c r="AM1575" s="13"/>
      <c r="AN1575" s="13"/>
      <c r="AO1575" s="13"/>
      <c r="AP1575" s="13"/>
    </row>
    <row r="1576" spans="1:42" x14ac:dyDescent="0.25">
      <c r="A1576" s="13"/>
      <c r="C1576" s="13"/>
      <c r="D1576" s="13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F1576" s="13"/>
      <c r="AG1576" s="13"/>
      <c r="AH1576" s="13"/>
      <c r="AI1576" s="13"/>
      <c r="AJ1576" s="13"/>
      <c r="AK1576" s="13"/>
      <c r="AL1576" s="13"/>
      <c r="AM1576" s="13"/>
      <c r="AN1576" s="13"/>
      <c r="AO1576" s="13"/>
      <c r="AP1576" s="13"/>
    </row>
    <row r="1577" spans="1:42" x14ac:dyDescent="0.25">
      <c r="A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F1577" s="13"/>
      <c r="AG1577" s="13"/>
      <c r="AH1577" s="13"/>
      <c r="AI1577" s="13"/>
      <c r="AJ1577" s="13"/>
      <c r="AK1577" s="13"/>
      <c r="AL1577" s="13"/>
      <c r="AM1577" s="13"/>
      <c r="AN1577" s="13"/>
      <c r="AO1577" s="13"/>
      <c r="AP1577" s="13"/>
    </row>
    <row r="1578" spans="1:42" x14ac:dyDescent="0.25">
      <c r="A1578" s="13"/>
      <c r="C1578" s="13"/>
      <c r="D1578" s="13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F1578" s="13"/>
      <c r="AG1578" s="13"/>
      <c r="AH1578" s="13"/>
      <c r="AI1578" s="13"/>
      <c r="AJ1578" s="13"/>
      <c r="AK1578" s="13"/>
      <c r="AL1578" s="13"/>
      <c r="AM1578" s="13"/>
      <c r="AN1578" s="13"/>
      <c r="AO1578" s="13"/>
      <c r="AP1578" s="13"/>
    </row>
    <row r="1579" spans="1:42" x14ac:dyDescent="0.25">
      <c r="A1579" s="13"/>
      <c r="C1579" s="13"/>
      <c r="D1579" s="13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F1579" s="13"/>
      <c r="AG1579" s="13"/>
      <c r="AH1579" s="13"/>
      <c r="AI1579" s="13"/>
      <c r="AJ1579" s="13"/>
      <c r="AK1579" s="13"/>
      <c r="AL1579" s="13"/>
      <c r="AM1579" s="13"/>
      <c r="AN1579" s="13"/>
      <c r="AO1579" s="13"/>
      <c r="AP1579" s="13"/>
    </row>
    <row r="1580" spans="1:42" x14ac:dyDescent="0.25">
      <c r="A1580" s="13"/>
      <c r="C1580" s="13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F1580" s="13"/>
      <c r="AG1580" s="13"/>
      <c r="AH1580" s="13"/>
      <c r="AI1580" s="13"/>
      <c r="AJ1580" s="13"/>
      <c r="AK1580" s="13"/>
      <c r="AL1580" s="13"/>
      <c r="AM1580" s="13"/>
      <c r="AN1580" s="13"/>
      <c r="AO1580" s="13"/>
      <c r="AP1580" s="13"/>
    </row>
    <row r="1581" spans="1:42" x14ac:dyDescent="0.25">
      <c r="A1581" s="13"/>
      <c r="C1581" s="13"/>
      <c r="D1581" s="13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F1581" s="13"/>
      <c r="AG1581" s="13"/>
      <c r="AH1581" s="13"/>
      <c r="AI1581" s="13"/>
      <c r="AJ1581" s="13"/>
      <c r="AK1581" s="13"/>
      <c r="AL1581" s="13"/>
      <c r="AM1581" s="13"/>
      <c r="AN1581" s="13"/>
      <c r="AO1581" s="13"/>
      <c r="AP1581" s="13"/>
    </row>
    <row r="1582" spans="1:42" x14ac:dyDescent="0.25">
      <c r="A1582" s="13"/>
      <c r="C1582" s="13"/>
      <c r="D1582" s="13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F1582" s="13"/>
      <c r="AG1582" s="13"/>
      <c r="AH1582" s="13"/>
      <c r="AI1582" s="13"/>
      <c r="AJ1582" s="13"/>
      <c r="AK1582" s="13"/>
      <c r="AL1582" s="13"/>
      <c r="AM1582" s="13"/>
      <c r="AN1582" s="13"/>
      <c r="AO1582" s="13"/>
      <c r="AP1582" s="13"/>
    </row>
    <row r="1583" spans="1:42" x14ac:dyDescent="0.25">
      <c r="A1583" s="13"/>
      <c r="C1583" s="13"/>
      <c r="D1583" s="13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F1583" s="13"/>
      <c r="AG1583" s="13"/>
      <c r="AH1583" s="13"/>
      <c r="AI1583" s="13"/>
      <c r="AJ1583" s="13"/>
      <c r="AK1583" s="13"/>
      <c r="AL1583" s="13"/>
      <c r="AM1583" s="13"/>
      <c r="AN1583" s="13"/>
      <c r="AO1583" s="13"/>
      <c r="AP1583" s="13"/>
    </row>
    <row r="1584" spans="1:42" x14ac:dyDescent="0.25">
      <c r="A1584" s="13"/>
      <c r="C1584" s="13"/>
      <c r="D1584" s="13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F1584" s="13"/>
      <c r="AG1584" s="13"/>
      <c r="AH1584" s="13"/>
      <c r="AI1584" s="13"/>
      <c r="AJ1584" s="13"/>
      <c r="AK1584" s="13"/>
      <c r="AL1584" s="13"/>
      <c r="AM1584" s="13"/>
      <c r="AN1584" s="13"/>
      <c r="AO1584" s="13"/>
      <c r="AP1584" s="13"/>
    </row>
    <row r="1585" spans="1:42" x14ac:dyDescent="0.25">
      <c r="A1585" s="13"/>
      <c r="C1585" s="13"/>
      <c r="D1585" s="13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F1585" s="13"/>
      <c r="AG1585" s="13"/>
      <c r="AH1585" s="13"/>
      <c r="AI1585" s="13"/>
      <c r="AJ1585" s="13"/>
      <c r="AK1585" s="13"/>
      <c r="AL1585" s="13"/>
      <c r="AM1585" s="13"/>
      <c r="AN1585" s="13"/>
      <c r="AO1585" s="13"/>
      <c r="AP1585" s="13"/>
    </row>
    <row r="1586" spans="1:42" x14ac:dyDescent="0.25">
      <c r="A1586" s="13"/>
      <c r="C1586" s="13"/>
      <c r="D1586" s="13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F1586" s="13"/>
      <c r="AG1586" s="13"/>
      <c r="AH1586" s="13"/>
      <c r="AI1586" s="13"/>
      <c r="AJ1586" s="13"/>
      <c r="AK1586" s="13"/>
      <c r="AL1586" s="13"/>
      <c r="AM1586" s="13"/>
      <c r="AN1586" s="13"/>
      <c r="AO1586" s="13"/>
      <c r="AP1586" s="13"/>
    </row>
    <row r="1587" spans="1:42" x14ac:dyDescent="0.25">
      <c r="A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F1587" s="13"/>
      <c r="AG1587" s="13"/>
      <c r="AH1587" s="13"/>
      <c r="AI1587" s="13"/>
      <c r="AJ1587" s="13"/>
      <c r="AK1587" s="13"/>
      <c r="AL1587" s="13"/>
      <c r="AM1587" s="13"/>
      <c r="AN1587" s="13"/>
      <c r="AO1587" s="13"/>
      <c r="AP1587" s="13"/>
    </row>
    <row r="1588" spans="1:42" x14ac:dyDescent="0.25">
      <c r="A1588" s="13"/>
      <c r="C1588" s="13"/>
      <c r="D1588" s="13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F1588" s="13"/>
      <c r="AG1588" s="13"/>
      <c r="AH1588" s="13"/>
      <c r="AI1588" s="13"/>
      <c r="AJ1588" s="13"/>
      <c r="AK1588" s="13"/>
      <c r="AL1588" s="13"/>
      <c r="AM1588" s="13"/>
      <c r="AN1588" s="13"/>
      <c r="AO1588" s="13"/>
      <c r="AP1588" s="13"/>
    </row>
    <row r="1589" spans="1:42" x14ac:dyDescent="0.25">
      <c r="A1589" s="13"/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F1589" s="13"/>
      <c r="AG1589" s="13"/>
      <c r="AH1589" s="13"/>
      <c r="AI1589" s="13"/>
      <c r="AJ1589" s="13"/>
      <c r="AK1589" s="13"/>
      <c r="AL1589" s="13"/>
      <c r="AM1589" s="13"/>
      <c r="AN1589" s="13"/>
      <c r="AO1589" s="13"/>
      <c r="AP1589" s="13"/>
    </row>
    <row r="1590" spans="1:42" x14ac:dyDescent="0.25">
      <c r="A1590" s="13"/>
      <c r="C1590" s="13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F1590" s="13"/>
      <c r="AG1590" s="13"/>
      <c r="AH1590" s="13"/>
      <c r="AI1590" s="13"/>
      <c r="AJ1590" s="13"/>
      <c r="AK1590" s="13"/>
      <c r="AL1590" s="13"/>
      <c r="AM1590" s="13"/>
      <c r="AN1590" s="13"/>
      <c r="AO1590" s="13"/>
      <c r="AP1590" s="13"/>
    </row>
    <row r="1591" spans="1:42" x14ac:dyDescent="0.25">
      <c r="A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F1591" s="13"/>
      <c r="AG1591" s="13"/>
      <c r="AH1591" s="13"/>
      <c r="AI1591" s="13"/>
      <c r="AJ1591" s="13"/>
      <c r="AK1591" s="13"/>
      <c r="AL1591" s="13"/>
      <c r="AM1591" s="13"/>
      <c r="AN1591" s="13"/>
      <c r="AO1591" s="13"/>
      <c r="AP1591" s="13"/>
    </row>
    <row r="1592" spans="1:42" x14ac:dyDescent="0.25">
      <c r="A1592" s="13"/>
      <c r="C1592" s="13"/>
      <c r="D1592" s="13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F1592" s="13"/>
      <c r="AG1592" s="13"/>
      <c r="AH1592" s="13"/>
      <c r="AI1592" s="13"/>
      <c r="AJ1592" s="13"/>
      <c r="AK1592" s="13"/>
      <c r="AL1592" s="13"/>
      <c r="AM1592" s="13"/>
      <c r="AN1592" s="13"/>
      <c r="AO1592" s="13"/>
      <c r="AP1592" s="13"/>
    </row>
    <row r="1593" spans="1:42" x14ac:dyDescent="0.25">
      <c r="A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F1593" s="13"/>
      <c r="AG1593" s="13"/>
      <c r="AH1593" s="13"/>
      <c r="AI1593" s="13"/>
      <c r="AJ1593" s="13"/>
      <c r="AK1593" s="13"/>
      <c r="AL1593" s="13"/>
      <c r="AM1593" s="13"/>
      <c r="AN1593" s="13"/>
      <c r="AO1593" s="13"/>
      <c r="AP1593" s="13"/>
    </row>
    <row r="1594" spans="1:42" x14ac:dyDescent="0.25">
      <c r="A1594" s="13"/>
      <c r="C1594" s="13"/>
      <c r="D1594" s="13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F1594" s="13"/>
      <c r="AG1594" s="13"/>
      <c r="AH1594" s="13"/>
      <c r="AI1594" s="13"/>
      <c r="AJ1594" s="13"/>
      <c r="AK1594" s="13"/>
      <c r="AL1594" s="13"/>
      <c r="AM1594" s="13"/>
      <c r="AN1594" s="13"/>
      <c r="AO1594" s="13"/>
      <c r="AP1594" s="13"/>
    </row>
    <row r="1595" spans="1:42" x14ac:dyDescent="0.25">
      <c r="A1595" s="13"/>
      <c r="C1595" s="13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F1595" s="13"/>
      <c r="AG1595" s="13"/>
      <c r="AH1595" s="13"/>
      <c r="AI1595" s="13"/>
      <c r="AJ1595" s="13"/>
      <c r="AK1595" s="13"/>
      <c r="AL1595" s="13"/>
      <c r="AM1595" s="13"/>
      <c r="AN1595" s="13"/>
      <c r="AO1595" s="13"/>
      <c r="AP1595" s="13"/>
    </row>
    <row r="1596" spans="1:42" x14ac:dyDescent="0.25">
      <c r="A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F1596" s="13"/>
      <c r="AG1596" s="13"/>
      <c r="AH1596" s="13"/>
      <c r="AI1596" s="13"/>
      <c r="AJ1596" s="13"/>
      <c r="AK1596" s="13"/>
      <c r="AL1596" s="13"/>
      <c r="AM1596" s="13"/>
      <c r="AN1596" s="13"/>
      <c r="AO1596" s="13"/>
      <c r="AP1596" s="13"/>
    </row>
    <row r="1597" spans="1:42" x14ac:dyDescent="0.25">
      <c r="A1597" s="13"/>
      <c r="C1597" s="13"/>
      <c r="D1597" s="13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F1597" s="13"/>
      <c r="AG1597" s="13"/>
      <c r="AH1597" s="13"/>
      <c r="AI1597" s="13"/>
      <c r="AJ1597" s="13"/>
      <c r="AK1597" s="13"/>
      <c r="AL1597" s="13"/>
      <c r="AM1597" s="13"/>
      <c r="AN1597" s="13"/>
      <c r="AO1597" s="13"/>
      <c r="AP1597" s="13"/>
    </row>
    <row r="1598" spans="1:42" x14ac:dyDescent="0.25">
      <c r="A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F1598" s="13"/>
      <c r="AG1598" s="13"/>
      <c r="AH1598" s="13"/>
      <c r="AI1598" s="13"/>
      <c r="AJ1598" s="13"/>
      <c r="AK1598" s="13"/>
      <c r="AL1598" s="13"/>
      <c r="AM1598" s="13"/>
      <c r="AN1598" s="13"/>
      <c r="AO1598" s="13"/>
      <c r="AP1598" s="13"/>
    </row>
    <row r="1599" spans="1:42" x14ac:dyDescent="0.25">
      <c r="A1599" s="13"/>
      <c r="C1599" s="13"/>
      <c r="D1599" s="13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F1599" s="13"/>
      <c r="AG1599" s="13"/>
      <c r="AH1599" s="13"/>
      <c r="AI1599" s="13"/>
      <c r="AJ1599" s="13"/>
      <c r="AK1599" s="13"/>
      <c r="AL1599" s="13"/>
      <c r="AM1599" s="13"/>
      <c r="AN1599" s="13"/>
      <c r="AO1599" s="13"/>
      <c r="AP1599" s="13"/>
    </row>
    <row r="1600" spans="1:42" x14ac:dyDescent="0.25">
      <c r="A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F1600" s="13"/>
      <c r="AG1600" s="13"/>
      <c r="AH1600" s="13"/>
      <c r="AI1600" s="13"/>
      <c r="AJ1600" s="13"/>
      <c r="AK1600" s="13"/>
      <c r="AL1600" s="13"/>
      <c r="AM1600" s="13"/>
      <c r="AN1600" s="13"/>
      <c r="AO1600" s="13"/>
      <c r="AP1600" s="13"/>
    </row>
    <row r="1601" spans="1:42" x14ac:dyDescent="0.25">
      <c r="A1601" s="13"/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F1601" s="13"/>
      <c r="AG1601" s="13"/>
      <c r="AH1601" s="13"/>
      <c r="AI1601" s="13"/>
      <c r="AJ1601" s="13"/>
      <c r="AK1601" s="13"/>
      <c r="AL1601" s="13"/>
      <c r="AM1601" s="13"/>
      <c r="AN1601" s="13"/>
      <c r="AO1601" s="13"/>
      <c r="AP1601" s="13"/>
    </row>
    <row r="1602" spans="1:42" x14ac:dyDescent="0.25">
      <c r="A1602" s="13"/>
      <c r="C1602" s="13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F1602" s="13"/>
      <c r="AG1602" s="13"/>
      <c r="AH1602" s="13"/>
      <c r="AI1602" s="13"/>
      <c r="AJ1602" s="13"/>
      <c r="AK1602" s="13"/>
      <c r="AL1602" s="13"/>
      <c r="AM1602" s="13"/>
      <c r="AN1602" s="13"/>
      <c r="AO1602" s="13"/>
      <c r="AP1602" s="13"/>
    </row>
    <row r="1603" spans="1:42" x14ac:dyDescent="0.25">
      <c r="A1603" s="13"/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F1603" s="13"/>
      <c r="AG1603" s="13"/>
      <c r="AH1603" s="13"/>
      <c r="AI1603" s="13"/>
      <c r="AJ1603" s="13"/>
      <c r="AK1603" s="13"/>
      <c r="AL1603" s="13"/>
      <c r="AM1603" s="13"/>
      <c r="AN1603" s="13"/>
      <c r="AO1603" s="13"/>
      <c r="AP1603" s="13"/>
    </row>
    <row r="1604" spans="1:42" x14ac:dyDescent="0.25">
      <c r="A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F1604" s="13"/>
      <c r="AG1604" s="13"/>
      <c r="AH1604" s="13"/>
      <c r="AI1604" s="13"/>
      <c r="AJ1604" s="13"/>
      <c r="AK1604" s="13"/>
      <c r="AL1604" s="13"/>
      <c r="AM1604" s="13"/>
      <c r="AN1604" s="13"/>
      <c r="AO1604" s="13"/>
      <c r="AP1604" s="13"/>
    </row>
    <row r="1605" spans="1:42" x14ac:dyDescent="0.25">
      <c r="A1605" s="13"/>
      <c r="C1605" s="13"/>
      <c r="D1605" s="13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F1605" s="13"/>
      <c r="AG1605" s="13"/>
      <c r="AH1605" s="13"/>
      <c r="AI1605" s="13"/>
      <c r="AJ1605" s="13"/>
      <c r="AK1605" s="13"/>
      <c r="AL1605" s="13"/>
      <c r="AM1605" s="13"/>
      <c r="AN1605" s="13"/>
      <c r="AO1605" s="13"/>
      <c r="AP1605" s="13"/>
    </row>
    <row r="1606" spans="1:42" x14ac:dyDescent="0.25">
      <c r="A1606" s="13"/>
      <c r="C1606" s="13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F1606" s="13"/>
      <c r="AG1606" s="13"/>
      <c r="AH1606" s="13"/>
      <c r="AI1606" s="13"/>
      <c r="AJ1606" s="13"/>
      <c r="AK1606" s="13"/>
      <c r="AL1606" s="13"/>
      <c r="AM1606" s="13"/>
      <c r="AN1606" s="13"/>
      <c r="AO1606" s="13"/>
      <c r="AP1606" s="13"/>
    </row>
    <row r="1607" spans="1:42" x14ac:dyDescent="0.25">
      <c r="A1607" s="13"/>
      <c r="C1607" s="13"/>
      <c r="D1607" s="13"/>
      <c r="E1607" s="13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F1607" s="13"/>
      <c r="AG1607" s="13"/>
      <c r="AH1607" s="13"/>
      <c r="AI1607" s="13"/>
      <c r="AJ1607" s="13"/>
      <c r="AK1607" s="13"/>
      <c r="AL1607" s="13"/>
      <c r="AM1607" s="13"/>
      <c r="AN1607" s="13"/>
      <c r="AO1607" s="13"/>
      <c r="AP1607" s="13"/>
    </row>
    <row r="1608" spans="1:42" x14ac:dyDescent="0.25">
      <c r="A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F1608" s="13"/>
      <c r="AG1608" s="13"/>
      <c r="AH1608" s="13"/>
      <c r="AI1608" s="13"/>
      <c r="AJ1608" s="13"/>
      <c r="AK1608" s="13"/>
      <c r="AL1608" s="13"/>
      <c r="AM1608" s="13"/>
      <c r="AN1608" s="13"/>
      <c r="AO1608" s="13"/>
      <c r="AP1608" s="13"/>
    </row>
    <row r="1609" spans="1:42" x14ac:dyDescent="0.25">
      <c r="A1609" s="13"/>
      <c r="C1609" s="13"/>
      <c r="D1609" s="13"/>
      <c r="E1609" s="13"/>
      <c r="F1609" s="13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F1609" s="13"/>
      <c r="AG1609" s="13"/>
      <c r="AH1609" s="13"/>
      <c r="AI1609" s="13"/>
      <c r="AJ1609" s="13"/>
      <c r="AK1609" s="13"/>
      <c r="AL1609" s="13"/>
      <c r="AM1609" s="13"/>
      <c r="AN1609" s="13"/>
      <c r="AO1609" s="13"/>
      <c r="AP1609" s="13"/>
    </row>
    <row r="1610" spans="1:42" x14ac:dyDescent="0.25">
      <c r="A1610" s="13"/>
      <c r="C1610" s="13"/>
      <c r="D1610" s="13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F1610" s="13"/>
      <c r="AG1610" s="13"/>
      <c r="AH1610" s="13"/>
      <c r="AI1610" s="13"/>
      <c r="AJ1610" s="13"/>
      <c r="AK1610" s="13"/>
      <c r="AL1610" s="13"/>
      <c r="AM1610" s="13"/>
      <c r="AN1610" s="13"/>
      <c r="AO1610" s="13"/>
      <c r="AP1610" s="13"/>
    </row>
    <row r="1611" spans="1:42" x14ac:dyDescent="0.25">
      <c r="A1611" s="13"/>
      <c r="C1611" s="13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F1611" s="13"/>
      <c r="AG1611" s="13"/>
      <c r="AH1611" s="13"/>
      <c r="AI1611" s="13"/>
      <c r="AJ1611" s="13"/>
      <c r="AK1611" s="13"/>
      <c r="AL1611" s="13"/>
      <c r="AM1611" s="13"/>
      <c r="AN1611" s="13"/>
      <c r="AO1611" s="13"/>
      <c r="AP1611" s="13"/>
    </row>
    <row r="1612" spans="1:42" x14ac:dyDescent="0.25">
      <c r="A1612" s="13"/>
      <c r="C1612" s="13"/>
      <c r="D1612" s="13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F1612" s="13"/>
      <c r="AG1612" s="13"/>
      <c r="AH1612" s="13"/>
      <c r="AI1612" s="13"/>
      <c r="AJ1612" s="13"/>
      <c r="AK1612" s="13"/>
      <c r="AL1612" s="13"/>
      <c r="AM1612" s="13"/>
      <c r="AN1612" s="13"/>
      <c r="AO1612" s="13"/>
      <c r="AP1612" s="13"/>
    </row>
    <row r="1613" spans="1:42" x14ac:dyDescent="0.25">
      <c r="A1613" s="13"/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F1613" s="13"/>
      <c r="AG1613" s="13"/>
      <c r="AH1613" s="13"/>
      <c r="AI1613" s="13"/>
      <c r="AJ1613" s="13"/>
      <c r="AK1613" s="13"/>
      <c r="AL1613" s="13"/>
      <c r="AM1613" s="13"/>
      <c r="AN1613" s="13"/>
      <c r="AO1613" s="13"/>
      <c r="AP1613" s="13"/>
    </row>
    <row r="1614" spans="1:42" x14ac:dyDescent="0.25">
      <c r="A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F1614" s="13"/>
      <c r="AG1614" s="13"/>
      <c r="AH1614" s="13"/>
      <c r="AI1614" s="13"/>
      <c r="AJ1614" s="13"/>
      <c r="AK1614" s="13"/>
      <c r="AL1614" s="13"/>
      <c r="AM1614" s="13"/>
      <c r="AN1614" s="13"/>
      <c r="AO1614" s="13"/>
      <c r="AP1614" s="13"/>
    </row>
    <row r="1615" spans="1:42" x14ac:dyDescent="0.25">
      <c r="A1615" s="13"/>
      <c r="C1615" s="13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F1615" s="13"/>
      <c r="AG1615" s="13"/>
      <c r="AH1615" s="13"/>
      <c r="AI1615" s="13"/>
      <c r="AJ1615" s="13"/>
      <c r="AK1615" s="13"/>
      <c r="AL1615" s="13"/>
      <c r="AM1615" s="13"/>
      <c r="AN1615" s="13"/>
      <c r="AO1615" s="13"/>
      <c r="AP1615" s="13"/>
    </row>
    <row r="1616" spans="1:42" x14ac:dyDescent="0.25">
      <c r="A1616" s="13"/>
      <c r="C1616" s="13"/>
      <c r="D1616" s="13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F1616" s="13"/>
      <c r="AG1616" s="13"/>
      <c r="AH1616" s="13"/>
      <c r="AI1616" s="13"/>
      <c r="AJ1616" s="13"/>
      <c r="AK1616" s="13"/>
      <c r="AL1616" s="13"/>
      <c r="AM1616" s="13"/>
      <c r="AN1616" s="13"/>
      <c r="AO1616" s="13"/>
      <c r="AP1616" s="13"/>
    </row>
    <row r="1617" spans="1:42" x14ac:dyDescent="0.25">
      <c r="A1617" s="13"/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F1617" s="13"/>
      <c r="AG1617" s="13"/>
      <c r="AH1617" s="13"/>
      <c r="AI1617" s="13"/>
      <c r="AJ1617" s="13"/>
      <c r="AK1617" s="13"/>
      <c r="AL1617" s="13"/>
      <c r="AM1617" s="13"/>
      <c r="AN1617" s="13"/>
      <c r="AO1617" s="13"/>
      <c r="AP1617" s="13"/>
    </row>
    <row r="1618" spans="1:42" x14ac:dyDescent="0.25">
      <c r="A1618" s="13"/>
      <c r="C1618" s="13"/>
      <c r="D1618" s="13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F1618" s="13"/>
      <c r="AG1618" s="13"/>
      <c r="AH1618" s="13"/>
      <c r="AI1618" s="13"/>
      <c r="AJ1618" s="13"/>
      <c r="AK1618" s="13"/>
      <c r="AL1618" s="13"/>
      <c r="AM1618" s="13"/>
      <c r="AN1618" s="13"/>
      <c r="AO1618" s="13"/>
      <c r="AP1618" s="13"/>
    </row>
    <row r="1619" spans="1:42" x14ac:dyDescent="0.25">
      <c r="A1619" s="13"/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F1619" s="13"/>
      <c r="AG1619" s="13"/>
      <c r="AH1619" s="13"/>
      <c r="AI1619" s="13"/>
      <c r="AJ1619" s="13"/>
      <c r="AK1619" s="13"/>
      <c r="AL1619" s="13"/>
      <c r="AM1619" s="13"/>
      <c r="AN1619" s="13"/>
      <c r="AO1619" s="13"/>
      <c r="AP1619" s="13"/>
    </row>
    <row r="1620" spans="1:42" x14ac:dyDescent="0.25">
      <c r="A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F1620" s="13"/>
      <c r="AG1620" s="13"/>
      <c r="AH1620" s="13"/>
      <c r="AI1620" s="13"/>
      <c r="AJ1620" s="13"/>
      <c r="AK1620" s="13"/>
      <c r="AL1620" s="13"/>
      <c r="AM1620" s="13"/>
      <c r="AN1620" s="13"/>
      <c r="AO1620" s="13"/>
      <c r="AP1620" s="13"/>
    </row>
    <row r="1621" spans="1:42" x14ac:dyDescent="0.25">
      <c r="A1621" s="13"/>
      <c r="C1621" s="13"/>
      <c r="D1621" s="13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F1621" s="13"/>
      <c r="AG1621" s="13"/>
      <c r="AH1621" s="13"/>
      <c r="AI1621" s="13"/>
      <c r="AJ1621" s="13"/>
      <c r="AK1621" s="13"/>
      <c r="AL1621" s="13"/>
      <c r="AM1621" s="13"/>
      <c r="AN1621" s="13"/>
      <c r="AO1621" s="13"/>
      <c r="AP1621" s="13"/>
    </row>
    <row r="1622" spans="1:42" x14ac:dyDescent="0.25">
      <c r="A1622" s="13"/>
      <c r="C1622" s="13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F1622" s="13"/>
      <c r="AG1622" s="13"/>
      <c r="AH1622" s="13"/>
      <c r="AI1622" s="13"/>
      <c r="AJ1622" s="13"/>
      <c r="AK1622" s="13"/>
      <c r="AL1622" s="13"/>
      <c r="AM1622" s="13"/>
      <c r="AN1622" s="13"/>
      <c r="AO1622" s="13"/>
      <c r="AP1622" s="13"/>
    </row>
    <row r="1623" spans="1:42" x14ac:dyDescent="0.25">
      <c r="A1623" s="13"/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F1623" s="13"/>
      <c r="AG1623" s="13"/>
      <c r="AH1623" s="13"/>
      <c r="AI1623" s="13"/>
      <c r="AJ1623" s="13"/>
      <c r="AK1623" s="13"/>
      <c r="AL1623" s="13"/>
      <c r="AM1623" s="13"/>
      <c r="AN1623" s="13"/>
      <c r="AO1623" s="13"/>
      <c r="AP1623" s="13"/>
    </row>
    <row r="1624" spans="1:42" x14ac:dyDescent="0.25">
      <c r="A1624" s="13"/>
      <c r="C1624" s="13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F1624" s="13"/>
      <c r="AG1624" s="13"/>
      <c r="AH1624" s="13"/>
      <c r="AI1624" s="13"/>
      <c r="AJ1624" s="13"/>
      <c r="AK1624" s="13"/>
      <c r="AL1624" s="13"/>
      <c r="AM1624" s="13"/>
      <c r="AN1624" s="13"/>
      <c r="AO1624" s="13"/>
      <c r="AP1624" s="13"/>
    </row>
    <row r="1625" spans="1:42" x14ac:dyDescent="0.25">
      <c r="A1625" s="13"/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F1625" s="13"/>
      <c r="AG1625" s="13"/>
      <c r="AH1625" s="13"/>
      <c r="AI1625" s="13"/>
      <c r="AJ1625" s="13"/>
      <c r="AK1625" s="13"/>
      <c r="AL1625" s="13"/>
      <c r="AM1625" s="13"/>
      <c r="AN1625" s="13"/>
      <c r="AO1625" s="13"/>
      <c r="AP1625" s="13"/>
    </row>
    <row r="1626" spans="1:42" x14ac:dyDescent="0.25">
      <c r="A1626" s="13"/>
      <c r="C1626" s="13"/>
      <c r="D1626" s="13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F1626" s="13"/>
      <c r="AG1626" s="13"/>
      <c r="AH1626" s="13"/>
      <c r="AI1626" s="13"/>
      <c r="AJ1626" s="13"/>
      <c r="AK1626" s="13"/>
      <c r="AL1626" s="13"/>
      <c r="AM1626" s="13"/>
      <c r="AN1626" s="13"/>
      <c r="AO1626" s="13"/>
      <c r="AP1626" s="13"/>
    </row>
    <row r="1627" spans="1:42" x14ac:dyDescent="0.25">
      <c r="A1627" s="13"/>
      <c r="C1627" s="13"/>
      <c r="D1627" s="13"/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F1627" s="13"/>
      <c r="AG1627" s="13"/>
      <c r="AH1627" s="13"/>
      <c r="AI1627" s="13"/>
      <c r="AJ1627" s="13"/>
      <c r="AK1627" s="13"/>
      <c r="AL1627" s="13"/>
      <c r="AM1627" s="13"/>
      <c r="AN1627" s="13"/>
      <c r="AO1627" s="13"/>
      <c r="AP1627" s="13"/>
    </row>
    <row r="1628" spans="1:42" x14ac:dyDescent="0.25">
      <c r="A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F1628" s="13"/>
      <c r="AG1628" s="13"/>
      <c r="AH1628" s="13"/>
      <c r="AI1628" s="13"/>
      <c r="AJ1628" s="13"/>
      <c r="AK1628" s="13"/>
      <c r="AL1628" s="13"/>
      <c r="AM1628" s="13"/>
      <c r="AN1628" s="13"/>
      <c r="AO1628" s="13"/>
      <c r="AP1628" s="13"/>
    </row>
    <row r="1629" spans="1:42" x14ac:dyDescent="0.25">
      <c r="A1629" s="13"/>
      <c r="C1629" s="13"/>
      <c r="D1629" s="13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F1629" s="13"/>
      <c r="AG1629" s="13"/>
      <c r="AH1629" s="13"/>
      <c r="AI1629" s="13"/>
      <c r="AJ1629" s="13"/>
      <c r="AK1629" s="13"/>
      <c r="AL1629" s="13"/>
      <c r="AM1629" s="13"/>
      <c r="AN1629" s="13"/>
      <c r="AO1629" s="13"/>
      <c r="AP1629" s="13"/>
    </row>
    <row r="1630" spans="1:42" x14ac:dyDescent="0.25">
      <c r="A1630" s="13"/>
      <c r="C1630" s="13"/>
      <c r="D1630" s="13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F1630" s="13"/>
      <c r="AG1630" s="13"/>
      <c r="AH1630" s="13"/>
      <c r="AI1630" s="13"/>
      <c r="AJ1630" s="13"/>
      <c r="AK1630" s="13"/>
      <c r="AL1630" s="13"/>
      <c r="AM1630" s="13"/>
      <c r="AN1630" s="13"/>
      <c r="AO1630" s="13"/>
      <c r="AP1630" s="13"/>
    </row>
    <row r="1631" spans="1:42" x14ac:dyDescent="0.25">
      <c r="A1631" s="13"/>
      <c r="C1631" s="13"/>
      <c r="D1631" s="13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F1631" s="13"/>
      <c r="AG1631" s="13"/>
      <c r="AH1631" s="13"/>
      <c r="AI1631" s="13"/>
      <c r="AJ1631" s="13"/>
      <c r="AK1631" s="13"/>
      <c r="AL1631" s="13"/>
      <c r="AM1631" s="13"/>
      <c r="AN1631" s="13"/>
      <c r="AO1631" s="13"/>
      <c r="AP1631" s="13"/>
    </row>
    <row r="1632" spans="1:42" x14ac:dyDescent="0.25">
      <c r="A1632" s="13"/>
      <c r="C1632" s="13"/>
      <c r="D1632" s="13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F1632" s="13"/>
      <c r="AG1632" s="13"/>
      <c r="AH1632" s="13"/>
      <c r="AI1632" s="13"/>
      <c r="AJ1632" s="13"/>
      <c r="AK1632" s="13"/>
      <c r="AL1632" s="13"/>
      <c r="AM1632" s="13"/>
      <c r="AN1632" s="13"/>
      <c r="AO1632" s="13"/>
      <c r="AP1632" s="13"/>
    </row>
    <row r="1633" spans="1:42" x14ac:dyDescent="0.25">
      <c r="A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F1633" s="13"/>
      <c r="AG1633" s="13"/>
      <c r="AH1633" s="13"/>
      <c r="AI1633" s="13"/>
      <c r="AJ1633" s="13"/>
      <c r="AK1633" s="13"/>
      <c r="AL1633" s="13"/>
      <c r="AM1633" s="13"/>
      <c r="AN1633" s="13"/>
      <c r="AO1633" s="13"/>
      <c r="AP1633" s="13"/>
    </row>
    <row r="1634" spans="1:42" x14ac:dyDescent="0.25">
      <c r="A1634" s="13"/>
      <c r="C1634" s="13"/>
      <c r="D1634" s="13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F1634" s="13"/>
      <c r="AG1634" s="13"/>
      <c r="AH1634" s="13"/>
      <c r="AI1634" s="13"/>
      <c r="AJ1634" s="13"/>
      <c r="AK1634" s="13"/>
      <c r="AL1634" s="13"/>
      <c r="AM1634" s="13"/>
      <c r="AN1634" s="13"/>
      <c r="AO1634" s="13"/>
      <c r="AP1634" s="13"/>
    </row>
    <row r="1635" spans="1:42" x14ac:dyDescent="0.25">
      <c r="A1635" s="13"/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F1635" s="13"/>
      <c r="AG1635" s="13"/>
      <c r="AH1635" s="13"/>
      <c r="AI1635" s="13"/>
      <c r="AJ1635" s="13"/>
      <c r="AK1635" s="13"/>
      <c r="AL1635" s="13"/>
      <c r="AM1635" s="13"/>
      <c r="AN1635" s="13"/>
      <c r="AO1635" s="13"/>
      <c r="AP1635" s="13"/>
    </row>
    <row r="1636" spans="1:42" x14ac:dyDescent="0.25">
      <c r="A1636" s="13"/>
      <c r="C1636" s="13"/>
      <c r="D1636" s="13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F1636" s="13"/>
      <c r="AG1636" s="13"/>
      <c r="AH1636" s="13"/>
      <c r="AI1636" s="13"/>
      <c r="AJ1636" s="13"/>
      <c r="AK1636" s="13"/>
      <c r="AL1636" s="13"/>
      <c r="AM1636" s="13"/>
      <c r="AN1636" s="13"/>
      <c r="AO1636" s="13"/>
      <c r="AP1636" s="13"/>
    </row>
    <row r="1637" spans="1:42" x14ac:dyDescent="0.25">
      <c r="A1637" s="13"/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F1637" s="13"/>
      <c r="AG1637" s="13"/>
      <c r="AH1637" s="13"/>
      <c r="AI1637" s="13"/>
      <c r="AJ1637" s="13"/>
      <c r="AK1637" s="13"/>
      <c r="AL1637" s="13"/>
      <c r="AM1637" s="13"/>
      <c r="AN1637" s="13"/>
      <c r="AO1637" s="13"/>
      <c r="AP1637" s="13"/>
    </row>
    <row r="1638" spans="1:42" x14ac:dyDescent="0.25">
      <c r="A1638" s="13"/>
      <c r="C1638" s="13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F1638" s="13"/>
      <c r="AG1638" s="13"/>
      <c r="AH1638" s="13"/>
      <c r="AI1638" s="13"/>
      <c r="AJ1638" s="13"/>
      <c r="AK1638" s="13"/>
      <c r="AL1638" s="13"/>
      <c r="AM1638" s="13"/>
      <c r="AN1638" s="13"/>
      <c r="AO1638" s="13"/>
      <c r="AP1638" s="13"/>
    </row>
    <row r="1639" spans="1:42" x14ac:dyDescent="0.25">
      <c r="A1639" s="13"/>
      <c r="C1639" s="13"/>
      <c r="D1639" s="13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F1639" s="13"/>
      <c r="AG1639" s="13"/>
      <c r="AH1639" s="13"/>
      <c r="AI1639" s="13"/>
      <c r="AJ1639" s="13"/>
      <c r="AK1639" s="13"/>
      <c r="AL1639" s="13"/>
      <c r="AM1639" s="13"/>
      <c r="AN1639" s="13"/>
      <c r="AO1639" s="13"/>
      <c r="AP1639" s="13"/>
    </row>
    <row r="1640" spans="1:42" x14ac:dyDescent="0.25">
      <c r="A1640" s="13"/>
      <c r="C1640" s="13"/>
      <c r="D1640" s="13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F1640" s="13"/>
      <c r="AG1640" s="13"/>
      <c r="AH1640" s="13"/>
      <c r="AI1640" s="13"/>
      <c r="AJ1640" s="13"/>
      <c r="AK1640" s="13"/>
      <c r="AL1640" s="13"/>
      <c r="AM1640" s="13"/>
      <c r="AN1640" s="13"/>
      <c r="AO1640" s="13"/>
      <c r="AP1640" s="13"/>
    </row>
    <row r="1641" spans="1:42" x14ac:dyDescent="0.25">
      <c r="A1641" s="13"/>
      <c r="C1641" s="13"/>
      <c r="D1641" s="13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F1641" s="13"/>
      <c r="AG1641" s="13"/>
      <c r="AH1641" s="13"/>
      <c r="AI1641" s="13"/>
      <c r="AJ1641" s="13"/>
      <c r="AK1641" s="13"/>
      <c r="AL1641" s="13"/>
      <c r="AM1641" s="13"/>
      <c r="AN1641" s="13"/>
      <c r="AO1641" s="13"/>
      <c r="AP1641" s="13"/>
    </row>
    <row r="1642" spans="1:42" x14ac:dyDescent="0.25">
      <c r="A1642" s="13"/>
      <c r="C1642" s="13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F1642" s="13"/>
      <c r="AG1642" s="13"/>
      <c r="AH1642" s="13"/>
      <c r="AI1642" s="13"/>
      <c r="AJ1642" s="13"/>
      <c r="AK1642" s="13"/>
      <c r="AL1642" s="13"/>
      <c r="AM1642" s="13"/>
      <c r="AN1642" s="13"/>
      <c r="AO1642" s="13"/>
      <c r="AP1642" s="13"/>
    </row>
    <row r="1643" spans="1:42" x14ac:dyDescent="0.25">
      <c r="A1643" s="13"/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F1643" s="13"/>
      <c r="AG1643" s="13"/>
      <c r="AH1643" s="13"/>
      <c r="AI1643" s="13"/>
      <c r="AJ1643" s="13"/>
      <c r="AK1643" s="13"/>
      <c r="AL1643" s="13"/>
      <c r="AM1643" s="13"/>
      <c r="AN1643" s="13"/>
      <c r="AO1643" s="13"/>
      <c r="AP1643" s="13"/>
    </row>
    <row r="1644" spans="1:42" x14ac:dyDescent="0.25">
      <c r="A1644" s="13"/>
      <c r="C1644" s="13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F1644" s="13"/>
      <c r="AG1644" s="13"/>
      <c r="AH1644" s="13"/>
      <c r="AI1644" s="13"/>
      <c r="AJ1644" s="13"/>
      <c r="AK1644" s="13"/>
      <c r="AL1644" s="13"/>
      <c r="AM1644" s="13"/>
      <c r="AN1644" s="13"/>
      <c r="AO1644" s="13"/>
      <c r="AP1644" s="13"/>
    </row>
    <row r="1645" spans="1:42" x14ac:dyDescent="0.25">
      <c r="A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F1645" s="13"/>
      <c r="AG1645" s="13"/>
      <c r="AH1645" s="13"/>
      <c r="AI1645" s="13"/>
      <c r="AJ1645" s="13"/>
      <c r="AK1645" s="13"/>
      <c r="AL1645" s="13"/>
      <c r="AM1645" s="13"/>
      <c r="AN1645" s="13"/>
      <c r="AO1645" s="13"/>
      <c r="AP1645" s="13"/>
    </row>
    <row r="1646" spans="1:42" x14ac:dyDescent="0.25">
      <c r="A1646" s="13"/>
      <c r="C1646" s="13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F1646" s="13"/>
      <c r="AG1646" s="13"/>
      <c r="AH1646" s="13"/>
      <c r="AI1646" s="13"/>
      <c r="AJ1646" s="13"/>
      <c r="AK1646" s="13"/>
      <c r="AL1646" s="13"/>
      <c r="AM1646" s="13"/>
      <c r="AN1646" s="13"/>
      <c r="AO1646" s="13"/>
      <c r="AP1646" s="13"/>
    </row>
    <row r="1647" spans="1:42" x14ac:dyDescent="0.25">
      <c r="A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F1647" s="13"/>
      <c r="AG1647" s="13"/>
      <c r="AH1647" s="13"/>
      <c r="AI1647" s="13"/>
      <c r="AJ1647" s="13"/>
      <c r="AK1647" s="13"/>
      <c r="AL1647" s="13"/>
      <c r="AM1647" s="13"/>
      <c r="AN1647" s="13"/>
      <c r="AO1647" s="13"/>
      <c r="AP1647" s="13"/>
    </row>
    <row r="1648" spans="1:42" x14ac:dyDescent="0.25">
      <c r="A1648" s="13"/>
      <c r="C1648" s="13"/>
      <c r="D1648" s="13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F1648" s="13"/>
      <c r="AG1648" s="13"/>
      <c r="AH1648" s="13"/>
      <c r="AI1648" s="13"/>
      <c r="AJ1648" s="13"/>
      <c r="AK1648" s="13"/>
      <c r="AL1648" s="13"/>
      <c r="AM1648" s="13"/>
      <c r="AN1648" s="13"/>
      <c r="AO1648" s="13"/>
      <c r="AP1648" s="13"/>
    </row>
    <row r="1649" spans="1:42" x14ac:dyDescent="0.25">
      <c r="A1649" s="13"/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F1649" s="13"/>
      <c r="AG1649" s="13"/>
      <c r="AH1649" s="13"/>
      <c r="AI1649" s="13"/>
      <c r="AJ1649" s="13"/>
      <c r="AK1649" s="13"/>
      <c r="AL1649" s="13"/>
      <c r="AM1649" s="13"/>
      <c r="AN1649" s="13"/>
      <c r="AO1649" s="13"/>
      <c r="AP1649" s="13"/>
    </row>
    <row r="1650" spans="1:42" x14ac:dyDescent="0.25">
      <c r="A1650" s="13"/>
      <c r="C1650" s="13"/>
      <c r="D1650" s="13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F1650" s="13"/>
      <c r="AG1650" s="13"/>
      <c r="AH1650" s="13"/>
      <c r="AI1650" s="13"/>
      <c r="AJ1650" s="13"/>
      <c r="AK1650" s="13"/>
      <c r="AL1650" s="13"/>
      <c r="AM1650" s="13"/>
      <c r="AN1650" s="13"/>
      <c r="AO1650" s="13"/>
      <c r="AP1650" s="13"/>
    </row>
    <row r="1651" spans="1:42" x14ac:dyDescent="0.25">
      <c r="A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F1651" s="13"/>
      <c r="AG1651" s="13"/>
      <c r="AH1651" s="13"/>
      <c r="AI1651" s="13"/>
      <c r="AJ1651" s="13"/>
      <c r="AK1651" s="13"/>
      <c r="AL1651" s="13"/>
      <c r="AM1651" s="13"/>
      <c r="AN1651" s="13"/>
      <c r="AO1651" s="13"/>
      <c r="AP1651" s="13"/>
    </row>
    <row r="1652" spans="1:42" x14ac:dyDescent="0.25">
      <c r="A1652" s="13"/>
      <c r="C1652" s="13"/>
      <c r="D1652" s="13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F1652" s="13"/>
      <c r="AG1652" s="13"/>
      <c r="AH1652" s="13"/>
      <c r="AI1652" s="13"/>
      <c r="AJ1652" s="13"/>
      <c r="AK1652" s="13"/>
      <c r="AL1652" s="13"/>
      <c r="AM1652" s="13"/>
      <c r="AN1652" s="13"/>
      <c r="AO1652" s="13"/>
      <c r="AP1652" s="13"/>
    </row>
    <row r="1653" spans="1:42" x14ac:dyDescent="0.25">
      <c r="A1653" s="13"/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F1653" s="13"/>
      <c r="AG1653" s="13"/>
      <c r="AH1653" s="13"/>
      <c r="AI1653" s="13"/>
      <c r="AJ1653" s="13"/>
      <c r="AK1653" s="13"/>
      <c r="AL1653" s="13"/>
      <c r="AM1653" s="13"/>
      <c r="AN1653" s="13"/>
      <c r="AO1653" s="13"/>
      <c r="AP1653" s="13"/>
    </row>
    <row r="1654" spans="1:42" x14ac:dyDescent="0.25">
      <c r="A1654" s="13"/>
      <c r="C1654" s="13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F1654" s="13"/>
      <c r="AG1654" s="13"/>
      <c r="AH1654" s="13"/>
      <c r="AI1654" s="13"/>
      <c r="AJ1654" s="13"/>
      <c r="AK1654" s="13"/>
      <c r="AL1654" s="13"/>
      <c r="AM1654" s="13"/>
      <c r="AN1654" s="13"/>
      <c r="AO1654" s="13"/>
      <c r="AP1654" s="13"/>
    </row>
    <row r="1655" spans="1:42" x14ac:dyDescent="0.25">
      <c r="A1655" s="13"/>
      <c r="C1655" s="13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F1655" s="13"/>
      <c r="AG1655" s="13"/>
      <c r="AH1655" s="13"/>
      <c r="AI1655" s="13"/>
      <c r="AJ1655" s="13"/>
      <c r="AK1655" s="13"/>
      <c r="AL1655" s="13"/>
      <c r="AM1655" s="13"/>
      <c r="AN1655" s="13"/>
      <c r="AO1655" s="13"/>
      <c r="AP1655" s="13"/>
    </row>
    <row r="1656" spans="1:42" x14ac:dyDescent="0.25">
      <c r="A1656" s="13"/>
      <c r="C1656" s="13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F1656" s="13"/>
      <c r="AG1656" s="13"/>
      <c r="AH1656" s="13"/>
      <c r="AI1656" s="13"/>
      <c r="AJ1656" s="13"/>
      <c r="AK1656" s="13"/>
      <c r="AL1656" s="13"/>
      <c r="AM1656" s="13"/>
      <c r="AN1656" s="13"/>
      <c r="AO1656" s="13"/>
      <c r="AP1656" s="13"/>
    </row>
    <row r="1657" spans="1:42" x14ac:dyDescent="0.25">
      <c r="A1657" s="13"/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F1657" s="13"/>
      <c r="AG1657" s="13"/>
      <c r="AH1657" s="13"/>
      <c r="AI1657" s="13"/>
      <c r="AJ1657" s="13"/>
      <c r="AK1657" s="13"/>
      <c r="AL1657" s="13"/>
      <c r="AM1657" s="13"/>
      <c r="AN1657" s="13"/>
      <c r="AO1657" s="13"/>
      <c r="AP1657" s="13"/>
    </row>
    <row r="1658" spans="1:42" x14ac:dyDescent="0.25">
      <c r="A1658" s="13"/>
      <c r="C1658" s="13"/>
      <c r="D1658" s="13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F1658" s="13"/>
      <c r="AG1658" s="13"/>
      <c r="AH1658" s="13"/>
      <c r="AI1658" s="13"/>
      <c r="AJ1658" s="13"/>
      <c r="AK1658" s="13"/>
      <c r="AL1658" s="13"/>
      <c r="AM1658" s="13"/>
      <c r="AN1658" s="13"/>
      <c r="AO1658" s="13"/>
      <c r="AP1658" s="13"/>
    </row>
    <row r="1659" spans="1:42" x14ac:dyDescent="0.25">
      <c r="A1659" s="13"/>
      <c r="C1659" s="13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F1659" s="13"/>
      <c r="AG1659" s="13"/>
      <c r="AH1659" s="13"/>
      <c r="AI1659" s="13"/>
      <c r="AJ1659" s="13"/>
      <c r="AK1659" s="13"/>
      <c r="AL1659" s="13"/>
      <c r="AM1659" s="13"/>
      <c r="AN1659" s="13"/>
      <c r="AO1659" s="13"/>
      <c r="AP1659" s="13"/>
    </row>
    <row r="1660" spans="1:42" x14ac:dyDescent="0.25">
      <c r="A1660" s="13"/>
      <c r="C1660" s="13"/>
      <c r="D1660" s="13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F1660" s="13"/>
      <c r="AG1660" s="13"/>
      <c r="AH1660" s="13"/>
      <c r="AI1660" s="13"/>
      <c r="AJ1660" s="13"/>
      <c r="AK1660" s="13"/>
      <c r="AL1660" s="13"/>
      <c r="AM1660" s="13"/>
      <c r="AN1660" s="13"/>
      <c r="AO1660" s="13"/>
      <c r="AP1660" s="13"/>
    </row>
    <row r="1661" spans="1:42" x14ac:dyDescent="0.25">
      <c r="A1661" s="13"/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F1661" s="13"/>
      <c r="AG1661" s="13"/>
      <c r="AH1661" s="13"/>
      <c r="AI1661" s="13"/>
      <c r="AJ1661" s="13"/>
      <c r="AK1661" s="13"/>
      <c r="AL1661" s="13"/>
      <c r="AM1661" s="13"/>
      <c r="AN1661" s="13"/>
      <c r="AO1661" s="13"/>
      <c r="AP1661" s="13"/>
    </row>
    <row r="1662" spans="1:42" x14ac:dyDescent="0.25">
      <c r="A1662" s="13"/>
      <c r="C1662" s="13"/>
      <c r="D1662" s="13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F1662" s="13"/>
      <c r="AG1662" s="13"/>
      <c r="AH1662" s="13"/>
      <c r="AI1662" s="13"/>
      <c r="AJ1662" s="13"/>
      <c r="AK1662" s="13"/>
      <c r="AL1662" s="13"/>
      <c r="AM1662" s="13"/>
      <c r="AN1662" s="13"/>
      <c r="AO1662" s="13"/>
      <c r="AP1662" s="13"/>
    </row>
    <row r="1663" spans="1:42" x14ac:dyDescent="0.25">
      <c r="A1663" s="13"/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F1663" s="13"/>
      <c r="AG1663" s="13"/>
      <c r="AH1663" s="13"/>
      <c r="AI1663" s="13"/>
      <c r="AJ1663" s="13"/>
      <c r="AK1663" s="13"/>
      <c r="AL1663" s="13"/>
      <c r="AM1663" s="13"/>
      <c r="AN1663" s="13"/>
      <c r="AO1663" s="13"/>
      <c r="AP1663" s="13"/>
    </row>
    <row r="1664" spans="1:42" x14ac:dyDescent="0.25">
      <c r="A1664" s="13"/>
      <c r="C1664" s="13"/>
      <c r="D1664" s="13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F1664" s="13"/>
      <c r="AG1664" s="13"/>
      <c r="AH1664" s="13"/>
      <c r="AI1664" s="13"/>
      <c r="AJ1664" s="13"/>
      <c r="AK1664" s="13"/>
      <c r="AL1664" s="13"/>
      <c r="AM1664" s="13"/>
      <c r="AN1664" s="13"/>
      <c r="AO1664" s="13"/>
      <c r="AP1664" s="13"/>
    </row>
    <row r="1665" spans="1:42" x14ac:dyDescent="0.25">
      <c r="A1665" s="13"/>
      <c r="C1665" s="13"/>
      <c r="D1665" s="13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F1665" s="13"/>
      <c r="AG1665" s="13"/>
      <c r="AH1665" s="13"/>
      <c r="AI1665" s="13"/>
      <c r="AJ1665" s="13"/>
      <c r="AK1665" s="13"/>
      <c r="AL1665" s="13"/>
      <c r="AM1665" s="13"/>
      <c r="AN1665" s="13"/>
      <c r="AO1665" s="13"/>
      <c r="AP1665" s="13"/>
    </row>
    <row r="1666" spans="1:42" x14ac:dyDescent="0.25">
      <c r="A1666" s="13"/>
      <c r="C1666" s="13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F1666" s="13"/>
      <c r="AG1666" s="13"/>
      <c r="AH1666" s="13"/>
      <c r="AI1666" s="13"/>
      <c r="AJ1666" s="13"/>
      <c r="AK1666" s="13"/>
      <c r="AL1666" s="13"/>
      <c r="AM1666" s="13"/>
      <c r="AN1666" s="13"/>
      <c r="AO1666" s="13"/>
      <c r="AP1666" s="13"/>
    </row>
    <row r="1667" spans="1:42" x14ac:dyDescent="0.25">
      <c r="A1667" s="13"/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F1667" s="13"/>
      <c r="AG1667" s="13"/>
      <c r="AH1667" s="13"/>
      <c r="AI1667" s="13"/>
      <c r="AJ1667" s="13"/>
      <c r="AK1667" s="13"/>
      <c r="AL1667" s="13"/>
      <c r="AM1667" s="13"/>
      <c r="AN1667" s="13"/>
      <c r="AO1667" s="13"/>
      <c r="AP1667" s="13"/>
    </row>
    <row r="1668" spans="1:42" x14ac:dyDescent="0.25">
      <c r="A1668" s="13"/>
      <c r="C1668" s="13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F1668" s="13"/>
      <c r="AG1668" s="13"/>
      <c r="AH1668" s="13"/>
      <c r="AI1668" s="13"/>
      <c r="AJ1668" s="13"/>
      <c r="AK1668" s="13"/>
      <c r="AL1668" s="13"/>
      <c r="AM1668" s="13"/>
      <c r="AN1668" s="13"/>
      <c r="AO1668" s="13"/>
      <c r="AP1668" s="13"/>
    </row>
    <row r="1669" spans="1:42" x14ac:dyDescent="0.25">
      <c r="A1669" s="13"/>
      <c r="C1669" s="13"/>
      <c r="D1669" s="13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F1669" s="13"/>
      <c r="AG1669" s="13"/>
      <c r="AH1669" s="13"/>
      <c r="AI1669" s="13"/>
      <c r="AJ1669" s="13"/>
      <c r="AK1669" s="13"/>
      <c r="AL1669" s="13"/>
      <c r="AM1669" s="13"/>
      <c r="AN1669" s="13"/>
      <c r="AO1669" s="13"/>
      <c r="AP1669" s="13"/>
    </row>
    <row r="1670" spans="1:42" x14ac:dyDescent="0.25">
      <c r="A1670" s="13"/>
      <c r="C1670" s="13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F1670" s="13"/>
      <c r="AG1670" s="13"/>
      <c r="AH1670" s="13"/>
      <c r="AI1670" s="13"/>
      <c r="AJ1670" s="13"/>
      <c r="AK1670" s="13"/>
      <c r="AL1670" s="13"/>
      <c r="AM1670" s="13"/>
      <c r="AN1670" s="13"/>
      <c r="AO1670" s="13"/>
      <c r="AP1670" s="13"/>
    </row>
    <row r="1671" spans="1:42" x14ac:dyDescent="0.25">
      <c r="A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F1671" s="13"/>
      <c r="AG1671" s="13"/>
      <c r="AH1671" s="13"/>
      <c r="AI1671" s="13"/>
      <c r="AJ1671" s="13"/>
      <c r="AK1671" s="13"/>
      <c r="AL1671" s="13"/>
      <c r="AM1671" s="13"/>
      <c r="AN1671" s="13"/>
      <c r="AO1671" s="13"/>
      <c r="AP1671" s="13"/>
    </row>
    <row r="1672" spans="1:42" x14ac:dyDescent="0.25">
      <c r="A1672" s="13"/>
      <c r="C1672" s="13"/>
      <c r="D1672" s="13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F1672" s="13"/>
      <c r="AG1672" s="13"/>
      <c r="AH1672" s="13"/>
      <c r="AI1672" s="13"/>
      <c r="AJ1672" s="13"/>
      <c r="AK1672" s="13"/>
      <c r="AL1672" s="13"/>
      <c r="AM1672" s="13"/>
      <c r="AN1672" s="13"/>
      <c r="AO1672" s="13"/>
      <c r="AP1672" s="13"/>
    </row>
    <row r="1673" spans="1:42" x14ac:dyDescent="0.25">
      <c r="A1673" s="13"/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F1673" s="13"/>
      <c r="AG1673" s="13"/>
      <c r="AH1673" s="13"/>
      <c r="AI1673" s="13"/>
      <c r="AJ1673" s="13"/>
      <c r="AK1673" s="13"/>
      <c r="AL1673" s="13"/>
      <c r="AM1673" s="13"/>
      <c r="AN1673" s="13"/>
      <c r="AO1673" s="13"/>
      <c r="AP1673" s="13"/>
    </row>
    <row r="1674" spans="1:42" x14ac:dyDescent="0.25">
      <c r="A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F1674" s="13"/>
      <c r="AG1674" s="13"/>
      <c r="AH1674" s="13"/>
      <c r="AI1674" s="13"/>
      <c r="AJ1674" s="13"/>
      <c r="AK1674" s="13"/>
      <c r="AL1674" s="13"/>
      <c r="AM1674" s="13"/>
      <c r="AN1674" s="13"/>
      <c r="AO1674" s="13"/>
      <c r="AP1674" s="13"/>
    </row>
    <row r="1675" spans="1:42" x14ac:dyDescent="0.25">
      <c r="A1675" s="13"/>
      <c r="C1675" s="13"/>
      <c r="D1675" s="13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F1675" s="13"/>
      <c r="AG1675" s="13"/>
      <c r="AH1675" s="13"/>
      <c r="AI1675" s="13"/>
      <c r="AJ1675" s="13"/>
      <c r="AK1675" s="13"/>
      <c r="AL1675" s="13"/>
      <c r="AM1675" s="13"/>
      <c r="AN1675" s="13"/>
      <c r="AO1675" s="13"/>
      <c r="AP1675" s="13"/>
    </row>
    <row r="1676" spans="1:42" x14ac:dyDescent="0.25">
      <c r="A1676" s="13"/>
      <c r="C1676" s="13"/>
      <c r="D1676" s="13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F1676" s="13"/>
      <c r="AG1676" s="13"/>
      <c r="AH1676" s="13"/>
      <c r="AI1676" s="13"/>
      <c r="AJ1676" s="13"/>
      <c r="AK1676" s="13"/>
      <c r="AL1676" s="13"/>
      <c r="AM1676" s="13"/>
      <c r="AN1676" s="13"/>
      <c r="AO1676" s="13"/>
      <c r="AP1676" s="13"/>
    </row>
    <row r="1677" spans="1:42" x14ac:dyDescent="0.25">
      <c r="A1677" s="13"/>
      <c r="C1677" s="13"/>
      <c r="D1677" s="13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F1677" s="13"/>
      <c r="AG1677" s="13"/>
      <c r="AH1677" s="13"/>
      <c r="AI1677" s="13"/>
      <c r="AJ1677" s="13"/>
      <c r="AK1677" s="13"/>
      <c r="AL1677" s="13"/>
      <c r="AM1677" s="13"/>
      <c r="AN1677" s="13"/>
      <c r="AO1677" s="13"/>
      <c r="AP1677" s="13"/>
    </row>
    <row r="1678" spans="1:42" x14ac:dyDescent="0.25">
      <c r="A1678" s="13"/>
      <c r="C1678" s="13"/>
      <c r="D1678" s="13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/>
      <c r="AF1678" s="13"/>
      <c r="AG1678" s="13"/>
      <c r="AH1678" s="13"/>
      <c r="AI1678" s="13"/>
      <c r="AJ1678" s="13"/>
      <c r="AK1678" s="13"/>
      <c r="AL1678" s="13"/>
      <c r="AM1678" s="13"/>
      <c r="AN1678" s="13"/>
      <c r="AO1678" s="13"/>
      <c r="AP1678" s="13"/>
    </row>
    <row r="1679" spans="1:42" x14ac:dyDescent="0.25">
      <c r="A1679" s="13"/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F1679" s="13"/>
      <c r="AG1679" s="13"/>
      <c r="AH1679" s="13"/>
      <c r="AI1679" s="13"/>
      <c r="AJ1679" s="13"/>
      <c r="AK1679" s="13"/>
      <c r="AL1679" s="13"/>
      <c r="AM1679" s="13"/>
      <c r="AN1679" s="13"/>
      <c r="AO1679" s="13"/>
      <c r="AP1679" s="13"/>
    </row>
    <row r="1680" spans="1:42" x14ac:dyDescent="0.25">
      <c r="A1680" s="13"/>
      <c r="C1680" s="13"/>
      <c r="D1680" s="13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F1680" s="13"/>
      <c r="AG1680" s="13"/>
      <c r="AH1680" s="13"/>
      <c r="AI1680" s="13"/>
      <c r="AJ1680" s="13"/>
      <c r="AK1680" s="13"/>
      <c r="AL1680" s="13"/>
      <c r="AM1680" s="13"/>
      <c r="AN1680" s="13"/>
      <c r="AO1680" s="13"/>
      <c r="AP1680" s="13"/>
    </row>
    <row r="1681" spans="1:42" x14ac:dyDescent="0.25">
      <c r="A1681" s="13"/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F1681" s="13"/>
      <c r="AG1681" s="13"/>
      <c r="AH1681" s="13"/>
      <c r="AI1681" s="13"/>
      <c r="AJ1681" s="13"/>
      <c r="AK1681" s="13"/>
      <c r="AL1681" s="13"/>
      <c r="AM1681" s="13"/>
      <c r="AN1681" s="13"/>
      <c r="AO1681" s="13"/>
      <c r="AP1681" s="13"/>
    </row>
    <row r="1682" spans="1:42" x14ac:dyDescent="0.25">
      <c r="A1682" s="13"/>
      <c r="C1682" s="13"/>
      <c r="D1682" s="13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F1682" s="13"/>
      <c r="AG1682" s="13"/>
      <c r="AH1682" s="13"/>
      <c r="AI1682" s="13"/>
      <c r="AJ1682" s="13"/>
      <c r="AK1682" s="13"/>
      <c r="AL1682" s="13"/>
      <c r="AM1682" s="13"/>
      <c r="AN1682" s="13"/>
      <c r="AO1682" s="13"/>
      <c r="AP1682" s="13"/>
    </row>
    <row r="1683" spans="1:42" x14ac:dyDescent="0.25">
      <c r="A1683" s="13"/>
      <c r="C1683" s="13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F1683" s="13"/>
      <c r="AG1683" s="13"/>
      <c r="AH1683" s="13"/>
      <c r="AI1683" s="13"/>
      <c r="AJ1683" s="13"/>
      <c r="AK1683" s="13"/>
      <c r="AL1683" s="13"/>
      <c r="AM1683" s="13"/>
      <c r="AN1683" s="13"/>
      <c r="AO1683" s="13"/>
      <c r="AP1683" s="13"/>
    </row>
    <row r="1684" spans="1:42" x14ac:dyDescent="0.25">
      <c r="A1684" s="13"/>
      <c r="C1684" s="13"/>
      <c r="D1684" s="13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F1684" s="13"/>
      <c r="AG1684" s="13"/>
      <c r="AH1684" s="13"/>
      <c r="AI1684" s="13"/>
      <c r="AJ1684" s="13"/>
      <c r="AK1684" s="13"/>
      <c r="AL1684" s="13"/>
      <c r="AM1684" s="13"/>
      <c r="AN1684" s="13"/>
      <c r="AO1684" s="13"/>
      <c r="AP1684" s="13"/>
    </row>
    <row r="1685" spans="1:42" x14ac:dyDescent="0.25">
      <c r="A1685" s="13"/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F1685" s="13"/>
      <c r="AG1685" s="13"/>
      <c r="AH1685" s="13"/>
      <c r="AI1685" s="13"/>
      <c r="AJ1685" s="13"/>
      <c r="AK1685" s="13"/>
      <c r="AL1685" s="13"/>
      <c r="AM1685" s="13"/>
      <c r="AN1685" s="13"/>
      <c r="AO1685" s="13"/>
      <c r="AP1685" s="13"/>
    </row>
    <row r="1686" spans="1:42" x14ac:dyDescent="0.25">
      <c r="A1686" s="13"/>
      <c r="C1686" s="13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F1686" s="13"/>
      <c r="AG1686" s="13"/>
      <c r="AH1686" s="13"/>
      <c r="AI1686" s="13"/>
      <c r="AJ1686" s="13"/>
      <c r="AK1686" s="13"/>
      <c r="AL1686" s="13"/>
      <c r="AM1686" s="13"/>
      <c r="AN1686" s="13"/>
      <c r="AO1686" s="13"/>
      <c r="AP1686" s="13"/>
    </row>
    <row r="1687" spans="1:42" x14ac:dyDescent="0.25">
      <c r="A1687" s="13"/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F1687" s="13"/>
      <c r="AG1687" s="13"/>
      <c r="AH1687" s="13"/>
      <c r="AI1687" s="13"/>
      <c r="AJ1687" s="13"/>
      <c r="AK1687" s="13"/>
      <c r="AL1687" s="13"/>
      <c r="AM1687" s="13"/>
      <c r="AN1687" s="13"/>
      <c r="AO1687" s="13"/>
      <c r="AP1687" s="13"/>
    </row>
    <row r="1688" spans="1:42" x14ac:dyDescent="0.25">
      <c r="A1688" s="13"/>
      <c r="C1688" s="13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F1688" s="13"/>
      <c r="AG1688" s="13"/>
      <c r="AH1688" s="13"/>
      <c r="AI1688" s="13"/>
      <c r="AJ1688" s="13"/>
      <c r="AK1688" s="13"/>
      <c r="AL1688" s="13"/>
      <c r="AM1688" s="13"/>
      <c r="AN1688" s="13"/>
      <c r="AO1688" s="13"/>
      <c r="AP1688" s="13"/>
    </row>
    <row r="1689" spans="1:42" x14ac:dyDescent="0.25">
      <c r="A1689" s="13"/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F1689" s="13"/>
      <c r="AG1689" s="13"/>
      <c r="AH1689" s="13"/>
      <c r="AI1689" s="13"/>
      <c r="AJ1689" s="13"/>
      <c r="AK1689" s="13"/>
      <c r="AL1689" s="13"/>
      <c r="AM1689" s="13"/>
      <c r="AN1689" s="13"/>
      <c r="AO1689" s="13"/>
      <c r="AP1689" s="13"/>
    </row>
    <row r="1690" spans="1:42" x14ac:dyDescent="0.25">
      <c r="A1690" s="13"/>
      <c r="C1690" s="13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F1690" s="13"/>
      <c r="AG1690" s="13"/>
      <c r="AH1690" s="13"/>
      <c r="AI1690" s="13"/>
      <c r="AJ1690" s="13"/>
      <c r="AK1690" s="13"/>
      <c r="AL1690" s="13"/>
      <c r="AM1690" s="13"/>
      <c r="AN1690" s="13"/>
      <c r="AO1690" s="13"/>
      <c r="AP1690" s="13"/>
    </row>
    <row r="1691" spans="1:42" x14ac:dyDescent="0.25">
      <c r="A1691" s="13"/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F1691" s="13"/>
      <c r="AG1691" s="13"/>
      <c r="AH1691" s="13"/>
      <c r="AI1691" s="13"/>
      <c r="AJ1691" s="13"/>
      <c r="AK1691" s="13"/>
      <c r="AL1691" s="13"/>
      <c r="AM1691" s="13"/>
      <c r="AN1691" s="13"/>
      <c r="AO1691" s="13"/>
      <c r="AP1691" s="13"/>
    </row>
    <row r="1692" spans="1:42" x14ac:dyDescent="0.25">
      <c r="A1692" s="13"/>
      <c r="C1692" s="13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F1692" s="13"/>
      <c r="AG1692" s="13"/>
      <c r="AH1692" s="13"/>
      <c r="AI1692" s="13"/>
      <c r="AJ1692" s="13"/>
      <c r="AK1692" s="13"/>
      <c r="AL1692" s="13"/>
      <c r="AM1692" s="13"/>
      <c r="AN1692" s="13"/>
      <c r="AO1692" s="13"/>
      <c r="AP1692" s="13"/>
    </row>
    <row r="1693" spans="1:42" x14ac:dyDescent="0.25">
      <c r="A1693" s="13"/>
      <c r="C1693" s="13"/>
      <c r="D1693" s="13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F1693" s="13"/>
      <c r="AG1693" s="13"/>
      <c r="AH1693" s="13"/>
      <c r="AI1693" s="13"/>
      <c r="AJ1693" s="13"/>
      <c r="AK1693" s="13"/>
      <c r="AL1693" s="13"/>
      <c r="AM1693" s="13"/>
      <c r="AN1693" s="13"/>
      <c r="AO1693" s="13"/>
      <c r="AP1693" s="13"/>
    </row>
    <row r="1694" spans="1:42" x14ac:dyDescent="0.25">
      <c r="A1694" s="13"/>
      <c r="C1694" s="13"/>
      <c r="D1694" s="13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F1694" s="13"/>
      <c r="AG1694" s="13"/>
      <c r="AH1694" s="13"/>
      <c r="AI1694" s="13"/>
      <c r="AJ1694" s="13"/>
      <c r="AK1694" s="13"/>
      <c r="AL1694" s="13"/>
      <c r="AM1694" s="13"/>
      <c r="AN1694" s="13"/>
      <c r="AO1694" s="13"/>
      <c r="AP1694" s="13"/>
    </row>
    <row r="1695" spans="1:42" x14ac:dyDescent="0.25">
      <c r="A1695" s="13"/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F1695" s="13"/>
      <c r="AG1695" s="13"/>
      <c r="AH1695" s="13"/>
      <c r="AI1695" s="13"/>
      <c r="AJ1695" s="13"/>
      <c r="AK1695" s="13"/>
      <c r="AL1695" s="13"/>
      <c r="AM1695" s="13"/>
      <c r="AN1695" s="13"/>
      <c r="AO1695" s="13"/>
      <c r="AP1695" s="13"/>
    </row>
    <row r="1696" spans="1:42" x14ac:dyDescent="0.25">
      <c r="A1696" s="13"/>
      <c r="C1696" s="13"/>
      <c r="D1696" s="13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F1696" s="13"/>
      <c r="AG1696" s="13"/>
      <c r="AH1696" s="13"/>
      <c r="AI1696" s="13"/>
      <c r="AJ1696" s="13"/>
      <c r="AK1696" s="13"/>
      <c r="AL1696" s="13"/>
      <c r="AM1696" s="13"/>
      <c r="AN1696" s="13"/>
      <c r="AO1696" s="13"/>
      <c r="AP1696" s="13"/>
    </row>
    <row r="1697" spans="1:42" x14ac:dyDescent="0.25">
      <c r="A1697" s="13"/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F1697" s="13"/>
      <c r="AG1697" s="13"/>
      <c r="AH1697" s="13"/>
      <c r="AI1697" s="13"/>
      <c r="AJ1697" s="13"/>
      <c r="AK1697" s="13"/>
      <c r="AL1697" s="13"/>
      <c r="AM1697" s="13"/>
      <c r="AN1697" s="13"/>
      <c r="AO1697" s="13"/>
      <c r="AP1697" s="13"/>
    </row>
    <row r="1698" spans="1:42" x14ac:dyDescent="0.25">
      <c r="A1698" s="13"/>
      <c r="C1698" s="13"/>
      <c r="D1698" s="13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F1698" s="13"/>
      <c r="AG1698" s="13"/>
      <c r="AH1698" s="13"/>
      <c r="AI1698" s="13"/>
      <c r="AJ1698" s="13"/>
      <c r="AK1698" s="13"/>
      <c r="AL1698" s="13"/>
      <c r="AM1698" s="13"/>
      <c r="AN1698" s="13"/>
      <c r="AO1698" s="13"/>
      <c r="AP1698" s="13"/>
    </row>
    <row r="1699" spans="1:42" x14ac:dyDescent="0.25">
      <c r="A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F1699" s="13"/>
      <c r="AG1699" s="13"/>
      <c r="AH1699" s="13"/>
      <c r="AI1699" s="13"/>
      <c r="AJ1699" s="13"/>
      <c r="AK1699" s="13"/>
      <c r="AL1699" s="13"/>
      <c r="AM1699" s="13"/>
      <c r="AN1699" s="13"/>
      <c r="AO1699" s="13"/>
      <c r="AP1699" s="13"/>
    </row>
    <row r="1700" spans="1:42" x14ac:dyDescent="0.25">
      <c r="A1700" s="13"/>
      <c r="C1700" s="13"/>
      <c r="D1700" s="13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F1700" s="13"/>
      <c r="AG1700" s="13"/>
      <c r="AH1700" s="13"/>
      <c r="AI1700" s="13"/>
      <c r="AJ1700" s="13"/>
      <c r="AK1700" s="13"/>
      <c r="AL1700" s="13"/>
      <c r="AM1700" s="13"/>
      <c r="AN1700" s="13"/>
      <c r="AO1700" s="13"/>
      <c r="AP1700" s="13"/>
    </row>
    <row r="1701" spans="1:42" x14ac:dyDescent="0.25">
      <c r="A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F1701" s="13"/>
      <c r="AG1701" s="13"/>
      <c r="AH1701" s="13"/>
      <c r="AI1701" s="13"/>
      <c r="AJ1701" s="13"/>
      <c r="AK1701" s="13"/>
      <c r="AL1701" s="13"/>
      <c r="AM1701" s="13"/>
      <c r="AN1701" s="13"/>
      <c r="AO1701" s="13"/>
      <c r="AP1701" s="13"/>
    </row>
    <row r="1702" spans="1:42" x14ac:dyDescent="0.25">
      <c r="A1702" s="13"/>
      <c r="C1702" s="13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F1702" s="13"/>
      <c r="AG1702" s="13"/>
      <c r="AH1702" s="13"/>
      <c r="AI1702" s="13"/>
      <c r="AJ1702" s="13"/>
      <c r="AK1702" s="13"/>
      <c r="AL1702" s="13"/>
      <c r="AM1702" s="13"/>
      <c r="AN1702" s="13"/>
      <c r="AO1702" s="13"/>
      <c r="AP1702" s="13"/>
    </row>
    <row r="1703" spans="1:42" x14ac:dyDescent="0.25">
      <c r="A1703" s="13"/>
      <c r="C1703" s="13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F1703" s="13"/>
      <c r="AG1703" s="13"/>
      <c r="AH1703" s="13"/>
      <c r="AI1703" s="13"/>
      <c r="AJ1703" s="13"/>
      <c r="AK1703" s="13"/>
      <c r="AL1703" s="13"/>
      <c r="AM1703" s="13"/>
      <c r="AN1703" s="13"/>
      <c r="AO1703" s="13"/>
      <c r="AP1703" s="13"/>
    </row>
    <row r="1704" spans="1:42" x14ac:dyDescent="0.25">
      <c r="A1704" s="13"/>
      <c r="C1704" s="13"/>
      <c r="D1704" s="13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F1704" s="13"/>
      <c r="AG1704" s="13"/>
      <c r="AH1704" s="13"/>
      <c r="AI1704" s="13"/>
      <c r="AJ1704" s="13"/>
      <c r="AK1704" s="13"/>
      <c r="AL1704" s="13"/>
      <c r="AM1704" s="13"/>
      <c r="AN1704" s="13"/>
      <c r="AO1704" s="13"/>
      <c r="AP1704" s="13"/>
    </row>
    <row r="1705" spans="1:42" x14ac:dyDescent="0.25">
      <c r="A1705" s="13"/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F1705" s="13"/>
      <c r="AG1705" s="13"/>
      <c r="AH1705" s="13"/>
      <c r="AI1705" s="13"/>
      <c r="AJ1705" s="13"/>
      <c r="AK1705" s="13"/>
      <c r="AL1705" s="13"/>
      <c r="AM1705" s="13"/>
      <c r="AN1705" s="13"/>
      <c r="AO1705" s="13"/>
      <c r="AP1705" s="13"/>
    </row>
    <row r="1706" spans="1:42" x14ac:dyDescent="0.25">
      <c r="A1706" s="13"/>
      <c r="C1706" s="13"/>
      <c r="D1706" s="13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F1706" s="13"/>
      <c r="AG1706" s="13"/>
      <c r="AH1706" s="13"/>
      <c r="AI1706" s="13"/>
      <c r="AJ1706" s="13"/>
      <c r="AK1706" s="13"/>
      <c r="AL1706" s="13"/>
      <c r="AM1706" s="13"/>
      <c r="AN1706" s="13"/>
      <c r="AO1706" s="13"/>
      <c r="AP1706" s="13"/>
    </row>
    <row r="1707" spans="1:42" x14ac:dyDescent="0.25">
      <c r="A1707" s="13"/>
      <c r="C1707" s="13"/>
      <c r="D1707" s="13"/>
      <c r="E1707" s="13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F1707" s="13"/>
      <c r="AG1707" s="13"/>
      <c r="AH1707" s="13"/>
      <c r="AI1707" s="13"/>
      <c r="AJ1707" s="13"/>
      <c r="AK1707" s="13"/>
      <c r="AL1707" s="13"/>
      <c r="AM1707" s="13"/>
      <c r="AN1707" s="13"/>
      <c r="AO1707" s="13"/>
      <c r="AP1707" s="13"/>
    </row>
    <row r="1708" spans="1:42" x14ac:dyDescent="0.25">
      <c r="A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F1708" s="13"/>
      <c r="AG1708" s="13"/>
      <c r="AH1708" s="13"/>
      <c r="AI1708" s="13"/>
      <c r="AJ1708" s="13"/>
      <c r="AK1708" s="13"/>
      <c r="AL1708" s="13"/>
      <c r="AM1708" s="13"/>
      <c r="AN1708" s="13"/>
      <c r="AO1708" s="13"/>
      <c r="AP1708" s="13"/>
    </row>
    <row r="1709" spans="1:42" x14ac:dyDescent="0.25">
      <c r="A1709" s="13"/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F1709" s="13"/>
      <c r="AG1709" s="13"/>
      <c r="AH1709" s="13"/>
      <c r="AI1709" s="13"/>
      <c r="AJ1709" s="13"/>
      <c r="AK1709" s="13"/>
      <c r="AL1709" s="13"/>
      <c r="AM1709" s="13"/>
      <c r="AN1709" s="13"/>
      <c r="AO1709" s="13"/>
      <c r="AP1709" s="13"/>
    </row>
    <row r="1710" spans="1:42" x14ac:dyDescent="0.25">
      <c r="A1710" s="13"/>
      <c r="C1710" s="13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F1710" s="13"/>
      <c r="AG1710" s="13"/>
      <c r="AH1710" s="13"/>
      <c r="AI1710" s="13"/>
      <c r="AJ1710" s="13"/>
      <c r="AK1710" s="13"/>
      <c r="AL1710" s="13"/>
      <c r="AM1710" s="13"/>
      <c r="AN1710" s="13"/>
      <c r="AO1710" s="13"/>
      <c r="AP1710" s="13"/>
    </row>
    <row r="1711" spans="1:42" x14ac:dyDescent="0.25">
      <c r="A1711" s="13"/>
      <c r="C1711" s="13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F1711" s="13"/>
      <c r="AG1711" s="13"/>
      <c r="AH1711" s="13"/>
      <c r="AI1711" s="13"/>
      <c r="AJ1711" s="13"/>
      <c r="AK1711" s="13"/>
      <c r="AL1711" s="13"/>
      <c r="AM1711" s="13"/>
      <c r="AN1711" s="13"/>
      <c r="AO1711" s="13"/>
      <c r="AP1711" s="13"/>
    </row>
    <row r="1712" spans="1:42" x14ac:dyDescent="0.25">
      <c r="A1712" s="13"/>
      <c r="C1712" s="13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F1712" s="13"/>
      <c r="AG1712" s="13"/>
      <c r="AH1712" s="13"/>
      <c r="AI1712" s="13"/>
      <c r="AJ1712" s="13"/>
      <c r="AK1712" s="13"/>
      <c r="AL1712" s="13"/>
      <c r="AM1712" s="13"/>
      <c r="AN1712" s="13"/>
      <c r="AO1712" s="13"/>
      <c r="AP1712" s="13"/>
    </row>
    <row r="1713" spans="1:42" x14ac:dyDescent="0.25">
      <c r="A1713" s="13"/>
      <c r="C1713" s="13"/>
      <c r="D1713" s="13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F1713" s="13"/>
      <c r="AG1713" s="13"/>
      <c r="AH1713" s="13"/>
      <c r="AI1713" s="13"/>
      <c r="AJ1713" s="13"/>
      <c r="AK1713" s="13"/>
      <c r="AL1713" s="13"/>
      <c r="AM1713" s="13"/>
      <c r="AN1713" s="13"/>
      <c r="AO1713" s="13"/>
      <c r="AP1713" s="13"/>
    </row>
    <row r="1714" spans="1:42" x14ac:dyDescent="0.25">
      <c r="A1714" s="13"/>
      <c r="C1714" s="13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F1714" s="13"/>
      <c r="AG1714" s="13"/>
      <c r="AH1714" s="13"/>
      <c r="AI1714" s="13"/>
      <c r="AJ1714" s="13"/>
      <c r="AK1714" s="13"/>
      <c r="AL1714" s="13"/>
      <c r="AM1714" s="13"/>
      <c r="AN1714" s="13"/>
      <c r="AO1714" s="13"/>
      <c r="AP1714" s="13"/>
    </row>
    <row r="1715" spans="1:42" x14ac:dyDescent="0.25">
      <c r="A1715" s="13"/>
      <c r="C1715" s="13"/>
      <c r="D1715" s="13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F1715" s="13"/>
      <c r="AG1715" s="13"/>
      <c r="AH1715" s="13"/>
      <c r="AI1715" s="13"/>
      <c r="AJ1715" s="13"/>
      <c r="AK1715" s="13"/>
      <c r="AL1715" s="13"/>
      <c r="AM1715" s="13"/>
      <c r="AN1715" s="13"/>
      <c r="AO1715" s="13"/>
      <c r="AP1715" s="13"/>
    </row>
    <row r="1716" spans="1:42" x14ac:dyDescent="0.25">
      <c r="A1716" s="13"/>
      <c r="C1716" s="13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F1716" s="13"/>
      <c r="AG1716" s="13"/>
      <c r="AH1716" s="13"/>
      <c r="AI1716" s="13"/>
      <c r="AJ1716" s="13"/>
      <c r="AK1716" s="13"/>
      <c r="AL1716" s="13"/>
      <c r="AM1716" s="13"/>
      <c r="AN1716" s="13"/>
      <c r="AO1716" s="13"/>
      <c r="AP1716" s="13"/>
    </row>
    <row r="1717" spans="1:42" x14ac:dyDescent="0.25">
      <c r="A1717" s="13"/>
      <c r="C1717" s="13"/>
      <c r="D1717" s="13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F1717" s="13"/>
      <c r="AG1717" s="13"/>
      <c r="AH1717" s="13"/>
      <c r="AI1717" s="13"/>
      <c r="AJ1717" s="13"/>
      <c r="AK1717" s="13"/>
      <c r="AL1717" s="13"/>
      <c r="AM1717" s="13"/>
      <c r="AN1717" s="13"/>
      <c r="AO1717" s="13"/>
      <c r="AP1717" s="13"/>
    </row>
    <row r="1718" spans="1:42" x14ac:dyDescent="0.25">
      <c r="A1718" s="13"/>
      <c r="C1718" s="13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F1718" s="13"/>
      <c r="AG1718" s="13"/>
      <c r="AH1718" s="13"/>
      <c r="AI1718" s="13"/>
      <c r="AJ1718" s="13"/>
      <c r="AK1718" s="13"/>
      <c r="AL1718" s="13"/>
      <c r="AM1718" s="13"/>
      <c r="AN1718" s="13"/>
      <c r="AO1718" s="13"/>
      <c r="AP1718" s="13"/>
    </row>
    <row r="1719" spans="1:42" x14ac:dyDescent="0.25">
      <c r="A1719" s="13"/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F1719" s="13"/>
      <c r="AG1719" s="13"/>
      <c r="AH1719" s="13"/>
      <c r="AI1719" s="13"/>
      <c r="AJ1719" s="13"/>
      <c r="AK1719" s="13"/>
      <c r="AL1719" s="13"/>
      <c r="AM1719" s="13"/>
      <c r="AN1719" s="13"/>
      <c r="AO1719" s="13"/>
      <c r="AP1719" s="13"/>
    </row>
    <row r="1720" spans="1:42" x14ac:dyDescent="0.25">
      <c r="A1720" s="13"/>
      <c r="C1720" s="13"/>
      <c r="D1720" s="13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F1720" s="13"/>
      <c r="AG1720" s="13"/>
      <c r="AH1720" s="13"/>
      <c r="AI1720" s="13"/>
      <c r="AJ1720" s="13"/>
      <c r="AK1720" s="13"/>
      <c r="AL1720" s="13"/>
      <c r="AM1720" s="13"/>
      <c r="AN1720" s="13"/>
      <c r="AO1720" s="13"/>
      <c r="AP1720" s="13"/>
    </row>
    <row r="1721" spans="1:42" x14ac:dyDescent="0.25">
      <c r="A1721" s="13"/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F1721" s="13"/>
      <c r="AG1721" s="13"/>
      <c r="AH1721" s="13"/>
      <c r="AI1721" s="13"/>
      <c r="AJ1721" s="13"/>
      <c r="AK1721" s="13"/>
      <c r="AL1721" s="13"/>
      <c r="AM1721" s="13"/>
      <c r="AN1721" s="13"/>
      <c r="AO1721" s="13"/>
      <c r="AP1721" s="13"/>
    </row>
    <row r="1722" spans="1:42" x14ac:dyDescent="0.25">
      <c r="A1722" s="13"/>
      <c r="C1722" s="13"/>
      <c r="D1722" s="13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F1722" s="13"/>
      <c r="AG1722" s="13"/>
      <c r="AH1722" s="13"/>
      <c r="AI1722" s="13"/>
      <c r="AJ1722" s="13"/>
      <c r="AK1722" s="13"/>
      <c r="AL1722" s="13"/>
      <c r="AM1722" s="13"/>
      <c r="AN1722" s="13"/>
      <c r="AO1722" s="13"/>
      <c r="AP1722" s="13"/>
    </row>
    <row r="1723" spans="1:42" x14ac:dyDescent="0.25">
      <c r="A1723" s="13"/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F1723" s="13"/>
      <c r="AG1723" s="13"/>
      <c r="AH1723" s="13"/>
      <c r="AI1723" s="13"/>
      <c r="AJ1723" s="13"/>
      <c r="AK1723" s="13"/>
      <c r="AL1723" s="13"/>
      <c r="AM1723" s="13"/>
      <c r="AN1723" s="13"/>
      <c r="AO1723" s="13"/>
      <c r="AP1723" s="13"/>
    </row>
    <row r="1724" spans="1:42" x14ac:dyDescent="0.25">
      <c r="A1724" s="13"/>
      <c r="C1724" s="13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F1724" s="13"/>
      <c r="AG1724" s="13"/>
      <c r="AH1724" s="13"/>
      <c r="AI1724" s="13"/>
      <c r="AJ1724" s="13"/>
      <c r="AK1724" s="13"/>
      <c r="AL1724" s="13"/>
      <c r="AM1724" s="13"/>
      <c r="AN1724" s="13"/>
      <c r="AO1724" s="13"/>
      <c r="AP1724" s="13"/>
    </row>
    <row r="1725" spans="1:42" x14ac:dyDescent="0.25">
      <c r="A1725" s="13"/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F1725" s="13"/>
      <c r="AG1725" s="13"/>
      <c r="AH1725" s="13"/>
      <c r="AI1725" s="13"/>
      <c r="AJ1725" s="13"/>
      <c r="AK1725" s="13"/>
      <c r="AL1725" s="13"/>
      <c r="AM1725" s="13"/>
      <c r="AN1725" s="13"/>
      <c r="AO1725" s="13"/>
      <c r="AP1725" s="13"/>
    </row>
    <row r="1726" spans="1:42" x14ac:dyDescent="0.25">
      <c r="A1726" s="13"/>
      <c r="C1726" s="13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F1726" s="13"/>
      <c r="AG1726" s="13"/>
      <c r="AH1726" s="13"/>
      <c r="AI1726" s="13"/>
      <c r="AJ1726" s="13"/>
      <c r="AK1726" s="13"/>
      <c r="AL1726" s="13"/>
      <c r="AM1726" s="13"/>
      <c r="AN1726" s="13"/>
      <c r="AO1726" s="13"/>
      <c r="AP1726" s="13"/>
    </row>
    <row r="1727" spans="1:42" x14ac:dyDescent="0.25">
      <c r="A1727" s="13"/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F1727" s="13"/>
      <c r="AG1727" s="13"/>
      <c r="AH1727" s="13"/>
      <c r="AI1727" s="13"/>
      <c r="AJ1727" s="13"/>
      <c r="AK1727" s="13"/>
      <c r="AL1727" s="13"/>
      <c r="AM1727" s="13"/>
      <c r="AN1727" s="13"/>
      <c r="AO1727" s="13"/>
      <c r="AP1727" s="13"/>
    </row>
    <row r="1728" spans="1:42" x14ac:dyDescent="0.25">
      <c r="A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F1728" s="13"/>
      <c r="AG1728" s="13"/>
      <c r="AH1728" s="13"/>
      <c r="AI1728" s="13"/>
      <c r="AJ1728" s="13"/>
      <c r="AK1728" s="13"/>
      <c r="AL1728" s="13"/>
      <c r="AM1728" s="13"/>
      <c r="AN1728" s="13"/>
      <c r="AO1728" s="13"/>
      <c r="AP1728" s="13"/>
    </row>
    <row r="1729" spans="1:42" x14ac:dyDescent="0.25">
      <c r="A1729" s="13"/>
      <c r="C1729" s="13"/>
      <c r="D1729" s="13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F1729" s="13"/>
      <c r="AG1729" s="13"/>
      <c r="AH1729" s="13"/>
      <c r="AI1729" s="13"/>
      <c r="AJ1729" s="13"/>
      <c r="AK1729" s="13"/>
      <c r="AL1729" s="13"/>
      <c r="AM1729" s="13"/>
      <c r="AN1729" s="13"/>
      <c r="AO1729" s="13"/>
      <c r="AP1729" s="13"/>
    </row>
    <row r="1730" spans="1:42" x14ac:dyDescent="0.25">
      <c r="A1730" s="13"/>
      <c r="C1730" s="13"/>
      <c r="D1730" s="13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F1730" s="13"/>
      <c r="AG1730" s="13"/>
      <c r="AH1730" s="13"/>
      <c r="AI1730" s="13"/>
      <c r="AJ1730" s="13"/>
      <c r="AK1730" s="13"/>
      <c r="AL1730" s="13"/>
      <c r="AM1730" s="13"/>
      <c r="AN1730" s="13"/>
      <c r="AO1730" s="13"/>
      <c r="AP1730" s="13"/>
    </row>
    <row r="1731" spans="1:42" x14ac:dyDescent="0.25">
      <c r="A1731" s="13"/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F1731" s="13"/>
      <c r="AG1731" s="13"/>
      <c r="AH1731" s="13"/>
      <c r="AI1731" s="13"/>
      <c r="AJ1731" s="13"/>
      <c r="AK1731" s="13"/>
      <c r="AL1731" s="13"/>
      <c r="AM1731" s="13"/>
      <c r="AN1731" s="13"/>
      <c r="AO1731" s="13"/>
      <c r="AP1731" s="13"/>
    </row>
    <row r="1732" spans="1:42" x14ac:dyDescent="0.25">
      <c r="A1732" s="13"/>
      <c r="C1732" s="13"/>
      <c r="D1732" s="13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F1732" s="13"/>
      <c r="AG1732" s="13"/>
      <c r="AH1732" s="13"/>
      <c r="AI1732" s="13"/>
      <c r="AJ1732" s="13"/>
      <c r="AK1732" s="13"/>
      <c r="AL1732" s="13"/>
      <c r="AM1732" s="13"/>
      <c r="AN1732" s="13"/>
      <c r="AO1732" s="13"/>
      <c r="AP1732" s="13"/>
    </row>
    <row r="1733" spans="1:42" x14ac:dyDescent="0.25">
      <c r="A1733" s="13"/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F1733" s="13"/>
      <c r="AG1733" s="13"/>
      <c r="AH1733" s="13"/>
      <c r="AI1733" s="13"/>
      <c r="AJ1733" s="13"/>
      <c r="AK1733" s="13"/>
      <c r="AL1733" s="13"/>
      <c r="AM1733" s="13"/>
      <c r="AN1733" s="13"/>
      <c r="AO1733" s="13"/>
      <c r="AP1733" s="13"/>
    </row>
    <row r="1734" spans="1:42" x14ac:dyDescent="0.25">
      <c r="A1734" s="13"/>
      <c r="C1734" s="13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F1734" s="13"/>
      <c r="AG1734" s="13"/>
      <c r="AH1734" s="13"/>
      <c r="AI1734" s="13"/>
      <c r="AJ1734" s="13"/>
      <c r="AK1734" s="13"/>
      <c r="AL1734" s="13"/>
      <c r="AM1734" s="13"/>
      <c r="AN1734" s="13"/>
      <c r="AO1734" s="13"/>
      <c r="AP1734" s="13"/>
    </row>
    <row r="1735" spans="1:42" x14ac:dyDescent="0.25">
      <c r="A1735" s="13"/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F1735" s="13"/>
      <c r="AG1735" s="13"/>
      <c r="AH1735" s="13"/>
      <c r="AI1735" s="13"/>
      <c r="AJ1735" s="13"/>
      <c r="AK1735" s="13"/>
      <c r="AL1735" s="13"/>
      <c r="AM1735" s="13"/>
      <c r="AN1735" s="13"/>
      <c r="AO1735" s="13"/>
      <c r="AP1735" s="13"/>
    </row>
    <row r="1736" spans="1:42" x14ac:dyDescent="0.25">
      <c r="A1736" s="13"/>
      <c r="C1736" s="13"/>
      <c r="D1736" s="13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F1736" s="13"/>
      <c r="AG1736" s="13"/>
      <c r="AH1736" s="13"/>
      <c r="AI1736" s="13"/>
      <c r="AJ1736" s="13"/>
      <c r="AK1736" s="13"/>
      <c r="AL1736" s="13"/>
      <c r="AM1736" s="13"/>
      <c r="AN1736" s="13"/>
      <c r="AO1736" s="13"/>
      <c r="AP1736" s="13"/>
    </row>
    <row r="1737" spans="1:42" x14ac:dyDescent="0.25">
      <c r="A1737" s="13"/>
      <c r="C1737" s="13"/>
      <c r="D1737" s="13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F1737" s="13"/>
      <c r="AG1737" s="13"/>
      <c r="AH1737" s="13"/>
      <c r="AI1737" s="13"/>
      <c r="AJ1737" s="13"/>
      <c r="AK1737" s="13"/>
      <c r="AL1737" s="13"/>
      <c r="AM1737" s="13"/>
      <c r="AN1737" s="13"/>
      <c r="AO1737" s="13"/>
      <c r="AP1737" s="13"/>
    </row>
    <row r="1738" spans="1:42" x14ac:dyDescent="0.25">
      <c r="A1738" s="13"/>
      <c r="C1738" s="13"/>
      <c r="D1738" s="13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F1738" s="13"/>
      <c r="AG1738" s="13"/>
      <c r="AH1738" s="13"/>
      <c r="AI1738" s="13"/>
      <c r="AJ1738" s="13"/>
      <c r="AK1738" s="13"/>
      <c r="AL1738" s="13"/>
      <c r="AM1738" s="13"/>
      <c r="AN1738" s="13"/>
      <c r="AO1738" s="13"/>
      <c r="AP1738" s="13"/>
    </row>
    <row r="1739" spans="1:42" x14ac:dyDescent="0.25">
      <c r="A1739" s="13"/>
      <c r="C1739" s="13"/>
      <c r="D1739" s="13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F1739" s="13"/>
      <c r="AG1739" s="13"/>
      <c r="AH1739" s="13"/>
      <c r="AI1739" s="13"/>
      <c r="AJ1739" s="13"/>
      <c r="AK1739" s="13"/>
      <c r="AL1739" s="13"/>
      <c r="AM1739" s="13"/>
      <c r="AN1739" s="13"/>
      <c r="AO1739" s="13"/>
      <c r="AP1739" s="13"/>
    </row>
    <row r="1740" spans="1:42" x14ac:dyDescent="0.25">
      <c r="A1740" s="13"/>
      <c r="C1740" s="13"/>
      <c r="D1740" s="13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F1740" s="13"/>
      <c r="AG1740" s="13"/>
      <c r="AH1740" s="13"/>
      <c r="AI1740" s="13"/>
      <c r="AJ1740" s="13"/>
      <c r="AK1740" s="13"/>
      <c r="AL1740" s="13"/>
      <c r="AM1740" s="13"/>
      <c r="AN1740" s="13"/>
      <c r="AO1740" s="13"/>
      <c r="AP1740" s="13"/>
    </row>
    <row r="1741" spans="1:42" x14ac:dyDescent="0.25">
      <c r="A1741" s="13"/>
      <c r="C1741" s="13"/>
      <c r="D1741" s="13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F1741" s="13"/>
      <c r="AG1741" s="13"/>
      <c r="AH1741" s="13"/>
      <c r="AI1741" s="13"/>
      <c r="AJ1741" s="13"/>
      <c r="AK1741" s="13"/>
      <c r="AL1741" s="13"/>
      <c r="AM1741" s="13"/>
      <c r="AN1741" s="13"/>
      <c r="AO1741" s="13"/>
      <c r="AP1741" s="13"/>
    </row>
    <row r="1742" spans="1:42" x14ac:dyDescent="0.25">
      <c r="A1742" s="13"/>
      <c r="C1742" s="13"/>
      <c r="D1742" s="13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F1742" s="13"/>
      <c r="AG1742" s="13"/>
      <c r="AH1742" s="13"/>
      <c r="AI1742" s="13"/>
      <c r="AJ1742" s="13"/>
      <c r="AK1742" s="13"/>
      <c r="AL1742" s="13"/>
      <c r="AM1742" s="13"/>
      <c r="AN1742" s="13"/>
      <c r="AO1742" s="13"/>
      <c r="AP1742" s="13"/>
    </row>
    <row r="1743" spans="1:42" x14ac:dyDescent="0.25">
      <c r="A1743" s="13"/>
      <c r="C1743" s="13"/>
      <c r="D1743" s="13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F1743" s="13"/>
      <c r="AG1743" s="13"/>
      <c r="AH1743" s="13"/>
      <c r="AI1743" s="13"/>
      <c r="AJ1743" s="13"/>
      <c r="AK1743" s="13"/>
      <c r="AL1743" s="13"/>
      <c r="AM1743" s="13"/>
      <c r="AN1743" s="13"/>
      <c r="AO1743" s="13"/>
      <c r="AP1743" s="13"/>
    </row>
    <row r="1744" spans="1:42" x14ac:dyDescent="0.25">
      <c r="A1744" s="13"/>
      <c r="C1744" s="13"/>
      <c r="D1744" s="13"/>
      <c r="E1744" s="13"/>
      <c r="F1744" s="13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F1744" s="13"/>
      <c r="AG1744" s="13"/>
      <c r="AH1744" s="13"/>
      <c r="AI1744" s="13"/>
      <c r="AJ1744" s="13"/>
      <c r="AK1744" s="13"/>
      <c r="AL1744" s="13"/>
      <c r="AM1744" s="13"/>
      <c r="AN1744" s="13"/>
      <c r="AO1744" s="13"/>
      <c r="AP1744" s="13"/>
    </row>
    <row r="1745" spans="1:42" x14ac:dyDescent="0.25">
      <c r="A1745" s="13"/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F1745" s="13"/>
      <c r="AG1745" s="13"/>
      <c r="AH1745" s="13"/>
      <c r="AI1745" s="13"/>
      <c r="AJ1745" s="13"/>
      <c r="AK1745" s="13"/>
      <c r="AL1745" s="13"/>
      <c r="AM1745" s="13"/>
      <c r="AN1745" s="13"/>
      <c r="AO1745" s="13"/>
      <c r="AP1745" s="13"/>
    </row>
    <row r="1746" spans="1:42" x14ac:dyDescent="0.25">
      <c r="A1746" s="13"/>
      <c r="C1746" s="13"/>
      <c r="D1746" s="13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F1746" s="13"/>
      <c r="AG1746" s="13"/>
      <c r="AH1746" s="13"/>
      <c r="AI1746" s="13"/>
      <c r="AJ1746" s="13"/>
      <c r="AK1746" s="13"/>
      <c r="AL1746" s="13"/>
      <c r="AM1746" s="13"/>
      <c r="AN1746" s="13"/>
      <c r="AO1746" s="13"/>
      <c r="AP1746" s="13"/>
    </row>
    <row r="1747" spans="1:42" x14ac:dyDescent="0.25">
      <c r="A1747" s="13"/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F1747" s="13"/>
      <c r="AG1747" s="13"/>
      <c r="AH1747" s="13"/>
      <c r="AI1747" s="13"/>
      <c r="AJ1747" s="13"/>
      <c r="AK1747" s="13"/>
      <c r="AL1747" s="13"/>
      <c r="AM1747" s="13"/>
      <c r="AN1747" s="13"/>
      <c r="AO1747" s="13"/>
      <c r="AP1747" s="13"/>
    </row>
    <row r="1748" spans="1:42" x14ac:dyDescent="0.25">
      <c r="A1748" s="13"/>
      <c r="C1748" s="13"/>
      <c r="D1748" s="13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F1748" s="13"/>
      <c r="AG1748" s="13"/>
      <c r="AH1748" s="13"/>
      <c r="AI1748" s="13"/>
      <c r="AJ1748" s="13"/>
      <c r="AK1748" s="13"/>
      <c r="AL1748" s="13"/>
      <c r="AM1748" s="13"/>
      <c r="AN1748" s="13"/>
      <c r="AO1748" s="13"/>
      <c r="AP1748" s="13"/>
    </row>
    <row r="1749" spans="1:42" x14ac:dyDescent="0.25">
      <c r="A1749" s="13"/>
      <c r="C1749" s="13"/>
      <c r="D1749" s="13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F1749" s="13"/>
      <c r="AG1749" s="13"/>
      <c r="AH1749" s="13"/>
      <c r="AI1749" s="13"/>
      <c r="AJ1749" s="13"/>
      <c r="AK1749" s="13"/>
      <c r="AL1749" s="13"/>
      <c r="AM1749" s="13"/>
      <c r="AN1749" s="13"/>
      <c r="AO1749" s="13"/>
      <c r="AP1749" s="13"/>
    </row>
    <row r="1750" spans="1:42" x14ac:dyDescent="0.25">
      <c r="A1750" s="13"/>
      <c r="C1750" s="13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F1750" s="13"/>
      <c r="AG1750" s="13"/>
      <c r="AH1750" s="13"/>
      <c r="AI1750" s="13"/>
      <c r="AJ1750" s="13"/>
      <c r="AK1750" s="13"/>
      <c r="AL1750" s="13"/>
      <c r="AM1750" s="13"/>
      <c r="AN1750" s="13"/>
      <c r="AO1750" s="13"/>
      <c r="AP1750" s="13"/>
    </row>
    <row r="1751" spans="1:42" x14ac:dyDescent="0.25">
      <c r="A1751" s="13"/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F1751" s="13"/>
      <c r="AG1751" s="13"/>
      <c r="AH1751" s="13"/>
      <c r="AI1751" s="13"/>
      <c r="AJ1751" s="13"/>
      <c r="AK1751" s="13"/>
      <c r="AL1751" s="13"/>
      <c r="AM1751" s="13"/>
      <c r="AN1751" s="13"/>
      <c r="AO1751" s="13"/>
      <c r="AP1751" s="13"/>
    </row>
    <row r="1752" spans="1:42" x14ac:dyDescent="0.25">
      <c r="A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F1752" s="13"/>
      <c r="AG1752" s="13"/>
      <c r="AH1752" s="13"/>
      <c r="AI1752" s="13"/>
      <c r="AJ1752" s="13"/>
      <c r="AK1752" s="13"/>
      <c r="AL1752" s="13"/>
      <c r="AM1752" s="13"/>
      <c r="AN1752" s="13"/>
      <c r="AO1752" s="13"/>
      <c r="AP1752" s="13"/>
    </row>
    <row r="1753" spans="1:42" x14ac:dyDescent="0.25">
      <c r="A1753" s="13"/>
      <c r="C1753" s="13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F1753" s="13"/>
      <c r="AG1753" s="13"/>
      <c r="AH1753" s="13"/>
      <c r="AI1753" s="13"/>
      <c r="AJ1753" s="13"/>
      <c r="AK1753" s="13"/>
      <c r="AL1753" s="13"/>
      <c r="AM1753" s="13"/>
      <c r="AN1753" s="13"/>
      <c r="AO1753" s="13"/>
      <c r="AP1753" s="13"/>
    </row>
    <row r="1754" spans="1:42" x14ac:dyDescent="0.25">
      <c r="A1754" s="13"/>
      <c r="C1754" s="13"/>
      <c r="D1754" s="13"/>
      <c r="E1754" s="13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F1754" s="13"/>
      <c r="AG1754" s="13"/>
      <c r="AH1754" s="13"/>
      <c r="AI1754" s="13"/>
      <c r="AJ1754" s="13"/>
      <c r="AK1754" s="13"/>
      <c r="AL1754" s="13"/>
      <c r="AM1754" s="13"/>
      <c r="AN1754" s="13"/>
      <c r="AO1754" s="13"/>
      <c r="AP1754" s="13"/>
    </row>
    <row r="1755" spans="1:42" x14ac:dyDescent="0.25">
      <c r="A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F1755" s="13"/>
      <c r="AG1755" s="13"/>
      <c r="AH1755" s="13"/>
      <c r="AI1755" s="13"/>
      <c r="AJ1755" s="13"/>
      <c r="AK1755" s="13"/>
      <c r="AL1755" s="13"/>
      <c r="AM1755" s="13"/>
      <c r="AN1755" s="13"/>
      <c r="AO1755" s="13"/>
      <c r="AP1755" s="13"/>
    </row>
    <row r="1756" spans="1:42" x14ac:dyDescent="0.25">
      <c r="A1756" s="13"/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F1756" s="13"/>
      <c r="AG1756" s="13"/>
      <c r="AH1756" s="13"/>
      <c r="AI1756" s="13"/>
      <c r="AJ1756" s="13"/>
      <c r="AK1756" s="13"/>
      <c r="AL1756" s="13"/>
      <c r="AM1756" s="13"/>
      <c r="AN1756" s="13"/>
      <c r="AO1756" s="13"/>
      <c r="AP1756" s="13"/>
    </row>
    <row r="1757" spans="1:42" x14ac:dyDescent="0.25">
      <c r="A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3"/>
      <c r="S1757" s="13"/>
      <c r="T1757" s="1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F1757" s="13"/>
      <c r="AG1757" s="13"/>
      <c r="AH1757" s="13"/>
      <c r="AI1757" s="13"/>
      <c r="AJ1757" s="13"/>
      <c r="AK1757" s="13"/>
      <c r="AL1757" s="13"/>
      <c r="AM1757" s="13"/>
      <c r="AN1757" s="13"/>
      <c r="AO1757" s="13"/>
      <c r="AP1757" s="13"/>
    </row>
    <row r="1758" spans="1:42" x14ac:dyDescent="0.25">
      <c r="A1758" s="13"/>
      <c r="C1758" s="13"/>
      <c r="D1758" s="13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F1758" s="13"/>
      <c r="AG1758" s="13"/>
      <c r="AH1758" s="13"/>
      <c r="AI1758" s="13"/>
      <c r="AJ1758" s="13"/>
      <c r="AK1758" s="13"/>
      <c r="AL1758" s="13"/>
      <c r="AM1758" s="13"/>
      <c r="AN1758" s="13"/>
      <c r="AO1758" s="13"/>
      <c r="AP1758" s="13"/>
    </row>
    <row r="1759" spans="1:42" x14ac:dyDescent="0.25">
      <c r="A1759" s="13"/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F1759" s="13"/>
      <c r="AG1759" s="13"/>
      <c r="AH1759" s="13"/>
      <c r="AI1759" s="13"/>
      <c r="AJ1759" s="13"/>
      <c r="AK1759" s="13"/>
      <c r="AL1759" s="13"/>
      <c r="AM1759" s="13"/>
      <c r="AN1759" s="13"/>
      <c r="AO1759" s="13"/>
      <c r="AP1759" s="13"/>
    </row>
    <row r="1760" spans="1:42" x14ac:dyDescent="0.25">
      <c r="A1760" s="13"/>
      <c r="C1760" s="13"/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F1760" s="13"/>
      <c r="AG1760" s="13"/>
      <c r="AH1760" s="13"/>
      <c r="AI1760" s="13"/>
      <c r="AJ1760" s="13"/>
      <c r="AK1760" s="13"/>
      <c r="AL1760" s="13"/>
      <c r="AM1760" s="13"/>
      <c r="AN1760" s="13"/>
      <c r="AO1760" s="13"/>
      <c r="AP1760" s="13"/>
    </row>
    <row r="1761" spans="1:42" x14ac:dyDescent="0.25">
      <c r="A1761" s="13"/>
      <c r="C1761" s="13"/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F1761" s="13"/>
      <c r="AG1761" s="13"/>
      <c r="AH1761" s="13"/>
      <c r="AI1761" s="13"/>
      <c r="AJ1761" s="13"/>
      <c r="AK1761" s="13"/>
      <c r="AL1761" s="13"/>
      <c r="AM1761" s="13"/>
      <c r="AN1761" s="13"/>
      <c r="AO1761" s="13"/>
      <c r="AP1761" s="13"/>
    </row>
    <row r="1762" spans="1:42" x14ac:dyDescent="0.25">
      <c r="A1762" s="13"/>
      <c r="C1762" s="13"/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  <c r="AE1762" s="13"/>
      <c r="AF1762" s="13"/>
      <c r="AG1762" s="13"/>
      <c r="AH1762" s="13"/>
      <c r="AI1762" s="13"/>
      <c r="AJ1762" s="13"/>
      <c r="AK1762" s="13"/>
      <c r="AL1762" s="13"/>
      <c r="AM1762" s="13"/>
      <c r="AN1762" s="13"/>
      <c r="AO1762" s="13"/>
      <c r="AP1762" s="13"/>
    </row>
    <row r="1763" spans="1:42" x14ac:dyDescent="0.25">
      <c r="A1763" s="13"/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F1763" s="13"/>
      <c r="AG1763" s="13"/>
      <c r="AH1763" s="13"/>
      <c r="AI1763" s="13"/>
      <c r="AJ1763" s="13"/>
      <c r="AK1763" s="13"/>
      <c r="AL1763" s="13"/>
      <c r="AM1763" s="13"/>
      <c r="AN1763" s="13"/>
      <c r="AO1763" s="13"/>
      <c r="AP1763" s="13"/>
    </row>
    <row r="1764" spans="1:42" x14ac:dyDescent="0.25">
      <c r="A1764" s="13"/>
      <c r="C1764" s="13"/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F1764" s="13"/>
      <c r="AG1764" s="13"/>
      <c r="AH1764" s="13"/>
      <c r="AI1764" s="13"/>
      <c r="AJ1764" s="13"/>
      <c r="AK1764" s="13"/>
      <c r="AL1764" s="13"/>
      <c r="AM1764" s="13"/>
      <c r="AN1764" s="13"/>
      <c r="AO1764" s="13"/>
      <c r="AP1764" s="13"/>
    </row>
    <row r="1765" spans="1:42" x14ac:dyDescent="0.25">
      <c r="A1765" s="13"/>
      <c r="C1765" s="13"/>
      <c r="D1765" s="13"/>
      <c r="E1765" s="13"/>
      <c r="F1765" s="13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F1765" s="13"/>
      <c r="AG1765" s="13"/>
      <c r="AH1765" s="13"/>
      <c r="AI1765" s="13"/>
      <c r="AJ1765" s="13"/>
      <c r="AK1765" s="13"/>
      <c r="AL1765" s="13"/>
      <c r="AM1765" s="13"/>
      <c r="AN1765" s="13"/>
      <c r="AO1765" s="13"/>
      <c r="AP1765" s="13"/>
    </row>
    <row r="1766" spans="1:42" x14ac:dyDescent="0.25">
      <c r="A1766" s="13"/>
      <c r="C1766" s="13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F1766" s="13"/>
      <c r="AG1766" s="13"/>
      <c r="AH1766" s="13"/>
      <c r="AI1766" s="13"/>
      <c r="AJ1766" s="13"/>
      <c r="AK1766" s="13"/>
      <c r="AL1766" s="13"/>
      <c r="AM1766" s="13"/>
      <c r="AN1766" s="13"/>
      <c r="AO1766" s="13"/>
      <c r="AP1766" s="13"/>
    </row>
    <row r="1767" spans="1:42" x14ac:dyDescent="0.25">
      <c r="A1767" s="13"/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F1767" s="13"/>
      <c r="AG1767" s="13"/>
      <c r="AH1767" s="13"/>
      <c r="AI1767" s="13"/>
      <c r="AJ1767" s="13"/>
      <c r="AK1767" s="13"/>
      <c r="AL1767" s="13"/>
      <c r="AM1767" s="13"/>
      <c r="AN1767" s="13"/>
      <c r="AO1767" s="13"/>
      <c r="AP1767" s="13"/>
    </row>
    <row r="1768" spans="1:42" x14ac:dyDescent="0.25">
      <c r="A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F1768" s="13"/>
      <c r="AG1768" s="13"/>
      <c r="AH1768" s="13"/>
      <c r="AI1768" s="13"/>
      <c r="AJ1768" s="13"/>
      <c r="AK1768" s="13"/>
      <c r="AL1768" s="13"/>
      <c r="AM1768" s="13"/>
      <c r="AN1768" s="13"/>
      <c r="AO1768" s="13"/>
      <c r="AP1768" s="13"/>
    </row>
    <row r="1769" spans="1:42" x14ac:dyDescent="0.25">
      <c r="A1769" s="13"/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F1769" s="13"/>
      <c r="AG1769" s="13"/>
      <c r="AH1769" s="13"/>
      <c r="AI1769" s="13"/>
      <c r="AJ1769" s="13"/>
      <c r="AK1769" s="13"/>
      <c r="AL1769" s="13"/>
      <c r="AM1769" s="13"/>
      <c r="AN1769" s="13"/>
      <c r="AO1769" s="13"/>
      <c r="AP1769" s="13"/>
    </row>
    <row r="1770" spans="1:42" x14ac:dyDescent="0.25">
      <c r="A1770" s="13"/>
      <c r="C1770" s="13"/>
      <c r="D1770" s="13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F1770" s="13"/>
      <c r="AG1770" s="13"/>
      <c r="AH1770" s="13"/>
      <c r="AI1770" s="13"/>
      <c r="AJ1770" s="13"/>
      <c r="AK1770" s="13"/>
      <c r="AL1770" s="13"/>
      <c r="AM1770" s="13"/>
      <c r="AN1770" s="13"/>
      <c r="AO1770" s="13"/>
      <c r="AP1770" s="13"/>
    </row>
    <row r="1771" spans="1:42" x14ac:dyDescent="0.25">
      <c r="A1771" s="13"/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F1771" s="13"/>
      <c r="AG1771" s="13"/>
      <c r="AH1771" s="13"/>
      <c r="AI1771" s="13"/>
      <c r="AJ1771" s="13"/>
      <c r="AK1771" s="13"/>
      <c r="AL1771" s="13"/>
      <c r="AM1771" s="13"/>
      <c r="AN1771" s="13"/>
      <c r="AO1771" s="13"/>
      <c r="AP1771" s="13"/>
    </row>
    <row r="1772" spans="1:42" x14ac:dyDescent="0.25">
      <c r="A1772" s="13"/>
      <c r="C1772" s="13"/>
      <c r="D1772" s="13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F1772" s="13"/>
      <c r="AG1772" s="13"/>
      <c r="AH1772" s="13"/>
      <c r="AI1772" s="13"/>
      <c r="AJ1772" s="13"/>
      <c r="AK1772" s="13"/>
      <c r="AL1772" s="13"/>
      <c r="AM1772" s="13"/>
      <c r="AN1772" s="13"/>
      <c r="AO1772" s="13"/>
      <c r="AP1772" s="13"/>
    </row>
    <row r="1773" spans="1:42" x14ac:dyDescent="0.25">
      <c r="A1773" s="13"/>
      <c r="C1773" s="13"/>
      <c r="D1773" s="13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F1773" s="13"/>
      <c r="AG1773" s="13"/>
      <c r="AH1773" s="13"/>
      <c r="AI1773" s="13"/>
      <c r="AJ1773" s="13"/>
      <c r="AK1773" s="13"/>
      <c r="AL1773" s="13"/>
      <c r="AM1773" s="13"/>
      <c r="AN1773" s="13"/>
      <c r="AO1773" s="13"/>
      <c r="AP1773" s="13"/>
    </row>
    <row r="1774" spans="1:42" x14ac:dyDescent="0.25">
      <c r="A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F1774" s="13"/>
      <c r="AG1774" s="13"/>
      <c r="AH1774" s="13"/>
      <c r="AI1774" s="13"/>
      <c r="AJ1774" s="13"/>
      <c r="AK1774" s="13"/>
      <c r="AL1774" s="13"/>
      <c r="AM1774" s="13"/>
      <c r="AN1774" s="13"/>
      <c r="AO1774" s="13"/>
      <c r="AP1774" s="13"/>
    </row>
    <row r="1775" spans="1:42" x14ac:dyDescent="0.25">
      <c r="A1775" s="13"/>
      <c r="C1775" s="13"/>
      <c r="D1775" s="13"/>
      <c r="E1775" s="13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F1775" s="13"/>
      <c r="AG1775" s="13"/>
      <c r="AH1775" s="13"/>
      <c r="AI1775" s="13"/>
      <c r="AJ1775" s="13"/>
      <c r="AK1775" s="13"/>
      <c r="AL1775" s="13"/>
      <c r="AM1775" s="13"/>
      <c r="AN1775" s="13"/>
      <c r="AO1775" s="13"/>
      <c r="AP1775" s="13"/>
    </row>
    <row r="1776" spans="1:42" x14ac:dyDescent="0.25">
      <c r="A1776" s="13"/>
      <c r="C1776" s="13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F1776" s="13"/>
      <c r="AG1776" s="13"/>
      <c r="AH1776" s="13"/>
      <c r="AI1776" s="13"/>
      <c r="AJ1776" s="13"/>
      <c r="AK1776" s="13"/>
      <c r="AL1776" s="13"/>
      <c r="AM1776" s="13"/>
      <c r="AN1776" s="13"/>
      <c r="AO1776" s="13"/>
      <c r="AP1776" s="13"/>
    </row>
    <row r="1777" spans="1:42" x14ac:dyDescent="0.25">
      <c r="A1777" s="13"/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F1777" s="13"/>
      <c r="AG1777" s="13"/>
      <c r="AH1777" s="13"/>
      <c r="AI1777" s="13"/>
      <c r="AJ1777" s="13"/>
      <c r="AK1777" s="13"/>
      <c r="AL1777" s="13"/>
      <c r="AM1777" s="13"/>
      <c r="AN1777" s="13"/>
      <c r="AO1777" s="13"/>
      <c r="AP1777" s="13"/>
    </row>
    <row r="1778" spans="1:42" x14ac:dyDescent="0.25">
      <c r="A1778" s="13"/>
      <c r="C1778" s="13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F1778" s="13"/>
      <c r="AG1778" s="13"/>
      <c r="AH1778" s="13"/>
      <c r="AI1778" s="13"/>
      <c r="AJ1778" s="13"/>
      <c r="AK1778" s="13"/>
      <c r="AL1778" s="13"/>
      <c r="AM1778" s="13"/>
      <c r="AN1778" s="13"/>
      <c r="AO1778" s="13"/>
      <c r="AP1778" s="13"/>
    </row>
    <row r="1779" spans="1:42" x14ac:dyDescent="0.25">
      <c r="A1779" s="13"/>
      <c r="C1779" s="13"/>
      <c r="D1779" s="13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F1779" s="13"/>
      <c r="AG1779" s="13"/>
      <c r="AH1779" s="13"/>
      <c r="AI1779" s="13"/>
      <c r="AJ1779" s="13"/>
      <c r="AK1779" s="13"/>
      <c r="AL1779" s="13"/>
      <c r="AM1779" s="13"/>
      <c r="AN1779" s="13"/>
      <c r="AO1779" s="13"/>
      <c r="AP1779" s="13"/>
    </row>
    <row r="1780" spans="1:42" x14ac:dyDescent="0.25">
      <c r="A1780" s="13"/>
      <c r="C1780" s="13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F1780" s="13"/>
      <c r="AG1780" s="13"/>
      <c r="AH1780" s="13"/>
      <c r="AI1780" s="13"/>
      <c r="AJ1780" s="13"/>
      <c r="AK1780" s="13"/>
      <c r="AL1780" s="13"/>
      <c r="AM1780" s="13"/>
      <c r="AN1780" s="13"/>
      <c r="AO1780" s="13"/>
      <c r="AP1780" s="13"/>
    </row>
    <row r="1781" spans="1:42" x14ac:dyDescent="0.25">
      <c r="A1781" s="13"/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F1781" s="13"/>
      <c r="AG1781" s="13"/>
      <c r="AH1781" s="13"/>
      <c r="AI1781" s="13"/>
      <c r="AJ1781" s="13"/>
      <c r="AK1781" s="13"/>
      <c r="AL1781" s="13"/>
      <c r="AM1781" s="13"/>
      <c r="AN1781" s="13"/>
      <c r="AO1781" s="13"/>
      <c r="AP1781" s="13"/>
    </row>
    <row r="1782" spans="1:42" x14ac:dyDescent="0.25">
      <c r="A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F1782" s="13"/>
      <c r="AG1782" s="13"/>
      <c r="AH1782" s="13"/>
      <c r="AI1782" s="13"/>
      <c r="AJ1782" s="13"/>
      <c r="AK1782" s="13"/>
      <c r="AL1782" s="13"/>
      <c r="AM1782" s="13"/>
      <c r="AN1782" s="13"/>
      <c r="AO1782" s="13"/>
      <c r="AP1782" s="13"/>
    </row>
    <row r="1783" spans="1:42" x14ac:dyDescent="0.25">
      <c r="A1783" s="13"/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F1783" s="13"/>
      <c r="AG1783" s="13"/>
      <c r="AH1783" s="13"/>
      <c r="AI1783" s="13"/>
      <c r="AJ1783" s="13"/>
      <c r="AK1783" s="13"/>
      <c r="AL1783" s="13"/>
      <c r="AM1783" s="13"/>
      <c r="AN1783" s="13"/>
      <c r="AO1783" s="13"/>
      <c r="AP1783" s="13"/>
    </row>
    <row r="1784" spans="1:42" x14ac:dyDescent="0.25">
      <c r="A1784" s="13"/>
      <c r="C1784" s="13"/>
      <c r="D1784" s="13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F1784" s="13"/>
      <c r="AG1784" s="13"/>
      <c r="AH1784" s="13"/>
      <c r="AI1784" s="13"/>
      <c r="AJ1784" s="13"/>
      <c r="AK1784" s="13"/>
      <c r="AL1784" s="13"/>
      <c r="AM1784" s="13"/>
      <c r="AN1784" s="13"/>
      <c r="AO1784" s="13"/>
      <c r="AP1784" s="13"/>
    </row>
    <row r="1785" spans="1:42" x14ac:dyDescent="0.25">
      <c r="A1785" s="13"/>
      <c r="C1785" s="13"/>
      <c r="D1785" s="13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F1785" s="13"/>
      <c r="AG1785" s="13"/>
      <c r="AH1785" s="13"/>
      <c r="AI1785" s="13"/>
      <c r="AJ1785" s="13"/>
      <c r="AK1785" s="13"/>
      <c r="AL1785" s="13"/>
      <c r="AM1785" s="13"/>
      <c r="AN1785" s="13"/>
      <c r="AO1785" s="13"/>
      <c r="AP1785" s="13"/>
    </row>
    <row r="1786" spans="1:42" x14ac:dyDescent="0.25">
      <c r="A1786" s="13"/>
      <c r="C1786" s="13"/>
      <c r="D1786" s="13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F1786" s="13"/>
      <c r="AG1786" s="13"/>
      <c r="AH1786" s="13"/>
      <c r="AI1786" s="13"/>
      <c r="AJ1786" s="13"/>
      <c r="AK1786" s="13"/>
      <c r="AL1786" s="13"/>
      <c r="AM1786" s="13"/>
      <c r="AN1786" s="13"/>
      <c r="AO1786" s="13"/>
      <c r="AP1786" s="13"/>
    </row>
    <row r="1787" spans="1:42" x14ac:dyDescent="0.25">
      <c r="A1787" s="13"/>
      <c r="C1787" s="13"/>
      <c r="D1787" s="13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F1787" s="13"/>
      <c r="AG1787" s="13"/>
      <c r="AH1787" s="13"/>
      <c r="AI1787" s="13"/>
      <c r="AJ1787" s="13"/>
      <c r="AK1787" s="13"/>
      <c r="AL1787" s="13"/>
      <c r="AM1787" s="13"/>
      <c r="AN1787" s="13"/>
      <c r="AO1787" s="13"/>
      <c r="AP1787" s="13"/>
    </row>
    <row r="1788" spans="1:42" x14ac:dyDescent="0.25">
      <c r="A1788" s="13"/>
      <c r="C1788" s="13"/>
      <c r="D1788" s="13"/>
      <c r="E1788" s="13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F1788" s="13"/>
      <c r="AG1788" s="13"/>
      <c r="AH1788" s="13"/>
      <c r="AI1788" s="13"/>
      <c r="AJ1788" s="13"/>
      <c r="AK1788" s="13"/>
      <c r="AL1788" s="13"/>
      <c r="AM1788" s="13"/>
      <c r="AN1788" s="13"/>
      <c r="AO1788" s="13"/>
      <c r="AP1788" s="13"/>
    </row>
    <row r="1789" spans="1:42" x14ac:dyDescent="0.25">
      <c r="A1789" s="13"/>
      <c r="C1789" s="13"/>
      <c r="D1789" s="13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F1789" s="13"/>
      <c r="AG1789" s="13"/>
      <c r="AH1789" s="13"/>
      <c r="AI1789" s="13"/>
      <c r="AJ1789" s="13"/>
      <c r="AK1789" s="13"/>
      <c r="AL1789" s="13"/>
      <c r="AM1789" s="13"/>
      <c r="AN1789" s="13"/>
      <c r="AO1789" s="13"/>
      <c r="AP1789" s="13"/>
    </row>
    <row r="1790" spans="1:42" x14ac:dyDescent="0.25">
      <c r="A1790" s="13"/>
      <c r="C1790" s="13"/>
      <c r="D1790" s="13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F1790" s="13"/>
      <c r="AG1790" s="13"/>
      <c r="AH1790" s="13"/>
      <c r="AI1790" s="13"/>
      <c r="AJ1790" s="13"/>
      <c r="AK1790" s="13"/>
      <c r="AL1790" s="13"/>
      <c r="AM1790" s="13"/>
      <c r="AN1790" s="13"/>
      <c r="AO1790" s="13"/>
      <c r="AP1790" s="13"/>
    </row>
    <row r="1791" spans="1:42" x14ac:dyDescent="0.25">
      <c r="A1791" s="13"/>
      <c r="C1791" s="13"/>
      <c r="D1791" s="13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F1791" s="13"/>
      <c r="AG1791" s="13"/>
      <c r="AH1791" s="13"/>
      <c r="AI1791" s="13"/>
      <c r="AJ1791" s="13"/>
      <c r="AK1791" s="13"/>
      <c r="AL1791" s="13"/>
      <c r="AM1791" s="13"/>
      <c r="AN1791" s="13"/>
      <c r="AO1791" s="13"/>
      <c r="AP1791" s="13"/>
    </row>
    <row r="1792" spans="1:42" x14ac:dyDescent="0.25">
      <c r="A1792" s="13"/>
      <c r="C1792" s="13"/>
      <c r="D1792" s="13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F1792" s="13"/>
      <c r="AG1792" s="13"/>
      <c r="AH1792" s="13"/>
      <c r="AI1792" s="13"/>
      <c r="AJ1792" s="13"/>
      <c r="AK1792" s="13"/>
      <c r="AL1792" s="13"/>
      <c r="AM1792" s="13"/>
      <c r="AN1792" s="13"/>
      <c r="AO1792" s="13"/>
      <c r="AP1792" s="13"/>
    </row>
    <row r="1793" spans="1:42" x14ac:dyDescent="0.25">
      <c r="A1793" s="13"/>
      <c r="C1793" s="13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F1793" s="13"/>
      <c r="AG1793" s="13"/>
      <c r="AH1793" s="13"/>
      <c r="AI1793" s="13"/>
      <c r="AJ1793" s="13"/>
      <c r="AK1793" s="13"/>
      <c r="AL1793" s="13"/>
      <c r="AM1793" s="13"/>
      <c r="AN1793" s="13"/>
      <c r="AO1793" s="13"/>
      <c r="AP1793" s="13"/>
    </row>
    <row r="1794" spans="1:42" x14ac:dyDescent="0.25">
      <c r="A1794" s="13"/>
      <c r="C1794" s="13"/>
      <c r="D1794" s="13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F1794" s="13"/>
      <c r="AG1794" s="13"/>
      <c r="AH1794" s="13"/>
      <c r="AI1794" s="13"/>
      <c r="AJ1794" s="13"/>
      <c r="AK1794" s="13"/>
      <c r="AL1794" s="13"/>
      <c r="AM1794" s="13"/>
      <c r="AN1794" s="13"/>
      <c r="AO1794" s="13"/>
      <c r="AP1794" s="13"/>
    </row>
    <row r="1795" spans="1:42" x14ac:dyDescent="0.25">
      <c r="A1795" s="13"/>
      <c r="C1795" s="13"/>
      <c r="D1795" s="13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F1795" s="13"/>
      <c r="AG1795" s="13"/>
      <c r="AH1795" s="13"/>
      <c r="AI1795" s="13"/>
      <c r="AJ1795" s="13"/>
      <c r="AK1795" s="13"/>
      <c r="AL1795" s="13"/>
      <c r="AM1795" s="13"/>
      <c r="AN1795" s="13"/>
      <c r="AO1795" s="13"/>
      <c r="AP1795" s="13"/>
    </row>
    <row r="1796" spans="1:42" x14ac:dyDescent="0.25">
      <c r="A1796" s="13"/>
      <c r="C1796" s="13"/>
      <c r="D1796" s="13"/>
      <c r="E1796" s="13"/>
      <c r="F1796" s="13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F1796" s="13"/>
      <c r="AG1796" s="13"/>
      <c r="AH1796" s="13"/>
      <c r="AI1796" s="13"/>
      <c r="AJ1796" s="13"/>
      <c r="AK1796" s="13"/>
      <c r="AL1796" s="13"/>
      <c r="AM1796" s="13"/>
      <c r="AN1796" s="13"/>
      <c r="AO1796" s="13"/>
      <c r="AP1796" s="13"/>
    </row>
    <row r="1797" spans="1:42" x14ac:dyDescent="0.25">
      <c r="A1797" s="13"/>
      <c r="C1797" s="13"/>
      <c r="D1797" s="13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  <c r="AE1797" s="13"/>
      <c r="AF1797" s="13"/>
      <c r="AG1797" s="13"/>
      <c r="AH1797" s="13"/>
      <c r="AI1797" s="13"/>
      <c r="AJ1797" s="13"/>
      <c r="AK1797" s="13"/>
      <c r="AL1797" s="13"/>
      <c r="AM1797" s="13"/>
      <c r="AN1797" s="13"/>
      <c r="AO1797" s="13"/>
      <c r="AP1797" s="13"/>
    </row>
    <row r="1798" spans="1:42" x14ac:dyDescent="0.25">
      <c r="A1798" s="13"/>
      <c r="C1798" s="13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F1798" s="13"/>
      <c r="AG1798" s="13"/>
      <c r="AH1798" s="13"/>
      <c r="AI1798" s="13"/>
      <c r="AJ1798" s="13"/>
      <c r="AK1798" s="13"/>
      <c r="AL1798" s="13"/>
      <c r="AM1798" s="13"/>
      <c r="AN1798" s="13"/>
      <c r="AO1798" s="13"/>
      <c r="AP1798" s="13"/>
    </row>
    <row r="1799" spans="1:42" x14ac:dyDescent="0.25">
      <c r="A1799" s="13"/>
      <c r="C1799" s="13"/>
      <c r="D1799" s="13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F1799" s="13"/>
      <c r="AG1799" s="13"/>
      <c r="AH1799" s="13"/>
      <c r="AI1799" s="13"/>
      <c r="AJ1799" s="13"/>
      <c r="AK1799" s="13"/>
      <c r="AL1799" s="13"/>
      <c r="AM1799" s="13"/>
      <c r="AN1799" s="13"/>
      <c r="AO1799" s="13"/>
      <c r="AP1799" s="13"/>
    </row>
    <row r="1800" spans="1:42" x14ac:dyDescent="0.25">
      <c r="A1800" s="13"/>
      <c r="C1800" s="13"/>
      <c r="D1800" s="13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F1800" s="13"/>
      <c r="AG1800" s="13"/>
      <c r="AH1800" s="13"/>
      <c r="AI1800" s="13"/>
      <c r="AJ1800" s="13"/>
      <c r="AK1800" s="13"/>
      <c r="AL1800" s="13"/>
      <c r="AM1800" s="13"/>
      <c r="AN1800" s="13"/>
      <c r="AO1800" s="13"/>
      <c r="AP1800" s="13"/>
    </row>
    <row r="1801" spans="1:42" x14ac:dyDescent="0.25">
      <c r="A1801" s="13"/>
      <c r="C1801" s="13"/>
      <c r="D1801" s="13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F1801" s="13"/>
      <c r="AG1801" s="13"/>
      <c r="AH1801" s="13"/>
      <c r="AI1801" s="13"/>
      <c r="AJ1801" s="13"/>
      <c r="AK1801" s="13"/>
      <c r="AL1801" s="13"/>
      <c r="AM1801" s="13"/>
      <c r="AN1801" s="13"/>
      <c r="AO1801" s="13"/>
      <c r="AP1801" s="13"/>
    </row>
    <row r="1802" spans="1:42" x14ac:dyDescent="0.25">
      <c r="A1802" s="13"/>
      <c r="C1802" s="13"/>
      <c r="D1802" s="13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F1802" s="13"/>
      <c r="AG1802" s="13"/>
      <c r="AH1802" s="13"/>
      <c r="AI1802" s="13"/>
      <c r="AJ1802" s="13"/>
      <c r="AK1802" s="13"/>
      <c r="AL1802" s="13"/>
      <c r="AM1802" s="13"/>
      <c r="AN1802" s="13"/>
      <c r="AO1802" s="13"/>
      <c r="AP1802" s="13"/>
    </row>
    <row r="1803" spans="1:42" x14ac:dyDescent="0.25">
      <c r="A1803" s="13"/>
      <c r="C1803" s="13"/>
      <c r="D1803" s="13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F1803" s="13"/>
      <c r="AG1803" s="13"/>
      <c r="AH1803" s="13"/>
      <c r="AI1803" s="13"/>
      <c r="AJ1803" s="13"/>
      <c r="AK1803" s="13"/>
      <c r="AL1803" s="13"/>
      <c r="AM1803" s="13"/>
      <c r="AN1803" s="13"/>
      <c r="AO1803" s="13"/>
      <c r="AP1803" s="13"/>
    </row>
    <row r="1804" spans="1:42" x14ac:dyDescent="0.25">
      <c r="A1804" s="13"/>
      <c r="C1804" s="13"/>
      <c r="D1804" s="13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F1804" s="13"/>
      <c r="AG1804" s="13"/>
      <c r="AH1804" s="13"/>
      <c r="AI1804" s="13"/>
      <c r="AJ1804" s="13"/>
      <c r="AK1804" s="13"/>
      <c r="AL1804" s="13"/>
      <c r="AM1804" s="13"/>
      <c r="AN1804" s="13"/>
      <c r="AO1804" s="13"/>
      <c r="AP1804" s="13"/>
    </row>
    <row r="1805" spans="1:42" x14ac:dyDescent="0.25">
      <c r="A1805" s="13"/>
      <c r="C1805" s="13"/>
      <c r="D1805" s="13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F1805" s="13"/>
      <c r="AG1805" s="13"/>
      <c r="AH1805" s="13"/>
      <c r="AI1805" s="13"/>
      <c r="AJ1805" s="13"/>
      <c r="AK1805" s="13"/>
      <c r="AL1805" s="13"/>
      <c r="AM1805" s="13"/>
      <c r="AN1805" s="13"/>
      <c r="AO1805" s="13"/>
      <c r="AP1805" s="13"/>
    </row>
    <row r="1806" spans="1:42" x14ac:dyDescent="0.25">
      <c r="A1806" s="13"/>
      <c r="C1806" s="13"/>
      <c r="D1806" s="13"/>
      <c r="E1806" s="13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F1806" s="13"/>
      <c r="AG1806" s="13"/>
      <c r="AH1806" s="13"/>
      <c r="AI1806" s="13"/>
      <c r="AJ1806" s="13"/>
      <c r="AK1806" s="13"/>
      <c r="AL1806" s="13"/>
      <c r="AM1806" s="13"/>
      <c r="AN1806" s="13"/>
      <c r="AO1806" s="13"/>
      <c r="AP1806" s="13"/>
    </row>
    <row r="1807" spans="1:42" x14ac:dyDescent="0.25">
      <c r="A1807" s="13"/>
      <c r="C1807" s="13"/>
      <c r="D1807" s="13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F1807" s="13"/>
      <c r="AG1807" s="13"/>
      <c r="AH1807" s="13"/>
      <c r="AI1807" s="13"/>
      <c r="AJ1807" s="13"/>
      <c r="AK1807" s="13"/>
      <c r="AL1807" s="13"/>
      <c r="AM1807" s="13"/>
      <c r="AN1807" s="13"/>
      <c r="AO1807" s="13"/>
      <c r="AP1807" s="13"/>
    </row>
    <row r="1808" spans="1:42" x14ac:dyDescent="0.25">
      <c r="A1808" s="13"/>
      <c r="C1808" s="13"/>
      <c r="D1808" s="13"/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F1808" s="13"/>
      <c r="AG1808" s="13"/>
      <c r="AH1808" s="13"/>
      <c r="AI1808" s="13"/>
      <c r="AJ1808" s="13"/>
      <c r="AK1808" s="13"/>
      <c r="AL1808" s="13"/>
      <c r="AM1808" s="13"/>
      <c r="AN1808" s="13"/>
      <c r="AO1808" s="13"/>
      <c r="AP1808" s="13"/>
    </row>
    <row r="1809" spans="1:42" x14ac:dyDescent="0.25">
      <c r="A1809" s="13"/>
      <c r="C1809" s="13"/>
      <c r="D1809" s="13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F1809" s="13"/>
      <c r="AG1809" s="13"/>
      <c r="AH1809" s="13"/>
      <c r="AI1809" s="13"/>
      <c r="AJ1809" s="13"/>
      <c r="AK1809" s="13"/>
      <c r="AL1809" s="13"/>
      <c r="AM1809" s="13"/>
      <c r="AN1809" s="13"/>
      <c r="AO1809" s="13"/>
      <c r="AP1809" s="13"/>
    </row>
    <row r="1810" spans="1:42" x14ac:dyDescent="0.25">
      <c r="A1810" s="13"/>
      <c r="C1810" s="13"/>
      <c r="D1810" s="13"/>
      <c r="E1810" s="13"/>
      <c r="F1810" s="13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F1810" s="13"/>
      <c r="AG1810" s="13"/>
      <c r="AH1810" s="13"/>
      <c r="AI1810" s="13"/>
      <c r="AJ1810" s="13"/>
      <c r="AK1810" s="13"/>
      <c r="AL1810" s="13"/>
      <c r="AM1810" s="13"/>
      <c r="AN1810" s="13"/>
      <c r="AO1810" s="13"/>
      <c r="AP1810" s="13"/>
    </row>
    <row r="1811" spans="1:42" x14ac:dyDescent="0.25">
      <c r="A1811" s="13"/>
      <c r="C1811" s="13"/>
      <c r="D1811" s="13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F1811" s="13"/>
      <c r="AG1811" s="13"/>
      <c r="AH1811" s="13"/>
      <c r="AI1811" s="13"/>
      <c r="AJ1811" s="13"/>
      <c r="AK1811" s="13"/>
      <c r="AL1811" s="13"/>
      <c r="AM1811" s="13"/>
      <c r="AN1811" s="13"/>
      <c r="AO1811" s="13"/>
      <c r="AP1811" s="13"/>
    </row>
    <row r="1812" spans="1:42" x14ac:dyDescent="0.25">
      <c r="A1812" s="13"/>
      <c r="C1812" s="13"/>
      <c r="D1812" s="13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F1812" s="13"/>
      <c r="AG1812" s="13"/>
      <c r="AH1812" s="13"/>
      <c r="AI1812" s="13"/>
      <c r="AJ1812" s="13"/>
      <c r="AK1812" s="13"/>
      <c r="AL1812" s="13"/>
      <c r="AM1812" s="13"/>
      <c r="AN1812" s="13"/>
      <c r="AO1812" s="13"/>
      <c r="AP1812" s="13"/>
    </row>
    <row r="1813" spans="1:42" x14ac:dyDescent="0.25">
      <c r="A1813" s="13"/>
      <c r="C1813" s="13"/>
      <c r="D1813" s="13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F1813" s="13"/>
      <c r="AG1813" s="13"/>
      <c r="AH1813" s="13"/>
      <c r="AI1813" s="13"/>
      <c r="AJ1813" s="13"/>
      <c r="AK1813" s="13"/>
      <c r="AL1813" s="13"/>
      <c r="AM1813" s="13"/>
      <c r="AN1813" s="13"/>
      <c r="AO1813" s="13"/>
      <c r="AP1813" s="13"/>
    </row>
    <row r="1814" spans="1:42" x14ac:dyDescent="0.25">
      <c r="A1814" s="13"/>
      <c r="C1814" s="13"/>
      <c r="D1814" s="13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F1814" s="13"/>
      <c r="AG1814" s="13"/>
      <c r="AH1814" s="13"/>
      <c r="AI1814" s="13"/>
      <c r="AJ1814" s="13"/>
      <c r="AK1814" s="13"/>
      <c r="AL1814" s="13"/>
      <c r="AM1814" s="13"/>
      <c r="AN1814" s="13"/>
      <c r="AO1814" s="13"/>
      <c r="AP1814" s="13"/>
    </row>
    <row r="1815" spans="1:42" x14ac:dyDescent="0.25">
      <c r="A1815" s="13"/>
      <c r="C1815" s="13"/>
      <c r="D1815" s="13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F1815" s="13"/>
      <c r="AG1815" s="13"/>
      <c r="AH1815" s="13"/>
      <c r="AI1815" s="13"/>
      <c r="AJ1815" s="13"/>
      <c r="AK1815" s="13"/>
      <c r="AL1815" s="13"/>
      <c r="AM1815" s="13"/>
      <c r="AN1815" s="13"/>
      <c r="AO1815" s="13"/>
      <c r="AP1815" s="13"/>
    </row>
    <row r="1816" spans="1:42" x14ac:dyDescent="0.25">
      <c r="A1816" s="13"/>
      <c r="C1816" s="13"/>
      <c r="D1816" s="13"/>
      <c r="E1816" s="13"/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F1816" s="13"/>
      <c r="AG1816" s="13"/>
      <c r="AH1816" s="13"/>
      <c r="AI1816" s="13"/>
      <c r="AJ1816" s="13"/>
      <c r="AK1816" s="13"/>
      <c r="AL1816" s="13"/>
      <c r="AM1816" s="13"/>
      <c r="AN1816" s="13"/>
      <c r="AO1816" s="13"/>
      <c r="AP1816" s="13"/>
    </row>
    <row r="1817" spans="1:42" x14ac:dyDescent="0.25">
      <c r="A1817" s="13"/>
      <c r="C1817" s="13"/>
      <c r="D1817" s="13"/>
      <c r="E1817" s="13"/>
      <c r="F1817" s="13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13"/>
      <c r="R1817" s="13"/>
      <c r="S1817" s="13"/>
      <c r="T1817" s="13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F1817" s="13"/>
      <c r="AG1817" s="13"/>
      <c r="AH1817" s="13"/>
      <c r="AI1817" s="13"/>
      <c r="AJ1817" s="13"/>
      <c r="AK1817" s="13"/>
      <c r="AL1817" s="13"/>
      <c r="AM1817" s="13"/>
      <c r="AN1817" s="13"/>
      <c r="AO1817" s="13"/>
      <c r="AP1817" s="13"/>
    </row>
    <row r="1818" spans="1:42" x14ac:dyDescent="0.25">
      <c r="A1818" s="13"/>
      <c r="C1818" s="13"/>
      <c r="D1818" s="13"/>
      <c r="E1818" s="13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F1818" s="13"/>
      <c r="AG1818" s="13"/>
      <c r="AH1818" s="13"/>
      <c r="AI1818" s="13"/>
      <c r="AJ1818" s="13"/>
      <c r="AK1818" s="13"/>
      <c r="AL1818" s="13"/>
      <c r="AM1818" s="13"/>
      <c r="AN1818" s="13"/>
      <c r="AO1818" s="13"/>
      <c r="AP1818" s="13"/>
    </row>
    <row r="1819" spans="1:42" x14ac:dyDescent="0.25">
      <c r="A1819" s="13"/>
      <c r="C1819" s="13"/>
      <c r="D1819" s="13"/>
      <c r="E1819" s="13"/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F1819" s="13"/>
      <c r="AG1819" s="13"/>
      <c r="AH1819" s="13"/>
      <c r="AI1819" s="13"/>
      <c r="AJ1819" s="13"/>
      <c r="AK1819" s="13"/>
      <c r="AL1819" s="13"/>
      <c r="AM1819" s="13"/>
      <c r="AN1819" s="13"/>
      <c r="AO1819" s="13"/>
      <c r="AP1819" s="13"/>
    </row>
    <row r="1820" spans="1:42" x14ac:dyDescent="0.25">
      <c r="A1820" s="13"/>
      <c r="C1820" s="13"/>
      <c r="D1820" s="13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F1820" s="13"/>
      <c r="AG1820" s="13"/>
      <c r="AH1820" s="13"/>
      <c r="AI1820" s="13"/>
      <c r="AJ1820" s="13"/>
      <c r="AK1820" s="13"/>
      <c r="AL1820" s="13"/>
      <c r="AM1820" s="13"/>
      <c r="AN1820" s="13"/>
      <c r="AO1820" s="13"/>
      <c r="AP1820" s="13"/>
    </row>
    <row r="1821" spans="1:42" x14ac:dyDescent="0.25">
      <c r="A1821" s="13"/>
      <c r="C1821" s="13"/>
      <c r="D1821" s="13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/>
      <c r="AF1821" s="13"/>
      <c r="AG1821" s="13"/>
      <c r="AH1821" s="13"/>
      <c r="AI1821" s="13"/>
      <c r="AJ1821" s="13"/>
      <c r="AK1821" s="13"/>
      <c r="AL1821" s="13"/>
      <c r="AM1821" s="13"/>
      <c r="AN1821" s="13"/>
      <c r="AO1821" s="13"/>
      <c r="AP1821" s="13"/>
    </row>
    <row r="1822" spans="1:42" x14ac:dyDescent="0.25">
      <c r="A1822" s="13"/>
      <c r="C1822" s="13"/>
      <c r="D1822" s="13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F1822" s="13"/>
      <c r="AG1822" s="13"/>
      <c r="AH1822" s="13"/>
      <c r="AI1822" s="13"/>
      <c r="AJ1822" s="13"/>
      <c r="AK1822" s="13"/>
      <c r="AL1822" s="13"/>
      <c r="AM1822" s="13"/>
      <c r="AN1822" s="13"/>
      <c r="AO1822" s="13"/>
      <c r="AP1822" s="13"/>
    </row>
    <row r="1823" spans="1:42" x14ac:dyDescent="0.25">
      <c r="A1823" s="13"/>
      <c r="C1823" s="13"/>
      <c r="D1823" s="13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F1823" s="13"/>
      <c r="AG1823" s="13"/>
      <c r="AH1823" s="13"/>
      <c r="AI1823" s="13"/>
      <c r="AJ1823" s="13"/>
      <c r="AK1823" s="13"/>
      <c r="AL1823" s="13"/>
      <c r="AM1823" s="13"/>
      <c r="AN1823" s="13"/>
      <c r="AO1823" s="13"/>
      <c r="AP1823" s="13"/>
    </row>
    <row r="1824" spans="1:42" x14ac:dyDescent="0.25">
      <c r="A1824" s="13"/>
      <c r="C1824" s="13"/>
      <c r="D1824" s="13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F1824" s="13"/>
      <c r="AG1824" s="13"/>
      <c r="AH1824" s="13"/>
      <c r="AI1824" s="13"/>
      <c r="AJ1824" s="13"/>
      <c r="AK1824" s="13"/>
      <c r="AL1824" s="13"/>
      <c r="AM1824" s="13"/>
      <c r="AN1824" s="13"/>
      <c r="AO1824" s="13"/>
      <c r="AP1824" s="13"/>
    </row>
    <row r="1825" spans="1:42" x14ac:dyDescent="0.25">
      <c r="A1825" s="13"/>
      <c r="C1825" s="13"/>
      <c r="D1825" s="13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F1825" s="13"/>
      <c r="AG1825" s="13"/>
      <c r="AH1825" s="13"/>
      <c r="AI1825" s="13"/>
      <c r="AJ1825" s="13"/>
      <c r="AK1825" s="13"/>
      <c r="AL1825" s="13"/>
      <c r="AM1825" s="13"/>
      <c r="AN1825" s="13"/>
      <c r="AO1825" s="13"/>
      <c r="AP1825" s="13"/>
    </row>
    <row r="1826" spans="1:42" x14ac:dyDescent="0.25">
      <c r="A1826" s="13"/>
      <c r="C1826" s="13"/>
      <c r="D1826" s="13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F1826" s="13"/>
      <c r="AG1826" s="13"/>
      <c r="AH1826" s="13"/>
      <c r="AI1826" s="13"/>
      <c r="AJ1826" s="13"/>
      <c r="AK1826" s="13"/>
      <c r="AL1826" s="13"/>
      <c r="AM1826" s="13"/>
      <c r="AN1826" s="13"/>
      <c r="AO1826" s="13"/>
      <c r="AP1826" s="13"/>
    </row>
    <row r="1827" spans="1:42" x14ac:dyDescent="0.25">
      <c r="A1827" s="13"/>
      <c r="C1827" s="13"/>
      <c r="D1827" s="13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F1827" s="13"/>
      <c r="AG1827" s="13"/>
      <c r="AH1827" s="13"/>
      <c r="AI1827" s="13"/>
      <c r="AJ1827" s="13"/>
      <c r="AK1827" s="13"/>
      <c r="AL1827" s="13"/>
      <c r="AM1827" s="13"/>
      <c r="AN1827" s="13"/>
      <c r="AO1827" s="13"/>
      <c r="AP1827" s="13"/>
    </row>
    <row r="1828" spans="1:42" x14ac:dyDescent="0.25">
      <c r="A1828" s="13"/>
      <c r="C1828" s="13"/>
      <c r="D1828" s="13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F1828" s="13"/>
      <c r="AG1828" s="13"/>
      <c r="AH1828" s="13"/>
      <c r="AI1828" s="13"/>
      <c r="AJ1828" s="13"/>
      <c r="AK1828" s="13"/>
      <c r="AL1828" s="13"/>
      <c r="AM1828" s="13"/>
      <c r="AN1828" s="13"/>
      <c r="AO1828" s="13"/>
      <c r="AP1828" s="13"/>
    </row>
    <row r="1829" spans="1:42" x14ac:dyDescent="0.25">
      <c r="A1829" s="13"/>
      <c r="C1829" s="13"/>
      <c r="D1829" s="13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F1829" s="13"/>
      <c r="AG1829" s="13"/>
      <c r="AH1829" s="13"/>
      <c r="AI1829" s="13"/>
      <c r="AJ1829" s="13"/>
      <c r="AK1829" s="13"/>
      <c r="AL1829" s="13"/>
      <c r="AM1829" s="13"/>
      <c r="AN1829" s="13"/>
      <c r="AO1829" s="13"/>
      <c r="AP1829" s="13"/>
    </row>
    <row r="1830" spans="1:42" x14ac:dyDescent="0.25">
      <c r="A1830" s="13"/>
      <c r="C1830" s="13"/>
      <c r="D1830" s="13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F1830" s="13"/>
      <c r="AG1830" s="13"/>
      <c r="AH1830" s="13"/>
      <c r="AI1830" s="13"/>
      <c r="AJ1830" s="13"/>
      <c r="AK1830" s="13"/>
      <c r="AL1830" s="13"/>
      <c r="AM1830" s="13"/>
      <c r="AN1830" s="13"/>
      <c r="AO1830" s="13"/>
      <c r="AP1830" s="13"/>
    </row>
    <row r="1831" spans="1:42" x14ac:dyDescent="0.25">
      <c r="A1831" s="13"/>
      <c r="C1831" s="13"/>
      <c r="D1831" s="13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F1831" s="13"/>
      <c r="AG1831" s="13"/>
      <c r="AH1831" s="13"/>
      <c r="AI1831" s="13"/>
      <c r="AJ1831" s="13"/>
      <c r="AK1831" s="13"/>
      <c r="AL1831" s="13"/>
      <c r="AM1831" s="13"/>
      <c r="AN1831" s="13"/>
      <c r="AO1831" s="13"/>
      <c r="AP1831" s="13"/>
    </row>
    <row r="1832" spans="1:42" x14ac:dyDescent="0.25">
      <c r="A1832" s="13"/>
      <c r="C1832" s="13"/>
      <c r="D1832" s="13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F1832" s="13"/>
      <c r="AG1832" s="13"/>
      <c r="AH1832" s="13"/>
      <c r="AI1832" s="13"/>
      <c r="AJ1832" s="13"/>
      <c r="AK1832" s="13"/>
      <c r="AL1832" s="13"/>
      <c r="AM1832" s="13"/>
      <c r="AN1832" s="13"/>
      <c r="AO1832" s="13"/>
      <c r="AP1832" s="13"/>
    </row>
    <row r="1833" spans="1:42" x14ac:dyDescent="0.25">
      <c r="A1833" s="13"/>
      <c r="C1833" s="13"/>
      <c r="D1833" s="13"/>
      <c r="E1833" s="13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F1833" s="13"/>
      <c r="AG1833" s="13"/>
      <c r="AH1833" s="13"/>
      <c r="AI1833" s="13"/>
      <c r="AJ1833" s="13"/>
      <c r="AK1833" s="13"/>
      <c r="AL1833" s="13"/>
      <c r="AM1833" s="13"/>
      <c r="AN1833" s="13"/>
      <c r="AO1833" s="13"/>
      <c r="AP1833" s="13"/>
    </row>
    <row r="1834" spans="1:42" x14ac:dyDescent="0.25">
      <c r="A1834" s="13"/>
      <c r="C1834" s="13"/>
      <c r="D1834" s="13"/>
      <c r="E1834" s="13"/>
      <c r="F1834" s="13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F1834" s="13"/>
      <c r="AG1834" s="13"/>
      <c r="AH1834" s="13"/>
      <c r="AI1834" s="13"/>
      <c r="AJ1834" s="13"/>
      <c r="AK1834" s="13"/>
      <c r="AL1834" s="13"/>
      <c r="AM1834" s="13"/>
      <c r="AN1834" s="13"/>
      <c r="AO1834" s="13"/>
      <c r="AP1834" s="13"/>
    </row>
    <row r="1835" spans="1:42" x14ac:dyDescent="0.25">
      <c r="A1835" s="13"/>
      <c r="C1835" s="13"/>
      <c r="D1835" s="13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F1835" s="13"/>
      <c r="AG1835" s="13"/>
      <c r="AH1835" s="13"/>
      <c r="AI1835" s="13"/>
      <c r="AJ1835" s="13"/>
      <c r="AK1835" s="13"/>
      <c r="AL1835" s="13"/>
      <c r="AM1835" s="13"/>
      <c r="AN1835" s="13"/>
      <c r="AO1835" s="13"/>
      <c r="AP1835" s="13"/>
    </row>
    <row r="1836" spans="1:42" x14ac:dyDescent="0.25">
      <c r="A1836" s="13"/>
      <c r="C1836" s="13"/>
      <c r="D1836" s="13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F1836" s="13"/>
      <c r="AG1836" s="13"/>
      <c r="AH1836" s="13"/>
      <c r="AI1836" s="13"/>
      <c r="AJ1836" s="13"/>
      <c r="AK1836" s="13"/>
      <c r="AL1836" s="13"/>
      <c r="AM1836" s="13"/>
      <c r="AN1836" s="13"/>
      <c r="AO1836" s="13"/>
      <c r="AP1836" s="13"/>
    </row>
    <row r="1837" spans="1:42" x14ac:dyDescent="0.25">
      <c r="A1837" s="13"/>
      <c r="C1837" s="13"/>
      <c r="D1837" s="13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  <c r="AE1837" s="13"/>
      <c r="AF1837" s="13"/>
      <c r="AG1837" s="13"/>
      <c r="AH1837" s="13"/>
      <c r="AI1837" s="13"/>
      <c r="AJ1837" s="13"/>
      <c r="AK1837" s="13"/>
      <c r="AL1837" s="13"/>
      <c r="AM1837" s="13"/>
      <c r="AN1837" s="13"/>
      <c r="AO1837" s="13"/>
      <c r="AP1837" s="13"/>
    </row>
    <row r="1838" spans="1:42" x14ac:dyDescent="0.25">
      <c r="A1838" s="13"/>
      <c r="C1838" s="13"/>
      <c r="D1838" s="13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F1838" s="13"/>
      <c r="AG1838" s="13"/>
      <c r="AH1838" s="13"/>
      <c r="AI1838" s="13"/>
      <c r="AJ1838" s="13"/>
      <c r="AK1838" s="13"/>
      <c r="AL1838" s="13"/>
      <c r="AM1838" s="13"/>
      <c r="AN1838" s="13"/>
      <c r="AO1838" s="13"/>
      <c r="AP1838" s="13"/>
    </row>
    <row r="1839" spans="1:42" x14ac:dyDescent="0.25">
      <c r="A1839" s="13"/>
      <c r="C1839" s="13"/>
      <c r="D1839" s="13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F1839" s="13"/>
      <c r="AG1839" s="13"/>
      <c r="AH1839" s="13"/>
      <c r="AI1839" s="13"/>
      <c r="AJ1839" s="13"/>
      <c r="AK1839" s="13"/>
      <c r="AL1839" s="13"/>
      <c r="AM1839" s="13"/>
      <c r="AN1839" s="13"/>
      <c r="AO1839" s="13"/>
      <c r="AP1839" s="13"/>
    </row>
    <row r="1840" spans="1:42" x14ac:dyDescent="0.25">
      <c r="A1840" s="13"/>
      <c r="C1840" s="13"/>
      <c r="D1840" s="13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F1840" s="13"/>
      <c r="AG1840" s="13"/>
      <c r="AH1840" s="13"/>
      <c r="AI1840" s="13"/>
      <c r="AJ1840" s="13"/>
      <c r="AK1840" s="13"/>
      <c r="AL1840" s="13"/>
      <c r="AM1840" s="13"/>
      <c r="AN1840" s="13"/>
      <c r="AO1840" s="13"/>
      <c r="AP1840" s="13"/>
    </row>
    <row r="1841" spans="1:42" x14ac:dyDescent="0.25">
      <c r="A1841" s="13"/>
      <c r="C1841" s="13"/>
      <c r="D1841" s="13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F1841" s="13"/>
      <c r="AG1841" s="13"/>
      <c r="AH1841" s="13"/>
      <c r="AI1841" s="13"/>
      <c r="AJ1841" s="13"/>
      <c r="AK1841" s="13"/>
      <c r="AL1841" s="13"/>
      <c r="AM1841" s="13"/>
      <c r="AN1841" s="13"/>
      <c r="AO1841" s="13"/>
      <c r="AP1841" s="13"/>
    </row>
    <row r="1842" spans="1:42" x14ac:dyDescent="0.25">
      <c r="A1842" s="13"/>
      <c r="C1842" s="13"/>
      <c r="D1842" s="13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F1842" s="13"/>
      <c r="AG1842" s="13"/>
      <c r="AH1842" s="13"/>
      <c r="AI1842" s="13"/>
      <c r="AJ1842" s="13"/>
      <c r="AK1842" s="13"/>
      <c r="AL1842" s="13"/>
      <c r="AM1842" s="13"/>
      <c r="AN1842" s="13"/>
      <c r="AO1842" s="13"/>
      <c r="AP1842" s="13"/>
    </row>
    <row r="1843" spans="1:42" x14ac:dyDescent="0.25">
      <c r="A1843" s="13"/>
      <c r="C1843" s="13"/>
      <c r="D1843" s="13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F1843" s="13"/>
      <c r="AG1843" s="13"/>
      <c r="AH1843" s="13"/>
      <c r="AI1843" s="13"/>
      <c r="AJ1843" s="13"/>
      <c r="AK1843" s="13"/>
      <c r="AL1843" s="13"/>
      <c r="AM1843" s="13"/>
      <c r="AN1843" s="13"/>
      <c r="AO1843" s="13"/>
      <c r="AP1843" s="13"/>
    </row>
    <row r="1844" spans="1:42" x14ac:dyDescent="0.25">
      <c r="A1844" s="13"/>
      <c r="C1844" s="13"/>
      <c r="D1844" s="13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/>
      <c r="AF1844" s="13"/>
      <c r="AG1844" s="13"/>
      <c r="AH1844" s="13"/>
      <c r="AI1844" s="13"/>
      <c r="AJ1844" s="13"/>
      <c r="AK1844" s="13"/>
      <c r="AL1844" s="13"/>
      <c r="AM1844" s="13"/>
      <c r="AN1844" s="13"/>
      <c r="AO1844" s="13"/>
      <c r="AP1844" s="13"/>
    </row>
    <row r="1845" spans="1:42" x14ac:dyDescent="0.25">
      <c r="A1845" s="13"/>
      <c r="C1845" s="13"/>
      <c r="D1845" s="13"/>
      <c r="E1845" s="13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F1845" s="13"/>
      <c r="AG1845" s="13"/>
      <c r="AH1845" s="13"/>
      <c r="AI1845" s="13"/>
      <c r="AJ1845" s="13"/>
      <c r="AK1845" s="13"/>
      <c r="AL1845" s="13"/>
      <c r="AM1845" s="13"/>
      <c r="AN1845" s="13"/>
      <c r="AO1845" s="13"/>
      <c r="AP1845" s="13"/>
    </row>
    <row r="1846" spans="1:42" x14ac:dyDescent="0.25">
      <c r="A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F1846" s="13"/>
      <c r="AG1846" s="13"/>
      <c r="AH1846" s="13"/>
      <c r="AI1846" s="13"/>
      <c r="AJ1846" s="13"/>
      <c r="AK1846" s="13"/>
      <c r="AL1846" s="13"/>
      <c r="AM1846" s="13"/>
      <c r="AN1846" s="13"/>
      <c r="AO1846" s="13"/>
      <c r="AP1846" s="13"/>
    </row>
    <row r="1847" spans="1:42" x14ac:dyDescent="0.25">
      <c r="A1847" s="13"/>
      <c r="C1847" s="13"/>
      <c r="D1847" s="13"/>
      <c r="E1847" s="13"/>
      <c r="F1847" s="13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F1847" s="13"/>
      <c r="AG1847" s="13"/>
      <c r="AH1847" s="13"/>
      <c r="AI1847" s="13"/>
      <c r="AJ1847" s="13"/>
      <c r="AK1847" s="13"/>
      <c r="AL1847" s="13"/>
      <c r="AM1847" s="13"/>
      <c r="AN1847" s="13"/>
      <c r="AO1847" s="13"/>
      <c r="AP1847" s="13"/>
    </row>
    <row r="1848" spans="1:42" x14ac:dyDescent="0.25">
      <c r="A1848" s="13"/>
      <c r="C1848" s="13"/>
      <c r="D1848" s="13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F1848" s="13"/>
      <c r="AG1848" s="13"/>
      <c r="AH1848" s="13"/>
      <c r="AI1848" s="13"/>
      <c r="AJ1848" s="13"/>
      <c r="AK1848" s="13"/>
      <c r="AL1848" s="13"/>
      <c r="AM1848" s="13"/>
      <c r="AN1848" s="13"/>
      <c r="AO1848" s="13"/>
      <c r="AP1848" s="13"/>
    </row>
    <row r="1849" spans="1:42" x14ac:dyDescent="0.25">
      <c r="A1849" s="13"/>
      <c r="C1849" s="13"/>
      <c r="D1849" s="13"/>
      <c r="E1849" s="13"/>
      <c r="F1849" s="13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  <c r="AE1849" s="13"/>
      <c r="AF1849" s="13"/>
      <c r="AG1849" s="13"/>
      <c r="AH1849" s="13"/>
      <c r="AI1849" s="13"/>
      <c r="AJ1849" s="13"/>
      <c r="AK1849" s="13"/>
      <c r="AL1849" s="13"/>
      <c r="AM1849" s="13"/>
      <c r="AN1849" s="13"/>
      <c r="AO1849" s="13"/>
      <c r="AP1849" s="13"/>
    </row>
    <row r="1850" spans="1:42" x14ac:dyDescent="0.25">
      <c r="A1850" s="13"/>
      <c r="C1850" s="13"/>
      <c r="D1850" s="13"/>
      <c r="E1850" s="13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F1850" s="13"/>
      <c r="AG1850" s="13"/>
      <c r="AH1850" s="13"/>
      <c r="AI1850" s="13"/>
      <c r="AJ1850" s="13"/>
      <c r="AK1850" s="13"/>
      <c r="AL1850" s="13"/>
      <c r="AM1850" s="13"/>
      <c r="AN1850" s="13"/>
      <c r="AO1850" s="13"/>
      <c r="AP1850" s="13"/>
    </row>
    <row r="1851" spans="1:42" x14ac:dyDescent="0.25">
      <c r="A1851" s="13"/>
      <c r="C1851" s="13"/>
      <c r="D1851" s="13"/>
      <c r="E1851" s="13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  <c r="AE1851" s="13"/>
      <c r="AF1851" s="13"/>
      <c r="AG1851" s="13"/>
      <c r="AH1851" s="13"/>
      <c r="AI1851" s="13"/>
      <c r="AJ1851" s="13"/>
      <c r="AK1851" s="13"/>
      <c r="AL1851" s="13"/>
      <c r="AM1851" s="13"/>
      <c r="AN1851" s="13"/>
      <c r="AO1851" s="13"/>
      <c r="AP1851" s="13"/>
    </row>
    <row r="1852" spans="1:42" x14ac:dyDescent="0.25">
      <c r="A1852" s="13"/>
      <c r="C1852" s="13"/>
      <c r="D1852" s="13"/>
      <c r="E1852" s="13"/>
      <c r="F1852" s="13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F1852" s="13"/>
      <c r="AG1852" s="13"/>
      <c r="AH1852" s="13"/>
      <c r="AI1852" s="13"/>
      <c r="AJ1852" s="13"/>
      <c r="AK1852" s="13"/>
      <c r="AL1852" s="13"/>
      <c r="AM1852" s="13"/>
      <c r="AN1852" s="13"/>
      <c r="AO1852" s="13"/>
      <c r="AP1852" s="13"/>
    </row>
    <row r="1853" spans="1:42" x14ac:dyDescent="0.25">
      <c r="A1853" s="13"/>
      <c r="C1853" s="13"/>
      <c r="D1853" s="13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F1853" s="13"/>
      <c r="AG1853" s="13"/>
      <c r="AH1853" s="13"/>
      <c r="AI1853" s="13"/>
      <c r="AJ1853" s="13"/>
      <c r="AK1853" s="13"/>
      <c r="AL1853" s="13"/>
      <c r="AM1853" s="13"/>
      <c r="AN1853" s="13"/>
      <c r="AO1853" s="13"/>
      <c r="AP1853" s="13"/>
    </row>
    <row r="1854" spans="1:42" x14ac:dyDescent="0.25">
      <c r="A1854" s="13"/>
      <c r="C1854" s="13"/>
      <c r="D1854" s="13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F1854" s="13"/>
      <c r="AG1854" s="13"/>
      <c r="AH1854" s="13"/>
      <c r="AI1854" s="13"/>
      <c r="AJ1854" s="13"/>
      <c r="AK1854" s="13"/>
      <c r="AL1854" s="13"/>
      <c r="AM1854" s="13"/>
      <c r="AN1854" s="13"/>
      <c r="AO1854" s="13"/>
      <c r="AP1854" s="13"/>
    </row>
    <row r="1855" spans="1:42" x14ac:dyDescent="0.25">
      <c r="A1855" s="13"/>
      <c r="C1855" s="13"/>
      <c r="D1855" s="13"/>
      <c r="E1855" s="13"/>
      <c r="F1855" s="13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F1855" s="13"/>
      <c r="AG1855" s="13"/>
      <c r="AH1855" s="13"/>
      <c r="AI1855" s="13"/>
      <c r="AJ1855" s="13"/>
      <c r="AK1855" s="13"/>
      <c r="AL1855" s="13"/>
      <c r="AM1855" s="13"/>
      <c r="AN1855" s="13"/>
      <c r="AO1855" s="13"/>
      <c r="AP1855" s="13"/>
    </row>
    <row r="1856" spans="1:42" x14ac:dyDescent="0.25">
      <c r="A1856" s="13"/>
      <c r="C1856" s="13"/>
      <c r="D1856" s="13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F1856" s="13"/>
      <c r="AG1856" s="13"/>
      <c r="AH1856" s="13"/>
      <c r="AI1856" s="13"/>
      <c r="AJ1856" s="13"/>
      <c r="AK1856" s="13"/>
      <c r="AL1856" s="13"/>
      <c r="AM1856" s="13"/>
      <c r="AN1856" s="13"/>
      <c r="AO1856" s="13"/>
      <c r="AP1856" s="13"/>
    </row>
    <row r="1857" spans="1:42" x14ac:dyDescent="0.25">
      <c r="A1857" s="13"/>
      <c r="C1857" s="13"/>
      <c r="D1857" s="13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F1857" s="13"/>
      <c r="AG1857" s="13"/>
      <c r="AH1857" s="13"/>
      <c r="AI1857" s="13"/>
      <c r="AJ1857" s="13"/>
      <c r="AK1857" s="13"/>
      <c r="AL1857" s="13"/>
      <c r="AM1857" s="13"/>
      <c r="AN1857" s="13"/>
      <c r="AO1857" s="13"/>
      <c r="AP1857" s="13"/>
    </row>
    <row r="1858" spans="1:42" x14ac:dyDescent="0.25">
      <c r="A1858" s="13"/>
      <c r="C1858" s="13"/>
      <c r="D1858" s="13"/>
      <c r="E1858" s="13"/>
      <c r="F1858" s="13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F1858" s="13"/>
      <c r="AG1858" s="13"/>
      <c r="AH1858" s="13"/>
      <c r="AI1858" s="13"/>
      <c r="AJ1858" s="13"/>
      <c r="AK1858" s="13"/>
      <c r="AL1858" s="13"/>
      <c r="AM1858" s="13"/>
      <c r="AN1858" s="13"/>
      <c r="AO1858" s="13"/>
      <c r="AP1858" s="13"/>
    </row>
    <row r="1859" spans="1:42" x14ac:dyDescent="0.25">
      <c r="A1859" s="13"/>
      <c r="C1859" s="13"/>
      <c r="D1859" s="13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F1859" s="13"/>
      <c r="AG1859" s="13"/>
      <c r="AH1859" s="13"/>
      <c r="AI1859" s="13"/>
      <c r="AJ1859" s="13"/>
      <c r="AK1859" s="13"/>
      <c r="AL1859" s="13"/>
      <c r="AM1859" s="13"/>
      <c r="AN1859" s="13"/>
      <c r="AO1859" s="13"/>
      <c r="AP1859" s="13"/>
    </row>
    <row r="1860" spans="1:42" x14ac:dyDescent="0.25">
      <c r="A1860" s="13"/>
      <c r="C1860" s="13"/>
      <c r="D1860" s="13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F1860" s="13"/>
      <c r="AG1860" s="13"/>
      <c r="AH1860" s="13"/>
      <c r="AI1860" s="13"/>
      <c r="AJ1860" s="13"/>
      <c r="AK1860" s="13"/>
      <c r="AL1860" s="13"/>
      <c r="AM1860" s="13"/>
      <c r="AN1860" s="13"/>
      <c r="AO1860" s="13"/>
      <c r="AP1860" s="13"/>
    </row>
    <row r="1861" spans="1:42" x14ac:dyDescent="0.25">
      <c r="A1861" s="13"/>
      <c r="C1861" s="13"/>
      <c r="D1861" s="13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F1861" s="13"/>
      <c r="AG1861" s="13"/>
      <c r="AH1861" s="13"/>
      <c r="AI1861" s="13"/>
      <c r="AJ1861" s="13"/>
      <c r="AK1861" s="13"/>
      <c r="AL1861" s="13"/>
      <c r="AM1861" s="13"/>
      <c r="AN1861" s="13"/>
      <c r="AO1861" s="13"/>
      <c r="AP1861" s="13"/>
    </row>
    <row r="1862" spans="1:42" x14ac:dyDescent="0.25">
      <c r="A1862" s="13"/>
      <c r="C1862" s="13"/>
      <c r="D1862" s="13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F1862" s="13"/>
      <c r="AG1862" s="13"/>
      <c r="AH1862" s="13"/>
      <c r="AI1862" s="13"/>
      <c r="AJ1862" s="13"/>
      <c r="AK1862" s="13"/>
      <c r="AL1862" s="13"/>
      <c r="AM1862" s="13"/>
      <c r="AN1862" s="13"/>
      <c r="AO1862" s="13"/>
      <c r="AP1862" s="13"/>
    </row>
    <row r="1863" spans="1:42" x14ac:dyDescent="0.25">
      <c r="A1863" s="13"/>
      <c r="C1863" s="13"/>
      <c r="D1863" s="13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  <c r="AE1863" s="13"/>
      <c r="AF1863" s="13"/>
      <c r="AG1863" s="13"/>
      <c r="AH1863" s="13"/>
      <c r="AI1863" s="13"/>
      <c r="AJ1863" s="13"/>
      <c r="AK1863" s="13"/>
      <c r="AL1863" s="13"/>
      <c r="AM1863" s="13"/>
      <c r="AN1863" s="13"/>
      <c r="AO1863" s="13"/>
      <c r="AP1863" s="13"/>
    </row>
    <row r="1864" spans="1:42" x14ac:dyDescent="0.25">
      <c r="A1864" s="13"/>
      <c r="C1864" s="13"/>
      <c r="D1864" s="13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F1864" s="13"/>
      <c r="AG1864" s="13"/>
      <c r="AH1864" s="13"/>
      <c r="AI1864" s="13"/>
      <c r="AJ1864" s="13"/>
      <c r="AK1864" s="13"/>
      <c r="AL1864" s="13"/>
      <c r="AM1864" s="13"/>
      <c r="AN1864" s="13"/>
      <c r="AO1864" s="13"/>
      <c r="AP1864" s="13"/>
    </row>
    <row r="1865" spans="1:42" x14ac:dyDescent="0.25">
      <c r="A1865" s="13"/>
      <c r="C1865" s="13"/>
      <c r="D1865" s="13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  <c r="W1865" s="13"/>
      <c r="X1865" s="13"/>
      <c r="Y1865" s="13"/>
      <c r="Z1865" s="13"/>
      <c r="AA1865" s="13"/>
      <c r="AB1865" s="13"/>
      <c r="AC1865" s="13"/>
      <c r="AD1865" s="13"/>
      <c r="AE1865" s="13"/>
      <c r="AF1865" s="13"/>
      <c r="AG1865" s="13"/>
      <c r="AH1865" s="13"/>
      <c r="AI1865" s="13"/>
      <c r="AJ1865" s="13"/>
      <c r="AK1865" s="13"/>
      <c r="AL1865" s="13"/>
      <c r="AM1865" s="13"/>
      <c r="AN1865" s="13"/>
      <c r="AO1865" s="13"/>
      <c r="AP1865" s="13"/>
    </row>
    <row r="1866" spans="1:42" x14ac:dyDescent="0.25">
      <c r="A1866" s="13"/>
      <c r="C1866" s="13"/>
      <c r="D1866" s="13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F1866" s="13"/>
      <c r="AG1866" s="13"/>
      <c r="AH1866" s="13"/>
      <c r="AI1866" s="13"/>
      <c r="AJ1866" s="13"/>
      <c r="AK1866" s="13"/>
      <c r="AL1866" s="13"/>
      <c r="AM1866" s="13"/>
      <c r="AN1866" s="13"/>
      <c r="AO1866" s="13"/>
      <c r="AP1866" s="13"/>
    </row>
    <row r="1867" spans="1:42" x14ac:dyDescent="0.25">
      <c r="A1867" s="13"/>
      <c r="C1867" s="13"/>
      <c r="D1867" s="13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F1867" s="13"/>
      <c r="AG1867" s="13"/>
      <c r="AH1867" s="13"/>
      <c r="AI1867" s="13"/>
      <c r="AJ1867" s="13"/>
      <c r="AK1867" s="13"/>
      <c r="AL1867" s="13"/>
      <c r="AM1867" s="13"/>
      <c r="AN1867" s="13"/>
      <c r="AO1867" s="13"/>
      <c r="AP1867" s="13"/>
    </row>
    <row r="1868" spans="1:42" x14ac:dyDescent="0.25">
      <c r="A1868" s="13"/>
      <c r="C1868" s="13"/>
      <c r="D1868" s="13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F1868" s="13"/>
      <c r="AG1868" s="13"/>
      <c r="AH1868" s="13"/>
      <c r="AI1868" s="13"/>
      <c r="AJ1868" s="13"/>
      <c r="AK1868" s="13"/>
      <c r="AL1868" s="13"/>
      <c r="AM1868" s="13"/>
      <c r="AN1868" s="13"/>
      <c r="AO1868" s="13"/>
      <c r="AP1868" s="13"/>
    </row>
    <row r="1869" spans="1:42" x14ac:dyDescent="0.25">
      <c r="A1869" s="13"/>
      <c r="C1869" s="13"/>
      <c r="D1869" s="13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F1869" s="13"/>
      <c r="AG1869" s="13"/>
      <c r="AH1869" s="13"/>
      <c r="AI1869" s="13"/>
      <c r="AJ1869" s="13"/>
      <c r="AK1869" s="13"/>
      <c r="AL1869" s="13"/>
      <c r="AM1869" s="13"/>
      <c r="AN1869" s="13"/>
      <c r="AO1869" s="13"/>
      <c r="AP1869" s="13"/>
    </row>
    <row r="1870" spans="1:42" x14ac:dyDescent="0.25">
      <c r="A1870" s="13"/>
      <c r="C1870" s="13"/>
      <c r="D1870" s="13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F1870" s="13"/>
      <c r="AG1870" s="13"/>
      <c r="AH1870" s="13"/>
      <c r="AI1870" s="13"/>
      <c r="AJ1870" s="13"/>
      <c r="AK1870" s="13"/>
      <c r="AL1870" s="13"/>
      <c r="AM1870" s="13"/>
      <c r="AN1870" s="13"/>
      <c r="AO1870" s="13"/>
      <c r="AP1870" s="13"/>
    </row>
    <row r="1871" spans="1:42" x14ac:dyDescent="0.25">
      <c r="A1871" s="13"/>
      <c r="C1871" s="13"/>
      <c r="D1871" s="13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F1871" s="13"/>
      <c r="AG1871" s="13"/>
      <c r="AH1871" s="13"/>
      <c r="AI1871" s="13"/>
      <c r="AJ1871" s="13"/>
      <c r="AK1871" s="13"/>
      <c r="AL1871" s="13"/>
      <c r="AM1871" s="13"/>
      <c r="AN1871" s="13"/>
      <c r="AO1871" s="13"/>
      <c r="AP1871" s="13"/>
    </row>
    <row r="1872" spans="1:42" x14ac:dyDescent="0.25">
      <c r="A1872" s="13"/>
      <c r="C1872" s="13"/>
      <c r="D1872" s="13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  <c r="AE1872" s="13"/>
      <c r="AF1872" s="13"/>
      <c r="AG1872" s="13"/>
      <c r="AH1872" s="13"/>
      <c r="AI1872" s="13"/>
      <c r="AJ1872" s="13"/>
      <c r="AK1872" s="13"/>
      <c r="AL1872" s="13"/>
      <c r="AM1872" s="13"/>
      <c r="AN1872" s="13"/>
      <c r="AO1872" s="13"/>
      <c r="AP1872" s="13"/>
    </row>
    <row r="1873" spans="1:42" x14ac:dyDescent="0.25">
      <c r="A1873" s="13"/>
      <c r="C1873" s="13"/>
      <c r="D1873" s="13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  <c r="W1873" s="13"/>
      <c r="X1873" s="13"/>
      <c r="Y1873" s="13"/>
      <c r="Z1873" s="13"/>
      <c r="AA1873" s="13"/>
      <c r="AB1873" s="13"/>
      <c r="AC1873" s="13"/>
      <c r="AD1873" s="13"/>
      <c r="AE1873" s="13"/>
      <c r="AF1873" s="13"/>
      <c r="AG1873" s="13"/>
      <c r="AH1873" s="13"/>
      <c r="AI1873" s="13"/>
      <c r="AJ1873" s="13"/>
      <c r="AK1873" s="13"/>
      <c r="AL1873" s="13"/>
      <c r="AM1873" s="13"/>
      <c r="AN1873" s="13"/>
      <c r="AO1873" s="13"/>
      <c r="AP1873" s="13"/>
    </row>
    <row r="1874" spans="1:42" x14ac:dyDescent="0.25">
      <c r="A1874" s="13"/>
      <c r="C1874" s="13"/>
      <c r="D1874" s="13"/>
      <c r="E1874" s="13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F1874" s="13"/>
      <c r="AG1874" s="13"/>
      <c r="AH1874" s="13"/>
      <c r="AI1874" s="13"/>
      <c r="AJ1874" s="13"/>
      <c r="AK1874" s="13"/>
      <c r="AL1874" s="13"/>
      <c r="AM1874" s="13"/>
      <c r="AN1874" s="13"/>
      <c r="AO1874" s="13"/>
      <c r="AP1874" s="13"/>
    </row>
    <row r="1875" spans="1:42" x14ac:dyDescent="0.25">
      <c r="A1875" s="13"/>
      <c r="C1875" s="13"/>
      <c r="D1875" s="13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F1875" s="13"/>
      <c r="AG1875" s="13"/>
      <c r="AH1875" s="13"/>
      <c r="AI1875" s="13"/>
      <c r="AJ1875" s="13"/>
      <c r="AK1875" s="13"/>
      <c r="AL1875" s="13"/>
      <c r="AM1875" s="13"/>
      <c r="AN1875" s="13"/>
      <c r="AO1875" s="13"/>
      <c r="AP1875" s="13"/>
    </row>
    <row r="1876" spans="1:42" x14ac:dyDescent="0.25">
      <c r="A1876" s="13"/>
      <c r="C1876" s="13"/>
      <c r="D1876" s="13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F1876" s="13"/>
      <c r="AG1876" s="13"/>
      <c r="AH1876" s="13"/>
      <c r="AI1876" s="13"/>
      <c r="AJ1876" s="13"/>
      <c r="AK1876" s="13"/>
      <c r="AL1876" s="13"/>
      <c r="AM1876" s="13"/>
      <c r="AN1876" s="13"/>
      <c r="AO1876" s="13"/>
      <c r="AP1876" s="13"/>
    </row>
    <row r="1877" spans="1:42" x14ac:dyDescent="0.25">
      <c r="A1877" s="13"/>
      <c r="C1877" s="13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F1877" s="13"/>
      <c r="AG1877" s="13"/>
      <c r="AH1877" s="13"/>
      <c r="AI1877" s="13"/>
      <c r="AJ1877" s="13"/>
      <c r="AK1877" s="13"/>
      <c r="AL1877" s="13"/>
      <c r="AM1877" s="13"/>
      <c r="AN1877" s="13"/>
      <c r="AO1877" s="13"/>
      <c r="AP1877" s="13"/>
    </row>
    <row r="1878" spans="1:42" x14ac:dyDescent="0.25">
      <c r="A1878" s="13"/>
      <c r="C1878" s="13"/>
      <c r="D1878" s="13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F1878" s="13"/>
      <c r="AG1878" s="13"/>
      <c r="AH1878" s="13"/>
      <c r="AI1878" s="13"/>
      <c r="AJ1878" s="13"/>
      <c r="AK1878" s="13"/>
      <c r="AL1878" s="13"/>
      <c r="AM1878" s="13"/>
      <c r="AN1878" s="13"/>
      <c r="AO1878" s="13"/>
      <c r="AP1878" s="13"/>
    </row>
    <row r="1879" spans="1:42" x14ac:dyDescent="0.25">
      <c r="A1879" s="13"/>
      <c r="C1879" s="13"/>
      <c r="D1879" s="13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F1879" s="13"/>
      <c r="AG1879" s="13"/>
      <c r="AH1879" s="13"/>
      <c r="AI1879" s="13"/>
      <c r="AJ1879" s="13"/>
      <c r="AK1879" s="13"/>
      <c r="AL1879" s="13"/>
      <c r="AM1879" s="13"/>
      <c r="AN1879" s="13"/>
      <c r="AO1879" s="13"/>
      <c r="AP1879" s="13"/>
    </row>
    <row r="1880" spans="1:42" x14ac:dyDescent="0.25">
      <c r="A1880" s="13"/>
      <c r="C1880" s="13"/>
      <c r="D1880" s="13"/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/>
      <c r="AF1880" s="13"/>
      <c r="AG1880" s="13"/>
      <c r="AH1880" s="13"/>
      <c r="AI1880" s="13"/>
      <c r="AJ1880" s="13"/>
      <c r="AK1880" s="13"/>
      <c r="AL1880" s="13"/>
      <c r="AM1880" s="13"/>
      <c r="AN1880" s="13"/>
      <c r="AO1880" s="13"/>
      <c r="AP1880" s="13"/>
    </row>
    <row r="1881" spans="1:42" x14ac:dyDescent="0.25">
      <c r="A1881" s="13"/>
      <c r="C1881" s="13"/>
      <c r="D1881" s="13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  <c r="X1881" s="13"/>
      <c r="Y1881" s="13"/>
      <c r="Z1881" s="13"/>
      <c r="AA1881" s="13"/>
      <c r="AB1881" s="13"/>
      <c r="AC1881" s="13"/>
      <c r="AD1881" s="13"/>
      <c r="AE1881" s="13"/>
      <c r="AF1881" s="13"/>
      <c r="AG1881" s="13"/>
      <c r="AH1881" s="13"/>
      <c r="AI1881" s="13"/>
      <c r="AJ1881" s="13"/>
      <c r="AK1881" s="13"/>
      <c r="AL1881" s="13"/>
      <c r="AM1881" s="13"/>
      <c r="AN1881" s="13"/>
      <c r="AO1881" s="13"/>
      <c r="AP1881" s="13"/>
    </row>
    <row r="1882" spans="1:42" x14ac:dyDescent="0.25">
      <c r="A1882" s="13"/>
      <c r="C1882" s="13"/>
      <c r="D1882" s="13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/>
      <c r="AF1882" s="13"/>
      <c r="AG1882" s="13"/>
      <c r="AH1882" s="13"/>
      <c r="AI1882" s="13"/>
      <c r="AJ1882" s="13"/>
      <c r="AK1882" s="13"/>
      <c r="AL1882" s="13"/>
      <c r="AM1882" s="13"/>
      <c r="AN1882" s="13"/>
      <c r="AO1882" s="13"/>
      <c r="AP1882" s="13"/>
    </row>
    <row r="1883" spans="1:42" x14ac:dyDescent="0.25">
      <c r="A1883" s="13"/>
      <c r="C1883" s="13"/>
      <c r="D1883" s="13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  <c r="AE1883" s="13"/>
      <c r="AF1883" s="13"/>
      <c r="AG1883" s="13"/>
      <c r="AH1883" s="13"/>
      <c r="AI1883" s="13"/>
      <c r="AJ1883" s="13"/>
      <c r="AK1883" s="13"/>
      <c r="AL1883" s="13"/>
      <c r="AM1883" s="13"/>
      <c r="AN1883" s="13"/>
      <c r="AO1883" s="13"/>
      <c r="AP1883" s="13"/>
    </row>
    <row r="1884" spans="1:42" x14ac:dyDescent="0.25">
      <c r="A1884" s="13"/>
      <c r="C1884" s="13"/>
      <c r="D1884" s="13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/>
      <c r="AF1884" s="13"/>
      <c r="AG1884" s="13"/>
      <c r="AH1884" s="13"/>
      <c r="AI1884" s="13"/>
      <c r="AJ1884" s="13"/>
      <c r="AK1884" s="13"/>
      <c r="AL1884" s="13"/>
      <c r="AM1884" s="13"/>
      <c r="AN1884" s="13"/>
      <c r="AO1884" s="13"/>
      <c r="AP1884" s="13"/>
    </row>
    <row r="1885" spans="1:42" x14ac:dyDescent="0.25">
      <c r="A1885" s="13"/>
      <c r="C1885" s="13"/>
      <c r="D1885" s="13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F1885" s="13"/>
      <c r="AG1885" s="13"/>
      <c r="AH1885" s="13"/>
      <c r="AI1885" s="13"/>
      <c r="AJ1885" s="13"/>
      <c r="AK1885" s="13"/>
      <c r="AL1885" s="13"/>
      <c r="AM1885" s="13"/>
      <c r="AN1885" s="13"/>
      <c r="AO1885" s="13"/>
      <c r="AP1885" s="13"/>
    </row>
    <row r="1886" spans="1:42" x14ac:dyDescent="0.25">
      <c r="A1886" s="13"/>
      <c r="C1886" s="13"/>
      <c r="D1886" s="13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F1886" s="13"/>
      <c r="AG1886" s="13"/>
      <c r="AH1886" s="13"/>
      <c r="AI1886" s="13"/>
      <c r="AJ1886" s="13"/>
      <c r="AK1886" s="13"/>
      <c r="AL1886" s="13"/>
      <c r="AM1886" s="13"/>
      <c r="AN1886" s="13"/>
      <c r="AO1886" s="13"/>
      <c r="AP1886" s="13"/>
    </row>
    <row r="1887" spans="1:42" x14ac:dyDescent="0.25">
      <c r="A1887" s="13"/>
      <c r="C1887" s="13"/>
      <c r="D1887" s="13"/>
      <c r="E1887" s="13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F1887" s="13"/>
      <c r="AG1887" s="13"/>
      <c r="AH1887" s="13"/>
      <c r="AI1887" s="13"/>
      <c r="AJ1887" s="13"/>
      <c r="AK1887" s="13"/>
      <c r="AL1887" s="13"/>
      <c r="AM1887" s="13"/>
      <c r="AN1887" s="13"/>
      <c r="AO1887" s="13"/>
      <c r="AP1887" s="13"/>
    </row>
    <row r="1888" spans="1:42" x14ac:dyDescent="0.25">
      <c r="A1888" s="13"/>
      <c r="C1888" s="13"/>
      <c r="D1888" s="13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/>
      <c r="AF1888" s="13"/>
      <c r="AG1888" s="13"/>
      <c r="AH1888" s="13"/>
      <c r="AI1888" s="13"/>
      <c r="AJ1888" s="13"/>
      <c r="AK1888" s="13"/>
      <c r="AL1888" s="13"/>
      <c r="AM1888" s="13"/>
      <c r="AN1888" s="13"/>
      <c r="AO1888" s="13"/>
      <c r="AP1888" s="13"/>
    </row>
    <row r="1889" spans="1:42" x14ac:dyDescent="0.25">
      <c r="A1889" s="13"/>
      <c r="C1889" s="13"/>
      <c r="D1889" s="13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  <c r="W1889" s="13"/>
      <c r="X1889" s="13"/>
      <c r="Y1889" s="13"/>
      <c r="Z1889" s="13"/>
      <c r="AA1889" s="13"/>
      <c r="AB1889" s="13"/>
      <c r="AC1889" s="13"/>
      <c r="AD1889" s="13"/>
      <c r="AE1889" s="13"/>
      <c r="AF1889" s="13"/>
      <c r="AG1889" s="13"/>
      <c r="AH1889" s="13"/>
      <c r="AI1889" s="13"/>
      <c r="AJ1889" s="13"/>
      <c r="AK1889" s="13"/>
      <c r="AL1889" s="13"/>
      <c r="AM1889" s="13"/>
      <c r="AN1889" s="13"/>
      <c r="AO1889" s="13"/>
      <c r="AP1889" s="13"/>
    </row>
    <row r="1890" spans="1:42" x14ac:dyDescent="0.25">
      <c r="A1890" s="13"/>
      <c r="C1890" s="13"/>
      <c r="D1890" s="13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  <c r="AE1890" s="13"/>
      <c r="AF1890" s="13"/>
      <c r="AG1890" s="13"/>
      <c r="AH1890" s="13"/>
      <c r="AI1890" s="13"/>
      <c r="AJ1890" s="13"/>
      <c r="AK1890" s="13"/>
      <c r="AL1890" s="13"/>
      <c r="AM1890" s="13"/>
      <c r="AN1890" s="13"/>
      <c r="AO1890" s="13"/>
      <c r="AP1890" s="13"/>
    </row>
    <row r="1891" spans="1:42" x14ac:dyDescent="0.25">
      <c r="A1891" s="13"/>
      <c r="C1891" s="13"/>
      <c r="D1891" s="13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F1891" s="13"/>
      <c r="AG1891" s="13"/>
      <c r="AH1891" s="13"/>
      <c r="AI1891" s="13"/>
      <c r="AJ1891" s="13"/>
      <c r="AK1891" s="13"/>
      <c r="AL1891" s="13"/>
      <c r="AM1891" s="13"/>
      <c r="AN1891" s="13"/>
      <c r="AO1891" s="13"/>
      <c r="AP1891" s="13"/>
    </row>
    <row r="1892" spans="1:42" x14ac:dyDescent="0.25">
      <c r="A1892" s="13"/>
      <c r="C1892" s="13"/>
      <c r="D1892" s="13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  <c r="AE1892" s="13"/>
      <c r="AF1892" s="13"/>
      <c r="AG1892" s="13"/>
      <c r="AH1892" s="13"/>
      <c r="AI1892" s="13"/>
      <c r="AJ1892" s="13"/>
      <c r="AK1892" s="13"/>
      <c r="AL1892" s="13"/>
      <c r="AM1892" s="13"/>
      <c r="AN1892" s="13"/>
      <c r="AO1892" s="13"/>
      <c r="AP1892" s="13"/>
    </row>
    <row r="1893" spans="1:42" x14ac:dyDescent="0.25">
      <c r="A1893" s="13"/>
      <c r="C1893" s="13"/>
      <c r="D1893" s="13"/>
      <c r="E1893" s="13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  <c r="W1893" s="13"/>
      <c r="X1893" s="13"/>
      <c r="Y1893" s="13"/>
      <c r="Z1893" s="13"/>
      <c r="AA1893" s="13"/>
      <c r="AB1893" s="13"/>
      <c r="AC1893" s="13"/>
      <c r="AD1893" s="13"/>
      <c r="AE1893" s="13"/>
      <c r="AF1893" s="13"/>
      <c r="AG1893" s="13"/>
      <c r="AH1893" s="13"/>
      <c r="AI1893" s="13"/>
      <c r="AJ1893" s="13"/>
      <c r="AK1893" s="13"/>
      <c r="AL1893" s="13"/>
      <c r="AM1893" s="13"/>
      <c r="AN1893" s="13"/>
      <c r="AO1893" s="13"/>
      <c r="AP1893" s="13"/>
    </row>
    <row r="1894" spans="1:42" x14ac:dyDescent="0.25">
      <c r="A1894" s="13"/>
      <c r="C1894" s="13"/>
      <c r="D1894" s="13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F1894" s="13"/>
      <c r="AG1894" s="13"/>
      <c r="AH1894" s="13"/>
      <c r="AI1894" s="13"/>
      <c r="AJ1894" s="13"/>
      <c r="AK1894" s="13"/>
      <c r="AL1894" s="13"/>
      <c r="AM1894" s="13"/>
      <c r="AN1894" s="13"/>
      <c r="AO1894" s="13"/>
      <c r="AP1894" s="13"/>
    </row>
    <row r="1895" spans="1:42" x14ac:dyDescent="0.25">
      <c r="A1895" s="13"/>
      <c r="C1895" s="13"/>
      <c r="D1895" s="13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F1895" s="13"/>
      <c r="AG1895" s="13"/>
      <c r="AH1895" s="13"/>
      <c r="AI1895" s="13"/>
      <c r="AJ1895" s="13"/>
      <c r="AK1895" s="13"/>
      <c r="AL1895" s="13"/>
      <c r="AM1895" s="13"/>
      <c r="AN1895" s="13"/>
      <c r="AO1895" s="13"/>
      <c r="AP1895" s="13"/>
    </row>
    <row r="1896" spans="1:42" x14ac:dyDescent="0.25">
      <c r="A1896" s="13"/>
      <c r="C1896" s="13"/>
      <c r="D1896" s="13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  <c r="W1896" s="13"/>
      <c r="X1896" s="13"/>
      <c r="Y1896" s="13"/>
      <c r="Z1896" s="13"/>
      <c r="AA1896" s="13"/>
      <c r="AB1896" s="13"/>
      <c r="AC1896" s="13"/>
      <c r="AD1896" s="13"/>
      <c r="AE1896" s="13"/>
      <c r="AF1896" s="13"/>
      <c r="AG1896" s="13"/>
      <c r="AH1896" s="13"/>
      <c r="AI1896" s="13"/>
      <c r="AJ1896" s="13"/>
      <c r="AK1896" s="13"/>
      <c r="AL1896" s="13"/>
      <c r="AM1896" s="13"/>
      <c r="AN1896" s="13"/>
      <c r="AO1896" s="13"/>
      <c r="AP1896" s="13"/>
    </row>
    <row r="1897" spans="1:42" x14ac:dyDescent="0.25">
      <c r="A1897" s="13"/>
      <c r="C1897" s="13"/>
      <c r="D1897" s="13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F1897" s="13"/>
      <c r="AG1897" s="13"/>
      <c r="AH1897" s="13"/>
      <c r="AI1897" s="13"/>
      <c r="AJ1897" s="13"/>
      <c r="AK1897" s="13"/>
      <c r="AL1897" s="13"/>
      <c r="AM1897" s="13"/>
      <c r="AN1897" s="13"/>
      <c r="AO1897" s="13"/>
      <c r="AP1897" s="13"/>
    </row>
    <row r="1898" spans="1:42" x14ac:dyDescent="0.25">
      <c r="A1898" s="13"/>
      <c r="C1898" s="13"/>
      <c r="D1898" s="13"/>
      <c r="E1898" s="13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F1898" s="13"/>
      <c r="AG1898" s="13"/>
      <c r="AH1898" s="13"/>
      <c r="AI1898" s="13"/>
      <c r="AJ1898" s="13"/>
      <c r="AK1898" s="13"/>
      <c r="AL1898" s="13"/>
      <c r="AM1898" s="13"/>
      <c r="AN1898" s="13"/>
      <c r="AO1898" s="13"/>
      <c r="AP1898" s="13"/>
    </row>
    <row r="1899" spans="1:42" x14ac:dyDescent="0.25">
      <c r="A1899" s="13"/>
      <c r="C1899" s="13"/>
      <c r="D1899" s="13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/>
      <c r="AF1899" s="13"/>
      <c r="AG1899" s="13"/>
      <c r="AH1899" s="13"/>
      <c r="AI1899" s="13"/>
      <c r="AJ1899" s="13"/>
      <c r="AK1899" s="13"/>
      <c r="AL1899" s="13"/>
      <c r="AM1899" s="13"/>
      <c r="AN1899" s="13"/>
      <c r="AO1899" s="13"/>
      <c r="AP1899" s="13"/>
    </row>
    <row r="1900" spans="1:42" x14ac:dyDescent="0.25">
      <c r="A1900" s="13"/>
      <c r="C1900" s="13"/>
      <c r="D1900" s="13"/>
      <c r="E1900" s="13"/>
      <c r="F1900" s="13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F1900" s="13"/>
      <c r="AG1900" s="13"/>
      <c r="AH1900" s="13"/>
      <c r="AI1900" s="13"/>
      <c r="AJ1900" s="13"/>
      <c r="AK1900" s="13"/>
      <c r="AL1900" s="13"/>
      <c r="AM1900" s="13"/>
      <c r="AN1900" s="13"/>
      <c r="AO1900" s="13"/>
      <c r="AP1900" s="13"/>
    </row>
    <row r="1901" spans="1:42" x14ac:dyDescent="0.25">
      <c r="A1901" s="13"/>
      <c r="C1901" s="13"/>
      <c r="D1901" s="13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F1901" s="13"/>
      <c r="AG1901" s="13"/>
      <c r="AH1901" s="13"/>
      <c r="AI1901" s="13"/>
      <c r="AJ1901" s="13"/>
      <c r="AK1901" s="13"/>
      <c r="AL1901" s="13"/>
      <c r="AM1901" s="13"/>
      <c r="AN1901" s="13"/>
      <c r="AO1901" s="13"/>
      <c r="AP1901" s="13"/>
    </row>
    <row r="1902" spans="1:42" x14ac:dyDescent="0.25">
      <c r="A1902" s="13"/>
      <c r="C1902" s="13"/>
      <c r="D1902" s="13"/>
      <c r="E1902" s="13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F1902" s="13"/>
      <c r="AG1902" s="13"/>
      <c r="AH1902" s="13"/>
      <c r="AI1902" s="13"/>
      <c r="AJ1902" s="13"/>
      <c r="AK1902" s="13"/>
      <c r="AL1902" s="13"/>
      <c r="AM1902" s="13"/>
      <c r="AN1902" s="13"/>
      <c r="AO1902" s="13"/>
      <c r="AP1902" s="13"/>
    </row>
    <row r="1903" spans="1:42" x14ac:dyDescent="0.25">
      <c r="A1903" s="13"/>
      <c r="C1903" s="13"/>
      <c r="D1903" s="13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F1903" s="13"/>
      <c r="AG1903" s="13"/>
      <c r="AH1903" s="13"/>
      <c r="AI1903" s="13"/>
      <c r="AJ1903" s="13"/>
      <c r="AK1903" s="13"/>
      <c r="AL1903" s="13"/>
      <c r="AM1903" s="13"/>
      <c r="AN1903" s="13"/>
      <c r="AO1903" s="13"/>
      <c r="AP1903" s="13"/>
    </row>
    <row r="1904" spans="1:42" x14ac:dyDescent="0.25">
      <c r="A1904" s="13"/>
      <c r="C1904" s="13"/>
      <c r="D1904" s="13"/>
      <c r="E1904" s="13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  <c r="AE1904" s="13"/>
      <c r="AF1904" s="13"/>
      <c r="AG1904" s="13"/>
      <c r="AH1904" s="13"/>
      <c r="AI1904" s="13"/>
      <c r="AJ1904" s="13"/>
      <c r="AK1904" s="13"/>
      <c r="AL1904" s="13"/>
      <c r="AM1904" s="13"/>
      <c r="AN1904" s="13"/>
      <c r="AO1904" s="13"/>
      <c r="AP1904" s="13"/>
    </row>
    <row r="1905" spans="1:42" x14ac:dyDescent="0.25">
      <c r="A1905" s="13"/>
      <c r="C1905" s="13"/>
      <c r="D1905" s="13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/>
      <c r="AF1905" s="13"/>
      <c r="AG1905" s="13"/>
      <c r="AH1905" s="13"/>
      <c r="AI1905" s="13"/>
      <c r="AJ1905" s="13"/>
      <c r="AK1905" s="13"/>
      <c r="AL1905" s="13"/>
      <c r="AM1905" s="13"/>
      <c r="AN1905" s="13"/>
      <c r="AO1905" s="13"/>
      <c r="AP1905" s="13"/>
    </row>
    <row r="1906" spans="1:42" x14ac:dyDescent="0.25">
      <c r="A1906" s="13"/>
      <c r="C1906" s="13"/>
      <c r="D1906" s="13"/>
      <c r="E1906" s="13"/>
      <c r="F1906" s="13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F1906" s="13"/>
      <c r="AG1906" s="13"/>
      <c r="AH1906" s="13"/>
      <c r="AI1906" s="13"/>
      <c r="AJ1906" s="13"/>
      <c r="AK1906" s="13"/>
      <c r="AL1906" s="13"/>
      <c r="AM1906" s="13"/>
      <c r="AN1906" s="13"/>
      <c r="AO1906" s="13"/>
      <c r="AP1906" s="13"/>
    </row>
    <row r="1907" spans="1:42" x14ac:dyDescent="0.25">
      <c r="A1907" s="13"/>
      <c r="C1907" s="13"/>
      <c r="D1907" s="13"/>
      <c r="E1907" s="13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F1907" s="13"/>
      <c r="AG1907" s="13"/>
      <c r="AH1907" s="13"/>
      <c r="AI1907" s="13"/>
      <c r="AJ1907" s="13"/>
      <c r="AK1907" s="13"/>
      <c r="AL1907" s="13"/>
      <c r="AM1907" s="13"/>
      <c r="AN1907" s="13"/>
      <c r="AO1907" s="13"/>
      <c r="AP1907" s="13"/>
    </row>
    <row r="1908" spans="1:42" x14ac:dyDescent="0.25">
      <c r="A1908" s="13"/>
      <c r="C1908" s="13"/>
      <c r="D1908" s="13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  <c r="W1908" s="13"/>
      <c r="X1908" s="13"/>
      <c r="Y1908" s="13"/>
      <c r="Z1908" s="13"/>
      <c r="AA1908" s="13"/>
      <c r="AB1908" s="13"/>
      <c r="AC1908" s="13"/>
      <c r="AD1908" s="13"/>
      <c r="AE1908" s="13"/>
      <c r="AF1908" s="13"/>
      <c r="AG1908" s="13"/>
      <c r="AH1908" s="13"/>
      <c r="AI1908" s="13"/>
      <c r="AJ1908" s="13"/>
      <c r="AK1908" s="13"/>
      <c r="AL1908" s="13"/>
      <c r="AM1908" s="13"/>
      <c r="AN1908" s="13"/>
      <c r="AO1908" s="13"/>
      <c r="AP1908" s="13"/>
    </row>
    <row r="1909" spans="1:42" x14ac:dyDescent="0.25">
      <c r="A1909" s="13"/>
      <c r="C1909" s="13"/>
      <c r="D1909" s="13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/>
      <c r="AF1909" s="13"/>
      <c r="AG1909" s="13"/>
      <c r="AH1909" s="13"/>
      <c r="AI1909" s="13"/>
      <c r="AJ1909" s="13"/>
      <c r="AK1909" s="13"/>
      <c r="AL1909" s="13"/>
      <c r="AM1909" s="13"/>
      <c r="AN1909" s="13"/>
      <c r="AO1909" s="13"/>
      <c r="AP1909" s="13"/>
    </row>
    <row r="1910" spans="1:42" x14ac:dyDescent="0.25">
      <c r="A1910" s="13"/>
      <c r="C1910" s="13"/>
      <c r="D1910" s="13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F1910" s="13"/>
      <c r="AG1910" s="13"/>
      <c r="AH1910" s="13"/>
      <c r="AI1910" s="13"/>
      <c r="AJ1910" s="13"/>
      <c r="AK1910" s="13"/>
      <c r="AL1910" s="13"/>
      <c r="AM1910" s="13"/>
      <c r="AN1910" s="13"/>
      <c r="AO1910" s="13"/>
      <c r="AP1910" s="13"/>
    </row>
    <row r="1911" spans="1:42" x14ac:dyDescent="0.25">
      <c r="A1911" s="13"/>
      <c r="C1911" s="13"/>
      <c r="D1911" s="13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  <c r="W1911" s="13"/>
      <c r="X1911" s="13"/>
      <c r="Y1911" s="13"/>
      <c r="Z1911" s="13"/>
      <c r="AA1911" s="13"/>
      <c r="AB1911" s="13"/>
      <c r="AC1911" s="13"/>
      <c r="AD1911" s="13"/>
      <c r="AE1911" s="13"/>
      <c r="AF1911" s="13"/>
      <c r="AG1911" s="13"/>
      <c r="AH1911" s="13"/>
      <c r="AI1911" s="13"/>
      <c r="AJ1911" s="13"/>
      <c r="AK1911" s="13"/>
      <c r="AL1911" s="13"/>
      <c r="AM1911" s="13"/>
      <c r="AN1911" s="13"/>
      <c r="AO1911" s="13"/>
      <c r="AP1911" s="13"/>
    </row>
    <row r="1912" spans="1:42" x14ac:dyDescent="0.25">
      <c r="A1912" s="13"/>
      <c r="C1912" s="13"/>
      <c r="D1912" s="13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F1912" s="13"/>
      <c r="AG1912" s="13"/>
      <c r="AH1912" s="13"/>
      <c r="AI1912" s="13"/>
      <c r="AJ1912" s="13"/>
      <c r="AK1912" s="13"/>
      <c r="AL1912" s="13"/>
      <c r="AM1912" s="13"/>
      <c r="AN1912" s="13"/>
      <c r="AO1912" s="13"/>
      <c r="AP1912" s="13"/>
    </row>
    <row r="1913" spans="1:42" x14ac:dyDescent="0.25">
      <c r="A1913" s="13"/>
      <c r="C1913" s="13"/>
      <c r="D1913" s="13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/>
      <c r="AF1913" s="13"/>
      <c r="AG1913" s="13"/>
      <c r="AH1913" s="13"/>
      <c r="AI1913" s="13"/>
      <c r="AJ1913" s="13"/>
      <c r="AK1913" s="13"/>
      <c r="AL1913" s="13"/>
      <c r="AM1913" s="13"/>
      <c r="AN1913" s="13"/>
      <c r="AO1913" s="13"/>
      <c r="AP1913" s="13"/>
    </row>
    <row r="1914" spans="1:42" x14ac:dyDescent="0.25">
      <c r="A1914" s="13"/>
      <c r="C1914" s="13"/>
      <c r="D1914" s="13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  <c r="AE1914" s="13"/>
      <c r="AF1914" s="13"/>
      <c r="AG1914" s="13"/>
      <c r="AH1914" s="13"/>
      <c r="AI1914" s="13"/>
      <c r="AJ1914" s="13"/>
      <c r="AK1914" s="13"/>
      <c r="AL1914" s="13"/>
      <c r="AM1914" s="13"/>
      <c r="AN1914" s="13"/>
      <c r="AO1914" s="13"/>
      <c r="AP1914" s="13"/>
    </row>
    <row r="1915" spans="1:42" x14ac:dyDescent="0.25">
      <c r="A1915" s="13"/>
      <c r="C1915" s="13"/>
      <c r="D1915" s="13"/>
      <c r="E1915" s="13"/>
      <c r="F1915" s="13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F1915" s="13"/>
      <c r="AG1915" s="13"/>
      <c r="AH1915" s="13"/>
      <c r="AI1915" s="13"/>
      <c r="AJ1915" s="13"/>
      <c r="AK1915" s="13"/>
      <c r="AL1915" s="13"/>
      <c r="AM1915" s="13"/>
      <c r="AN1915" s="13"/>
      <c r="AO1915" s="13"/>
      <c r="AP1915" s="13"/>
    </row>
    <row r="1916" spans="1:42" x14ac:dyDescent="0.25">
      <c r="A1916" s="13"/>
      <c r="C1916" s="13"/>
      <c r="D1916" s="13"/>
      <c r="E1916" s="13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F1916" s="13"/>
      <c r="AG1916" s="13"/>
      <c r="AH1916" s="13"/>
      <c r="AI1916" s="13"/>
      <c r="AJ1916" s="13"/>
      <c r="AK1916" s="13"/>
      <c r="AL1916" s="13"/>
      <c r="AM1916" s="13"/>
      <c r="AN1916" s="13"/>
      <c r="AO1916" s="13"/>
      <c r="AP1916" s="13"/>
    </row>
    <row r="1917" spans="1:42" x14ac:dyDescent="0.25">
      <c r="A1917" s="13"/>
      <c r="C1917" s="13"/>
      <c r="D1917" s="13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F1917" s="13"/>
      <c r="AG1917" s="13"/>
      <c r="AH1917" s="13"/>
      <c r="AI1917" s="13"/>
      <c r="AJ1917" s="13"/>
      <c r="AK1917" s="13"/>
      <c r="AL1917" s="13"/>
      <c r="AM1917" s="13"/>
      <c r="AN1917" s="13"/>
      <c r="AO1917" s="13"/>
      <c r="AP1917" s="13"/>
    </row>
    <row r="1918" spans="1:42" x14ac:dyDescent="0.25">
      <c r="A1918" s="13"/>
      <c r="C1918" s="13"/>
      <c r="D1918" s="13"/>
      <c r="E1918" s="13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  <c r="AE1918" s="13"/>
      <c r="AF1918" s="13"/>
      <c r="AG1918" s="13"/>
      <c r="AH1918" s="13"/>
      <c r="AI1918" s="13"/>
      <c r="AJ1918" s="13"/>
      <c r="AK1918" s="13"/>
      <c r="AL1918" s="13"/>
      <c r="AM1918" s="13"/>
      <c r="AN1918" s="13"/>
      <c r="AO1918" s="13"/>
      <c r="AP1918" s="13"/>
    </row>
    <row r="1919" spans="1:42" x14ac:dyDescent="0.25">
      <c r="A1919" s="13"/>
      <c r="C1919" s="13"/>
      <c r="D1919" s="13"/>
      <c r="E1919" s="13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F1919" s="13"/>
      <c r="AG1919" s="13"/>
      <c r="AH1919" s="13"/>
      <c r="AI1919" s="13"/>
      <c r="AJ1919" s="13"/>
      <c r="AK1919" s="13"/>
      <c r="AL1919" s="13"/>
      <c r="AM1919" s="13"/>
      <c r="AN1919" s="13"/>
      <c r="AO1919" s="13"/>
      <c r="AP1919" s="13"/>
    </row>
    <row r="1920" spans="1:42" x14ac:dyDescent="0.25">
      <c r="A1920" s="13"/>
      <c r="C1920" s="13"/>
      <c r="D1920" s="13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F1920" s="13"/>
      <c r="AG1920" s="13"/>
      <c r="AH1920" s="13"/>
      <c r="AI1920" s="13"/>
      <c r="AJ1920" s="13"/>
      <c r="AK1920" s="13"/>
      <c r="AL1920" s="13"/>
      <c r="AM1920" s="13"/>
      <c r="AN1920" s="13"/>
      <c r="AO1920" s="13"/>
      <c r="AP1920" s="13"/>
    </row>
    <row r="1921" spans="1:42" x14ac:dyDescent="0.25">
      <c r="A1921" s="13"/>
      <c r="C1921" s="13"/>
      <c r="D1921" s="13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F1921" s="13"/>
      <c r="AG1921" s="13"/>
      <c r="AH1921" s="13"/>
      <c r="AI1921" s="13"/>
      <c r="AJ1921" s="13"/>
      <c r="AK1921" s="13"/>
      <c r="AL1921" s="13"/>
      <c r="AM1921" s="13"/>
      <c r="AN1921" s="13"/>
      <c r="AO1921" s="13"/>
      <c r="AP1921" s="13"/>
    </row>
    <row r="1922" spans="1:42" x14ac:dyDescent="0.25">
      <c r="A1922" s="13"/>
      <c r="C1922" s="13"/>
      <c r="D1922" s="13"/>
      <c r="E1922" s="13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F1922" s="13"/>
      <c r="AG1922" s="13"/>
      <c r="AH1922" s="13"/>
      <c r="AI1922" s="13"/>
      <c r="AJ1922" s="13"/>
      <c r="AK1922" s="13"/>
      <c r="AL1922" s="13"/>
      <c r="AM1922" s="13"/>
      <c r="AN1922" s="13"/>
      <c r="AO1922" s="13"/>
      <c r="AP1922" s="13"/>
    </row>
    <row r="1923" spans="1:42" x14ac:dyDescent="0.25">
      <c r="A1923" s="13"/>
      <c r="C1923" s="13"/>
      <c r="D1923" s="13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F1923" s="13"/>
      <c r="AG1923" s="13"/>
      <c r="AH1923" s="13"/>
      <c r="AI1923" s="13"/>
      <c r="AJ1923" s="13"/>
      <c r="AK1923" s="13"/>
      <c r="AL1923" s="13"/>
      <c r="AM1923" s="13"/>
      <c r="AN1923" s="13"/>
      <c r="AO1923" s="13"/>
      <c r="AP1923" s="13"/>
    </row>
    <row r="1924" spans="1:42" x14ac:dyDescent="0.25">
      <c r="A1924" s="13"/>
      <c r="C1924" s="13"/>
      <c r="D1924" s="13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F1924" s="13"/>
      <c r="AG1924" s="13"/>
      <c r="AH1924" s="13"/>
      <c r="AI1924" s="13"/>
      <c r="AJ1924" s="13"/>
      <c r="AK1924" s="13"/>
      <c r="AL1924" s="13"/>
      <c r="AM1924" s="13"/>
      <c r="AN1924" s="13"/>
      <c r="AO1924" s="13"/>
      <c r="AP1924" s="13"/>
    </row>
    <row r="1925" spans="1:42" x14ac:dyDescent="0.25">
      <c r="A1925" s="13"/>
      <c r="C1925" s="13"/>
      <c r="D1925" s="13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F1925" s="13"/>
      <c r="AG1925" s="13"/>
      <c r="AH1925" s="13"/>
      <c r="AI1925" s="13"/>
      <c r="AJ1925" s="13"/>
      <c r="AK1925" s="13"/>
      <c r="AL1925" s="13"/>
      <c r="AM1925" s="13"/>
      <c r="AN1925" s="13"/>
      <c r="AO1925" s="13"/>
      <c r="AP1925" s="13"/>
    </row>
    <row r="1926" spans="1:42" x14ac:dyDescent="0.25">
      <c r="A1926" s="13"/>
      <c r="C1926" s="13"/>
      <c r="D1926" s="13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F1926" s="13"/>
      <c r="AG1926" s="13"/>
      <c r="AH1926" s="13"/>
      <c r="AI1926" s="13"/>
      <c r="AJ1926" s="13"/>
      <c r="AK1926" s="13"/>
      <c r="AL1926" s="13"/>
      <c r="AM1926" s="13"/>
      <c r="AN1926" s="13"/>
      <c r="AO1926" s="13"/>
      <c r="AP1926" s="13"/>
    </row>
    <row r="1927" spans="1:42" x14ac:dyDescent="0.25">
      <c r="A1927" s="13"/>
      <c r="C1927" s="13"/>
      <c r="D1927" s="13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F1927" s="13"/>
      <c r="AG1927" s="13"/>
      <c r="AH1927" s="13"/>
      <c r="AI1927" s="13"/>
      <c r="AJ1927" s="13"/>
      <c r="AK1927" s="13"/>
      <c r="AL1927" s="13"/>
      <c r="AM1927" s="13"/>
      <c r="AN1927" s="13"/>
      <c r="AO1927" s="13"/>
      <c r="AP1927" s="13"/>
    </row>
    <row r="1928" spans="1:42" x14ac:dyDescent="0.25">
      <c r="A1928" s="13"/>
      <c r="C1928" s="13"/>
      <c r="D1928" s="13"/>
      <c r="E1928" s="13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F1928" s="13"/>
      <c r="AG1928" s="13"/>
      <c r="AH1928" s="13"/>
      <c r="AI1928" s="13"/>
      <c r="AJ1928" s="13"/>
      <c r="AK1928" s="13"/>
      <c r="AL1928" s="13"/>
      <c r="AM1928" s="13"/>
      <c r="AN1928" s="13"/>
      <c r="AO1928" s="13"/>
      <c r="AP1928" s="13"/>
    </row>
    <row r="1929" spans="1:42" x14ac:dyDescent="0.25">
      <c r="A1929" s="13"/>
      <c r="C1929" s="13"/>
      <c r="D1929" s="13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F1929" s="13"/>
      <c r="AG1929" s="13"/>
      <c r="AH1929" s="13"/>
      <c r="AI1929" s="13"/>
      <c r="AJ1929" s="13"/>
      <c r="AK1929" s="13"/>
      <c r="AL1929" s="13"/>
      <c r="AM1929" s="13"/>
      <c r="AN1929" s="13"/>
      <c r="AO1929" s="13"/>
      <c r="AP1929" s="13"/>
    </row>
    <row r="1930" spans="1:42" x14ac:dyDescent="0.25">
      <c r="A1930" s="13"/>
      <c r="C1930" s="13"/>
      <c r="D1930" s="13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F1930" s="13"/>
      <c r="AG1930" s="13"/>
      <c r="AH1930" s="13"/>
      <c r="AI1930" s="13"/>
      <c r="AJ1930" s="13"/>
      <c r="AK1930" s="13"/>
      <c r="AL1930" s="13"/>
      <c r="AM1930" s="13"/>
      <c r="AN1930" s="13"/>
      <c r="AO1930" s="13"/>
      <c r="AP1930" s="13"/>
    </row>
    <row r="1931" spans="1:42" x14ac:dyDescent="0.25">
      <c r="A1931" s="13"/>
      <c r="C1931" s="13"/>
      <c r="D1931" s="13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F1931" s="13"/>
      <c r="AG1931" s="13"/>
      <c r="AH1931" s="13"/>
      <c r="AI1931" s="13"/>
      <c r="AJ1931" s="13"/>
      <c r="AK1931" s="13"/>
      <c r="AL1931" s="13"/>
      <c r="AM1931" s="13"/>
      <c r="AN1931" s="13"/>
      <c r="AO1931" s="13"/>
      <c r="AP1931" s="13"/>
    </row>
    <row r="1932" spans="1:42" x14ac:dyDescent="0.25">
      <c r="A1932" s="13"/>
      <c r="C1932" s="13"/>
      <c r="D1932" s="13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  <c r="AE1932" s="13"/>
      <c r="AF1932" s="13"/>
      <c r="AG1932" s="13"/>
      <c r="AH1932" s="13"/>
      <c r="AI1932" s="13"/>
      <c r="AJ1932" s="13"/>
      <c r="AK1932" s="13"/>
      <c r="AL1932" s="13"/>
      <c r="AM1932" s="13"/>
      <c r="AN1932" s="13"/>
      <c r="AO1932" s="13"/>
      <c r="AP1932" s="13"/>
    </row>
    <row r="1933" spans="1:42" x14ac:dyDescent="0.25">
      <c r="A1933" s="13"/>
      <c r="C1933" s="13"/>
      <c r="D1933" s="13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F1933" s="13"/>
      <c r="AG1933" s="13"/>
      <c r="AH1933" s="13"/>
      <c r="AI1933" s="13"/>
      <c r="AJ1933" s="13"/>
      <c r="AK1933" s="13"/>
      <c r="AL1933" s="13"/>
      <c r="AM1933" s="13"/>
      <c r="AN1933" s="13"/>
      <c r="AO1933" s="13"/>
      <c r="AP1933" s="13"/>
    </row>
    <row r="1934" spans="1:42" x14ac:dyDescent="0.25">
      <c r="A1934" s="13"/>
      <c r="C1934" s="13"/>
      <c r="D1934" s="13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F1934" s="13"/>
      <c r="AG1934" s="13"/>
      <c r="AH1934" s="13"/>
      <c r="AI1934" s="13"/>
      <c r="AJ1934" s="13"/>
      <c r="AK1934" s="13"/>
      <c r="AL1934" s="13"/>
      <c r="AM1934" s="13"/>
      <c r="AN1934" s="13"/>
      <c r="AO1934" s="13"/>
      <c r="AP1934" s="13"/>
    </row>
    <row r="1935" spans="1:42" x14ac:dyDescent="0.25">
      <c r="A1935" s="13"/>
      <c r="C1935" s="13"/>
      <c r="D1935" s="13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F1935" s="13"/>
      <c r="AG1935" s="13"/>
      <c r="AH1935" s="13"/>
      <c r="AI1935" s="13"/>
      <c r="AJ1935" s="13"/>
      <c r="AK1935" s="13"/>
      <c r="AL1935" s="13"/>
      <c r="AM1935" s="13"/>
      <c r="AN1935" s="13"/>
      <c r="AO1935" s="13"/>
      <c r="AP1935" s="13"/>
    </row>
    <row r="1936" spans="1:42" x14ac:dyDescent="0.25">
      <c r="A1936" s="13"/>
      <c r="C1936" s="13"/>
      <c r="D1936" s="13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F1936" s="13"/>
      <c r="AG1936" s="13"/>
      <c r="AH1936" s="13"/>
      <c r="AI1936" s="13"/>
      <c r="AJ1936" s="13"/>
      <c r="AK1936" s="13"/>
      <c r="AL1936" s="13"/>
      <c r="AM1936" s="13"/>
      <c r="AN1936" s="13"/>
      <c r="AO1936" s="13"/>
      <c r="AP1936" s="13"/>
    </row>
    <row r="1937" spans="1:42" x14ac:dyDescent="0.25">
      <c r="A1937" s="13"/>
      <c r="C1937" s="13"/>
      <c r="D1937" s="13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F1937" s="13"/>
      <c r="AG1937" s="13"/>
      <c r="AH1937" s="13"/>
      <c r="AI1937" s="13"/>
      <c r="AJ1937" s="13"/>
      <c r="AK1937" s="13"/>
      <c r="AL1937" s="13"/>
      <c r="AM1937" s="13"/>
      <c r="AN1937" s="13"/>
      <c r="AO1937" s="13"/>
      <c r="AP1937" s="13"/>
    </row>
    <row r="1938" spans="1:42" x14ac:dyDescent="0.25">
      <c r="A1938" s="13"/>
      <c r="C1938" s="13"/>
      <c r="D1938" s="13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F1938" s="13"/>
      <c r="AG1938" s="13"/>
      <c r="AH1938" s="13"/>
      <c r="AI1938" s="13"/>
      <c r="AJ1938" s="13"/>
      <c r="AK1938" s="13"/>
      <c r="AL1938" s="13"/>
      <c r="AM1938" s="13"/>
      <c r="AN1938" s="13"/>
      <c r="AO1938" s="13"/>
      <c r="AP1938" s="13"/>
    </row>
    <row r="1939" spans="1:42" x14ac:dyDescent="0.25">
      <c r="A1939" s="13"/>
      <c r="C1939" s="13"/>
      <c r="D1939" s="13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F1939" s="13"/>
      <c r="AG1939" s="13"/>
      <c r="AH1939" s="13"/>
      <c r="AI1939" s="13"/>
      <c r="AJ1939" s="13"/>
      <c r="AK1939" s="13"/>
      <c r="AL1939" s="13"/>
      <c r="AM1939" s="13"/>
      <c r="AN1939" s="13"/>
      <c r="AO1939" s="13"/>
      <c r="AP1939" s="13"/>
    </row>
    <row r="1940" spans="1:42" x14ac:dyDescent="0.25">
      <c r="A1940" s="13"/>
      <c r="C1940" s="13"/>
      <c r="D1940" s="13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F1940" s="13"/>
      <c r="AG1940" s="13"/>
      <c r="AH1940" s="13"/>
      <c r="AI1940" s="13"/>
      <c r="AJ1940" s="13"/>
      <c r="AK1940" s="13"/>
      <c r="AL1940" s="13"/>
      <c r="AM1940" s="13"/>
      <c r="AN1940" s="13"/>
      <c r="AO1940" s="13"/>
      <c r="AP1940" s="13"/>
    </row>
    <row r="1941" spans="1:42" x14ac:dyDescent="0.25">
      <c r="A1941" s="13"/>
      <c r="C1941" s="13"/>
      <c r="D1941" s="13"/>
      <c r="E1941" s="13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  <c r="AE1941" s="13"/>
      <c r="AF1941" s="13"/>
      <c r="AG1941" s="13"/>
      <c r="AH1941" s="13"/>
      <c r="AI1941" s="13"/>
      <c r="AJ1941" s="13"/>
      <c r="AK1941" s="13"/>
      <c r="AL1941" s="13"/>
      <c r="AM1941" s="13"/>
      <c r="AN1941" s="13"/>
      <c r="AO1941" s="13"/>
      <c r="AP1941" s="13"/>
    </row>
    <row r="1942" spans="1:42" x14ac:dyDescent="0.25">
      <c r="A1942" s="13"/>
      <c r="C1942" s="13"/>
      <c r="D1942" s="13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F1942" s="13"/>
      <c r="AG1942" s="13"/>
      <c r="AH1942" s="13"/>
      <c r="AI1942" s="13"/>
      <c r="AJ1942" s="13"/>
      <c r="AK1942" s="13"/>
      <c r="AL1942" s="13"/>
      <c r="AM1942" s="13"/>
      <c r="AN1942" s="13"/>
      <c r="AO1942" s="13"/>
      <c r="AP1942" s="13"/>
    </row>
    <row r="1943" spans="1:42" x14ac:dyDescent="0.25">
      <c r="A1943" s="13"/>
      <c r="C1943" s="13"/>
      <c r="D1943" s="13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F1943" s="13"/>
      <c r="AG1943" s="13"/>
      <c r="AH1943" s="13"/>
      <c r="AI1943" s="13"/>
      <c r="AJ1943" s="13"/>
      <c r="AK1943" s="13"/>
      <c r="AL1943" s="13"/>
      <c r="AM1943" s="13"/>
      <c r="AN1943" s="13"/>
      <c r="AO1943" s="13"/>
      <c r="AP1943" s="13"/>
    </row>
    <row r="1944" spans="1:42" x14ac:dyDescent="0.25">
      <c r="A1944" s="13"/>
      <c r="C1944" s="13"/>
      <c r="D1944" s="13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  <c r="AE1944" s="13"/>
      <c r="AF1944" s="13"/>
      <c r="AG1944" s="13"/>
      <c r="AH1944" s="13"/>
      <c r="AI1944" s="13"/>
      <c r="AJ1944" s="13"/>
      <c r="AK1944" s="13"/>
      <c r="AL1944" s="13"/>
      <c r="AM1944" s="13"/>
      <c r="AN1944" s="13"/>
      <c r="AO1944" s="13"/>
      <c r="AP1944" s="13"/>
    </row>
    <row r="1945" spans="1:42" x14ac:dyDescent="0.25">
      <c r="A1945" s="13"/>
      <c r="C1945" s="13"/>
      <c r="D1945" s="13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F1945" s="13"/>
      <c r="AG1945" s="13"/>
      <c r="AH1945" s="13"/>
      <c r="AI1945" s="13"/>
      <c r="AJ1945" s="13"/>
      <c r="AK1945" s="13"/>
      <c r="AL1945" s="13"/>
      <c r="AM1945" s="13"/>
      <c r="AN1945" s="13"/>
      <c r="AO1945" s="13"/>
      <c r="AP1945" s="13"/>
    </row>
    <row r="1946" spans="1:42" x14ac:dyDescent="0.25">
      <c r="A1946" s="13"/>
      <c r="C1946" s="13"/>
      <c r="D1946" s="13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F1946" s="13"/>
      <c r="AG1946" s="13"/>
      <c r="AH1946" s="13"/>
      <c r="AI1946" s="13"/>
      <c r="AJ1946" s="13"/>
      <c r="AK1946" s="13"/>
      <c r="AL1946" s="13"/>
      <c r="AM1946" s="13"/>
      <c r="AN1946" s="13"/>
      <c r="AO1946" s="13"/>
      <c r="AP1946" s="13"/>
    </row>
    <row r="1947" spans="1:42" x14ac:dyDescent="0.25">
      <c r="A1947" s="13"/>
      <c r="C1947" s="13"/>
      <c r="D1947" s="13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F1947" s="13"/>
      <c r="AG1947" s="13"/>
      <c r="AH1947" s="13"/>
      <c r="AI1947" s="13"/>
      <c r="AJ1947" s="13"/>
      <c r="AK1947" s="13"/>
      <c r="AL1947" s="13"/>
      <c r="AM1947" s="13"/>
      <c r="AN1947" s="13"/>
      <c r="AO1947" s="13"/>
      <c r="AP1947" s="13"/>
    </row>
    <row r="1948" spans="1:42" x14ac:dyDescent="0.25">
      <c r="A1948" s="13"/>
      <c r="C1948" s="13"/>
      <c r="D1948" s="13"/>
      <c r="E1948" s="13"/>
      <c r="F1948" s="13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F1948" s="13"/>
      <c r="AG1948" s="13"/>
      <c r="AH1948" s="13"/>
      <c r="AI1948" s="13"/>
      <c r="AJ1948" s="13"/>
      <c r="AK1948" s="13"/>
      <c r="AL1948" s="13"/>
      <c r="AM1948" s="13"/>
      <c r="AN1948" s="13"/>
      <c r="AO1948" s="13"/>
      <c r="AP1948" s="13"/>
    </row>
    <row r="1949" spans="1:42" x14ac:dyDescent="0.25">
      <c r="A1949" s="13"/>
      <c r="C1949" s="13"/>
      <c r="D1949" s="13"/>
      <c r="E1949" s="13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  <c r="AE1949" s="13"/>
      <c r="AF1949" s="13"/>
      <c r="AG1949" s="13"/>
      <c r="AH1949" s="13"/>
      <c r="AI1949" s="13"/>
      <c r="AJ1949" s="13"/>
      <c r="AK1949" s="13"/>
      <c r="AL1949" s="13"/>
      <c r="AM1949" s="13"/>
      <c r="AN1949" s="13"/>
      <c r="AO1949" s="13"/>
      <c r="AP1949" s="13"/>
    </row>
    <row r="1950" spans="1:42" x14ac:dyDescent="0.25">
      <c r="A1950" s="13"/>
      <c r="C1950" s="13"/>
      <c r="D1950" s="13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F1950" s="13"/>
      <c r="AG1950" s="13"/>
      <c r="AH1950" s="13"/>
      <c r="AI1950" s="13"/>
      <c r="AJ1950" s="13"/>
      <c r="AK1950" s="13"/>
      <c r="AL1950" s="13"/>
      <c r="AM1950" s="13"/>
      <c r="AN1950" s="13"/>
      <c r="AO1950" s="13"/>
      <c r="AP1950" s="13"/>
    </row>
    <row r="1951" spans="1:42" x14ac:dyDescent="0.25">
      <c r="A1951" s="13"/>
      <c r="C1951" s="13"/>
      <c r="D1951" s="13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F1951" s="13"/>
      <c r="AG1951" s="13"/>
      <c r="AH1951" s="13"/>
      <c r="AI1951" s="13"/>
      <c r="AJ1951" s="13"/>
      <c r="AK1951" s="13"/>
      <c r="AL1951" s="13"/>
      <c r="AM1951" s="13"/>
      <c r="AN1951" s="13"/>
      <c r="AO1951" s="13"/>
      <c r="AP1951" s="13"/>
    </row>
    <row r="1952" spans="1:42" x14ac:dyDescent="0.25">
      <c r="A1952" s="13"/>
      <c r="C1952" s="13"/>
      <c r="D1952" s="13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F1952" s="13"/>
      <c r="AG1952" s="13"/>
      <c r="AH1952" s="13"/>
      <c r="AI1952" s="13"/>
      <c r="AJ1952" s="13"/>
      <c r="AK1952" s="13"/>
      <c r="AL1952" s="13"/>
      <c r="AM1952" s="13"/>
      <c r="AN1952" s="13"/>
      <c r="AO1952" s="13"/>
      <c r="AP1952" s="13"/>
    </row>
    <row r="1953" spans="1:42" x14ac:dyDescent="0.25">
      <c r="A1953" s="13"/>
      <c r="C1953" s="13"/>
      <c r="D1953" s="13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  <c r="AE1953" s="13"/>
      <c r="AF1953" s="13"/>
      <c r="AG1953" s="13"/>
      <c r="AH1953" s="13"/>
      <c r="AI1953" s="13"/>
      <c r="AJ1953" s="13"/>
      <c r="AK1953" s="13"/>
      <c r="AL1953" s="13"/>
      <c r="AM1953" s="13"/>
      <c r="AN1953" s="13"/>
      <c r="AO1953" s="13"/>
      <c r="AP1953" s="13"/>
    </row>
    <row r="1954" spans="1:42" x14ac:dyDescent="0.25">
      <c r="A1954" s="13"/>
      <c r="C1954" s="13"/>
      <c r="D1954" s="13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F1954" s="13"/>
      <c r="AG1954" s="13"/>
      <c r="AH1954" s="13"/>
      <c r="AI1954" s="13"/>
      <c r="AJ1954" s="13"/>
      <c r="AK1954" s="13"/>
      <c r="AL1954" s="13"/>
      <c r="AM1954" s="13"/>
      <c r="AN1954" s="13"/>
      <c r="AO1954" s="13"/>
      <c r="AP1954" s="13"/>
    </row>
    <row r="1955" spans="1:42" x14ac:dyDescent="0.25">
      <c r="A1955" s="13"/>
      <c r="C1955" s="13"/>
      <c r="D1955" s="13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F1955" s="13"/>
      <c r="AG1955" s="13"/>
      <c r="AH1955" s="13"/>
      <c r="AI1955" s="13"/>
      <c r="AJ1955" s="13"/>
      <c r="AK1955" s="13"/>
      <c r="AL1955" s="13"/>
      <c r="AM1955" s="13"/>
      <c r="AN1955" s="13"/>
      <c r="AO1955" s="13"/>
      <c r="AP1955" s="13"/>
    </row>
    <row r="1956" spans="1:42" x14ac:dyDescent="0.25">
      <c r="A1956" s="13"/>
      <c r="C1956" s="13"/>
      <c r="D1956" s="13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F1956" s="13"/>
      <c r="AG1956" s="13"/>
      <c r="AH1956" s="13"/>
      <c r="AI1956" s="13"/>
      <c r="AJ1956" s="13"/>
      <c r="AK1956" s="13"/>
      <c r="AL1956" s="13"/>
      <c r="AM1956" s="13"/>
      <c r="AN1956" s="13"/>
      <c r="AO1956" s="13"/>
      <c r="AP1956" s="13"/>
    </row>
    <row r="1957" spans="1:42" x14ac:dyDescent="0.25">
      <c r="A1957" s="13"/>
      <c r="C1957" s="13"/>
      <c r="D1957" s="13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F1957" s="13"/>
      <c r="AG1957" s="13"/>
      <c r="AH1957" s="13"/>
      <c r="AI1957" s="13"/>
      <c r="AJ1957" s="13"/>
      <c r="AK1957" s="13"/>
      <c r="AL1957" s="13"/>
      <c r="AM1957" s="13"/>
      <c r="AN1957" s="13"/>
      <c r="AO1957" s="13"/>
      <c r="AP1957" s="13"/>
    </row>
    <row r="1958" spans="1:42" x14ac:dyDescent="0.25">
      <c r="A1958" s="13"/>
      <c r="C1958" s="13"/>
      <c r="D1958" s="13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F1958" s="13"/>
      <c r="AG1958" s="13"/>
      <c r="AH1958" s="13"/>
      <c r="AI1958" s="13"/>
      <c r="AJ1958" s="13"/>
      <c r="AK1958" s="13"/>
      <c r="AL1958" s="13"/>
      <c r="AM1958" s="13"/>
      <c r="AN1958" s="13"/>
      <c r="AO1958" s="13"/>
      <c r="AP1958" s="13"/>
    </row>
    <row r="1959" spans="1:42" x14ac:dyDescent="0.25">
      <c r="A1959" s="13"/>
      <c r="C1959" s="13"/>
      <c r="D1959" s="13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F1959" s="13"/>
      <c r="AG1959" s="13"/>
      <c r="AH1959" s="13"/>
      <c r="AI1959" s="13"/>
      <c r="AJ1959" s="13"/>
      <c r="AK1959" s="13"/>
      <c r="AL1959" s="13"/>
      <c r="AM1959" s="13"/>
      <c r="AN1959" s="13"/>
      <c r="AO1959" s="13"/>
      <c r="AP1959" s="13"/>
    </row>
    <row r="1960" spans="1:42" x14ac:dyDescent="0.25">
      <c r="A1960" s="13"/>
      <c r="C1960" s="13"/>
      <c r="D1960" s="13"/>
      <c r="E1960" s="13"/>
      <c r="F1960" s="13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  <c r="AE1960" s="13"/>
      <c r="AF1960" s="13"/>
      <c r="AG1960" s="13"/>
      <c r="AH1960" s="13"/>
      <c r="AI1960" s="13"/>
      <c r="AJ1960" s="13"/>
      <c r="AK1960" s="13"/>
      <c r="AL1960" s="13"/>
      <c r="AM1960" s="13"/>
      <c r="AN1960" s="13"/>
      <c r="AO1960" s="13"/>
      <c r="AP1960" s="13"/>
    </row>
    <row r="1961" spans="1:42" x14ac:dyDescent="0.25">
      <c r="A1961" s="13"/>
      <c r="C1961" s="13"/>
      <c r="D1961" s="13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  <c r="AE1961" s="13"/>
      <c r="AF1961" s="13"/>
      <c r="AG1961" s="13"/>
      <c r="AH1961" s="13"/>
      <c r="AI1961" s="13"/>
      <c r="AJ1961" s="13"/>
      <c r="AK1961" s="13"/>
      <c r="AL1961" s="13"/>
      <c r="AM1961" s="13"/>
      <c r="AN1961" s="13"/>
      <c r="AO1961" s="13"/>
      <c r="AP1961" s="13"/>
    </row>
    <row r="1962" spans="1:42" x14ac:dyDescent="0.25">
      <c r="A1962" s="13"/>
      <c r="C1962" s="13"/>
      <c r="D1962" s="13"/>
      <c r="E1962" s="13"/>
      <c r="F1962" s="13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F1962" s="13"/>
      <c r="AG1962" s="13"/>
      <c r="AH1962" s="13"/>
      <c r="AI1962" s="13"/>
      <c r="AJ1962" s="13"/>
      <c r="AK1962" s="13"/>
      <c r="AL1962" s="13"/>
      <c r="AM1962" s="13"/>
      <c r="AN1962" s="13"/>
      <c r="AO1962" s="13"/>
      <c r="AP1962" s="13"/>
    </row>
    <row r="1963" spans="1:42" x14ac:dyDescent="0.25">
      <c r="A1963" s="13"/>
      <c r="C1963" s="13"/>
      <c r="D1963" s="13"/>
      <c r="E1963" s="13"/>
      <c r="F1963" s="13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  <c r="AE1963" s="13"/>
      <c r="AF1963" s="13"/>
      <c r="AG1963" s="13"/>
      <c r="AH1963" s="13"/>
      <c r="AI1963" s="13"/>
      <c r="AJ1963" s="13"/>
      <c r="AK1963" s="13"/>
      <c r="AL1963" s="13"/>
      <c r="AM1963" s="13"/>
      <c r="AN1963" s="13"/>
      <c r="AO1963" s="13"/>
      <c r="AP1963" s="13"/>
    </row>
    <row r="1964" spans="1:42" x14ac:dyDescent="0.25">
      <c r="A1964" s="13"/>
      <c r="C1964" s="13"/>
      <c r="D1964" s="13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F1964" s="13"/>
      <c r="AG1964" s="13"/>
      <c r="AH1964" s="13"/>
      <c r="AI1964" s="13"/>
      <c r="AJ1964" s="13"/>
      <c r="AK1964" s="13"/>
      <c r="AL1964" s="13"/>
      <c r="AM1964" s="13"/>
      <c r="AN1964" s="13"/>
      <c r="AO1964" s="13"/>
      <c r="AP1964" s="13"/>
    </row>
    <row r="1965" spans="1:42" x14ac:dyDescent="0.25">
      <c r="A1965" s="13"/>
      <c r="C1965" s="13"/>
      <c r="D1965" s="13"/>
      <c r="E1965" s="13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F1965" s="13"/>
      <c r="AG1965" s="13"/>
      <c r="AH1965" s="13"/>
      <c r="AI1965" s="13"/>
      <c r="AJ1965" s="13"/>
      <c r="AK1965" s="13"/>
      <c r="AL1965" s="13"/>
      <c r="AM1965" s="13"/>
      <c r="AN1965" s="13"/>
      <c r="AO1965" s="13"/>
      <c r="AP1965" s="13"/>
    </row>
    <row r="1966" spans="1:42" x14ac:dyDescent="0.25">
      <c r="A1966" s="13"/>
      <c r="C1966" s="13"/>
      <c r="D1966" s="13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F1966" s="13"/>
      <c r="AG1966" s="13"/>
      <c r="AH1966" s="13"/>
      <c r="AI1966" s="13"/>
      <c r="AJ1966" s="13"/>
      <c r="AK1966" s="13"/>
      <c r="AL1966" s="13"/>
      <c r="AM1966" s="13"/>
      <c r="AN1966" s="13"/>
      <c r="AO1966" s="13"/>
      <c r="AP1966" s="13"/>
    </row>
    <row r="1967" spans="1:42" x14ac:dyDescent="0.25">
      <c r="A1967" s="13"/>
      <c r="C1967" s="13"/>
      <c r="D1967" s="13"/>
      <c r="E1967" s="13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  <c r="AE1967" s="13"/>
      <c r="AF1967" s="13"/>
      <c r="AG1967" s="13"/>
      <c r="AH1967" s="13"/>
      <c r="AI1967" s="13"/>
      <c r="AJ1967" s="13"/>
      <c r="AK1967" s="13"/>
      <c r="AL1967" s="13"/>
      <c r="AM1967" s="13"/>
      <c r="AN1967" s="13"/>
      <c r="AO1967" s="13"/>
      <c r="AP1967" s="13"/>
    </row>
    <row r="1968" spans="1:42" x14ac:dyDescent="0.25">
      <c r="A1968" s="13"/>
      <c r="C1968" s="13"/>
      <c r="D1968" s="13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  <c r="W1968" s="13"/>
      <c r="X1968" s="13"/>
      <c r="Y1968" s="13"/>
      <c r="Z1968" s="13"/>
      <c r="AA1968" s="13"/>
      <c r="AB1968" s="13"/>
      <c r="AC1968" s="13"/>
      <c r="AD1968" s="13"/>
      <c r="AE1968" s="13"/>
      <c r="AF1968" s="13"/>
      <c r="AG1968" s="13"/>
      <c r="AH1968" s="13"/>
      <c r="AI1968" s="13"/>
      <c r="AJ1968" s="13"/>
      <c r="AK1968" s="13"/>
      <c r="AL1968" s="13"/>
      <c r="AM1968" s="13"/>
      <c r="AN1968" s="13"/>
      <c r="AO1968" s="13"/>
      <c r="AP1968" s="13"/>
    </row>
    <row r="1969" spans="1:42" x14ac:dyDescent="0.25">
      <c r="A1969" s="13"/>
      <c r="C1969" s="13"/>
      <c r="D1969" s="13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F1969" s="13"/>
      <c r="AG1969" s="13"/>
      <c r="AH1969" s="13"/>
      <c r="AI1969" s="13"/>
      <c r="AJ1969" s="13"/>
      <c r="AK1969" s="13"/>
      <c r="AL1969" s="13"/>
      <c r="AM1969" s="13"/>
      <c r="AN1969" s="13"/>
      <c r="AO1969" s="13"/>
      <c r="AP1969" s="13"/>
    </row>
    <row r="1970" spans="1:42" x14ac:dyDescent="0.25">
      <c r="A1970" s="13"/>
      <c r="C1970" s="13"/>
      <c r="D1970" s="13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F1970" s="13"/>
      <c r="AG1970" s="13"/>
      <c r="AH1970" s="13"/>
      <c r="AI1970" s="13"/>
      <c r="AJ1970" s="13"/>
      <c r="AK1970" s="13"/>
      <c r="AL1970" s="13"/>
      <c r="AM1970" s="13"/>
      <c r="AN1970" s="13"/>
      <c r="AO1970" s="13"/>
      <c r="AP1970" s="13"/>
    </row>
    <row r="1971" spans="1:42" x14ac:dyDescent="0.25">
      <c r="A1971" s="13"/>
      <c r="C1971" s="13"/>
      <c r="D1971" s="13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  <c r="AE1971" s="13"/>
      <c r="AF1971" s="13"/>
      <c r="AG1971" s="13"/>
      <c r="AH1971" s="13"/>
      <c r="AI1971" s="13"/>
      <c r="AJ1971" s="13"/>
      <c r="AK1971" s="13"/>
      <c r="AL1971" s="13"/>
      <c r="AM1971" s="13"/>
      <c r="AN1971" s="13"/>
      <c r="AO1971" s="13"/>
      <c r="AP1971" s="13"/>
    </row>
    <row r="1972" spans="1:42" x14ac:dyDescent="0.25">
      <c r="A1972" s="13"/>
      <c r="C1972" s="13"/>
      <c r="D1972" s="13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  <c r="AE1972" s="13"/>
      <c r="AF1972" s="13"/>
      <c r="AG1972" s="13"/>
      <c r="AH1972" s="13"/>
      <c r="AI1972" s="13"/>
      <c r="AJ1972" s="13"/>
      <c r="AK1972" s="13"/>
      <c r="AL1972" s="13"/>
      <c r="AM1972" s="13"/>
      <c r="AN1972" s="13"/>
      <c r="AO1972" s="13"/>
      <c r="AP1972" s="13"/>
    </row>
    <row r="1973" spans="1:42" x14ac:dyDescent="0.25">
      <c r="A1973" s="13"/>
      <c r="C1973" s="13"/>
      <c r="D1973" s="13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F1973" s="13"/>
      <c r="AG1973" s="13"/>
      <c r="AH1973" s="13"/>
      <c r="AI1973" s="13"/>
      <c r="AJ1973" s="13"/>
      <c r="AK1973" s="13"/>
      <c r="AL1973" s="13"/>
      <c r="AM1973" s="13"/>
      <c r="AN1973" s="13"/>
      <c r="AO1973" s="13"/>
      <c r="AP1973" s="13"/>
    </row>
    <row r="1974" spans="1:42" x14ac:dyDescent="0.25">
      <c r="A1974" s="13"/>
      <c r="C1974" s="13"/>
      <c r="D1974" s="13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F1974" s="13"/>
      <c r="AG1974" s="13"/>
      <c r="AH1974" s="13"/>
      <c r="AI1974" s="13"/>
      <c r="AJ1974" s="13"/>
      <c r="AK1974" s="13"/>
      <c r="AL1974" s="13"/>
      <c r="AM1974" s="13"/>
      <c r="AN1974" s="13"/>
      <c r="AO1974" s="13"/>
      <c r="AP1974" s="13"/>
    </row>
    <row r="1975" spans="1:42" x14ac:dyDescent="0.25">
      <c r="A1975" s="13"/>
      <c r="C1975" s="13"/>
      <c r="D1975" s="13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  <c r="X1975" s="13"/>
      <c r="Y1975" s="13"/>
      <c r="Z1975" s="13"/>
      <c r="AA1975" s="13"/>
      <c r="AB1975" s="13"/>
      <c r="AC1975" s="13"/>
      <c r="AD1975" s="13"/>
      <c r="AE1975" s="13"/>
      <c r="AF1975" s="13"/>
      <c r="AG1975" s="13"/>
      <c r="AH1975" s="13"/>
      <c r="AI1975" s="13"/>
      <c r="AJ1975" s="13"/>
      <c r="AK1975" s="13"/>
      <c r="AL1975" s="13"/>
      <c r="AM1975" s="13"/>
      <c r="AN1975" s="13"/>
      <c r="AO1975" s="13"/>
      <c r="AP1975" s="13"/>
    </row>
    <row r="1976" spans="1:42" x14ac:dyDescent="0.25">
      <c r="A1976" s="13"/>
      <c r="C1976" s="13"/>
      <c r="D1976" s="13"/>
      <c r="E1976" s="13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F1976" s="13"/>
      <c r="AG1976" s="13"/>
      <c r="AH1976" s="13"/>
      <c r="AI1976" s="13"/>
      <c r="AJ1976" s="13"/>
      <c r="AK1976" s="13"/>
      <c r="AL1976" s="13"/>
      <c r="AM1976" s="13"/>
      <c r="AN1976" s="13"/>
      <c r="AO1976" s="13"/>
      <c r="AP1976" s="13"/>
    </row>
    <row r="1977" spans="1:42" x14ac:dyDescent="0.25">
      <c r="A1977" s="13"/>
      <c r="C1977" s="13"/>
      <c r="D1977" s="13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  <c r="W1977" s="13"/>
      <c r="X1977" s="13"/>
      <c r="Y1977" s="13"/>
      <c r="Z1977" s="13"/>
      <c r="AA1977" s="13"/>
      <c r="AB1977" s="13"/>
      <c r="AC1977" s="13"/>
      <c r="AD1977" s="13"/>
      <c r="AE1977" s="13"/>
      <c r="AF1977" s="13"/>
      <c r="AG1977" s="13"/>
      <c r="AH1977" s="13"/>
      <c r="AI1977" s="13"/>
      <c r="AJ1977" s="13"/>
      <c r="AK1977" s="13"/>
      <c r="AL1977" s="13"/>
      <c r="AM1977" s="13"/>
      <c r="AN1977" s="13"/>
      <c r="AO1977" s="13"/>
      <c r="AP1977" s="13"/>
    </row>
    <row r="1978" spans="1:42" x14ac:dyDescent="0.25">
      <c r="A1978" s="13"/>
      <c r="C1978" s="13"/>
      <c r="D1978" s="13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F1978" s="13"/>
      <c r="AG1978" s="13"/>
      <c r="AH1978" s="13"/>
      <c r="AI1978" s="13"/>
      <c r="AJ1978" s="13"/>
      <c r="AK1978" s="13"/>
      <c r="AL1978" s="13"/>
      <c r="AM1978" s="13"/>
      <c r="AN1978" s="13"/>
      <c r="AO1978" s="13"/>
      <c r="AP1978" s="13"/>
    </row>
    <row r="1979" spans="1:42" x14ac:dyDescent="0.25">
      <c r="A1979" s="13"/>
      <c r="C1979" s="13"/>
      <c r="D1979" s="13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F1979" s="13"/>
      <c r="AG1979" s="13"/>
      <c r="AH1979" s="13"/>
      <c r="AI1979" s="13"/>
      <c r="AJ1979" s="13"/>
      <c r="AK1979" s="13"/>
      <c r="AL1979" s="13"/>
      <c r="AM1979" s="13"/>
      <c r="AN1979" s="13"/>
      <c r="AO1979" s="13"/>
      <c r="AP1979" s="13"/>
    </row>
    <row r="1980" spans="1:42" x14ac:dyDescent="0.25">
      <c r="A1980" s="13"/>
      <c r="C1980" s="13"/>
      <c r="D1980" s="13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F1980" s="13"/>
      <c r="AG1980" s="13"/>
      <c r="AH1980" s="13"/>
      <c r="AI1980" s="13"/>
      <c r="AJ1980" s="13"/>
      <c r="AK1980" s="13"/>
      <c r="AL1980" s="13"/>
      <c r="AM1980" s="13"/>
      <c r="AN1980" s="13"/>
      <c r="AO1980" s="13"/>
      <c r="AP1980" s="13"/>
    </row>
    <row r="1981" spans="1:42" x14ac:dyDescent="0.25">
      <c r="A1981" s="13"/>
      <c r="C1981" s="13"/>
      <c r="D1981" s="13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F1981" s="13"/>
      <c r="AG1981" s="13"/>
      <c r="AH1981" s="13"/>
      <c r="AI1981" s="13"/>
      <c r="AJ1981" s="13"/>
      <c r="AK1981" s="13"/>
      <c r="AL1981" s="13"/>
      <c r="AM1981" s="13"/>
      <c r="AN1981" s="13"/>
      <c r="AO1981" s="13"/>
      <c r="AP1981" s="13"/>
    </row>
    <row r="1982" spans="1:42" x14ac:dyDescent="0.25">
      <c r="A1982" s="13"/>
      <c r="C1982" s="13"/>
      <c r="D1982" s="13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F1982" s="13"/>
      <c r="AG1982" s="13"/>
      <c r="AH1982" s="13"/>
      <c r="AI1982" s="13"/>
      <c r="AJ1982" s="13"/>
      <c r="AK1982" s="13"/>
      <c r="AL1982" s="13"/>
      <c r="AM1982" s="13"/>
      <c r="AN1982" s="13"/>
      <c r="AO1982" s="13"/>
      <c r="AP1982" s="13"/>
    </row>
    <row r="1983" spans="1:42" x14ac:dyDescent="0.25">
      <c r="A1983" s="13"/>
      <c r="C1983" s="13"/>
      <c r="D1983" s="13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  <c r="W1983" s="13"/>
      <c r="X1983" s="13"/>
      <c r="Y1983" s="13"/>
      <c r="Z1983" s="13"/>
      <c r="AA1983" s="13"/>
      <c r="AB1983" s="13"/>
      <c r="AC1983" s="13"/>
      <c r="AD1983" s="13"/>
      <c r="AE1983" s="13"/>
      <c r="AF1983" s="13"/>
      <c r="AG1983" s="13"/>
      <c r="AH1983" s="13"/>
      <c r="AI1983" s="13"/>
      <c r="AJ1983" s="13"/>
      <c r="AK1983" s="13"/>
      <c r="AL1983" s="13"/>
      <c r="AM1983" s="13"/>
      <c r="AN1983" s="13"/>
      <c r="AO1983" s="13"/>
      <c r="AP1983" s="13"/>
    </row>
    <row r="1984" spans="1:42" x14ac:dyDescent="0.25">
      <c r="A1984" s="13"/>
      <c r="C1984" s="13"/>
      <c r="D1984" s="13"/>
      <c r="E1984" s="13"/>
      <c r="F1984" s="13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F1984" s="13"/>
      <c r="AG1984" s="13"/>
      <c r="AH1984" s="13"/>
      <c r="AI1984" s="13"/>
      <c r="AJ1984" s="13"/>
      <c r="AK1984" s="13"/>
      <c r="AL1984" s="13"/>
      <c r="AM1984" s="13"/>
      <c r="AN1984" s="13"/>
      <c r="AO1984" s="13"/>
      <c r="AP1984" s="13"/>
    </row>
    <row r="1985" spans="1:42" x14ac:dyDescent="0.25">
      <c r="A1985" s="13"/>
      <c r="C1985" s="13"/>
      <c r="D1985" s="13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F1985" s="13"/>
      <c r="AG1985" s="13"/>
      <c r="AH1985" s="13"/>
      <c r="AI1985" s="13"/>
      <c r="AJ1985" s="13"/>
      <c r="AK1985" s="13"/>
      <c r="AL1985" s="13"/>
      <c r="AM1985" s="13"/>
      <c r="AN1985" s="13"/>
      <c r="AO1985" s="13"/>
      <c r="AP1985" s="13"/>
    </row>
    <row r="1986" spans="1:42" x14ac:dyDescent="0.25">
      <c r="A1986" s="13"/>
      <c r="C1986" s="13"/>
      <c r="D1986" s="13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F1986" s="13"/>
      <c r="AG1986" s="13"/>
      <c r="AH1986" s="13"/>
      <c r="AI1986" s="13"/>
      <c r="AJ1986" s="13"/>
      <c r="AK1986" s="13"/>
      <c r="AL1986" s="13"/>
      <c r="AM1986" s="13"/>
      <c r="AN1986" s="13"/>
      <c r="AO1986" s="13"/>
      <c r="AP1986" s="13"/>
    </row>
    <row r="1987" spans="1:42" x14ac:dyDescent="0.25">
      <c r="A1987" s="13"/>
      <c r="C1987" s="13"/>
      <c r="D1987" s="13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F1987" s="13"/>
      <c r="AG1987" s="13"/>
      <c r="AH1987" s="13"/>
      <c r="AI1987" s="13"/>
      <c r="AJ1987" s="13"/>
      <c r="AK1987" s="13"/>
      <c r="AL1987" s="13"/>
      <c r="AM1987" s="13"/>
      <c r="AN1987" s="13"/>
      <c r="AO1987" s="13"/>
      <c r="AP1987" s="13"/>
    </row>
    <row r="1988" spans="1:42" x14ac:dyDescent="0.25">
      <c r="A1988" s="13"/>
      <c r="C1988" s="13"/>
      <c r="D1988" s="13"/>
      <c r="E1988" s="13"/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  <c r="W1988" s="13"/>
      <c r="X1988" s="13"/>
      <c r="Y1988" s="13"/>
      <c r="Z1988" s="13"/>
      <c r="AA1988" s="13"/>
      <c r="AB1988" s="13"/>
      <c r="AC1988" s="13"/>
      <c r="AD1988" s="13"/>
      <c r="AE1988" s="13"/>
      <c r="AF1988" s="13"/>
      <c r="AG1988" s="13"/>
      <c r="AH1988" s="13"/>
      <c r="AI1988" s="13"/>
      <c r="AJ1988" s="13"/>
      <c r="AK1988" s="13"/>
      <c r="AL1988" s="13"/>
      <c r="AM1988" s="13"/>
      <c r="AN1988" s="13"/>
      <c r="AO1988" s="13"/>
      <c r="AP1988" s="13"/>
    </row>
    <row r="1989" spans="1:42" x14ac:dyDescent="0.25">
      <c r="A1989" s="13"/>
      <c r="C1989" s="13"/>
      <c r="D1989" s="13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  <c r="W1989" s="13"/>
      <c r="X1989" s="13"/>
      <c r="Y1989" s="13"/>
      <c r="Z1989" s="13"/>
      <c r="AA1989" s="13"/>
      <c r="AB1989" s="13"/>
      <c r="AC1989" s="13"/>
      <c r="AD1989" s="13"/>
      <c r="AE1989" s="13"/>
      <c r="AF1989" s="13"/>
      <c r="AG1989" s="13"/>
      <c r="AH1989" s="13"/>
      <c r="AI1989" s="13"/>
      <c r="AJ1989" s="13"/>
      <c r="AK1989" s="13"/>
      <c r="AL1989" s="13"/>
      <c r="AM1989" s="13"/>
      <c r="AN1989" s="13"/>
      <c r="AO1989" s="13"/>
      <c r="AP1989" s="13"/>
    </row>
    <row r="1990" spans="1:42" x14ac:dyDescent="0.25">
      <c r="A1990" s="13"/>
      <c r="C1990" s="13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  <c r="AE1990" s="13"/>
      <c r="AF1990" s="13"/>
      <c r="AG1990" s="13"/>
      <c r="AH1990" s="13"/>
      <c r="AI1990" s="13"/>
      <c r="AJ1990" s="13"/>
      <c r="AK1990" s="13"/>
      <c r="AL1990" s="13"/>
      <c r="AM1990" s="13"/>
      <c r="AN1990" s="13"/>
      <c r="AO1990" s="13"/>
      <c r="AP1990" s="13"/>
    </row>
    <row r="1991" spans="1:42" x14ac:dyDescent="0.25">
      <c r="A1991" s="13"/>
      <c r="C1991" s="13"/>
      <c r="D1991" s="13"/>
      <c r="E1991" s="13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  <c r="W1991" s="13"/>
      <c r="X1991" s="13"/>
      <c r="Y1991" s="13"/>
      <c r="Z1991" s="13"/>
      <c r="AA1991" s="13"/>
      <c r="AB1991" s="13"/>
      <c r="AC1991" s="13"/>
      <c r="AD1991" s="13"/>
      <c r="AE1991" s="13"/>
      <c r="AF1991" s="13"/>
      <c r="AG1991" s="13"/>
      <c r="AH1991" s="13"/>
      <c r="AI1991" s="13"/>
      <c r="AJ1991" s="13"/>
      <c r="AK1991" s="13"/>
      <c r="AL1991" s="13"/>
      <c r="AM1991" s="13"/>
      <c r="AN1991" s="13"/>
      <c r="AO1991" s="13"/>
      <c r="AP1991" s="13"/>
    </row>
    <row r="1992" spans="1:42" x14ac:dyDescent="0.25">
      <c r="A1992" s="13"/>
      <c r="C1992" s="13"/>
      <c r="D1992" s="13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F1992" s="13"/>
      <c r="AG1992" s="13"/>
      <c r="AH1992" s="13"/>
      <c r="AI1992" s="13"/>
      <c r="AJ1992" s="13"/>
      <c r="AK1992" s="13"/>
      <c r="AL1992" s="13"/>
      <c r="AM1992" s="13"/>
      <c r="AN1992" s="13"/>
      <c r="AO1992" s="13"/>
      <c r="AP1992" s="13"/>
    </row>
    <row r="1993" spans="1:42" x14ac:dyDescent="0.25">
      <c r="A1993" s="13"/>
      <c r="C1993" s="13"/>
      <c r="D1993" s="13"/>
      <c r="E1993" s="13"/>
      <c r="F1993" s="13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  <c r="W1993" s="13"/>
      <c r="X1993" s="13"/>
      <c r="Y1993" s="13"/>
      <c r="Z1993" s="13"/>
      <c r="AA1993" s="13"/>
      <c r="AB1993" s="13"/>
      <c r="AC1993" s="13"/>
      <c r="AD1993" s="13"/>
      <c r="AE1993" s="13"/>
      <c r="AF1993" s="13"/>
      <c r="AG1993" s="13"/>
      <c r="AH1993" s="13"/>
      <c r="AI1993" s="13"/>
      <c r="AJ1993" s="13"/>
      <c r="AK1993" s="13"/>
      <c r="AL1993" s="13"/>
      <c r="AM1993" s="13"/>
      <c r="AN1993" s="13"/>
      <c r="AO1993" s="13"/>
      <c r="AP1993" s="13"/>
    </row>
    <row r="1994" spans="1:42" x14ac:dyDescent="0.25">
      <c r="A1994" s="13"/>
      <c r="C1994" s="13"/>
      <c r="D1994" s="13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  <c r="W1994" s="13"/>
      <c r="X1994" s="13"/>
      <c r="Y1994" s="13"/>
      <c r="Z1994" s="13"/>
      <c r="AA1994" s="13"/>
      <c r="AB1994" s="13"/>
      <c r="AC1994" s="13"/>
      <c r="AD1994" s="13"/>
      <c r="AE1994" s="13"/>
      <c r="AF1994" s="13"/>
      <c r="AG1994" s="13"/>
      <c r="AH1994" s="13"/>
      <c r="AI1994" s="13"/>
      <c r="AJ1994" s="13"/>
      <c r="AK1994" s="13"/>
      <c r="AL1994" s="13"/>
      <c r="AM1994" s="13"/>
      <c r="AN1994" s="13"/>
      <c r="AO1994" s="13"/>
      <c r="AP1994" s="13"/>
    </row>
    <row r="1995" spans="1:42" x14ac:dyDescent="0.25">
      <c r="A1995" s="13"/>
      <c r="C1995" s="13"/>
      <c r="D1995" s="13"/>
      <c r="E1995" s="13"/>
      <c r="F1995" s="13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  <c r="W1995" s="13"/>
      <c r="X1995" s="13"/>
      <c r="Y1995" s="13"/>
      <c r="Z1995" s="13"/>
      <c r="AA1995" s="13"/>
      <c r="AB1995" s="13"/>
      <c r="AC1995" s="13"/>
      <c r="AD1995" s="13"/>
      <c r="AE1995" s="13"/>
      <c r="AF1995" s="13"/>
      <c r="AG1995" s="13"/>
      <c r="AH1995" s="13"/>
      <c r="AI1995" s="13"/>
      <c r="AJ1995" s="13"/>
      <c r="AK1995" s="13"/>
      <c r="AL1995" s="13"/>
      <c r="AM1995" s="13"/>
      <c r="AN1995" s="13"/>
      <c r="AO1995" s="13"/>
      <c r="AP1995" s="13"/>
    </row>
    <row r="1996" spans="1:42" x14ac:dyDescent="0.25">
      <c r="A1996" s="13"/>
      <c r="C1996" s="13"/>
      <c r="D1996" s="13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  <c r="W1996" s="13"/>
      <c r="X1996" s="13"/>
      <c r="Y1996" s="13"/>
      <c r="Z1996" s="13"/>
      <c r="AA1996" s="13"/>
      <c r="AB1996" s="13"/>
      <c r="AC1996" s="13"/>
      <c r="AD1996" s="13"/>
      <c r="AE1996" s="13"/>
      <c r="AF1996" s="13"/>
      <c r="AG1996" s="13"/>
      <c r="AH1996" s="13"/>
      <c r="AI1996" s="13"/>
      <c r="AJ1996" s="13"/>
      <c r="AK1996" s="13"/>
      <c r="AL1996" s="13"/>
      <c r="AM1996" s="13"/>
      <c r="AN1996" s="13"/>
      <c r="AO1996" s="13"/>
      <c r="AP1996" s="13"/>
    </row>
    <row r="1997" spans="1:42" x14ac:dyDescent="0.25">
      <c r="A1997" s="13"/>
      <c r="C1997" s="13"/>
      <c r="D1997" s="13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  <c r="W1997" s="13"/>
      <c r="X1997" s="13"/>
      <c r="Y1997" s="13"/>
      <c r="Z1997" s="13"/>
      <c r="AA1997" s="13"/>
      <c r="AB1997" s="13"/>
      <c r="AC1997" s="13"/>
      <c r="AD1997" s="13"/>
      <c r="AE1997" s="13"/>
      <c r="AF1997" s="13"/>
      <c r="AG1997" s="13"/>
      <c r="AH1997" s="13"/>
      <c r="AI1997" s="13"/>
      <c r="AJ1997" s="13"/>
      <c r="AK1997" s="13"/>
      <c r="AL1997" s="13"/>
      <c r="AM1997" s="13"/>
      <c r="AN1997" s="13"/>
      <c r="AO1997" s="13"/>
      <c r="AP1997" s="13"/>
    </row>
    <row r="1998" spans="1:42" x14ac:dyDescent="0.25">
      <c r="A1998" s="13"/>
      <c r="C1998" s="13"/>
      <c r="D1998" s="13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F1998" s="13"/>
      <c r="AG1998" s="13"/>
      <c r="AH1998" s="13"/>
      <c r="AI1998" s="13"/>
      <c r="AJ1998" s="13"/>
      <c r="AK1998" s="13"/>
      <c r="AL1998" s="13"/>
      <c r="AM1998" s="13"/>
      <c r="AN1998" s="13"/>
      <c r="AO1998" s="13"/>
      <c r="AP1998" s="13"/>
    </row>
    <row r="1999" spans="1:42" x14ac:dyDescent="0.25">
      <c r="A1999" s="13"/>
      <c r="C1999" s="13"/>
      <c r="D1999" s="13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  <c r="W1999" s="13"/>
      <c r="X1999" s="13"/>
      <c r="Y1999" s="13"/>
      <c r="Z1999" s="13"/>
      <c r="AA1999" s="13"/>
      <c r="AB1999" s="13"/>
      <c r="AC1999" s="13"/>
      <c r="AD1999" s="13"/>
      <c r="AE1999" s="13"/>
      <c r="AF1999" s="13"/>
      <c r="AG1999" s="13"/>
      <c r="AH1999" s="13"/>
      <c r="AI1999" s="13"/>
      <c r="AJ1999" s="13"/>
      <c r="AK1999" s="13"/>
      <c r="AL1999" s="13"/>
      <c r="AM1999" s="13"/>
      <c r="AN1999" s="13"/>
      <c r="AO1999" s="13"/>
      <c r="AP1999" s="13"/>
    </row>
    <row r="2000" spans="1:42" x14ac:dyDescent="0.25">
      <c r="A2000" s="13"/>
      <c r="C2000" s="13"/>
      <c r="D2000" s="13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F2000" s="13"/>
      <c r="AG2000" s="13"/>
      <c r="AH2000" s="13"/>
      <c r="AI2000" s="13"/>
      <c r="AJ2000" s="13"/>
      <c r="AK2000" s="13"/>
      <c r="AL2000" s="13"/>
      <c r="AM2000" s="13"/>
      <c r="AN2000" s="13"/>
      <c r="AO2000" s="13"/>
      <c r="AP2000" s="13"/>
    </row>
    <row r="2001" spans="1:42" x14ac:dyDescent="0.25">
      <c r="A2001" s="13"/>
      <c r="C2001" s="13"/>
      <c r="D2001" s="13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  <c r="W2001" s="13"/>
      <c r="X2001" s="13"/>
      <c r="Y2001" s="13"/>
      <c r="Z2001" s="13"/>
      <c r="AA2001" s="13"/>
      <c r="AB2001" s="13"/>
      <c r="AC2001" s="13"/>
      <c r="AD2001" s="13"/>
      <c r="AE2001" s="13"/>
      <c r="AF2001" s="13"/>
      <c r="AG2001" s="13"/>
      <c r="AH2001" s="13"/>
      <c r="AI2001" s="13"/>
      <c r="AJ2001" s="13"/>
      <c r="AK2001" s="13"/>
      <c r="AL2001" s="13"/>
      <c r="AM2001" s="13"/>
      <c r="AN2001" s="13"/>
      <c r="AO2001" s="13"/>
      <c r="AP2001" s="13"/>
    </row>
    <row r="2002" spans="1:42" x14ac:dyDescent="0.25">
      <c r="A2002" s="13"/>
      <c r="C2002" s="13"/>
      <c r="D2002" s="13"/>
      <c r="E2002" s="13"/>
      <c r="F2002" s="13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  <c r="W2002" s="13"/>
      <c r="X2002" s="13"/>
      <c r="Y2002" s="13"/>
      <c r="Z2002" s="13"/>
      <c r="AA2002" s="13"/>
      <c r="AB2002" s="13"/>
      <c r="AC2002" s="13"/>
      <c r="AD2002" s="13"/>
      <c r="AE2002" s="13"/>
      <c r="AF2002" s="13"/>
      <c r="AG2002" s="13"/>
      <c r="AH2002" s="13"/>
      <c r="AI2002" s="13"/>
      <c r="AJ2002" s="13"/>
      <c r="AK2002" s="13"/>
      <c r="AL2002" s="13"/>
      <c r="AM2002" s="13"/>
      <c r="AN2002" s="13"/>
      <c r="AO2002" s="13"/>
      <c r="AP2002" s="13"/>
    </row>
    <row r="2003" spans="1:42" x14ac:dyDescent="0.25">
      <c r="A2003" s="13"/>
      <c r="C2003" s="13"/>
      <c r="D2003" s="13"/>
      <c r="E2003" s="13"/>
      <c r="F2003" s="13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  <c r="W2003" s="13"/>
      <c r="X2003" s="13"/>
      <c r="Y2003" s="13"/>
      <c r="Z2003" s="13"/>
      <c r="AA2003" s="13"/>
      <c r="AB2003" s="13"/>
      <c r="AC2003" s="13"/>
      <c r="AD2003" s="13"/>
      <c r="AE2003" s="13"/>
      <c r="AF2003" s="13"/>
      <c r="AG2003" s="13"/>
      <c r="AH2003" s="13"/>
      <c r="AI2003" s="13"/>
      <c r="AJ2003" s="13"/>
      <c r="AK2003" s="13"/>
      <c r="AL2003" s="13"/>
      <c r="AM2003" s="13"/>
      <c r="AN2003" s="13"/>
      <c r="AO2003" s="13"/>
      <c r="AP2003" s="13"/>
    </row>
    <row r="2004" spans="1:42" x14ac:dyDescent="0.25">
      <c r="A2004" s="13"/>
      <c r="C2004" s="13"/>
      <c r="D2004" s="13"/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F2004" s="13"/>
      <c r="AG2004" s="13"/>
      <c r="AH2004" s="13"/>
      <c r="AI2004" s="13"/>
      <c r="AJ2004" s="13"/>
      <c r="AK2004" s="13"/>
      <c r="AL2004" s="13"/>
      <c r="AM2004" s="13"/>
      <c r="AN2004" s="13"/>
      <c r="AO2004" s="13"/>
      <c r="AP2004" s="13"/>
    </row>
    <row r="2005" spans="1:42" x14ac:dyDescent="0.25">
      <c r="A2005" s="13"/>
      <c r="C2005" s="13"/>
      <c r="D2005" s="13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  <c r="W2005" s="13"/>
      <c r="X2005" s="13"/>
      <c r="Y2005" s="13"/>
      <c r="Z2005" s="13"/>
      <c r="AA2005" s="13"/>
      <c r="AB2005" s="13"/>
      <c r="AC2005" s="13"/>
      <c r="AD2005" s="13"/>
      <c r="AE2005" s="13"/>
      <c r="AF2005" s="13"/>
      <c r="AG2005" s="13"/>
      <c r="AH2005" s="13"/>
      <c r="AI2005" s="13"/>
      <c r="AJ2005" s="13"/>
      <c r="AK2005" s="13"/>
      <c r="AL2005" s="13"/>
      <c r="AM2005" s="13"/>
      <c r="AN2005" s="13"/>
      <c r="AO2005" s="13"/>
      <c r="AP2005" s="13"/>
    </row>
    <row r="2006" spans="1:42" x14ac:dyDescent="0.25">
      <c r="A2006" s="13"/>
      <c r="C2006" s="13"/>
      <c r="D2006" s="13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  <c r="W2006" s="13"/>
      <c r="X2006" s="13"/>
      <c r="Y2006" s="13"/>
      <c r="Z2006" s="13"/>
      <c r="AA2006" s="13"/>
      <c r="AB2006" s="13"/>
      <c r="AC2006" s="13"/>
      <c r="AD2006" s="13"/>
      <c r="AE2006" s="13"/>
      <c r="AF2006" s="13"/>
      <c r="AG2006" s="13"/>
      <c r="AH2006" s="13"/>
      <c r="AI2006" s="13"/>
      <c r="AJ2006" s="13"/>
      <c r="AK2006" s="13"/>
      <c r="AL2006" s="13"/>
      <c r="AM2006" s="13"/>
      <c r="AN2006" s="13"/>
      <c r="AO2006" s="13"/>
      <c r="AP2006" s="13"/>
    </row>
    <row r="2007" spans="1:42" x14ac:dyDescent="0.25">
      <c r="A2007" s="13"/>
      <c r="C2007" s="13"/>
      <c r="D2007" s="13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F2007" s="13"/>
      <c r="AG2007" s="13"/>
      <c r="AH2007" s="13"/>
      <c r="AI2007" s="13"/>
      <c r="AJ2007" s="13"/>
      <c r="AK2007" s="13"/>
      <c r="AL2007" s="13"/>
      <c r="AM2007" s="13"/>
      <c r="AN2007" s="13"/>
      <c r="AO2007" s="13"/>
      <c r="AP2007" s="13"/>
    </row>
    <row r="2008" spans="1:42" x14ac:dyDescent="0.25">
      <c r="A2008" s="13"/>
      <c r="C2008" s="13"/>
      <c r="D2008" s="13"/>
      <c r="E2008" s="13"/>
      <c r="F2008" s="13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  <c r="AE2008" s="13"/>
      <c r="AF2008" s="13"/>
      <c r="AG2008" s="13"/>
      <c r="AH2008" s="13"/>
      <c r="AI2008" s="13"/>
      <c r="AJ2008" s="13"/>
      <c r="AK2008" s="13"/>
      <c r="AL2008" s="13"/>
      <c r="AM2008" s="13"/>
      <c r="AN2008" s="13"/>
      <c r="AO2008" s="13"/>
      <c r="AP2008" s="13"/>
    </row>
    <row r="2009" spans="1:42" x14ac:dyDescent="0.25">
      <c r="A2009" s="13"/>
      <c r="C2009" s="13"/>
      <c r="D2009" s="13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  <c r="AE2009" s="13"/>
      <c r="AF2009" s="13"/>
      <c r="AG2009" s="13"/>
      <c r="AH2009" s="13"/>
      <c r="AI2009" s="13"/>
      <c r="AJ2009" s="13"/>
      <c r="AK2009" s="13"/>
      <c r="AL2009" s="13"/>
      <c r="AM2009" s="13"/>
      <c r="AN2009" s="13"/>
      <c r="AO2009" s="13"/>
      <c r="AP2009" s="13"/>
    </row>
    <row r="2010" spans="1:42" x14ac:dyDescent="0.25">
      <c r="A2010" s="13"/>
      <c r="C2010" s="13"/>
      <c r="D2010" s="13"/>
      <c r="E2010" s="13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  <c r="W2010" s="13"/>
      <c r="X2010" s="13"/>
      <c r="Y2010" s="13"/>
      <c r="Z2010" s="13"/>
      <c r="AA2010" s="13"/>
      <c r="AB2010" s="13"/>
      <c r="AC2010" s="13"/>
      <c r="AD2010" s="13"/>
      <c r="AE2010" s="13"/>
      <c r="AF2010" s="13"/>
      <c r="AG2010" s="13"/>
      <c r="AH2010" s="13"/>
      <c r="AI2010" s="13"/>
      <c r="AJ2010" s="13"/>
      <c r="AK2010" s="13"/>
      <c r="AL2010" s="13"/>
      <c r="AM2010" s="13"/>
      <c r="AN2010" s="13"/>
      <c r="AO2010" s="13"/>
      <c r="AP2010" s="13"/>
    </row>
    <row r="2011" spans="1:42" x14ac:dyDescent="0.25">
      <c r="A2011" s="13"/>
      <c r="C2011" s="13"/>
      <c r="D2011" s="13"/>
      <c r="E2011" s="13"/>
      <c r="F2011" s="13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  <c r="W2011" s="13"/>
      <c r="X2011" s="13"/>
      <c r="Y2011" s="13"/>
      <c r="Z2011" s="13"/>
      <c r="AA2011" s="13"/>
      <c r="AB2011" s="13"/>
      <c r="AC2011" s="13"/>
      <c r="AD2011" s="13"/>
      <c r="AE2011" s="13"/>
      <c r="AF2011" s="13"/>
      <c r="AG2011" s="13"/>
      <c r="AH2011" s="13"/>
      <c r="AI2011" s="13"/>
      <c r="AJ2011" s="13"/>
      <c r="AK2011" s="13"/>
      <c r="AL2011" s="13"/>
      <c r="AM2011" s="13"/>
      <c r="AN2011" s="13"/>
      <c r="AO2011" s="13"/>
      <c r="AP2011" s="13"/>
    </row>
    <row r="2012" spans="1:42" x14ac:dyDescent="0.25">
      <c r="A2012" s="13"/>
      <c r="C2012" s="13"/>
      <c r="D2012" s="13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  <c r="W2012" s="13"/>
      <c r="X2012" s="13"/>
      <c r="Y2012" s="13"/>
      <c r="Z2012" s="13"/>
      <c r="AA2012" s="13"/>
      <c r="AB2012" s="13"/>
      <c r="AC2012" s="13"/>
      <c r="AD2012" s="13"/>
      <c r="AE2012" s="13"/>
      <c r="AF2012" s="13"/>
      <c r="AG2012" s="13"/>
      <c r="AH2012" s="13"/>
      <c r="AI2012" s="13"/>
      <c r="AJ2012" s="13"/>
      <c r="AK2012" s="13"/>
      <c r="AL2012" s="13"/>
      <c r="AM2012" s="13"/>
      <c r="AN2012" s="13"/>
      <c r="AO2012" s="13"/>
      <c r="AP2012" s="13"/>
    </row>
    <row r="2013" spans="1:42" x14ac:dyDescent="0.25">
      <c r="A2013" s="13"/>
      <c r="C2013" s="13"/>
      <c r="D2013" s="13"/>
      <c r="E2013" s="13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  <c r="W2013" s="13"/>
      <c r="X2013" s="13"/>
      <c r="Y2013" s="13"/>
      <c r="Z2013" s="13"/>
      <c r="AA2013" s="13"/>
      <c r="AB2013" s="13"/>
      <c r="AC2013" s="13"/>
      <c r="AD2013" s="13"/>
      <c r="AE2013" s="13"/>
      <c r="AF2013" s="13"/>
      <c r="AG2013" s="13"/>
      <c r="AH2013" s="13"/>
      <c r="AI2013" s="13"/>
      <c r="AJ2013" s="13"/>
      <c r="AK2013" s="13"/>
      <c r="AL2013" s="13"/>
      <c r="AM2013" s="13"/>
      <c r="AN2013" s="13"/>
      <c r="AO2013" s="13"/>
      <c r="AP2013" s="13"/>
    </row>
    <row r="2014" spans="1:42" x14ac:dyDescent="0.25">
      <c r="A2014" s="13"/>
      <c r="C2014" s="13"/>
      <c r="D2014" s="13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  <c r="W2014" s="13"/>
      <c r="X2014" s="13"/>
      <c r="Y2014" s="13"/>
      <c r="Z2014" s="13"/>
      <c r="AA2014" s="13"/>
      <c r="AB2014" s="13"/>
      <c r="AC2014" s="13"/>
      <c r="AD2014" s="13"/>
      <c r="AE2014" s="13"/>
      <c r="AF2014" s="13"/>
      <c r="AG2014" s="13"/>
      <c r="AH2014" s="13"/>
      <c r="AI2014" s="13"/>
      <c r="AJ2014" s="13"/>
      <c r="AK2014" s="13"/>
      <c r="AL2014" s="13"/>
      <c r="AM2014" s="13"/>
      <c r="AN2014" s="13"/>
      <c r="AO2014" s="13"/>
      <c r="AP2014" s="13"/>
    </row>
    <row r="2015" spans="1:42" x14ac:dyDescent="0.25">
      <c r="A2015" s="13"/>
      <c r="C2015" s="13"/>
      <c r="D2015" s="13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F2015" s="13"/>
      <c r="AG2015" s="13"/>
      <c r="AH2015" s="13"/>
      <c r="AI2015" s="13"/>
      <c r="AJ2015" s="13"/>
      <c r="AK2015" s="13"/>
      <c r="AL2015" s="13"/>
      <c r="AM2015" s="13"/>
      <c r="AN2015" s="13"/>
      <c r="AO2015" s="13"/>
      <c r="AP2015" s="13"/>
    </row>
    <row r="2016" spans="1:42" x14ac:dyDescent="0.25">
      <c r="A2016" s="13"/>
      <c r="C2016" s="13"/>
      <c r="D2016" s="13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F2016" s="13"/>
      <c r="AG2016" s="13"/>
      <c r="AH2016" s="13"/>
      <c r="AI2016" s="13"/>
      <c r="AJ2016" s="13"/>
      <c r="AK2016" s="13"/>
      <c r="AL2016" s="13"/>
      <c r="AM2016" s="13"/>
      <c r="AN2016" s="13"/>
      <c r="AO2016" s="13"/>
      <c r="AP2016" s="13"/>
    </row>
    <row r="2017" spans="1:42" x14ac:dyDescent="0.25">
      <c r="A2017" s="13"/>
      <c r="C2017" s="13"/>
      <c r="D2017" s="13"/>
      <c r="E2017" s="13"/>
      <c r="F2017" s="13"/>
      <c r="G2017" s="13"/>
      <c r="H2017" s="13"/>
      <c r="I2017" s="13"/>
      <c r="J2017" s="13"/>
      <c r="K2017" s="13"/>
      <c r="L2017" s="13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  <c r="W2017" s="13"/>
      <c r="X2017" s="13"/>
      <c r="Y2017" s="13"/>
      <c r="Z2017" s="13"/>
      <c r="AA2017" s="13"/>
      <c r="AB2017" s="13"/>
      <c r="AC2017" s="13"/>
      <c r="AD2017" s="13"/>
      <c r="AE2017" s="13"/>
      <c r="AF2017" s="13"/>
      <c r="AG2017" s="13"/>
      <c r="AH2017" s="13"/>
      <c r="AI2017" s="13"/>
      <c r="AJ2017" s="13"/>
      <c r="AK2017" s="13"/>
      <c r="AL2017" s="13"/>
      <c r="AM2017" s="13"/>
      <c r="AN2017" s="13"/>
      <c r="AO2017" s="13"/>
      <c r="AP2017" s="13"/>
    </row>
    <row r="2018" spans="1:42" x14ac:dyDescent="0.25">
      <c r="A2018" s="13"/>
      <c r="C2018" s="13"/>
      <c r="D2018" s="13"/>
      <c r="E2018" s="13"/>
      <c r="F2018" s="13"/>
      <c r="G2018" s="13"/>
      <c r="H2018" s="13"/>
      <c r="I2018" s="13"/>
      <c r="J2018" s="13"/>
      <c r="K2018" s="13"/>
      <c r="L2018" s="13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F2018" s="13"/>
      <c r="AG2018" s="13"/>
      <c r="AH2018" s="13"/>
      <c r="AI2018" s="13"/>
      <c r="AJ2018" s="13"/>
      <c r="AK2018" s="13"/>
      <c r="AL2018" s="13"/>
      <c r="AM2018" s="13"/>
      <c r="AN2018" s="13"/>
      <c r="AO2018" s="13"/>
      <c r="AP2018" s="13"/>
    </row>
    <row r="2019" spans="1:42" x14ac:dyDescent="0.25">
      <c r="A2019" s="13"/>
      <c r="C2019" s="13"/>
      <c r="D2019" s="13"/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F2019" s="13"/>
      <c r="AG2019" s="13"/>
      <c r="AH2019" s="13"/>
      <c r="AI2019" s="13"/>
      <c r="AJ2019" s="13"/>
      <c r="AK2019" s="13"/>
      <c r="AL2019" s="13"/>
      <c r="AM2019" s="13"/>
      <c r="AN2019" s="13"/>
      <c r="AO2019" s="13"/>
      <c r="AP2019" s="13"/>
    </row>
    <row r="2020" spans="1:42" x14ac:dyDescent="0.25">
      <c r="A2020" s="13"/>
      <c r="C2020" s="13"/>
      <c r="D2020" s="13"/>
      <c r="E2020" s="13"/>
      <c r="F2020" s="13"/>
      <c r="G2020" s="13"/>
      <c r="H2020" s="13"/>
      <c r="I2020" s="13"/>
      <c r="J2020" s="13"/>
      <c r="K2020" s="13"/>
      <c r="L2020" s="13"/>
      <c r="M2020" s="13"/>
      <c r="N2020" s="13"/>
      <c r="O2020" s="13"/>
      <c r="P2020" s="13"/>
      <c r="Q2020" s="13"/>
      <c r="R2020" s="13"/>
      <c r="S2020" s="13"/>
      <c r="T2020" s="13"/>
      <c r="U2020" s="13"/>
      <c r="V2020" s="13"/>
      <c r="W2020" s="13"/>
      <c r="X2020" s="13"/>
      <c r="Y2020" s="13"/>
      <c r="Z2020" s="13"/>
      <c r="AA2020" s="13"/>
      <c r="AB2020" s="13"/>
      <c r="AC2020" s="13"/>
      <c r="AD2020" s="13"/>
      <c r="AE2020" s="13"/>
      <c r="AF2020" s="13"/>
      <c r="AG2020" s="13"/>
      <c r="AH2020" s="13"/>
      <c r="AI2020" s="13"/>
      <c r="AJ2020" s="13"/>
      <c r="AK2020" s="13"/>
      <c r="AL2020" s="13"/>
      <c r="AM2020" s="13"/>
      <c r="AN2020" s="13"/>
      <c r="AO2020" s="13"/>
      <c r="AP2020" s="13"/>
    </row>
    <row r="2021" spans="1:42" x14ac:dyDescent="0.25">
      <c r="A2021" s="13"/>
      <c r="C2021" s="13"/>
      <c r="D2021" s="13"/>
      <c r="E2021" s="13"/>
      <c r="F2021" s="13"/>
      <c r="G2021" s="13"/>
      <c r="H2021" s="13"/>
      <c r="I2021" s="13"/>
      <c r="J2021" s="13"/>
      <c r="K2021" s="13"/>
      <c r="L2021" s="13"/>
      <c r="M2021" s="13"/>
      <c r="N2021" s="13"/>
      <c r="O2021" s="13"/>
      <c r="P2021" s="13"/>
      <c r="Q2021" s="13"/>
      <c r="R2021" s="13"/>
      <c r="S2021" s="13"/>
      <c r="T2021" s="13"/>
      <c r="U2021" s="13"/>
      <c r="V2021" s="13"/>
      <c r="W2021" s="13"/>
      <c r="X2021" s="13"/>
      <c r="Y2021" s="13"/>
      <c r="Z2021" s="13"/>
      <c r="AA2021" s="13"/>
      <c r="AB2021" s="13"/>
      <c r="AC2021" s="13"/>
      <c r="AD2021" s="13"/>
      <c r="AE2021" s="13"/>
      <c r="AF2021" s="13"/>
      <c r="AG2021" s="13"/>
      <c r="AH2021" s="13"/>
      <c r="AI2021" s="13"/>
      <c r="AJ2021" s="13"/>
      <c r="AK2021" s="13"/>
      <c r="AL2021" s="13"/>
      <c r="AM2021" s="13"/>
      <c r="AN2021" s="13"/>
      <c r="AO2021" s="13"/>
      <c r="AP2021" s="13"/>
    </row>
    <row r="2022" spans="1:42" x14ac:dyDescent="0.25">
      <c r="A2022" s="13"/>
      <c r="C2022" s="13"/>
      <c r="D2022" s="13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  <c r="W2022" s="13"/>
      <c r="X2022" s="13"/>
      <c r="Y2022" s="13"/>
      <c r="Z2022" s="13"/>
      <c r="AA2022" s="13"/>
      <c r="AB2022" s="13"/>
      <c r="AC2022" s="13"/>
      <c r="AD2022" s="13"/>
      <c r="AE2022" s="13"/>
      <c r="AF2022" s="13"/>
      <c r="AG2022" s="13"/>
      <c r="AH2022" s="13"/>
      <c r="AI2022" s="13"/>
      <c r="AJ2022" s="13"/>
      <c r="AK2022" s="13"/>
      <c r="AL2022" s="13"/>
      <c r="AM2022" s="13"/>
      <c r="AN2022" s="13"/>
      <c r="AO2022" s="13"/>
      <c r="AP2022" s="13"/>
    </row>
    <row r="2023" spans="1:42" x14ac:dyDescent="0.25">
      <c r="A2023" s="13"/>
      <c r="C2023" s="13"/>
      <c r="D2023" s="13"/>
      <c r="E2023" s="13"/>
      <c r="F2023" s="13"/>
      <c r="G2023" s="13"/>
      <c r="H2023" s="13"/>
      <c r="I2023" s="13"/>
      <c r="J2023" s="13"/>
      <c r="K2023" s="13"/>
      <c r="L2023" s="13"/>
      <c r="M2023" s="13"/>
      <c r="N2023" s="13"/>
      <c r="O2023" s="13"/>
      <c r="P2023" s="13"/>
      <c r="Q2023" s="13"/>
      <c r="R2023" s="13"/>
      <c r="S2023" s="13"/>
      <c r="T2023" s="13"/>
      <c r="U2023" s="13"/>
      <c r="V2023" s="13"/>
      <c r="W2023" s="13"/>
      <c r="X2023" s="13"/>
      <c r="Y2023" s="13"/>
      <c r="Z2023" s="13"/>
      <c r="AA2023" s="13"/>
      <c r="AB2023" s="13"/>
      <c r="AC2023" s="13"/>
      <c r="AD2023" s="13"/>
      <c r="AE2023" s="13"/>
      <c r="AF2023" s="13"/>
      <c r="AG2023" s="13"/>
      <c r="AH2023" s="13"/>
      <c r="AI2023" s="13"/>
      <c r="AJ2023" s="13"/>
      <c r="AK2023" s="13"/>
      <c r="AL2023" s="13"/>
      <c r="AM2023" s="13"/>
      <c r="AN2023" s="13"/>
      <c r="AO2023" s="13"/>
      <c r="AP2023" s="13"/>
    </row>
    <row r="2024" spans="1:42" x14ac:dyDescent="0.25">
      <c r="A2024" s="13"/>
      <c r="C2024" s="13"/>
      <c r="D2024" s="13"/>
      <c r="E2024" s="13"/>
      <c r="F2024" s="13"/>
      <c r="G2024" s="13"/>
      <c r="H2024" s="13"/>
      <c r="I2024" s="13"/>
      <c r="J2024" s="13"/>
      <c r="K2024" s="13"/>
      <c r="L2024" s="13"/>
      <c r="M2024" s="13"/>
      <c r="N2024" s="13"/>
      <c r="O2024" s="13"/>
      <c r="P2024" s="13"/>
      <c r="Q2024" s="13"/>
      <c r="R2024" s="13"/>
      <c r="S2024" s="13"/>
      <c r="T2024" s="13"/>
      <c r="U2024" s="13"/>
      <c r="V2024" s="13"/>
      <c r="W2024" s="13"/>
      <c r="X2024" s="13"/>
      <c r="Y2024" s="13"/>
      <c r="Z2024" s="13"/>
      <c r="AA2024" s="13"/>
      <c r="AB2024" s="13"/>
      <c r="AC2024" s="13"/>
      <c r="AD2024" s="13"/>
      <c r="AE2024" s="13"/>
      <c r="AF2024" s="13"/>
      <c r="AG2024" s="13"/>
      <c r="AH2024" s="13"/>
      <c r="AI2024" s="13"/>
      <c r="AJ2024" s="13"/>
      <c r="AK2024" s="13"/>
      <c r="AL2024" s="13"/>
      <c r="AM2024" s="13"/>
      <c r="AN2024" s="13"/>
      <c r="AO2024" s="13"/>
      <c r="AP2024" s="13"/>
    </row>
    <row r="2025" spans="1:42" x14ac:dyDescent="0.25">
      <c r="A2025" s="13"/>
      <c r="C2025" s="13"/>
      <c r="D2025" s="13"/>
      <c r="E2025" s="13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  <c r="W2025" s="13"/>
      <c r="X2025" s="13"/>
      <c r="Y2025" s="13"/>
      <c r="Z2025" s="13"/>
      <c r="AA2025" s="13"/>
      <c r="AB2025" s="13"/>
      <c r="AC2025" s="13"/>
      <c r="AD2025" s="13"/>
      <c r="AE2025" s="13"/>
      <c r="AF2025" s="13"/>
      <c r="AG2025" s="13"/>
      <c r="AH2025" s="13"/>
      <c r="AI2025" s="13"/>
      <c r="AJ2025" s="13"/>
      <c r="AK2025" s="13"/>
      <c r="AL2025" s="13"/>
      <c r="AM2025" s="13"/>
      <c r="AN2025" s="13"/>
      <c r="AO2025" s="13"/>
      <c r="AP2025" s="13"/>
    </row>
    <row r="2026" spans="1:42" x14ac:dyDescent="0.25">
      <c r="A2026" s="13"/>
      <c r="C2026" s="13"/>
      <c r="D2026" s="13"/>
      <c r="E2026" s="13"/>
      <c r="F2026" s="13"/>
      <c r="G2026" s="13"/>
      <c r="H2026" s="13"/>
      <c r="I2026" s="13"/>
      <c r="J2026" s="13"/>
      <c r="K2026" s="13"/>
      <c r="L2026" s="13"/>
      <c r="M2026" s="13"/>
      <c r="N2026" s="13"/>
      <c r="O2026" s="13"/>
      <c r="P2026" s="13"/>
      <c r="Q2026" s="13"/>
      <c r="R2026" s="13"/>
      <c r="S2026" s="13"/>
      <c r="T2026" s="13"/>
      <c r="U2026" s="13"/>
      <c r="V2026" s="13"/>
      <c r="W2026" s="13"/>
      <c r="X2026" s="13"/>
      <c r="Y2026" s="13"/>
      <c r="Z2026" s="13"/>
      <c r="AA2026" s="13"/>
      <c r="AB2026" s="13"/>
      <c r="AC2026" s="13"/>
      <c r="AD2026" s="13"/>
      <c r="AE2026" s="13"/>
      <c r="AF2026" s="13"/>
      <c r="AG2026" s="13"/>
      <c r="AH2026" s="13"/>
      <c r="AI2026" s="13"/>
      <c r="AJ2026" s="13"/>
      <c r="AK2026" s="13"/>
      <c r="AL2026" s="13"/>
      <c r="AM2026" s="13"/>
      <c r="AN2026" s="13"/>
      <c r="AO2026" s="13"/>
      <c r="AP2026" s="13"/>
    </row>
    <row r="2027" spans="1:42" x14ac:dyDescent="0.25">
      <c r="A2027" s="13"/>
      <c r="C2027" s="13"/>
      <c r="D2027" s="13"/>
      <c r="E2027" s="13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  <c r="P2027" s="13"/>
      <c r="Q2027" s="13"/>
      <c r="R2027" s="13"/>
      <c r="S2027" s="13"/>
      <c r="T2027" s="13"/>
      <c r="U2027" s="13"/>
      <c r="V2027" s="13"/>
      <c r="W2027" s="13"/>
      <c r="X2027" s="13"/>
      <c r="Y2027" s="13"/>
      <c r="Z2027" s="13"/>
      <c r="AA2027" s="13"/>
      <c r="AB2027" s="13"/>
      <c r="AC2027" s="13"/>
      <c r="AD2027" s="13"/>
      <c r="AE2027" s="13"/>
      <c r="AF2027" s="13"/>
      <c r="AG2027" s="13"/>
      <c r="AH2027" s="13"/>
      <c r="AI2027" s="13"/>
      <c r="AJ2027" s="13"/>
      <c r="AK2027" s="13"/>
      <c r="AL2027" s="13"/>
      <c r="AM2027" s="13"/>
      <c r="AN2027" s="13"/>
      <c r="AO2027" s="13"/>
      <c r="AP2027" s="13"/>
    </row>
    <row r="2028" spans="1:42" x14ac:dyDescent="0.25">
      <c r="A2028" s="13"/>
      <c r="C2028" s="13"/>
      <c r="D2028" s="13"/>
      <c r="E2028" s="13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F2028" s="13"/>
      <c r="AG2028" s="13"/>
      <c r="AH2028" s="13"/>
      <c r="AI2028" s="13"/>
      <c r="AJ2028" s="13"/>
      <c r="AK2028" s="13"/>
      <c r="AL2028" s="13"/>
      <c r="AM2028" s="13"/>
      <c r="AN2028" s="13"/>
      <c r="AO2028" s="13"/>
      <c r="AP2028" s="13"/>
    </row>
    <row r="2029" spans="1:42" x14ac:dyDescent="0.25">
      <c r="A2029" s="13"/>
      <c r="C2029" s="13"/>
      <c r="D2029" s="13"/>
      <c r="E2029" s="13"/>
      <c r="F2029" s="13"/>
      <c r="G2029" s="13"/>
      <c r="H2029" s="13"/>
      <c r="I2029" s="13"/>
      <c r="J2029" s="13"/>
      <c r="K2029" s="13"/>
      <c r="L2029" s="13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  <c r="W2029" s="13"/>
      <c r="X2029" s="13"/>
      <c r="Y2029" s="13"/>
      <c r="Z2029" s="13"/>
      <c r="AA2029" s="13"/>
      <c r="AB2029" s="13"/>
      <c r="AC2029" s="13"/>
      <c r="AD2029" s="13"/>
      <c r="AE2029" s="13"/>
      <c r="AF2029" s="13"/>
      <c r="AG2029" s="13"/>
      <c r="AH2029" s="13"/>
      <c r="AI2029" s="13"/>
      <c r="AJ2029" s="13"/>
      <c r="AK2029" s="13"/>
      <c r="AL2029" s="13"/>
      <c r="AM2029" s="13"/>
      <c r="AN2029" s="13"/>
      <c r="AO2029" s="13"/>
      <c r="AP2029" s="13"/>
    </row>
    <row r="2030" spans="1:42" x14ac:dyDescent="0.25">
      <c r="A2030" s="13"/>
      <c r="C2030" s="13"/>
      <c r="D2030" s="13"/>
      <c r="E2030" s="13"/>
      <c r="F2030" s="13"/>
      <c r="G2030" s="13"/>
      <c r="H2030" s="13"/>
      <c r="I2030" s="13"/>
      <c r="J2030" s="13"/>
      <c r="K2030" s="13"/>
      <c r="L2030" s="13"/>
      <c r="M2030" s="13"/>
      <c r="N2030" s="13"/>
      <c r="O2030" s="13"/>
      <c r="P2030" s="13"/>
      <c r="Q2030" s="13"/>
      <c r="R2030" s="13"/>
      <c r="S2030" s="13"/>
      <c r="T2030" s="13"/>
      <c r="U2030" s="13"/>
      <c r="V2030" s="13"/>
      <c r="W2030" s="13"/>
      <c r="X2030" s="13"/>
      <c r="Y2030" s="13"/>
      <c r="Z2030" s="13"/>
      <c r="AA2030" s="13"/>
      <c r="AB2030" s="13"/>
      <c r="AC2030" s="13"/>
      <c r="AD2030" s="13"/>
      <c r="AE2030" s="13"/>
      <c r="AF2030" s="13"/>
      <c r="AG2030" s="13"/>
      <c r="AH2030" s="13"/>
      <c r="AI2030" s="13"/>
      <c r="AJ2030" s="13"/>
      <c r="AK2030" s="13"/>
      <c r="AL2030" s="13"/>
      <c r="AM2030" s="13"/>
      <c r="AN2030" s="13"/>
      <c r="AO2030" s="13"/>
      <c r="AP2030" s="13"/>
    </row>
    <row r="2031" spans="1:42" x14ac:dyDescent="0.25">
      <c r="A2031" s="13"/>
      <c r="C2031" s="13"/>
      <c r="D2031" s="13"/>
      <c r="E2031" s="13"/>
      <c r="F2031" s="13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  <c r="W2031" s="13"/>
      <c r="X2031" s="13"/>
      <c r="Y2031" s="13"/>
      <c r="Z2031" s="13"/>
      <c r="AA2031" s="13"/>
      <c r="AB2031" s="13"/>
      <c r="AC2031" s="13"/>
      <c r="AD2031" s="13"/>
      <c r="AE2031" s="13"/>
      <c r="AF2031" s="13"/>
      <c r="AG2031" s="13"/>
      <c r="AH2031" s="13"/>
      <c r="AI2031" s="13"/>
      <c r="AJ2031" s="13"/>
      <c r="AK2031" s="13"/>
      <c r="AL2031" s="13"/>
      <c r="AM2031" s="13"/>
      <c r="AN2031" s="13"/>
      <c r="AO2031" s="13"/>
      <c r="AP2031" s="13"/>
    </row>
    <row r="2032" spans="1:42" x14ac:dyDescent="0.25">
      <c r="A2032" s="13"/>
      <c r="C2032" s="13"/>
      <c r="D2032" s="13"/>
      <c r="E2032" s="13"/>
      <c r="F2032" s="13"/>
      <c r="G2032" s="13"/>
      <c r="H2032" s="13"/>
      <c r="I2032" s="13"/>
      <c r="J2032" s="13"/>
      <c r="K2032" s="13"/>
      <c r="L2032" s="13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  <c r="W2032" s="13"/>
      <c r="X2032" s="13"/>
      <c r="Y2032" s="13"/>
      <c r="Z2032" s="13"/>
      <c r="AA2032" s="13"/>
      <c r="AB2032" s="13"/>
      <c r="AC2032" s="13"/>
      <c r="AD2032" s="13"/>
      <c r="AE2032" s="13"/>
      <c r="AF2032" s="13"/>
      <c r="AG2032" s="13"/>
      <c r="AH2032" s="13"/>
      <c r="AI2032" s="13"/>
      <c r="AJ2032" s="13"/>
      <c r="AK2032" s="13"/>
      <c r="AL2032" s="13"/>
      <c r="AM2032" s="13"/>
      <c r="AN2032" s="13"/>
      <c r="AO2032" s="13"/>
      <c r="AP2032" s="13"/>
    </row>
    <row r="2033" spans="1:42" x14ac:dyDescent="0.25">
      <c r="A2033" s="13"/>
      <c r="C2033" s="13"/>
      <c r="D2033" s="13"/>
      <c r="E2033" s="13"/>
      <c r="F2033" s="13"/>
      <c r="G2033" s="13"/>
      <c r="H2033" s="13"/>
      <c r="I2033" s="13"/>
      <c r="J2033" s="13"/>
      <c r="K2033" s="13"/>
      <c r="L2033" s="13"/>
      <c r="M2033" s="13"/>
      <c r="N2033" s="13"/>
      <c r="O2033" s="13"/>
      <c r="P2033" s="13"/>
      <c r="Q2033" s="13"/>
      <c r="R2033" s="13"/>
      <c r="S2033" s="13"/>
      <c r="T2033" s="13"/>
      <c r="U2033" s="13"/>
      <c r="V2033" s="13"/>
      <c r="W2033" s="13"/>
      <c r="X2033" s="13"/>
      <c r="Y2033" s="13"/>
      <c r="Z2033" s="13"/>
      <c r="AA2033" s="13"/>
      <c r="AB2033" s="13"/>
      <c r="AC2033" s="13"/>
      <c r="AD2033" s="13"/>
      <c r="AE2033" s="13"/>
      <c r="AF2033" s="13"/>
      <c r="AG2033" s="13"/>
      <c r="AH2033" s="13"/>
      <c r="AI2033" s="13"/>
      <c r="AJ2033" s="13"/>
      <c r="AK2033" s="13"/>
      <c r="AL2033" s="13"/>
      <c r="AM2033" s="13"/>
      <c r="AN2033" s="13"/>
      <c r="AO2033" s="13"/>
      <c r="AP2033" s="13"/>
    </row>
    <row r="2034" spans="1:42" x14ac:dyDescent="0.25">
      <c r="A2034" s="13"/>
      <c r="C2034" s="13"/>
      <c r="D2034" s="13"/>
      <c r="E2034" s="13"/>
      <c r="F2034" s="13"/>
      <c r="G2034" s="13"/>
      <c r="H2034" s="13"/>
      <c r="I2034" s="13"/>
      <c r="J2034" s="13"/>
      <c r="K2034" s="13"/>
      <c r="L2034" s="13"/>
      <c r="M2034" s="13"/>
      <c r="N2034" s="13"/>
      <c r="O2034" s="13"/>
      <c r="P2034" s="13"/>
      <c r="Q2034" s="13"/>
      <c r="R2034" s="13"/>
      <c r="S2034" s="13"/>
      <c r="T2034" s="13"/>
      <c r="U2034" s="13"/>
      <c r="V2034" s="13"/>
      <c r="W2034" s="13"/>
      <c r="X2034" s="13"/>
      <c r="Y2034" s="13"/>
      <c r="Z2034" s="13"/>
      <c r="AA2034" s="13"/>
      <c r="AB2034" s="13"/>
      <c r="AC2034" s="13"/>
      <c r="AD2034" s="13"/>
      <c r="AE2034" s="13"/>
      <c r="AF2034" s="13"/>
      <c r="AG2034" s="13"/>
      <c r="AH2034" s="13"/>
      <c r="AI2034" s="13"/>
      <c r="AJ2034" s="13"/>
      <c r="AK2034" s="13"/>
      <c r="AL2034" s="13"/>
      <c r="AM2034" s="13"/>
      <c r="AN2034" s="13"/>
      <c r="AO2034" s="13"/>
      <c r="AP2034" s="13"/>
    </row>
    <row r="2035" spans="1:42" x14ac:dyDescent="0.25">
      <c r="A2035" s="13"/>
      <c r="C2035" s="13"/>
      <c r="D2035" s="13"/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3"/>
      <c r="P2035" s="13"/>
      <c r="Q2035" s="13"/>
      <c r="R2035" s="13"/>
      <c r="S2035" s="13"/>
      <c r="T2035" s="13"/>
      <c r="U2035" s="13"/>
      <c r="V2035" s="13"/>
      <c r="W2035" s="13"/>
      <c r="X2035" s="13"/>
      <c r="Y2035" s="13"/>
      <c r="Z2035" s="13"/>
      <c r="AA2035" s="13"/>
      <c r="AB2035" s="13"/>
      <c r="AC2035" s="13"/>
      <c r="AD2035" s="13"/>
      <c r="AE2035" s="13"/>
      <c r="AF2035" s="13"/>
      <c r="AG2035" s="13"/>
      <c r="AH2035" s="13"/>
      <c r="AI2035" s="13"/>
      <c r="AJ2035" s="13"/>
      <c r="AK2035" s="13"/>
      <c r="AL2035" s="13"/>
      <c r="AM2035" s="13"/>
      <c r="AN2035" s="13"/>
      <c r="AO2035" s="13"/>
      <c r="AP2035" s="13"/>
    </row>
    <row r="2036" spans="1:42" x14ac:dyDescent="0.25">
      <c r="A2036" s="13"/>
      <c r="C2036" s="13"/>
      <c r="D2036" s="13"/>
      <c r="E2036" s="13"/>
      <c r="F2036" s="13"/>
      <c r="G2036" s="13"/>
      <c r="H2036" s="13"/>
      <c r="I2036" s="13"/>
      <c r="J2036" s="13"/>
      <c r="K2036" s="13"/>
      <c r="L2036" s="13"/>
      <c r="M2036" s="13"/>
      <c r="N2036" s="13"/>
      <c r="O2036" s="13"/>
      <c r="P2036" s="13"/>
      <c r="Q2036" s="13"/>
      <c r="R2036" s="13"/>
      <c r="S2036" s="13"/>
      <c r="T2036" s="13"/>
      <c r="U2036" s="13"/>
      <c r="V2036" s="13"/>
      <c r="W2036" s="13"/>
      <c r="X2036" s="13"/>
      <c r="Y2036" s="13"/>
      <c r="Z2036" s="13"/>
      <c r="AA2036" s="13"/>
      <c r="AB2036" s="13"/>
      <c r="AC2036" s="13"/>
      <c r="AD2036" s="13"/>
      <c r="AE2036" s="13"/>
      <c r="AF2036" s="13"/>
      <c r="AG2036" s="13"/>
      <c r="AH2036" s="13"/>
      <c r="AI2036" s="13"/>
      <c r="AJ2036" s="13"/>
      <c r="AK2036" s="13"/>
      <c r="AL2036" s="13"/>
      <c r="AM2036" s="13"/>
      <c r="AN2036" s="13"/>
      <c r="AO2036" s="13"/>
      <c r="AP2036" s="13"/>
    </row>
    <row r="2037" spans="1:42" x14ac:dyDescent="0.25">
      <c r="A2037" s="13"/>
      <c r="C2037" s="13"/>
      <c r="D2037" s="13"/>
      <c r="E2037" s="13"/>
      <c r="F2037" s="13"/>
      <c r="G2037" s="13"/>
      <c r="H2037" s="13"/>
      <c r="I2037" s="13"/>
      <c r="J2037" s="13"/>
      <c r="K2037" s="13"/>
      <c r="L2037" s="13"/>
      <c r="M2037" s="13"/>
      <c r="N2037" s="13"/>
      <c r="O2037" s="13"/>
      <c r="P2037" s="13"/>
      <c r="Q2037" s="13"/>
      <c r="R2037" s="13"/>
      <c r="S2037" s="13"/>
      <c r="T2037" s="13"/>
      <c r="U2037" s="13"/>
      <c r="V2037" s="13"/>
      <c r="W2037" s="13"/>
      <c r="X2037" s="13"/>
      <c r="Y2037" s="13"/>
      <c r="Z2037" s="13"/>
      <c r="AA2037" s="13"/>
      <c r="AB2037" s="13"/>
      <c r="AC2037" s="13"/>
      <c r="AD2037" s="13"/>
      <c r="AE2037" s="13"/>
      <c r="AF2037" s="13"/>
      <c r="AG2037" s="13"/>
      <c r="AH2037" s="13"/>
      <c r="AI2037" s="13"/>
      <c r="AJ2037" s="13"/>
      <c r="AK2037" s="13"/>
      <c r="AL2037" s="13"/>
      <c r="AM2037" s="13"/>
      <c r="AN2037" s="13"/>
      <c r="AO2037" s="13"/>
      <c r="AP2037" s="13"/>
    </row>
    <row r="2038" spans="1:42" x14ac:dyDescent="0.25">
      <c r="A2038" s="13"/>
      <c r="C2038" s="13"/>
      <c r="D2038" s="13"/>
      <c r="E2038" s="13"/>
      <c r="F2038" s="13"/>
      <c r="G2038" s="13"/>
      <c r="H2038" s="13"/>
      <c r="I2038" s="13"/>
      <c r="J2038" s="13"/>
      <c r="K2038" s="13"/>
      <c r="L2038" s="13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  <c r="W2038" s="13"/>
      <c r="X2038" s="13"/>
      <c r="Y2038" s="13"/>
      <c r="Z2038" s="13"/>
      <c r="AA2038" s="13"/>
      <c r="AB2038" s="13"/>
      <c r="AC2038" s="13"/>
      <c r="AD2038" s="13"/>
      <c r="AE2038" s="13"/>
      <c r="AF2038" s="13"/>
      <c r="AG2038" s="13"/>
      <c r="AH2038" s="13"/>
      <c r="AI2038" s="13"/>
      <c r="AJ2038" s="13"/>
      <c r="AK2038" s="13"/>
      <c r="AL2038" s="13"/>
      <c r="AM2038" s="13"/>
      <c r="AN2038" s="13"/>
      <c r="AO2038" s="13"/>
      <c r="AP2038" s="13"/>
    </row>
    <row r="2039" spans="1:42" x14ac:dyDescent="0.25">
      <c r="A2039" s="13"/>
      <c r="C2039" s="13"/>
      <c r="D2039" s="13"/>
      <c r="E2039" s="13"/>
      <c r="F2039" s="13"/>
      <c r="G2039" s="13"/>
      <c r="H2039" s="13"/>
      <c r="I2039" s="13"/>
      <c r="J2039" s="13"/>
      <c r="K2039" s="13"/>
      <c r="L2039" s="13"/>
      <c r="M2039" s="13"/>
      <c r="N2039" s="13"/>
      <c r="O2039" s="13"/>
      <c r="P2039" s="13"/>
      <c r="Q2039" s="13"/>
      <c r="R2039" s="13"/>
      <c r="S2039" s="13"/>
      <c r="T2039" s="13"/>
      <c r="U2039" s="13"/>
      <c r="V2039" s="13"/>
      <c r="W2039" s="13"/>
      <c r="X2039" s="13"/>
      <c r="Y2039" s="13"/>
      <c r="Z2039" s="13"/>
      <c r="AA2039" s="13"/>
      <c r="AB2039" s="13"/>
      <c r="AC2039" s="13"/>
      <c r="AD2039" s="13"/>
      <c r="AE2039" s="13"/>
      <c r="AF2039" s="13"/>
      <c r="AG2039" s="13"/>
      <c r="AH2039" s="13"/>
      <c r="AI2039" s="13"/>
      <c r="AJ2039" s="13"/>
      <c r="AK2039" s="13"/>
      <c r="AL2039" s="13"/>
      <c r="AM2039" s="13"/>
      <c r="AN2039" s="13"/>
      <c r="AO2039" s="13"/>
      <c r="AP2039" s="13"/>
    </row>
    <row r="2040" spans="1:42" x14ac:dyDescent="0.25">
      <c r="A2040" s="13"/>
      <c r="C2040" s="13"/>
      <c r="D2040" s="13"/>
      <c r="E2040" s="13"/>
      <c r="F2040" s="13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  <c r="W2040" s="13"/>
      <c r="X2040" s="13"/>
      <c r="Y2040" s="13"/>
      <c r="Z2040" s="13"/>
      <c r="AA2040" s="13"/>
      <c r="AB2040" s="13"/>
      <c r="AC2040" s="13"/>
      <c r="AD2040" s="13"/>
      <c r="AE2040" s="13"/>
      <c r="AF2040" s="13"/>
      <c r="AG2040" s="13"/>
      <c r="AH2040" s="13"/>
      <c r="AI2040" s="13"/>
      <c r="AJ2040" s="13"/>
      <c r="AK2040" s="13"/>
      <c r="AL2040" s="13"/>
      <c r="AM2040" s="13"/>
      <c r="AN2040" s="13"/>
      <c r="AO2040" s="13"/>
      <c r="AP2040" s="13"/>
    </row>
    <row r="2041" spans="1:42" x14ac:dyDescent="0.25">
      <c r="A2041" s="13"/>
      <c r="C2041" s="13"/>
      <c r="D2041" s="13"/>
      <c r="E2041" s="13"/>
      <c r="F2041" s="13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  <c r="W2041" s="13"/>
      <c r="X2041" s="13"/>
      <c r="Y2041" s="13"/>
      <c r="Z2041" s="13"/>
      <c r="AA2041" s="13"/>
      <c r="AB2041" s="13"/>
      <c r="AC2041" s="13"/>
      <c r="AD2041" s="13"/>
      <c r="AE2041" s="13"/>
      <c r="AF2041" s="13"/>
      <c r="AG2041" s="13"/>
      <c r="AH2041" s="13"/>
      <c r="AI2041" s="13"/>
      <c r="AJ2041" s="13"/>
      <c r="AK2041" s="13"/>
      <c r="AL2041" s="13"/>
      <c r="AM2041" s="13"/>
      <c r="AN2041" s="13"/>
      <c r="AO2041" s="13"/>
      <c r="AP2041" s="13"/>
    </row>
    <row r="2042" spans="1:42" x14ac:dyDescent="0.25">
      <c r="A2042" s="13"/>
      <c r="C2042" s="13"/>
      <c r="D2042" s="13"/>
      <c r="E2042" s="13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  <c r="W2042" s="13"/>
      <c r="X2042" s="13"/>
      <c r="Y2042" s="13"/>
      <c r="Z2042" s="13"/>
      <c r="AA2042" s="13"/>
      <c r="AB2042" s="13"/>
      <c r="AC2042" s="13"/>
      <c r="AD2042" s="13"/>
      <c r="AE2042" s="13"/>
      <c r="AF2042" s="13"/>
      <c r="AG2042" s="13"/>
      <c r="AH2042" s="13"/>
      <c r="AI2042" s="13"/>
      <c r="AJ2042" s="13"/>
      <c r="AK2042" s="13"/>
      <c r="AL2042" s="13"/>
      <c r="AM2042" s="13"/>
      <c r="AN2042" s="13"/>
      <c r="AO2042" s="13"/>
      <c r="AP2042" s="13"/>
    </row>
    <row r="2043" spans="1:42" x14ac:dyDescent="0.25">
      <c r="A2043" s="13"/>
      <c r="C2043" s="13"/>
      <c r="D2043" s="13"/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  <c r="W2043" s="13"/>
      <c r="X2043" s="13"/>
      <c r="Y2043" s="13"/>
      <c r="Z2043" s="13"/>
      <c r="AA2043" s="13"/>
      <c r="AB2043" s="13"/>
      <c r="AC2043" s="13"/>
      <c r="AD2043" s="13"/>
      <c r="AE2043" s="13"/>
      <c r="AF2043" s="13"/>
      <c r="AG2043" s="13"/>
      <c r="AH2043" s="13"/>
      <c r="AI2043" s="13"/>
      <c r="AJ2043" s="13"/>
      <c r="AK2043" s="13"/>
      <c r="AL2043" s="13"/>
      <c r="AM2043" s="13"/>
      <c r="AN2043" s="13"/>
      <c r="AO2043" s="13"/>
      <c r="AP2043" s="13"/>
    </row>
    <row r="2044" spans="1:42" x14ac:dyDescent="0.25">
      <c r="A2044" s="13"/>
      <c r="C2044" s="13"/>
      <c r="D2044" s="13"/>
      <c r="E2044" s="13"/>
      <c r="F2044" s="13"/>
      <c r="G2044" s="13"/>
      <c r="H2044" s="13"/>
      <c r="I2044" s="13"/>
      <c r="J2044" s="13"/>
      <c r="K2044" s="13"/>
      <c r="L2044" s="13"/>
      <c r="M2044" s="13"/>
      <c r="N2044" s="13"/>
      <c r="O2044" s="13"/>
      <c r="P2044" s="13"/>
      <c r="Q2044" s="13"/>
      <c r="R2044" s="13"/>
      <c r="S2044" s="13"/>
      <c r="T2044" s="13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  <c r="AE2044" s="13"/>
      <c r="AF2044" s="13"/>
      <c r="AG2044" s="13"/>
      <c r="AH2044" s="13"/>
      <c r="AI2044" s="13"/>
      <c r="AJ2044" s="13"/>
      <c r="AK2044" s="13"/>
      <c r="AL2044" s="13"/>
      <c r="AM2044" s="13"/>
      <c r="AN2044" s="13"/>
      <c r="AO2044" s="13"/>
      <c r="AP2044" s="13"/>
    </row>
    <row r="2045" spans="1:42" x14ac:dyDescent="0.25">
      <c r="A2045" s="13"/>
      <c r="C2045" s="13"/>
      <c r="D2045" s="13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  <c r="AE2045" s="13"/>
      <c r="AF2045" s="13"/>
      <c r="AG2045" s="13"/>
      <c r="AH2045" s="13"/>
      <c r="AI2045" s="13"/>
      <c r="AJ2045" s="13"/>
      <c r="AK2045" s="13"/>
      <c r="AL2045" s="13"/>
      <c r="AM2045" s="13"/>
      <c r="AN2045" s="13"/>
      <c r="AO2045" s="13"/>
      <c r="AP2045" s="13"/>
    </row>
    <row r="2046" spans="1:42" x14ac:dyDescent="0.25">
      <c r="A2046" s="13"/>
      <c r="C2046" s="13"/>
      <c r="D2046" s="13"/>
      <c r="E2046" s="13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  <c r="W2046" s="13"/>
      <c r="X2046" s="13"/>
      <c r="Y2046" s="13"/>
      <c r="Z2046" s="13"/>
      <c r="AA2046" s="13"/>
      <c r="AB2046" s="13"/>
      <c r="AC2046" s="13"/>
      <c r="AD2046" s="13"/>
      <c r="AE2046" s="13"/>
      <c r="AF2046" s="13"/>
      <c r="AG2046" s="13"/>
      <c r="AH2046" s="13"/>
      <c r="AI2046" s="13"/>
      <c r="AJ2046" s="13"/>
      <c r="AK2046" s="13"/>
      <c r="AL2046" s="13"/>
      <c r="AM2046" s="13"/>
      <c r="AN2046" s="13"/>
      <c r="AO2046" s="13"/>
      <c r="AP2046" s="13"/>
    </row>
    <row r="2047" spans="1:42" x14ac:dyDescent="0.25">
      <c r="A2047" s="13"/>
      <c r="C2047" s="13"/>
      <c r="D2047" s="13"/>
      <c r="E2047" s="13"/>
      <c r="F2047" s="13"/>
      <c r="G2047" s="13"/>
      <c r="H2047" s="13"/>
      <c r="I2047" s="13"/>
      <c r="J2047" s="13"/>
      <c r="K2047" s="13"/>
      <c r="L2047" s="13"/>
      <c r="M2047" s="13"/>
      <c r="N2047" s="13"/>
      <c r="O2047" s="13"/>
      <c r="P2047" s="13"/>
      <c r="Q2047" s="13"/>
      <c r="R2047" s="13"/>
      <c r="S2047" s="13"/>
      <c r="T2047" s="13"/>
      <c r="U2047" s="13"/>
      <c r="V2047" s="13"/>
      <c r="W2047" s="13"/>
      <c r="X2047" s="13"/>
      <c r="Y2047" s="13"/>
      <c r="Z2047" s="13"/>
      <c r="AA2047" s="13"/>
      <c r="AB2047" s="13"/>
      <c r="AC2047" s="13"/>
      <c r="AD2047" s="13"/>
      <c r="AE2047" s="13"/>
      <c r="AF2047" s="13"/>
      <c r="AG2047" s="13"/>
      <c r="AH2047" s="13"/>
      <c r="AI2047" s="13"/>
      <c r="AJ2047" s="13"/>
      <c r="AK2047" s="13"/>
      <c r="AL2047" s="13"/>
      <c r="AM2047" s="13"/>
      <c r="AN2047" s="13"/>
      <c r="AO2047" s="13"/>
      <c r="AP2047" s="13"/>
    </row>
    <row r="2048" spans="1:42" x14ac:dyDescent="0.25">
      <c r="A2048" s="13"/>
      <c r="C2048" s="13"/>
      <c r="D2048" s="13"/>
      <c r="E2048" s="13"/>
      <c r="F2048" s="13"/>
      <c r="G2048" s="13"/>
      <c r="H2048" s="13"/>
      <c r="I2048" s="13"/>
      <c r="J2048" s="13"/>
      <c r="K2048" s="13"/>
      <c r="L2048" s="13"/>
      <c r="M2048" s="13"/>
      <c r="N2048" s="13"/>
      <c r="O2048" s="13"/>
      <c r="P2048" s="13"/>
      <c r="Q2048" s="13"/>
      <c r="R2048" s="13"/>
      <c r="S2048" s="13"/>
      <c r="T2048" s="13"/>
      <c r="U2048" s="13"/>
      <c r="V2048" s="13"/>
      <c r="W2048" s="13"/>
      <c r="X2048" s="13"/>
      <c r="Y2048" s="13"/>
      <c r="Z2048" s="13"/>
      <c r="AA2048" s="13"/>
      <c r="AB2048" s="13"/>
      <c r="AC2048" s="13"/>
      <c r="AD2048" s="13"/>
      <c r="AE2048" s="13"/>
      <c r="AF2048" s="13"/>
      <c r="AG2048" s="13"/>
      <c r="AH2048" s="13"/>
      <c r="AI2048" s="13"/>
      <c r="AJ2048" s="13"/>
      <c r="AK2048" s="13"/>
      <c r="AL2048" s="13"/>
      <c r="AM2048" s="13"/>
      <c r="AN2048" s="13"/>
      <c r="AO2048" s="13"/>
      <c r="AP2048" s="13"/>
    </row>
    <row r="2049" spans="1:42" x14ac:dyDescent="0.25">
      <c r="A2049" s="13"/>
      <c r="C2049" s="13"/>
      <c r="D2049" s="13"/>
      <c r="E2049" s="13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  <c r="W2049" s="13"/>
      <c r="X2049" s="13"/>
      <c r="Y2049" s="13"/>
      <c r="Z2049" s="13"/>
      <c r="AA2049" s="13"/>
      <c r="AB2049" s="13"/>
      <c r="AC2049" s="13"/>
      <c r="AD2049" s="13"/>
      <c r="AE2049" s="13"/>
      <c r="AF2049" s="13"/>
      <c r="AG2049" s="13"/>
      <c r="AH2049" s="13"/>
      <c r="AI2049" s="13"/>
      <c r="AJ2049" s="13"/>
      <c r="AK2049" s="13"/>
      <c r="AL2049" s="13"/>
      <c r="AM2049" s="13"/>
      <c r="AN2049" s="13"/>
      <c r="AO2049" s="13"/>
      <c r="AP2049" s="13"/>
    </row>
    <row r="2050" spans="1:42" x14ac:dyDescent="0.25">
      <c r="A2050" s="13"/>
      <c r="C2050" s="13"/>
      <c r="D2050" s="13"/>
      <c r="E2050" s="13"/>
      <c r="F2050" s="13"/>
      <c r="G2050" s="13"/>
      <c r="H2050" s="13"/>
      <c r="I2050" s="13"/>
      <c r="J2050" s="13"/>
      <c r="K2050" s="13"/>
      <c r="L2050" s="13"/>
      <c r="M2050" s="13"/>
      <c r="N2050" s="13"/>
      <c r="O2050" s="13"/>
      <c r="P2050" s="13"/>
      <c r="Q2050" s="13"/>
      <c r="R2050" s="13"/>
      <c r="S2050" s="13"/>
      <c r="T2050" s="13"/>
      <c r="U2050" s="13"/>
      <c r="V2050" s="13"/>
      <c r="W2050" s="13"/>
      <c r="X2050" s="13"/>
      <c r="Y2050" s="13"/>
      <c r="Z2050" s="13"/>
      <c r="AA2050" s="13"/>
      <c r="AB2050" s="13"/>
      <c r="AC2050" s="13"/>
      <c r="AD2050" s="13"/>
      <c r="AE2050" s="13"/>
      <c r="AF2050" s="13"/>
      <c r="AG2050" s="13"/>
      <c r="AH2050" s="13"/>
      <c r="AI2050" s="13"/>
      <c r="AJ2050" s="13"/>
      <c r="AK2050" s="13"/>
      <c r="AL2050" s="13"/>
      <c r="AM2050" s="13"/>
      <c r="AN2050" s="13"/>
      <c r="AO2050" s="13"/>
      <c r="AP2050" s="13"/>
    </row>
    <row r="2051" spans="1:42" x14ac:dyDescent="0.25">
      <c r="A2051" s="13"/>
      <c r="C2051" s="13"/>
      <c r="D2051" s="13"/>
      <c r="E2051" s="13"/>
      <c r="F2051" s="13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  <c r="W2051" s="13"/>
      <c r="X2051" s="13"/>
      <c r="Y2051" s="13"/>
      <c r="Z2051" s="13"/>
      <c r="AA2051" s="13"/>
      <c r="AB2051" s="13"/>
      <c r="AC2051" s="13"/>
      <c r="AD2051" s="13"/>
      <c r="AE2051" s="13"/>
      <c r="AF2051" s="13"/>
      <c r="AG2051" s="13"/>
      <c r="AH2051" s="13"/>
      <c r="AI2051" s="13"/>
      <c r="AJ2051" s="13"/>
      <c r="AK2051" s="13"/>
      <c r="AL2051" s="13"/>
      <c r="AM2051" s="13"/>
      <c r="AN2051" s="13"/>
      <c r="AO2051" s="13"/>
      <c r="AP2051" s="13"/>
    </row>
    <row r="2052" spans="1:42" x14ac:dyDescent="0.25">
      <c r="A2052" s="13"/>
      <c r="C2052" s="13"/>
      <c r="D2052" s="13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  <c r="W2052" s="13"/>
      <c r="X2052" s="13"/>
      <c r="Y2052" s="13"/>
      <c r="Z2052" s="13"/>
      <c r="AA2052" s="13"/>
      <c r="AB2052" s="13"/>
      <c r="AC2052" s="13"/>
      <c r="AD2052" s="13"/>
      <c r="AE2052" s="13"/>
      <c r="AF2052" s="13"/>
      <c r="AG2052" s="13"/>
      <c r="AH2052" s="13"/>
      <c r="AI2052" s="13"/>
      <c r="AJ2052" s="13"/>
      <c r="AK2052" s="13"/>
      <c r="AL2052" s="13"/>
      <c r="AM2052" s="13"/>
      <c r="AN2052" s="13"/>
      <c r="AO2052" s="13"/>
      <c r="AP2052" s="13"/>
    </row>
    <row r="2053" spans="1:42" x14ac:dyDescent="0.25">
      <c r="A2053" s="13"/>
      <c r="C2053" s="13"/>
      <c r="D2053" s="13"/>
      <c r="E2053" s="13"/>
      <c r="F2053" s="13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  <c r="W2053" s="13"/>
      <c r="X2053" s="13"/>
      <c r="Y2053" s="13"/>
      <c r="Z2053" s="13"/>
      <c r="AA2053" s="13"/>
      <c r="AB2053" s="13"/>
      <c r="AC2053" s="13"/>
      <c r="AD2053" s="13"/>
      <c r="AE2053" s="13"/>
      <c r="AF2053" s="13"/>
      <c r="AG2053" s="13"/>
      <c r="AH2053" s="13"/>
      <c r="AI2053" s="13"/>
      <c r="AJ2053" s="13"/>
      <c r="AK2053" s="13"/>
      <c r="AL2053" s="13"/>
      <c r="AM2053" s="13"/>
      <c r="AN2053" s="13"/>
      <c r="AO2053" s="13"/>
      <c r="AP2053" s="13"/>
    </row>
    <row r="2054" spans="1:42" x14ac:dyDescent="0.25">
      <c r="A2054" s="13"/>
      <c r="C2054" s="13"/>
      <c r="D2054" s="13"/>
      <c r="E2054" s="13"/>
      <c r="F2054" s="13"/>
      <c r="G2054" s="13"/>
      <c r="H2054" s="13"/>
      <c r="I2054" s="13"/>
      <c r="J2054" s="13"/>
      <c r="K2054" s="13"/>
      <c r="L2054" s="13"/>
      <c r="M2054" s="13"/>
      <c r="N2054" s="13"/>
      <c r="O2054" s="13"/>
      <c r="P2054" s="13"/>
      <c r="Q2054" s="13"/>
      <c r="R2054" s="13"/>
      <c r="S2054" s="13"/>
      <c r="T2054" s="13"/>
      <c r="U2054" s="13"/>
      <c r="V2054" s="13"/>
      <c r="W2054" s="13"/>
      <c r="X2054" s="13"/>
      <c r="Y2054" s="13"/>
      <c r="Z2054" s="13"/>
      <c r="AA2054" s="13"/>
      <c r="AB2054" s="13"/>
      <c r="AC2054" s="13"/>
      <c r="AD2054" s="13"/>
      <c r="AE2054" s="13"/>
      <c r="AF2054" s="13"/>
      <c r="AG2054" s="13"/>
      <c r="AH2054" s="13"/>
      <c r="AI2054" s="13"/>
      <c r="AJ2054" s="13"/>
      <c r="AK2054" s="13"/>
      <c r="AL2054" s="13"/>
      <c r="AM2054" s="13"/>
      <c r="AN2054" s="13"/>
      <c r="AO2054" s="13"/>
      <c r="AP2054" s="13"/>
    </row>
    <row r="2055" spans="1:42" x14ac:dyDescent="0.25">
      <c r="A2055" s="13"/>
      <c r="C2055" s="13"/>
      <c r="D2055" s="13"/>
      <c r="E2055" s="13"/>
      <c r="F2055" s="13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  <c r="W2055" s="13"/>
      <c r="X2055" s="13"/>
      <c r="Y2055" s="13"/>
      <c r="Z2055" s="13"/>
      <c r="AA2055" s="13"/>
      <c r="AB2055" s="13"/>
      <c r="AC2055" s="13"/>
      <c r="AD2055" s="13"/>
      <c r="AE2055" s="13"/>
      <c r="AF2055" s="13"/>
      <c r="AG2055" s="13"/>
      <c r="AH2055" s="13"/>
      <c r="AI2055" s="13"/>
      <c r="AJ2055" s="13"/>
      <c r="AK2055" s="13"/>
      <c r="AL2055" s="13"/>
      <c r="AM2055" s="13"/>
      <c r="AN2055" s="13"/>
      <c r="AO2055" s="13"/>
      <c r="AP2055" s="13"/>
    </row>
    <row r="2056" spans="1:42" x14ac:dyDescent="0.25">
      <c r="A2056" s="13"/>
      <c r="C2056" s="13"/>
      <c r="D2056" s="13"/>
      <c r="E2056" s="13"/>
      <c r="F2056" s="13"/>
      <c r="G2056" s="13"/>
      <c r="H2056" s="13"/>
      <c r="I2056" s="13"/>
      <c r="J2056" s="13"/>
      <c r="K2056" s="13"/>
      <c r="L2056" s="13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  <c r="W2056" s="13"/>
      <c r="X2056" s="13"/>
      <c r="Y2056" s="13"/>
      <c r="Z2056" s="13"/>
      <c r="AA2056" s="13"/>
      <c r="AB2056" s="13"/>
      <c r="AC2056" s="13"/>
      <c r="AD2056" s="13"/>
      <c r="AE2056" s="13"/>
      <c r="AF2056" s="13"/>
      <c r="AG2056" s="13"/>
      <c r="AH2056" s="13"/>
      <c r="AI2056" s="13"/>
      <c r="AJ2056" s="13"/>
      <c r="AK2056" s="13"/>
      <c r="AL2056" s="13"/>
      <c r="AM2056" s="13"/>
      <c r="AN2056" s="13"/>
      <c r="AO2056" s="13"/>
      <c r="AP2056" s="13"/>
    </row>
    <row r="2057" spans="1:42" x14ac:dyDescent="0.25">
      <c r="A2057" s="13"/>
      <c r="C2057" s="13"/>
      <c r="D2057" s="13"/>
      <c r="E2057" s="13"/>
      <c r="F2057" s="13"/>
      <c r="G2057" s="13"/>
      <c r="H2057" s="13"/>
      <c r="I2057" s="13"/>
      <c r="J2057" s="13"/>
      <c r="K2057" s="13"/>
      <c r="L2057" s="13"/>
      <c r="M2057" s="13"/>
      <c r="N2057" s="13"/>
      <c r="O2057" s="13"/>
      <c r="P2057" s="13"/>
      <c r="Q2057" s="13"/>
      <c r="R2057" s="13"/>
      <c r="S2057" s="13"/>
      <c r="T2057" s="13"/>
      <c r="U2057" s="13"/>
      <c r="V2057" s="13"/>
      <c r="W2057" s="13"/>
      <c r="X2057" s="13"/>
      <c r="Y2057" s="13"/>
      <c r="Z2057" s="13"/>
      <c r="AA2057" s="13"/>
      <c r="AB2057" s="13"/>
      <c r="AC2057" s="13"/>
      <c r="AD2057" s="13"/>
      <c r="AE2057" s="13"/>
      <c r="AF2057" s="13"/>
      <c r="AG2057" s="13"/>
      <c r="AH2057" s="13"/>
      <c r="AI2057" s="13"/>
      <c r="AJ2057" s="13"/>
      <c r="AK2057" s="13"/>
      <c r="AL2057" s="13"/>
      <c r="AM2057" s="13"/>
      <c r="AN2057" s="13"/>
      <c r="AO2057" s="13"/>
      <c r="AP2057" s="13"/>
    </row>
    <row r="2058" spans="1:42" x14ac:dyDescent="0.25">
      <c r="A2058" s="13"/>
      <c r="C2058" s="13"/>
      <c r="D2058" s="13"/>
      <c r="E2058" s="13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  <c r="W2058" s="13"/>
      <c r="X2058" s="13"/>
      <c r="Y2058" s="13"/>
      <c r="Z2058" s="13"/>
      <c r="AA2058" s="13"/>
      <c r="AB2058" s="13"/>
      <c r="AC2058" s="13"/>
      <c r="AD2058" s="13"/>
      <c r="AE2058" s="13"/>
      <c r="AF2058" s="13"/>
      <c r="AG2058" s="13"/>
      <c r="AH2058" s="13"/>
      <c r="AI2058" s="13"/>
      <c r="AJ2058" s="13"/>
      <c r="AK2058" s="13"/>
      <c r="AL2058" s="13"/>
      <c r="AM2058" s="13"/>
      <c r="AN2058" s="13"/>
      <c r="AO2058" s="13"/>
      <c r="AP2058" s="13"/>
    </row>
    <row r="2059" spans="1:42" x14ac:dyDescent="0.25">
      <c r="A2059" s="13"/>
      <c r="C2059" s="13"/>
      <c r="D2059" s="13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  <c r="W2059" s="13"/>
      <c r="X2059" s="13"/>
      <c r="Y2059" s="13"/>
      <c r="Z2059" s="13"/>
      <c r="AA2059" s="13"/>
      <c r="AB2059" s="13"/>
      <c r="AC2059" s="13"/>
      <c r="AD2059" s="13"/>
      <c r="AE2059" s="13"/>
      <c r="AF2059" s="13"/>
      <c r="AG2059" s="13"/>
      <c r="AH2059" s="13"/>
      <c r="AI2059" s="13"/>
      <c r="AJ2059" s="13"/>
      <c r="AK2059" s="13"/>
      <c r="AL2059" s="13"/>
      <c r="AM2059" s="13"/>
      <c r="AN2059" s="13"/>
      <c r="AO2059" s="13"/>
      <c r="AP2059" s="13"/>
    </row>
    <row r="2060" spans="1:42" x14ac:dyDescent="0.25">
      <c r="A2060" s="13"/>
      <c r="C2060" s="13"/>
      <c r="D2060" s="13"/>
      <c r="E2060" s="13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  <c r="W2060" s="13"/>
      <c r="X2060" s="13"/>
      <c r="Y2060" s="13"/>
      <c r="Z2060" s="13"/>
      <c r="AA2060" s="13"/>
      <c r="AB2060" s="13"/>
      <c r="AC2060" s="13"/>
      <c r="AD2060" s="13"/>
      <c r="AE2060" s="13"/>
      <c r="AF2060" s="13"/>
      <c r="AG2060" s="13"/>
      <c r="AH2060" s="13"/>
      <c r="AI2060" s="13"/>
      <c r="AJ2060" s="13"/>
      <c r="AK2060" s="13"/>
      <c r="AL2060" s="13"/>
      <c r="AM2060" s="13"/>
      <c r="AN2060" s="13"/>
      <c r="AO2060" s="13"/>
      <c r="AP2060" s="13"/>
    </row>
    <row r="2061" spans="1:42" x14ac:dyDescent="0.25">
      <c r="A2061" s="13"/>
      <c r="C2061" s="13"/>
      <c r="D2061" s="13"/>
      <c r="E2061" s="13"/>
      <c r="F2061" s="13"/>
      <c r="G2061" s="13"/>
      <c r="H2061" s="13"/>
      <c r="I2061" s="13"/>
      <c r="J2061" s="13"/>
      <c r="K2061" s="13"/>
      <c r="L2061" s="13"/>
      <c r="M2061" s="13"/>
      <c r="N2061" s="13"/>
      <c r="O2061" s="13"/>
      <c r="P2061" s="13"/>
      <c r="Q2061" s="13"/>
      <c r="R2061" s="13"/>
      <c r="S2061" s="13"/>
      <c r="T2061" s="13"/>
      <c r="U2061" s="13"/>
      <c r="V2061" s="13"/>
      <c r="W2061" s="13"/>
      <c r="X2061" s="13"/>
      <c r="Y2061" s="13"/>
      <c r="Z2061" s="13"/>
      <c r="AA2061" s="13"/>
      <c r="AB2061" s="13"/>
      <c r="AC2061" s="13"/>
      <c r="AD2061" s="13"/>
      <c r="AE2061" s="13"/>
      <c r="AF2061" s="13"/>
      <c r="AG2061" s="13"/>
      <c r="AH2061" s="13"/>
      <c r="AI2061" s="13"/>
      <c r="AJ2061" s="13"/>
      <c r="AK2061" s="13"/>
      <c r="AL2061" s="13"/>
      <c r="AM2061" s="13"/>
      <c r="AN2061" s="13"/>
      <c r="AO2061" s="13"/>
      <c r="AP2061" s="13"/>
    </row>
    <row r="2062" spans="1:42" x14ac:dyDescent="0.25">
      <c r="A2062" s="13"/>
      <c r="C2062" s="13"/>
      <c r="D2062" s="13"/>
      <c r="E2062" s="13"/>
      <c r="F2062" s="13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  <c r="W2062" s="13"/>
      <c r="X2062" s="13"/>
      <c r="Y2062" s="13"/>
      <c r="Z2062" s="13"/>
      <c r="AA2062" s="13"/>
      <c r="AB2062" s="13"/>
      <c r="AC2062" s="13"/>
      <c r="AD2062" s="13"/>
      <c r="AE2062" s="13"/>
      <c r="AF2062" s="13"/>
      <c r="AG2062" s="13"/>
      <c r="AH2062" s="13"/>
      <c r="AI2062" s="13"/>
      <c r="AJ2062" s="13"/>
      <c r="AK2062" s="13"/>
      <c r="AL2062" s="13"/>
      <c r="AM2062" s="13"/>
      <c r="AN2062" s="13"/>
      <c r="AO2062" s="13"/>
      <c r="AP2062" s="13"/>
    </row>
    <row r="2063" spans="1:42" x14ac:dyDescent="0.25">
      <c r="A2063" s="13"/>
      <c r="C2063" s="13"/>
      <c r="D2063" s="13"/>
      <c r="E2063" s="13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  <c r="W2063" s="13"/>
      <c r="X2063" s="13"/>
      <c r="Y2063" s="13"/>
      <c r="Z2063" s="13"/>
      <c r="AA2063" s="13"/>
      <c r="AB2063" s="13"/>
      <c r="AC2063" s="13"/>
      <c r="AD2063" s="13"/>
      <c r="AE2063" s="13"/>
      <c r="AF2063" s="13"/>
      <c r="AG2063" s="13"/>
      <c r="AH2063" s="13"/>
      <c r="AI2063" s="13"/>
      <c r="AJ2063" s="13"/>
      <c r="AK2063" s="13"/>
      <c r="AL2063" s="13"/>
      <c r="AM2063" s="13"/>
      <c r="AN2063" s="13"/>
      <c r="AO2063" s="13"/>
      <c r="AP2063" s="13"/>
    </row>
    <row r="2064" spans="1:42" x14ac:dyDescent="0.25">
      <c r="A2064" s="13"/>
      <c r="C2064" s="13"/>
      <c r="D2064" s="13"/>
      <c r="E2064" s="13"/>
      <c r="F2064" s="13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  <c r="W2064" s="13"/>
      <c r="X2064" s="13"/>
      <c r="Y2064" s="13"/>
      <c r="Z2064" s="13"/>
      <c r="AA2064" s="13"/>
      <c r="AB2064" s="13"/>
      <c r="AC2064" s="13"/>
      <c r="AD2064" s="13"/>
      <c r="AE2064" s="13"/>
      <c r="AF2064" s="13"/>
      <c r="AG2064" s="13"/>
      <c r="AH2064" s="13"/>
      <c r="AI2064" s="13"/>
      <c r="AJ2064" s="13"/>
      <c r="AK2064" s="13"/>
      <c r="AL2064" s="13"/>
      <c r="AM2064" s="13"/>
      <c r="AN2064" s="13"/>
      <c r="AO2064" s="13"/>
      <c r="AP2064" s="13"/>
    </row>
    <row r="2065" spans="1:42" x14ac:dyDescent="0.25">
      <c r="A2065" s="13"/>
      <c r="C2065" s="13"/>
      <c r="D2065" s="13"/>
      <c r="E2065" s="13"/>
      <c r="F2065" s="13"/>
      <c r="G2065" s="13"/>
      <c r="H2065" s="13"/>
      <c r="I2065" s="13"/>
      <c r="J2065" s="13"/>
      <c r="K2065" s="13"/>
      <c r="L2065" s="13"/>
      <c r="M2065" s="13"/>
      <c r="N2065" s="13"/>
      <c r="O2065" s="13"/>
      <c r="P2065" s="13"/>
      <c r="Q2065" s="13"/>
      <c r="R2065" s="13"/>
      <c r="S2065" s="13"/>
      <c r="T2065" s="13"/>
      <c r="U2065" s="13"/>
      <c r="V2065" s="13"/>
      <c r="W2065" s="13"/>
      <c r="X2065" s="13"/>
      <c r="Y2065" s="13"/>
      <c r="Z2065" s="13"/>
      <c r="AA2065" s="13"/>
      <c r="AB2065" s="13"/>
      <c r="AC2065" s="13"/>
      <c r="AD2065" s="13"/>
      <c r="AE2065" s="13"/>
      <c r="AF2065" s="13"/>
      <c r="AG2065" s="13"/>
      <c r="AH2065" s="13"/>
      <c r="AI2065" s="13"/>
      <c r="AJ2065" s="13"/>
      <c r="AK2065" s="13"/>
      <c r="AL2065" s="13"/>
      <c r="AM2065" s="13"/>
      <c r="AN2065" s="13"/>
      <c r="AO2065" s="13"/>
      <c r="AP2065" s="13"/>
    </row>
    <row r="2066" spans="1:42" x14ac:dyDescent="0.25">
      <c r="A2066" s="13"/>
      <c r="C2066" s="13"/>
      <c r="D2066" s="13"/>
      <c r="E2066" s="13"/>
      <c r="F2066" s="13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  <c r="W2066" s="13"/>
      <c r="X2066" s="13"/>
      <c r="Y2066" s="13"/>
      <c r="Z2066" s="13"/>
      <c r="AA2066" s="13"/>
      <c r="AB2066" s="13"/>
      <c r="AC2066" s="13"/>
      <c r="AD2066" s="13"/>
      <c r="AE2066" s="13"/>
      <c r="AF2066" s="13"/>
      <c r="AG2066" s="13"/>
      <c r="AH2066" s="13"/>
      <c r="AI2066" s="13"/>
      <c r="AJ2066" s="13"/>
      <c r="AK2066" s="13"/>
      <c r="AL2066" s="13"/>
      <c r="AM2066" s="13"/>
      <c r="AN2066" s="13"/>
      <c r="AO2066" s="13"/>
      <c r="AP2066" s="13"/>
    </row>
    <row r="2067" spans="1:42" x14ac:dyDescent="0.25">
      <c r="A2067" s="13"/>
      <c r="C2067" s="13"/>
      <c r="D2067" s="13"/>
      <c r="E2067" s="13"/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  <c r="P2067" s="13"/>
      <c r="Q2067" s="13"/>
      <c r="R2067" s="13"/>
      <c r="S2067" s="13"/>
      <c r="T2067" s="13"/>
      <c r="U2067" s="13"/>
      <c r="V2067" s="13"/>
      <c r="W2067" s="13"/>
      <c r="X2067" s="13"/>
      <c r="Y2067" s="13"/>
      <c r="Z2067" s="13"/>
      <c r="AA2067" s="13"/>
      <c r="AB2067" s="13"/>
      <c r="AC2067" s="13"/>
      <c r="AD2067" s="13"/>
      <c r="AE2067" s="13"/>
      <c r="AF2067" s="13"/>
      <c r="AG2067" s="13"/>
      <c r="AH2067" s="13"/>
      <c r="AI2067" s="13"/>
      <c r="AJ2067" s="13"/>
      <c r="AK2067" s="13"/>
      <c r="AL2067" s="13"/>
      <c r="AM2067" s="13"/>
      <c r="AN2067" s="13"/>
      <c r="AO2067" s="13"/>
      <c r="AP2067" s="13"/>
    </row>
    <row r="2068" spans="1:42" x14ac:dyDescent="0.25">
      <c r="A2068" s="13"/>
      <c r="C2068" s="13"/>
      <c r="D2068" s="13"/>
      <c r="E2068" s="13"/>
      <c r="F2068" s="13"/>
      <c r="G2068" s="13"/>
      <c r="H2068" s="13"/>
      <c r="I2068" s="13"/>
      <c r="J2068" s="13"/>
      <c r="K2068" s="13"/>
      <c r="L2068" s="13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F2068" s="13"/>
      <c r="AG2068" s="13"/>
      <c r="AH2068" s="13"/>
      <c r="AI2068" s="13"/>
      <c r="AJ2068" s="13"/>
      <c r="AK2068" s="13"/>
      <c r="AL2068" s="13"/>
      <c r="AM2068" s="13"/>
      <c r="AN2068" s="13"/>
      <c r="AO2068" s="13"/>
      <c r="AP2068" s="13"/>
    </row>
    <row r="2069" spans="1:42" x14ac:dyDescent="0.25">
      <c r="A2069" s="13"/>
      <c r="C2069" s="13"/>
      <c r="D2069" s="13"/>
      <c r="E2069" s="13"/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  <c r="P2069" s="13"/>
      <c r="Q2069" s="13"/>
      <c r="R2069" s="13"/>
      <c r="S2069" s="13"/>
      <c r="T2069" s="13"/>
      <c r="U2069" s="13"/>
      <c r="V2069" s="13"/>
      <c r="W2069" s="13"/>
      <c r="X2069" s="13"/>
      <c r="Y2069" s="13"/>
      <c r="Z2069" s="13"/>
      <c r="AA2069" s="13"/>
      <c r="AB2069" s="13"/>
      <c r="AC2069" s="13"/>
      <c r="AD2069" s="13"/>
      <c r="AE2069" s="13"/>
      <c r="AF2069" s="13"/>
      <c r="AG2069" s="13"/>
      <c r="AH2069" s="13"/>
      <c r="AI2069" s="13"/>
      <c r="AJ2069" s="13"/>
      <c r="AK2069" s="13"/>
      <c r="AL2069" s="13"/>
      <c r="AM2069" s="13"/>
      <c r="AN2069" s="13"/>
      <c r="AO2069" s="13"/>
      <c r="AP2069" s="13"/>
    </row>
    <row r="2070" spans="1:42" x14ac:dyDescent="0.25">
      <c r="A2070" s="13"/>
      <c r="C2070" s="13"/>
      <c r="D2070" s="13"/>
      <c r="E2070" s="13"/>
      <c r="F2070" s="13"/>
      <c r="G2070" s="13"/>
      <c r="H2070" s="13"/>
      <c r="I2070" s="13"/>
      <c r="J2070" s="13"/>
      <c r="K2070" s="13"/>
      <c r="L2070" s="13"/>
      <c r="M2070" s="13"/>
      <c r="N2070" s="13"/>
      <c r="O2070" s="13"/>
      <c r="P2070" s="13"/>
      <c r="Q2070" s="13"/>
      <c r="R2070" s="13"/>
      <c r="S2070" s="13"/>
      <c r="T2070" s="13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  <c r="AE2070" s="13"/>
      <c r="AF2070" s="13"/>
      <c r="AG2070" s="13"/>
      <c r="AH2070" s="13"/>
      <c r="AI2070" s="13"/>
      <c r="AJ2070" s="13"/>
      <c r="AK2070" s="13"/>
      <c r="AL2070" s="13"/>
      <c r="AM2070" s="13"/>
      <c r="AN2070" s="13"/>
      <c r="AO2070" s="13"/>
      <c r="AP2070" s="13"/>
    </row>
    <row r="2071" spans="1:42" x14ac:dyDescent="0.25">
      <c r="A2071" s="13"/>
      <c r="C2071" s="13"/>
      <c r="D2071" s="13"/>
      <c r="E2071" s="13"/>
      <c r="F2071" s="13"/>
      <c r="G2071" s="13"/>
      <c r="H2071" s="13"/>
      <c r="I2071" s="13"/>
      <c r="J2071" s="13"/>
      <c r="K2071" s="13"/>
      <c r="L2071" s="13"/>
      <c r="M2071" s="13"/>
      <c r="N2071" s="13"/>
      <c r="O2071" s="13"/>
      <c r="P2071" s="13"/>
      <c r="Q2071" s="13"/>
      <c r="R2071" s="13"/>
      <c r="S2071" s="13"/>
      <c r="T2071" s="13"/>
      <c r="U2071" s="13"/>
      <c r="V2071" s="13"/>
      <c r="W2071" s="13"/>
      <c r="X2071" s="13"/>
      <c r="Y2071" s="13"/>
      <c r="Z2071" s="13"/>
      <c r="AA2071" s="13"/>
      <c r="AB2071" s="13"/>
      <c r="AC2071" s="13"/>
      <c r="AD2071" s="13"/>
      <c r="AE2071" s="13"/>
      <c r="AF2071" s="13"/>
      <c r="AG2071" s="13"/>
      <c r="AH2071" s="13"/>
      <c r="AI2071" s="13"/>
      <c r="AJ2071" s="13"/>
      <c r="AK2071" s="13"/>
      <c r="AL2071" s="13"/>
      <c r="AM2071" s="13"/>
      <c r="AN2071" s="13"/>
      <c r="AO2071" s="13"/>
      <c r="AP2071" s="13"/>
    </row>
    <row r="2072" spans="1:42" x14ac:dyDescent="0.25">
      <c r="A2072" s="13"/>
      <c r="C2072" s="13"/>
      <c r="D2072" s="13"/>
      <c r="E2072" s="13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  <c r="AE2072" s="13"/>
      <c r="AF2072" s="13"/>
      <c r="AG2072" s="13"/>
      <c r="AH2072" s="13"/>
      <c r="AI2072" s="13"/>
      <c r="AJ2072" s="13"/>
      <c r="AK2072" s="13"/>
      <c r="AL2072" s="13"/>
      <c r="AM2072" s="13"/>
      <c r="AN2072" s="13"/>
      <c r="AO2072" s="13"/>
      <c r="AP2072" s="13"/>
    </row>
    <row r="2073" spans="1:42" x14ac:dyDescent="0.25">
      <c r="A2073" s="13"/>
      <c r="C2073" s="13"/>
      <c r="D2073" s="13"/>
      <c r="E2073" s="13"/>
      <c r="F2073" s="13"/>
      <c r="G2073" s="13"/>
      <c r="H2073" s="13"/>
      <c r="I2073" s="13"/>
      <c r="J2073" s="13"/>
      <c r="K2073" s="13"/>
      <c r="L2073" s="13"/>
      <c r="M2073" s="13"/>
      <c r="N2073" s="13"/>
      <c r="O2073" s="13"/>
      <c r="P2073" s="13"/>
      <c r="Q2073" s="13"/>
      <c r="R2073" s="13"/>
      <c r="S2073" s="13"/>
      <c r="T2073" s="13"/>
      <c r="U2073" s="13"/>
      <c r="V2073" s="13"/>
      <c r="W2073" s="13"/>
      <c r="X2073" s="13"/>
      <c r="Y2073" s="13"/>
      <c r="Z2073" s="13"/>
      <c r="AA2073" s="13"/>
      <c r="AB2073" s="13"/>
      <c r="AC2073" s="13"/>
      <c r="AD2073" s="13"/>
      <c r="AE2073" s="13"/>
      <c r="AF2073" s="13"/>
      <c r="AG2073" s="13"/>
      <c r="AH2073" s="13"/>
      <c r="AI2073" s="13"/>
      <c r="AJ2073" s="13"/>
      <c r="AK2073" s="13"/>
      <c r="AL2073" s="13"/>
      <c r="AM2073" s="13"/>
      <c r="AN2073" s="13"/>
      <c r="AO2073" s="13"/>
      <c r="AP2073" s="13"/>
    </row>
    <row r="2074" spans="1:42" x14ac:dyDescent="0.25">
      <c r="A2074" s="13"/>
      <c r="C2074" s="13"/>
      <c r="D2074" s="13"/>
      <c r="E2074" s="13"/>
      <c r="F2074" s="13"/>
      <c r="G2074" s="13"/>
      <c r="H2074" s="13"/>
      <c r="I2074" s="13"/>
      <c r="J2074" s="13"/>
      <c r="K2074" s="13"/>
      <c r="L2074" s="13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  <c r="W2074" s="13"/>
      <c r="X2074" s="13"/>
      <c r="Y2074" s="13"/>
      <c r="Z2074" s="13"/>
      <c r="AA2074" s="13"/>
      <c r="AB2074" s="13"/>
      <c r="AC2074" s="13"/>
      <c r="AD2074" s="13"/>
      <c r="AE2074" s="13"/>
      <c r="AF2074" s="13"/>
      <c r="AG2074" s="13"/>
      <c r="AH2074" s="13"/>
      <c r="AI2074" s="13"/>
      <c r="AJ2074" s="13"/>
      <c r="AK2074" s="13"/>
      <c r="AL2074" s="13"/>
      <c r="AM2074" s="13"/>
      <c r="AN2074" s="13"/>
      <c r="AO2074" s="13"/>
      <c r="AP2074" s="13"/>
    </row>
    <row r="2075" spans="1:42" x14ac:dyDescent="0.25">
      <c r="A2075" s="13"/>
      <c r="C2075" s="13"/>
      <c r="D2075" s="13"/>
      <c r="E2075" s="13"/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  <c r="W2075" s="13"/>
      <c r="X2075" s="13"/>
      <c r="Y2075" s="13"/>
      <c r="Z2075" s="13"/>
      <c r="AA2075" s="13"/>
      <c r="AB2075" s="13"/>
      <c r="AC2075" s="13"/>
      <c r="AD2075" s="13"/>
      <c r="AE2075" s="13"/>
      <c r="AF2075" s="13"/>
      <c r="AG2075" s="13"/>
      <c r="AH2075" s="13"/>
      <c r="AI2075" s="13"/>
      <c r="AJ2075" s="13"/>
      <c r="AK2075" s="13"/>
      <c r="AL2075" s="13"/>
      <c r="AM2075" s="13"/>
      <c r="AN2075" s="13"/>
      <c r="AO2075" s="13"/>
      <c r="AP2075" s="13"/>
    </row>
    <row r="2076" spans="1:42" x14ac:dyDescent="0.25">
      <c r="A2076" s="13"/>
      <c r="C2076" s="13"/>
      <c r="D2076" s="13"/>
      <c r="E2076" s="13"/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  <c r="W2076" s="13"/>
      <c r="X2076" s="13"/>
      <c r="Y2076" s="13"/>
      <c r="Z2076" s="13"/>
      <c r="AA2076" s="13"/>
      <c r="AB2076" s="13"/>
      <c r="AC2076" s="13"/>
      <c r="AD2076" s="13"/>
      <c r="AE2076" s="13"/>
      <c r="AF2076" s="13"/>
      <c r="AG2076" s="13"/>
      <c r="AH2076" s="13"/>
      <c r="AI2076" s="13"/>
      <c r="AJ2076" s="13"/>
      <c r="AK2076" s="13"/>
      <c r="AL2076" s="13"/>
      <c r="AM2076" s="13"/>
      <c r="AN2076" s="13"/>
      <c r="AO2076" s="13"/>
      <c r="AP2076" s="13"/>
    </row>
    <row r="2077" spans="1:42" x14ac:dyDescent="0.25">
      <c r="A2077" s="13"/>
      <c r="C2077" s="13"/>
      <c r="D2077" s="13"/>
      <c r="E2077" s="13"/>
      <c r="F2077" s="13"/>
      <c r="G2077" s="13"/>
      <c r="H2077" s="13"/>
      <c r="I2077" s="13"/>
      <c r="J2077" s="13"/>
      <c r="K2077" s="13"/>
      <c r="L2077" s="13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  <c r="W2077" s="13"/>
      <c r="X2077" s="13"/>
      <c r="Y2077" s="13"/>
      <c r="Z2077" s="13"/>
      <c r="AA2077" s="13"/>
      <c r="AB2077" s="13"/>
      <c r="AC2077" s="13"/>
      <c r="AD2077" s="13"/>
      <c r="AE2077" s="13"/>
      <c r="AF2077" s="13"/>
      <c r="AG2077" s="13"/>
      <c r="AH2077" s="13"/>
      <c r="AI2077" s="13"/>
      <c r="AJ2077" s="13"/>
      <c r="AK2077" s="13"/>
      <c r="AL2077" s="13"/>
      <c r="AM2077" s="13"/>
      <c r="AN2077" s="13"/>
      <c r="AO2077" s="13"/>
      <c r="AP2077" s="13"/>
    </row>
    <row r="2078" spans="1:42" x14ac:dyDescent="0.25">
      <c r="A2078" s="13"/>
      <c r="C2078" s="13"/>
      <c r="D2078" s="13"/>
      <c r="E2078" s="13"/>
      <c r="F2078" s="13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  <c r="W2078" s="13"/>
      <c r="X2078" s="13"/>
      <c r="Y2078" s="13"/>
      <c r="Z2078" s="13"/>
      <c r="AA2078" s="13"/>
      <c r="AB2078" s="13"/>
      <c r="AC2078" s="13"/>
      <c r="AD2078" s="13"/>
      <c r="AE2078" s="13"/>
      <c r="AF2078" s="13"/>
      <c r="AG2078" s="13"/>
      <c r="AH2078" s="13"/>
      <c r="AI2078" s="13"/>
      <c r="AJ2078" s="13"/>
      <c r="AK2078" s="13"/>
      <c r="AL2078" s="13"/>
      <c r="AM2078" s="13"/>
      <c r="AN2078" s="13"/>
      <c r="AO2078" s="13"/>
      <c r="AP2078" s="13"/>
    </row>
    <row r="2079" spans="1:42" x14ac:dyDescent="0.25">
      <c r="A2079" s="13"/>
      <c r="C2079" s="13"/>
      <c r="D2079" s="13"/>
      <c r="E2079" s="13"/>
      <c r="F2079" s="13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  <c r="W2079" s="13"/>
      <c r="X2079" s="13"/>
      <c r="Y2079" s="13"/>
      <c r="Z2079" s="13"/>
      <c r="AA2079" s="13"/>
      <c r="AB2079" s="13"/>
      <c r="AC2079" s="13"/>
      <c r="AD2079" s="13"/>
      <c r="AE2079" s="13"/>
      <c r="AF2079" s="13"/>
      <c r="AG2079" s="13"/>
      <c r="AH2079" s="13"/>
      <c r="AI2079" s="13"/>
      <c r="AJ2079" s="13"/>
      <c r="AK2079" s="13"/>
      <c r="AL2079" s="13"/>
      <c r="AM2079" s="13"/>
      <c r="AN2079" s="13"/>
      <c r="AO2079" s="13"/>
      <c r="AP2079" s="13"/>
    </row>
    <row r="2080" spans="1:42" x14ac:dyDescent="0.25">
      <c r="A2080" s="13"/>
      <c r="C2080" s="13"/>
      <c r="D2080" s="13"/>
      <c r="E2080" s="13"/>
      <c r="F2080" s="13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  <c r="W2080" s="13"/>
      <c r="X2080" s="13"/>
      <c r="Y2080" s="13"/>
      <c r="Z2080" s="13"/>
      <c r="AA2080" s="13"/>
      <c r="AB2080" s="13"/>
      <c r="AC2080" s="13"/>
      <c r="AD2080" s="13"/>
      <c r="AE2080" s="13"/>
      <c r="AF2080" s="13"/>
      <c r="AG2080" s="13"/>
      <c r="AH2080" s="13"/>
      <c r="AI2080" s="13"/>
      <c r="AJ2080" s="13"/>
      <c r="AK2080" s="13"/>
      <c r="AL2080" s="13"/>
      <c r="AM2080" s="13"/>
      <c r="AN2080" s="13"/>
      <c r="AO2080" s="13"/>
      <c r="AP2080" s="13"/>
    </row>
    <row r="2081" spans="1:42" x14ac:dyDescent="0.25">
      <c r="A2081" s="13"/>
      <c r="C2081" s="13"/>
      <c r="D2081" s="13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  <c r="W2081" s="13"/>
      <c r="X2081" s="13"/>
      <c r="Y2081" s="13"/>
      <c r="Z2081" s="13"/>
      <c r="AA2081" s="13"/>
      <c r="AB2081" s="13"/>
      <c r="AC2081" s="13"/>
      <c r="AD2081" s="13"/>
      <c r="AE2081" s="13"/>
      <c r="AF2081" s="13"/>
      <c r="AG2081" s="13"/>
      <c r="AH2081" s="13"/>
      <c r="AI2081" s="13"/>
      <c r="AJ2081" s="13"/>
      <c r="AK2081" s="13"/>
      <c r="AL2081" s="13"/>
      <c r="AM2081" s="13"/>
      <c r="AN2081" s="13"/>
      <c r="AO2081" s="13"/>
      <c r="AP2081" s="13"/>
    </row>
    <row r="2082" spans="1:42" x14ac:dyDescent="0.25">
      <c r="A2082" s="13"/>
      <c r="C2082" s="13"/>
      <c r="D2082" s="13"/>
      <c r="E2082" s="13"/>
      <c r="F2082" s="13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  <c r="W2082" s="13"/>
      <c r="X2082" s="13"/>
      <c r="Y2082" s="13"/>
      <c r="Z2082" s="13"/>
      <c r="AA2082" s="13"/>
      <c r="AB2082" s="13"/>
      <c r="AC2082" s="13"/>
      <c r="AD2082" s="13"/>
      <c r="AE2082" s="13"/>
      <c r="AF2082" s="13"/>
      <c r="AG2082" s="13"/>
      <c r="AH2082" s="13"/>
      <c r="AI2082" s="13"/>
      <c r="AJ2082" s="13"/>
      <c r="AK2082" s="13"/>
      <c r="AL2082" s="13"/>
      <c r="AM2082" s="13"/>
      <c r="AN2082" s="13"/>
      <c r="AO2082" s="13"/>
      <c r="AP2082" s="13"/>
    </row>
    <row r="2083" spans="1:42" x14ac:dyDescent="0.25">
      <c r="A2083" s="13"/>
      <c r="C2083" s="13"/>
      <c r="D2083" s="13"/>
      <c r="E2083" s="13"/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  <c r="AE2083" s="13"/>
      <c r="AF2083" s="13"/>
      <c r="AG2083" s="13"/>
      <c r="AH2083" s="13"/>
      <c r="AI2083" s="13"/>
      <c r="AJ2083" s="13"/>
      <c r="AK2083" s="13"/>
      <c r="AL2083" s="13"/>
      <c r="AM2083" s="13"/>
      <c r="AN2083" s="13"/>
      <c r="AO2083" s="13"/>
      <c r="AP2083" s="13"/>
    </row>
    <row r="2084" spans="1:42" x14ac:dyDescent="0.25">
      <c r="A2084" s="13"/>
      <c r="C2084" s="13"/>
      <c r="D2084" s="13"/>
      <c r="E2084" s="13"/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  <c r="W2084" s="13"/>
      <c r="X2084" s="13"/>
      <c r="Y2084" s="13"/>
      <c r="Z2084" s="13"/>
      <c r="AA2084" s="13"/>
      <c r="AB2084" s="13"/>
      <c r="AC2084" s="13"/>
      <c r="AD2084" s="13"/>
      <c r="AE2084" s="13"/>
      <c r="AF2084" s="13"/>
      <c r="AG2084" s="13"/>
      <c r="AH2084" s="13"/>
      <c r="AI2084" s="13"/>
      <c r="AJ2084" s="13"/>
      <c r="AK2084" s="13"/>
      <c r="AL2084" s="13"/>
      <c r="AM2084" s="13"/>
      <c r="AN2084" s="13"/>
      <c r="AO2084" s="13"/>
      <c r="AP2084" s="13"/>
    </row>
    <row r="2085" spans="1:42" x14ac:dyDescent="0.25">
      <c r="A2085" s="13"/>
      <c r="C2085" s="13"/>
      <c r="D2085" s="13"/>
      <c r="E2085" s="13"/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  <c r="P2085" s="13"/>
      <c r="Q2085" s="13"/>
      <c r="R2085" s="13"/>
      <c r="S2085" s="13"/>
      <c r="T2085" s="13"/>
      <c r="U2085" s="13"/>
      <c r="V2085" s="13"/>
      <c r="W2085" s="13"/>
      <c r="X2085" s="13"/>
      <c r="Y2085" s="13"/>
      <c r="Z2085" s="13"/>
      <c r="AA2085" s="13"/>
      <c r="AB2085" s="13"/>
      <c r="AC2085" s="13"/>
      <c r="AD2085" s="13"/>
      <c r="AE2085" s="13"/>
      <c r="AF2085" s="13"/>
      <c r="AG2085" s="13"/>
      <c r="AH2085" s="13"/>
      <c r="AI2085" s="13"/>
      <c r="AJ2085" s="13"/>
      <c r="AK2085" s="13"/>
      <c r="AL2085" s="13"/>
      <c r="AM2085" s="13"/>
      <c r="AN2085" s="13"/>
      <c r="AO2085" s="13"/>
      <c r="AP2085" s="13"/>
    </row>
    <row r="2086" spans="1:42" x14ac:dyDescent="0.25">
      <c r="A2086" s="13"/>
      <c r="C2086" s="13"/>
      <c r="D2086" s="13"/>
      <c r="E2086" s="13"/>
      <c r="F2086" s="13"/>
      <c r="G2086" s="13"/>
      <c r="H2086" s="13"/>
      <c r="I2086" s="13"/>
      <c r="J2086" s="13"/>
      <c r="K2086" s="13"/>
      <c r="L2086" s="13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  <c r="W2086" s="13"/>
      <c r="X2086" s="13"/>
      <c r="Y2086" s="13"/>
      <c r="Z2086" s="13"/>
      <c r="AA2086" s="13"/>
      <c r="AB2086" s="13"/>
      <c r="AC2086" s="13"/>
      <c r="AD2086" s="13"/>
      <c r="AE2086" s="13"/>
      <c r="AF2086" s="13"/>
      <c r="AG2086" s="13"/>
      <c r="AH2086" s="13"/>
      <c r="AI2086" s="13"/>
      <c r="AJ2086" s="13"/>
      <c r="AK2086" s="13"/>
      <c r="AL2086" s="13"/>
      <c r="AM2086" s="13"/>
      <c r="AN2086" s="13"/>
      <c r="AO2086" s="13"/>
      <c r="AP2086" s="13"/>
    </row>
    <row r="2087" spans="1:42" x14ac:dyDescent="0.25">
      <c r="A2087" s="13"/>
      <c r="C2087" s="13"/>
      <c r="D2087" s="13"/>
      <c r="E2087" s="13"/>
      <c r="F2087" s="13"/>
      <c r="G2087" s="13"/>
      <c r="H2087" s="13"/>
      <c r="I2087" s="13"/>
      <c r="J2087" s="13"/>
      <c r="K2087" s="13"/>
      <c r="L2087" s="13"/>
      <c r="M2087" s="13"/>
      <c r="N2087" s="13"/>
      <c r="O2087" s="13"/>
      <c r="P2087" s="13"/>
      <c r="Q2087" s="13"/>
      <c r="R2087" s="13"/>
      <c r="S2087" s="13"/>
      <c r="T2087" s="13"/>
      <c r="U2087" s="13"/>
      <c r="V2087" s="13"/>
      <c r="W2087" s="13"/>
      <c r="X2087" s="13"/>
      <c r="Y2087" s="13"/>
      <c r="Z2087" s="13"/>
      <c r="AA2087" s="13"/>
      <c r="AB2087" s="13"/>
      <c r="AC2087" s="13"/>
      <c r="AD2087" s="13"/>
      <c r="AE2087" s="13"/>
      <c r="AF2087" s="13"/>
      <c r="AG2087" s="13"/>
      <c r="AH2087" s="13"/>
      <c r="AI2087" s="13"/>
      <c r="AJ2087" s="13"/>
      <c r="AK2087" s="13"/>
      <c r="AL2087" s="13"/>
      <c r="AM2087" s="13"/>
      <c r="AN2087" s="13"/>
      <c r="AO2087" s="13"/>
      <c r="AP2087" s="13"/>
    </row>
    <row r="2088" spans="1:42" x14ac:dyDescent="0.25">
      <c r="A2088" s="13"/>
      <c r="C2088" s="13"/>
      <c r="D2088" s="13"/>
      <c r="E2088" s="13"/>
      <c r="F2088" s="13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  <c r="AE2088" s="13"/>
      <c r="AF2088" s="13"/>
      <c r="AG2088" s="13"/>
      <c r="AH2088" s="13"/>
      <c r="AI2088" s="13"/>
      <c r="AJ2088" s="13"/>
      <c r="AK2088" s="13"/>
      <c r="AL2088" s="13"/>
      <c r="AM2088" s="13"/>
      <c r="AN2088" s="13"/>
      <c r="AO2088" s="13"/>
      <c r="AP2088" s="13"/>
    </row>
    <row r="2089" spans="1:42" x14ac:dyDescent="0.25">
      <c r="A2089" s="13"/>
      <c r="C2089" s="13"/>
      <c r="D2089" s="13"/>
      <c r="E2089" s="13"/>
      <c r="F2089" s="13"/>
      <c r="G2089" s="13"/>
      <c r="H2089" s="13"/>
      <c r="I2089" s="13"/>
      <c r="J2089" s="13"/>
      <c r="K2089" s="13"/>
      <c r="L2089" s="13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  <c r="W2089" s="13"/>
      <c r="X2089" s="13"/>
      <c r="Y2089" s="13"/>
      <c r="Z2089" s="13"/>
      <c r="AA2089" s="13"/>
      <c r="AB2089" s="13"/>
      <c r="AC2089" s="13"/>
      <c r="AD2089" s="13"/>
      <c r="AE2089" s="13"/>
      <c r="AF2089" s="13"/>
      <c r="AG2089" s="13"/>
      <c r="AH2089" s="13"/>
      <c r="AI2089" s="13"/>
      <c r="AJ2089" s="13"/>
      <c r="AK2089" s="13"/>
      <c r="AL2089" s="13"/>
      <c r="AM2089" s="13"/>
      <c r="AN2089" s="13"/>
      <c r="AO2089" s="13"/>
      <c r="AP2089" s="13"/>
    </row>
    <row r="2090" spans="1:42" x14ac:dyDescent="0.25">
      <c r="A2090" s="13"/>
      <c r="C2090" s="13"/>
      <c r="D2090" s="13"/>
      <c r="E2090" s="13"/>
      <c r="F2090" s="13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  <c r="W2090" s="13"/>
      <c r="X2090" s="13"/>
      <c r="Y2090" s="13"/>
      <c r="Z2090" s="13"/>
      <c r="AA2090" s="13"/>
      <c r="AB2090" s="13"/>
      <c r="AC2090" s="13"/>
      <c r="AD2090" s="13"/>
      <c r="AE2090" s="13"/>
      <c r="AF2090" s="13"/>
      <c r="AG2090" s="13"/>
      <c r="AH2090" s="13"/>
      <c r="AI2090" s="13"/>
      <c r="AJ2090" s="13"/>
      <c r="AK2090" s="13"/>
      <c r="AL2090" s="13"/>
      <c r="AM2090" s="13"/>
      <c r="AN2090" s="13"/>
      <c r="AO2090" s="13"/>
      <c r="AP2090" s="13"/>
    </row>
    <row r="2091" spans="1:42" x14ac:dyDescent="0.25">
      <c r="A2091" s="13"/>
      <c r="C2091" s="13"/>
      <c r="D2091" s="13"/>
      <c r="E2091" s="13"/>
      <c r="F2091" s="13"/>
      <c r="G2091" s="13"/>
      <c r="H2091" s="13"/>
      <c r="I2091" s="13"/>
      <c r="J2091" s="13"/>
      <c r="K2091" s="13"/>
      <c r="L2091" s="13"/>
      <c r="M2091" s="13"/>
      <c r="N2091" s="13"/>
      <c r="O2091" s="13"/>
      <c r="P2091" s="13"/>
      <c r="Q2091" s="13"/>
      <c r="R2091" s="13"/>
      <c r="S2091" s="13"/>
      <c r="T2091" s="13"/>
      <c r="U2091" s="13"/>
      <c r="V2091" s="13"/>
      <c r="W2091" s="13"/>
      <c r="X2091" s="13"/>
      <c r="Y2091" s="13"/>
      <c r="Z2091" s="13"/>
      <c r="AA2091" s="13"/>
      <c r="AB2091" s="13"/>
      <c r="AC2091" s="13"/>
      <c r="AD2091" s="13"/>
      <c r="AE2091" s="13"/>
      <c r="AF2091" s="13"/>
      <c r="AG2091" s="13"/>
      <c r="AH2091" s="13"/>
      <c r="AI2091" s="13"/>
      <c r="AJ2091" s="13"/>
      <c r="AK2091" s="13"/>
      <c r="AL2091" s="13"/>
      <c r="AM2091" s="13"/>
      <c r="AN2091" s="13"/>
      <c r="AO2091" s="13"/>
      <c r="AP2091" s="13"/>
    </row>
    <row r="2092" spans="1:42" x14ac:dyDescent="0.25">
      <c r="A2092" s="13"/>
      <c r="C2092" s="13"/>
      <c r="D2092" s="13"/>
      <c r="E2092" s="13"/>
      <c r="F2092" s="13"/>
      <c r="G2092" s="13"/>
      <c r="H2092" s="13"/>
      <c r="I2092" s="13"/>
      <c r="J2092" s="13"/>
      <c r="K2092" s="13"/>
      <c r="L2092" s="13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  <c r="W2092" s="13"/>
      <c r="X2092" s="13"/>
      <c r="Y2092" s="13"/>
      <c r="Z2092" s="13"/>
      <c r="AA2092" s="13"/>
      <c r="AB2092" s="13"/>
      <c r="AC2092" s="13"/>
      <c r="AD2092" s="13"/>
      <c r="AE2092" s="13"/>
      <c r="AF2092" s="13"/>
      <c r="AG2092" s="13"/>
      <c r="AH2092" s="13"/>
      <c r="AI2092" s="13"/>
      <c r="AJ2092" s="13"/>
      <c r="AK2092" s="13"/>
      <c r="AL2092" s="13"/>
      <c r="AM2092" s="13"/>
      <c r="AN2092" s="13"/>
      <c r="AO2092" s="13"/>
      <c r="AP2092" s="13"/>
    </row>
    <row r="2093" spans="1:42" x14ac:dyDescent="0.25">
      <c r="A2093" s="13"/>
      <c r="C2093" s="13"/>
      <c r="D2093" s="13"/>
      <c r="E2093" s="13"/>
      <c r="F2093" s="13"/>
      <c r="G2093" s="13"/>
      <c r="H2093" s="13"/>
      <c r="I2093" s="13"/>
      <c r="J2093" s="13"/>
      <c r="K2093" s="13"/>
      <c r="L2093" s="13"/>
      <c r="M2093" s="13"/>
      <c r="N2093" s="13"/>
      <c r="O2093" s="13"/>
      <c r="P2093" s="13"/>
      <c r="Q2093" s="13"/>
      <c r="R2093" s="13"/>
      <c r="S2093" s="13"/>
      <c r="T2093" s="13"/>
      <c r="U2093" s="13"/>
      <c r="V2093" s="13"/>
      <c r="W2093" s="13"/>
      <c r="X2093" s="13"/>
      <c r="Y2093" s="13"/>
      <c r="Z2093" s="13"/>
      <c r="AA2093" s="13"/>
      <c r="AB2093" s="13"/>
      <c r="AC2093" s="13"/>
      <c r="AD2093" s="13"/>
      <c r="AE2093" s="13"/>
      <c r="AF2093" s="13"/>
      <c r="AG2093" s="13"/>
      <c r="AH2093" s="13"/>
      <c r="AI2093" s="13"/>
      <c r="AJ2093" s="13"/>
      <c r="AK2093" s="13"/>
      <c r="AL2093" s="13"/>
      <c r="AM2093" s="13"/>
      <c r="AN2093" s="13"/>
      <c r="AO2093" s="13"/>
      <c r="AP2093" s="13"/>
    </row>
    <row r="2094" spans="1:42" x14ac:dyDescent="0.25">
      <c r="A2094" s="13"/>
      <c r="C2094" s="13"/>
      <c r="D2094" s="13"/>
      <c r="E2094" s="13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  <c r="AE2094" s="13"/>
      <c r="AF2094" s="13"/>
      <c r="AG2094" s="13"/>
      <c r="AH2094" s="13"/>
      <c r="AI2094" s="13"/>
      <c r="AJ2094" s="13"/>
      <c r="AK2094" s="13"/>
      <c r="AL2094" s="13"/>
      <c r="AM2094" s="13"/>
      <c r="AN2094" s="13"/>
      <c r="AO2094" s="13"/>
      <c r="AP2094" s="13"/>
    </row>
    <row r="2095" spans="1:42" x14ac:dyDescent="0.25">
      <c r="A2095" s="13"/>
      <c r="C2095" s="13"/>
      <c r="D2095" s="13"/>
      <c r="E2095" s="13"/>
      <c r="F2095" s="13"/>
      <c r="G2095" s="13"/>
      <c r="H2095" s="13"/>
      <c r="I2095" s="13"/>
      <c r="J2095" s="13"/>
      <c r="K2095" s="13"/>
      <c r="L2095" s="13"/>
      <c r="M2095" s="13"/>
      <c r="N2095" s="13"/>
      <c r="O2095" s="13"/>
      <c r="P2095" s="13"/>
      <c r="Q2095" s="13"/>
      <c r="R2095" s="13"/>
      <c r="S2095" s="13"/>
      <c r="T2095" s="13"/>
      <c r="U2095" s="13"/>
      <c r="V2095" s="13"/>
      <c r="W2095" s="13"/>
      <c r="X2095" s="13"/>
      <c r="Y2095" s="13"/>
      <c r="Z2095" s="13"/>
      <c r="AA2095" s="13"/>
      <c r="AB2095" s="13"/>
      <c r="AC2095" s="13"/>
      <c r="AD2095" s="13"/>
      <c r="AE2095" s="13"/>
      <c r="AF2095" s="13"/>
      <c r="AG2095" s="13"/>
      <c r="AH2095" s="13"/>
      <c r="AI2095" s="13"/>
      <c r="AJ2095" s="13"/>
      <c r="AK2095" s="13"/>
      <c r="AL2095" s="13"/>
      <c r="AM2095" s="13"/>
      <c r="AN2095" s="13"/>
      <c r="AO2095" s="13"/>
      <c r="AP2095" s="13"/>
    </row>
    <row r="2096" spans="1:42" x14ac:dyDescent="0.25">
      <c r="A2096" s="13"/>
      <c r="C2096" s="13"/>
      <c r="D2096" s="13"/>
      <c r="E2096" s="13"/>
      <c r="F2096" s="13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3"/>
      <c r="S2096" s="13"/>
      <c r="T2096" s="13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  <c r="AE2096" s="13"/>
      <c r="AF2096" s="13"/>
      <c r="AG2096" s="13"/>
      <c r="AH2096" s="13"/>
      <c r="AI2096" s="13"/>
      <c r="AJ2096" s="13"/>
      <c r="AK2096" s="13"/>
      <c r="AL2096" s="13"/>
      <c r="AM2096" s="13"/>
      <c r="AN2096" s="13"/>
      <c r="AO2096" s="13"/>
      <c r="AP2096" s="13"/>
    </row>
    <row r="2097" spans="1:42" x14ac:dyDescent="0.25">
      <c r="A2097" s="13"/>
      <c r="C2097" s="13"/>
      <c r="D2097" s="13"/>
      <c r="E2097" s="13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  <c r="W2097" s="13"/>
      <c r="X2097" s="13"/>
      <c r="Y2097" s="13"/>
      <c r="Z2097" s="13"/>
      <c r="AA2097" s="13"/>
      <c r="AB2097" s="13"/>
      <c r="AC2097" s="13"/>
      <c r="AD2097" s="13"/>
      <c r="AE2097" s="13"/>
      <c r="AF2097" s="13"/>
      <c r="AG2097" s="13"/>
      <c r="AH2097" s="13"/>
      <c r="AI2097" s="13"/>
      <c r="AJ2097" s="13"/>
      <c r="AK2097" s="13"/>
      <c r="AL2097" s="13"/>
      <c r="AM2097" s="13"/>
      <c r="AN2097" s="13"/>
      <c r="AO2097" s="13"/>
      <c r="AP2097" s="13"/>
    </row>
    <row r="2098" spans="1:42" x14ac:dyDescent="0.25">
      <c r="A2098" s="13"/>
      <c r="C2098" s="13"/>
      <c r="D2098" s="13"/>
      <c r="E2098" s="13"/>
      <c r="F2098" s="13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  <c r="W2098" s="13"/>
      <c r="X2098" s="13"/>
      <c r="Y2098" s="13"/>
      <c r="Z2098" s="13"/>
      <c r="AA2098" s="13"/>
      <c r="AB2098" s="13"/>
      <c r="AC2098" s="13"/>
      <c r="AD2098" s="13"/>
      <c r="AE2098" s="13"/>
      <c r="AF2098" s="13"/>
      <c r="AG2098" s="13"/>
      <c r="AH2098" s="13"/>
      <c r="AI2098" s="13"/>
      <c r="AJ2098" s="13"/>
      <c r="AK2098" s="13"/>
      <c r="AL2098" s="13"/>
      <c r="AM2098" s="13"/>
      <c r="AN2098" s="13"/>
      <c r="AO2098" s="13"/>
      <c r="AP2098" s="13"/>
    </row>
    <row r="2099" spans="1:42" x14ac:dyDescent="0.25">
      <c r="A2099" s="13"/>
      <c r="C2099" s="13"/>
      <c r="D2099" s="13"/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  <c r="W2099" s="13"/>
      <c r="X2099" s="13"/>
      <c r="Y2099" s="13"/>
      <c r="Z2099" s="13"/>
      <c r="AA2099" s="13"/>
      <c r="AB2099" s="13"/>
      <c r="AC2099" s="13"/>
      <c r="AD2099" s="13"/>
      <c r="AE2099" s="13"/>
      <c r="AF2099" s="13"/>
      <c r="AG2099" s="13"/>
      <c r="AH2099" s="13"/>
      <c r="AI2099" s="13"/>
      <c r="AJ2099" s="13"/>
      <c r="AK2099" s="13"/>
      <c r="AL2099" s="13"/>
      <c r="AM2099" s="13"/>
      <c r="AN2099" s="13"/>
      <c r="AO2099" s="13"/>
      <c r="AP2099" s="13"/>
    </row>
    <row r="2100" spans="1:42" x14ac:dyDescent="0.25">
      <c r="A2100" s="13"/>
      <c r="C2100" s="13"/>
      <c r="D2100" s="13"/>
      <c r="E2100" s="13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  <c r="W2100" s="13"/>
      <c r="X2100" s="13"/>
      <c r="Y2100" s="13"/>
      <c r="Z2100" s="13"/>
      <c r="AA2100" s="13"/>
      <c r="AB2100" s="13"/>
      <c r="AC2100" s="13"/>
      <c r="AD2100" s="13"/>
      <c r="AE2100" s="13"/>
      <c r="AF2100" s="13"/>
      <c r="AG2100" s="13"/>
      <c r="AH2100" s="13"/>
      <c r="AI2100" s="13"/>
      <c r="AJ2100" s="13"/>
      <c r="AK2100" s="13"/>
      <c r="AL2100" s="13"/>
      <c r="AM2100" s="13"/>
      <c r="AN2100" s="13"/>
      <c r="AO2100" s="13"/>
      <c r="AP2100" s="13"/>
    </row>
    <row r="2101" spans="1:42" x14ac:dyDescent="0.25">
      <c r="A2101" s="13"/>
      <c r="C2101" s="13"/>
      <c r="D2101" s="13"/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  <c r="W2101" s="13"/>
      <c r="X2101" s="13"/>
      <c r="Y2101" s="13"/>
      <c r="Z2101" s="13"/>
      <c r="AA2101" s="13"/>
      <c r="AB2101" s="13"/>
      <c r="AC2101" s="13"/>
      <c r="AD2101" s="13"/>
      <c r="AE2101" s="13"/>
      <c r="AF2101" s="13"/>
      <c r="AG2101" s="13"/>
      <c r="AH2101" s="13"/>
      <c r="AI2101" s="13"/>
      <c r="AJ2101" s="13"/>
      <c r="AK2101" s="13"/>
      <c r="AL2101" s="13"/>
      <c r="AM2101" s="13"/>
      <c r="AN2101" s="13"/>
      <c r="AO2101" s="13"/>
      <c r="AP2101" s="13"/>
    </row>
    <row r="2102" spans="1:42" x14ac:dyDescent="0.25">
      <c r="A2102" s="13"/>
      <c r="C2102" s="13"/>
      <c r="D2102" s="13"/>
      <c r="E2102" s="13"/>
      <c r="F2102" s="13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3"/>
      <c r="R2102" s="13"/>
      <c r="S2102" s="13"/>
      <c r="T2102" s="13"/>
      <c r="U2102" s="13"/>
      <c r="V2102" s="13"/>
      <c r="W2102" s="13"/>
      <c r="X2102" s="13"/>
      <c r="Y2102" s="13"/>
      <c r="Z2102" s="13"/>
      <c r="AA2102" s="13"/>
      <c r="AB2102" s="13"/>
      <c r="AC2102" s="13"/>
      <c r="AD2102" s="13"/>
      <c r="AE2102" s="13"/>
      <c r="AF2102" s="13"/>
      <c r="AG2102" s="13"/>
      <c r="AH2102" s="13"/>
      <c r="AI2102" s="13"/>
      <c r="AJ2102" s="13"/>
      <c r="AK2102" s="13"/>
      <c r="AL2102" s="13"/>
      <c r="AM2102" s="13"/>
      <c r="AN2102" s="13"/>
      <c r="AO2102" s="13"/>
      <c r="AP2102" s="13"/>
    </row>
    <row r="2103" spans="1:42" x14ac:dyDescent="0.25">
      <c r="A2103" s="13"/>
      <c r="C2103" s="13"/>
      <c r="D2103" s="13"/>
      <c r="E2103" s="13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  <c r="W2103" s="13"/>
      <c r="X2103" s="13"/>
      <c r="Y2103" s="13"/>
      <c r="Z2103" s="13"/>
      <c r="AA2103" s="13"/>
      <c r="AB2103" s="13"/>
      <c r="AC2103" s="13"/>
      <c r="AD2103" s="13"/>
      <c r="AE2103" s="13"/>
      <c r="AF2103" s="13"/>
      <c r="AG2103" s="13"/>
      <c r="AH2103" s="13"/>
      <c r="AI2103" s="13"/>
      <c r="AJ2103" s="13"/>
      <c r="AK2103" s="13"/>
      <c r="AL2103" s="13"/>
      <c r="AM2103" s="13"/>
      <c r="AN2103" s="13"/>
      <c r="AO2103" s="13"/>
      <c r="AP2103" s="13"/>
    </row>
    <row r="2104" spans="1:42" x14ac:dyDescent="0.25">
      <c r="A2104" s="13"/>
      <c r="C2104" s="13"/>
      <c r="D2104" s="13"/>
      <c r="E2104" s="13"/>
      <c r="F2104" s="13"/>
      <c r="G2104" s="13"/>
      <c r="H2104" s="13"/>
      <c r="I2104" s="13"/>
      <c r="J2104" s="13"/>
      <c r="K2104" s="13"/>
      <c r="L2104" s="13"/>
      <c r="M2104" s="13"/>
      <c r="N2104" s="13"/>
      <c r="O2104" s="13"/>
      <c r="P2104" s="13"/>
      <c r="Q2104" s="13"/>
      <c r="R2104" s="13"/>
      <c r="S2104" s="13"/>
      <c r="T2104" s="13"/>
      <c r="U2104" s="13"/>
      <c r="V2104" s="13"/>
      <c r="W2104" s="13"/>
      <c r="X2104" s="13"/>
      <c r="Y2104" s="13"/>
      <c r="Z2104" s="13"/>
      <c r="AA2104" s="13"/>
      <c r="AB2104" s="13"/>
      <c r="AC2104" s="13"/>
      <c r="AD2104" s="13"/>
      <c r="AE2104" s="13"/>
      <c r="AF2104" s="13"/>
      <c r="AG2104" s="13"/>
      <c r="AH2104" s="13"/>
      <c r="AI2104" s="13"/>
      <c r="AJ2104" s="13"/>
      <c r="AK2104" s="13"/>
      <c r="AL2104" s="13"/>
      <c r="AM2104" s="13"/>
      <c r="AN2104" s="13"/>
      <c r="AO2104" s="13"/>
      <c r="AP2104" s="13"/>
    </row>
    <row r="2105" spans="1:42" x14ac:dyDescent="0.25">
      <c r="A2105" s="13"/>
      <c r="C2105" s="13"/>
      <c r="D2105" s="13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  <c r="W2105" s="13"/>
      <c r="X2105" s="13"/>
      <c r="Y2105" s="13"/>
      <c r="Z2105" s="13"/>
      <c r="AA2105" s="13"/>
      <c r="AB2105" s="13"/>
      <c r="AC2105" s="13"/>
      <c r="AD2105" s="13"/>
      <c r="AE2105" s="13"/>
      <c r="AF2105" s="13"/>
      <c r="AG2105" s="13"/>
      <c r="AH2105" s="13"/>
      <c r="AI2105" s="13"/>
      <c r="AJ2105" s="13"/>
      <c r="AK2105" s="13"/>
      <c r="AL2105" s="13"/>
      <c r="AM2105" s="13"/>
      <c r="AN2105" s="13"/>
      <c r="AO2105" s="13"/>
      <c r="AP2105" s="13"/>
    </row>
    <row r="2106" spans="1:42" x14ac:dyDescent="0.25">
      <c r="A2106" s="13"/>
      <c r="C2106" s="13"/>
      <c r="D2106" s="13"/>
      <c r="E2106" s="13"/>
      <c r="F2106" s="13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3"/>
      <c r="S2106" s="13"/>
      <c r="T2106" s="13"/>
      <c r="U2106" s="13"/>
      <c r="V2106" s="13"/>
      <c r="W2106" s="13"/>
      <c r="X2106" s="13"/>
      <c r="Y2106" s="13"/>
      <c r="Z2106" s="13"/>
      <c r="AA2106" s="13"/>
      <c r="AB2106" s="13"/>
      <c r="AC2106" s="13"/>
      <c r="AD2106" s="13"/>
      <c r="AE2106" s="13"/>
      <c r="AF2106" s="13"/>
      <c r="AG2106" s="13"/>
      <c r="AH2106" s="13"/>
      <c r="AI2106" s="13"/>
      <c r="AJ2106" s="13"/>
      <c r="AK2106" s="13"/>
      <c r="AL2106" s="13"/>
      <c r="AM2106" s="13"/>
      <c r="AN2106" s="13"/>
      <c r="AO2106" s="13"/>
      <c r="AP2106" s="13"/>
    </row>
    <row r="2107" spans="1:42" x14ac:dyDescent="0.25">
      <c r="A2107" s="13"/>
      <c r="C2107" s="13"/>
      <c r="D2107" s="13"/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  <c r="W2107" s="13"/>
      <c r="X2107" s="13"/>
      <c r="Y2107" s="13"/>
      <c r="Z2107" s="13"/>
      <c r="AA2107" s="13"/>
      <c r="AB2107" s="13"/>
      <c r="AC2107" s="13"/>
      <c r="AD2107" s="13"/>
      <c r="AE2107" s="13"/>
      <c r="AF2107" s="13"/>
      <c r="AG2107" s="13"/>
      <c r="AH2107" s="13"/>
      <c r="AI2107" s="13"/>
      <c r="AJ2107" s="13"/>
      <c r="AK2107" s="13"/>
      <c r="AL2107" s="13"/>
      <c r="AM2107" s="13"/>
      <c r="AN2107" s="13"/>
      <c r="AO2107" s="13"/>
      <c r="AP2107" s="13"/>
    </row>
    <row r="2108" spans="1:42" x14ac:dyDescent="0.25">
      <c r="A2108" s="13"/>
      <c r="C2108" s="13"/>
      <c r="D2108" s="13"/>
      <c r="E2108" s="13"/>
      <c r="F2108" s="13"/>
      <c r="G2108" s="13"/>
      <c r="H2108" s="13"/>
      <c r="I2108" s="13"/>
      <c r="J2108" s="13"/>
      <c r="K2108" s="13"/>
      <c r="L2108" s="13"/>
      <c r="M2108" s="13"/>
      <c r="N2108" s="13"/>
      <c r="O2108" s="13"/>
      <c r="P2108" s="13"/>
      <c r="Q2108" s="13"/>
      <c r="R2108" s="13"/>
      <c r="S2108" s="13"/>
      <c r="T2108" s="13"/>
      <c r="U2108" s="13"/>
      <c r="V2108" s="13"/>
      <c r="W2108" s="13"/>
      <c r="X2108" s="13"/>
      <c r="Y2108" s="13"/>
      <c r="Z2108" s="13"/>
      <c r="AA2108" s="13"/>
      <c r="AB2108" s="13"/>
      <c r="AC2108" s="13"/>
      <c r="AD2108" s="13"/>
      <c r="AE2108" s="13"/>
      <c r="AF2108" s="13"/>
      <c r="AG2108" s="13"/>
      <c r="AH2108" s="13"/>
      <c r="AI2108" s="13"/>
      <c r="AJ2108" s="13"/>
      <c r="AK2108" s="13"/>
      <c r="AL2108" s="13"/>
      <c r="AM2108" s="13"/>
      <c r="AN2108" s="13"/>
      <c r="AO2108" s="13"/>
      <c r="AP2108" s="13"/>
    </row>
    <row r="2109" spans="1:42" x14ac:dyDescent="0.25">
      <c r="A2109" s="13"/>
      <c r="C2109" s="13"/>
      <c r="D2109" s="13"/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  <c r="W2109" s="13"/>
      <c r="X2109" s="13"/>
      <c r="Y2109" s="13"/>
      <c r="Z2109" s="13"/>
      <c r="AA2109" s="13"/>
      <c r="AB2109" s="13"/>
      <c r="AC2109" s="13"/>
      <c r="AD2109" s="13"/>
      <c r="AE2109" s="13"/>
      <c r="AF2109" s="13"/>
      <c r="AG2109" s="13"/>
      <c r="AH2109" s="13"/>
      <c r="AI2109" s="13"/>
      <c r="AJ2109" s="13"/>
      <c r="AK2109" s="13"/>
      <c r="AL2109" s="13"/>
      <c r="AM2109" s="13"/>
      <c r="AN2109" s="13"/>
      <c r="AO2109" s="13"/>
      <c r="AP2109" s="13"/>
    </row>
    <row r="2110" spans="1:42" x14ac:dyDescent="0.25">
      <c r="A2110" s="13"/>
      <c r="C2110" s="13"/>
      <c r="D2110" s="13"/>
      <c r="E2110" s="13"/>
      <c r="F2110" s="13"/>
      <c r="G2110" s="13"/>
      <c r="H2110" s="13"/>
      <c r="I2110" s="13"/>
      <c r="J2110" s="13"/>
      <c r="K2110" s="13"/>
      <c r="L2110" s="13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  <c r="W2110" s="13"/>
      <c r="X2110" s="13"/>
      <c r="Y2110" s="13"/>
      <c r="Z2110" s="13"/>
      <c r="AA2110" s="13"/>
      <c r="AB2110" s="13"/>
      <c r="AC2110" s="13"/>
      <c r="AD2110" s="13"/>
      <c r="AE2110" s="13"/>
      <c r="AF2110" s="13"/>
      <c r="AG2110" s="13"/>
      <c r="AH2110" s="13"/>
      <c r="AI2110" s="13"/>
      <c r="AJ2110" s="13"/>
      <c r="AK2110" s="13"/>
      <c r="AL2110" s="13"/>
      <c r="AM2110" s="13"/>
      <c r="AN2110" s="13"/>
      <c r="AO2110" s="13"/>
      <c r="AP2110" s="13"/>
    </row>
    <row r="2111" spans="1:42" x14ac:dyDescent="0.25">
      <c r="A2111" s="13"/>
      <c r="C2111" s="13"/>
      <c r="D2111" s="13"/>
      <c r="E2111" s="13"/>
      <c r="F2111" s="13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  <c r="W2111" s="13"/>
      <c r="X2111" s="13"/>
      <c r="Y2111" s="13"/>
      <c r="Z2111" s="13"/>
      <c r="AA2111" s="13"/>
      <c r="AB2111" s="13"/>
      <c r="AC2111" s="13"/>
      <c r="AD2111" s="13"/>
      <c r="AE2111" s="13"/>
      <c r="AF2111" s="13"/>
      <c r="AG2111" s="13"/>
      <c r="AH2111" s="13"/>
      <c r="AI2111" s="13"/>
      <c r="AJ2111" s="13"/>
      <c r="AK2111" s="13"/>
      <c r="AL2111" s="13"/>
      <c r="AM2111" s="13"/>
      <c r="AN2111" s="13"/>
      <c r="AO2111" s="13"/>
      <c r="AP2111" s="13"/>
    </row>
    <row r="2112" spans="1:42" x14ac:dyDescent="0.25">
      <c r="A2112" s="13"/>
      <c r="C2112" s="13"/>
      <c r="D2112" s="13"/>
      <c r="E2112" s="13"/>
      <c r="F2112" s="13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  <c r="W2112" s="13"/>
      <c r="X2112" s="13"/>
      <c r="Y2112" s="13"/>
      <c r="Z2112" s="13"/>
      <c r="AA2112" s="13"/>
      <c r="AB2112" s="13"/>
      <c r="AC2112" s="13"/>
      <c r="AD2112" s="13"/>
      <c r="AE2112" s="13"/>
      <c r="AF2112" s="13"/>
      <c r="AG2112" s="13"/>
      <c r="AH2112" s="13"/>
      <c r="AI2112" s="13"/>
      <c r="AJ2112" s="13"/>
      <c r="AK2112" s="13"/>
      <c r="AL2112" s="13"/>
      <c r="AM2112" s="13"/>
      <c r="AN2112" s="13"/>
      <c r="AO2112" s="13"/>
      <c r="AP2112" s="13"/>
    </row>
    <row r="2113" spans="1:42" x14ac:dyDescent="0.25">
      <c r="A2113" s="13"/>
      <c r="C2113" s="13"/>
      <c r="D2113" s="13"/>
      <c r="E2113" s="13"/>
      <c r="F2113" s="13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  <c r="W2113" s="13"/>
      <c r="X2113" s="13"/>
      <c r="Y2113" s="13"/>
      <c r="Z2113" s="13"/>
      <c r="AA2113" s="13"/>
      <c r="AB2113" s="13"/>
      <c r="AC2113" s="13"/>
      <c r="AD2113" s="13"/>
      <c r="AE2113" s="13"/>
      <c r="AF2113" s="13"/>
      <c r="AG2113" s="13"/>
      <c r="AH2113" s="13"/>
      <c r="AI2113" s="13"/>
      <c r="AJ2113" s="13"/>
      <c r="AK2113" s="13"/>
      <c r="AL2113" s="13"/>
      <c r="AM2113" s="13"/>
      <c r="AN2113" s="13"/>
      <c r="AO2113" s="13"/>
      <c r="AP2113" s="13"/>
    </row>
    <row r="2114" spans="1:42" x14ac:dyDescent="0.25">
      <c r="A2114" s="13"/>
      <c r="C2114" s="13"/>
      <c r="D2114" s="13"/>
      <c r="E2114" s="13"/>
      <c r="F2114" s="13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  <c r="W2114" s="13"/>
      <c r="X2114" s="13"/>
      <c r="Y2114" s="13"/>
      <c r="Z2114" s="13"/>
      <c r="AA2114" s="13"/>
      <c r="AB2114" s="13"/>
      <c r="AC2114" s="13"/>
      <c r="AD2114" s="13"/>
      <c r="AE2114" s="13"/>
      <c r="AF2114" s="13"/>
      <c r="AG2114" s="13"/>
      <c r="AH2114" s="13"/>
      <c r="AI2114" s="13"/>
      <c r="AJ2114" s="13"/>
      <c r="AK2114" s="13"/>
      <c r="AL2114" s="13"/>
      <c r="AM2114" s="13"/>
      <c r="AN2114" s="13"/>
      <c r="AO2114" s="13"/>
      <c r="AP2114" s="13"/>
    </row>
    <row r="2115" spans="1:42" x14ac:dyDescent="0.25">
      <c r="A2115" s="13"/>
      <c r="C2115" s="13"/>
      <c r="D2115" s="13"/>
      <c r="E2115" s="13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  <c r="P2115" s="13"/>
      <c r="Q2115" s="13"/>
      <c r="R2115" s="13"/>
      <c r="S2115" s="13"/>
      <c r="T2115" s="13"/>
      <c r="U2115" s="13"/>
      <c r="V2115" s="13"/>
      <c r="W2115" s="13"/>
      <c r="X2115" s="13"/>
      <c r="Y2115" s="13"/>
      <c r="Z2115" s="13"/>
      <c r="AA2115" s="13"/>
      <c r="AB2115" s="13"/>
      <c r="AC2115" s="13"/>
      <c r="AD2115" s="13"/>
      <c r="AE2115" s="13"/>
      <c r="AF2115" s="13"/>
      <c r="AG2115" s="13"/>
      <c r="AH2115" s="13"/>
      <c r="AI2115" s="13"/>
      <c r="AJ2115" s="13"/>
      <c r="AK2115" s="13"/>
      <c r="AL2115" s="13"/>
      <c r="AM2115" s="13"/>
      <c r="AN2115" s="13"/>
      <c r="AO2115" s="13"/>
      <c r="AP2115" s="13"/>
    </row>
    <row r="2116" spans="1:42" x14ac:dyDescent="0.25">
      <c r="A2116" s="13"/>
      <c r="C2116" s="13"/>
      <c r="D2116" s="13"/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  <c r="W2116" s="13"/>
      <c r="X2116" s="13"/>
      <c r="Y2116" s="13"/>
      <c r="Z2116" s="13"/>
      <c r="AA2116" s="13"/>
      <c r="AB2116" s="13"/>
      <c r="AC2116" s="13"/>
      <c r="AD2116" s="13"/>
      <c r="AE2116" s="13"/>
      <c r="AF2116" s="13"/>
      <c r="AG2116" s="13"/>
      <c r="AH2116" s="13"/>
      <c r="AI2116" s="13"/>
      <c r="AJ2116" s="13"/>
      <c r="AK2116" s="13"/>
      <c r="AL2116" s="13"/>
      <c r="AM2116" s="13"/>
      <c r="AN2116" s="13"/>
      <c r="AO2116" s="13"/>
      <c r="AP2116" s="13"/>
    </row>
    <row r="2117" spans="1:42" x14ac:dyDescent="0.25">
      <c r="A2117" s="13"/>
      <c r="C2117" s="13"/>
      <c r="D2117" s="13"/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  <c r="R2117" s="13"/>
      <c r="S2117" s="13"/>
      <c r="T2117" s="13"/>
      <c r="U2117" s="13"/>
      <c r="V2117" s="13"/>
      <c r="W2117" s="13"/>
      <c r="X2117" s="13"/>
      <c r="Y2117" s="13"/>
      <c r="Z2117" s="13"/>
      <c r="AA2117" s="13"/>
      <c r="AB2117" s="13"/>
      <c r="AC2117" s="13"/>
      <c r="AD2117" s="13"/>
      <c r="AE2117" s="13"/>
      <c r="AF2117" s="13"/>
      <c r="AG2117" s="13"/>
      <c r="AH2117" s="13"/>
      <c r="AI2117" s="13"/>
      <c r="AJ2117" s="13"/>
      <c r="AK2117" s="13"/>
      <c r="AL2117" s="13"/>
      <c r="AM2117" s="13"/>
      <c r="AN2117" s="13"/>
      <c r="AO2117" s="13"/>
      <c r="AP2117" s="13"/>
    </row>
    <row r="2118" spans="1:42" x14ac:dyDescent="0.25">
      <c r="A2118" s="13"/>
      <c r="C2118" s="13"/>
      <c r="D2118" s="13"/>
      <c r="E2118" s="13"/>
      <c r="F2118" s="13"/>
      <c r="G2118" s="13"/>
      <c r="H2118" s="13"/>
      <c r="I2118" s="13"/>
      <c r="J2118" s="13"/>
      <c r="K2118" s="13"/>
      <c r="L2118" s="13"/>
      <c r="M2118" s="13"/>
      <c r="N2118" s="13"/>
      <c r="O2118" s="13"/>
      <c r="P2118" s="13"/>
      <c r="Q2118" s="13"/>
      <c r="R2118" s="13"/>
      <c r="S2118" s="13"/>
      <c r="T2118" s="13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F2118" s="13"/>
      <c r="AG2118" s="13"/>
      <c r="AH2118" s="13"/>
      <c r="AI2118" s="13"/>
      <c r="AJ2118" s="13"/>
      <c r="AK2118" s="13"/>
      <c r="AL2118" s="13"/>
      <c r="AM2118" s="13"/>
      <c r="AN2118" s="13"/>
      <c r="AO2118" s="13"/>
      <c r="AP2118" s="13"/>
    </row>
    <row r="2119" spans="1:42" x14ac:dyDescent="0.25">
      <c r="A2119" s="13"/>
      <c r="C2119" s="13"/>
      <c r="D2119" s="13"/>
      <c r="E2119" s="13"/>
      <c r="F2119" s="13"/>
      <c r="G2119" s="13"/>
      <c r="H2119" s="13"/>
      <c r="I2119" s="13"/>
      <c r="J2119" s="13"/>
      <c r="K2119" s="13"/>
      <c r="L2119" s="13"/>
      <c r="M2119" s="13"/>
      <c r="N2119" s="13"/>
      <c r="O2119" s="13"/>
      <c r="P2119" s="13"/>
      <c r="Q2119" s="13"/>
      <c r="R2119" s="13"/>
      <c r="S2119" s="13"/>
      <c r="T2119" s="13"/>
      <c r="U2119" s="13"/>
      <c r="V2119" s="13"/>
      <c r="W2119" s="13"/>
      <c r="X2119" s="13"/>
      <c r="Y2119" s="13"/>
      <c r="Z2119" s="13"/>
      <c r="AA2119" s="13"/>
      <c r="AB2119" s="13"/>
      <c r="AC2119" s="13"/>
      <c r="AD2119" s="13"/>
      <c r="AE2119" s="13"/>
      <c r="AF2119" s="13"/>
      <c r="AG2119" s="13"/>
      <c r="AH2119" s="13"/>
      <c r="AI2119" s="13"/>
      <c r="AJ2119" s="13"/>
      <c r="AK2119" s="13"/>
      <c r="AL2119" s="13"/>
      <c r="AM2119" s="13"/>
      <c r="AN2119" s="13"/>
      <c r="AO2119" s="13"/>
      <c r="AP2119" s="13"/>
    </row>
    <row r="2120" spans="1:42" x14ac:dyDescent="0.25">
      <c r="A2120" s="13"/>
      <c r="C2120" s="13"/>
      <c r="D2120" s="13"/>
      <c r="E2120" s="13"/>
      <c r="F2120" s="13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/>
      <c r="Q2120" s="13"/>
      <c r="R2120" s="13"/>
      <c r="S2120" s="13"/>
      <c r="T2120" s="13"/>
      <c r="U2120" s="13"/>
      <c r="V2120" s="13"/>
      <c r="W2120" s="13"/>
      <c r="X2120" s="13"/>
      <c r="Y2120" s="13"/>
      <c r="Z2120" s="13"/>
      <c r="AA2120" s="13"/>
      <c r="AB2120" s="13"/>
      <c r="AC2120" s="13"/>
      <c r="AD2120" s="13"/>
      <c r="AE2120" s="13"/>
      <c r="AF2120" s="13"/>
      <c r="AG2120" s="13"/>
      <c r="AH2120" s="13"/>
      <c r="AI2120" s="13"/>
      <c r="AJ2120" s="13"/>
      <c r="AK2120" s="13"/>
      <c r="AL2120" s="13"/>
      <c r="AM2120" s="13"/>
      <c r="AN2120" s="13"/>
      <c r="AO2120" s="13"/>
      <c r="AP2120" s="13"/>
    </row>
    <row r="2121" spans="1:42" x14ac:dyDescent="0.25">
      <c r="A2121" s="13"/>
      <c r="C2121" s="13"/>
      <c r="D2121" s="13"/>
      <c r="E2121" s="13"/>
      <c r="F2121" s="13"/>
      <c r="G2121" s="13"/>
      <c r="H2121" s="13"/>
      <c r="I2121" s="13"/>
      <c r="J2121" s="13"/>
      <c r="K2121" s="13"/>
      <c r="L2121" s="13"/>
      <c r="M2121" s="13"/>
      <c r="N2121" s="13"/>
      <c r="O2121" s="13"/>
      <c r="P2121" s="13"/>
      <c r="Q2121" s="13"/>
      <c r="R2121" s="13"/>
      <c r="S2121" s="13"/>
      <c r="T2121" s="13"/>
      <c r="U2121" s="13"/>
      <c r="V2121" s="13"/>
      <c r="W2121" s="13"/>
      <c r="X2121" s="13"/>
      <c r="Y2121" s="13"/>
      <c r="Z2121" s="13"/>
      <c r="AA2121" s="13"/>
      <c r="AB2121" s="13"/>
      <c r="AC2121" s="13"/>
      <c r="AD2121" s="13"/>
      <c r="AE2121" s="13"/>
      <c r="AF2121" s="13"/>
      <c r="AG2121" s="13"/>
      <c r="AH2121" s="13"/>
      <c r="AI2121" s="13"/>
      <c r="AJ2121" s="13"/>
      <c r="AK2121" s="13"/>
      <c r="AL2121" s="13"/>
      <c r="AM2121" s="13"/>
      <c r="AN2121" s="13"/>
      <c r="AO2121" s="13"/>
      <c r="AP2121" s="13"/>
    </row>
    <row r="2122" spans="1:42" x14ac:dyDescent="0.25">
      <c r="A2122" s="13"/>
      <c r="C2122" s="13"/>
      <c r="D2122" s="13"/>
      <c r="E2122" s="13"/>
      <c r="F2122" s="13"/>
      <c r="G2122" s="13"/>
      <c r="H2122" s="13"/>
      <c r="I2122" s="13"/>
      <c r="J2122" s="13"/>
      <c r="K2122" s="13"/>
      <c r="L2122" s="13"/>
      <c r="M2122" s="13"/>
      <c r="N2122" s="13"/>
      <c r="O2122" s="13"/>
      <c r="P2122" s="13"/>
      <c r="Q2122" s="13"/>
      <c r="R2122" s="13"/>
      <c r="S2122" s="13"/>
      <c r="T2122" s="13"/>
      <c r="U2122" s="13"/>
      <c r="V2122" s="13"/>
      <c r="W2122" s="13"/>
      <c r="X2122" s="13"/>
      <c r="Y2122" s="13"/>
      <c r="Z2122" s="13"/>
      <c r="AA2122" s="13"/>
      <c r="AB2122" s="13"/>
      <c r="AC2122" s="13"/>
      <c r="AD2122" s="13"/>
      <c r="AE2122" s="13"/>
      <c r="AF2122" s="13"/>
      <c r="AG2122" s="13"/>
      <c r="AH2122" s="13"/>
      <c r="AI2122" s="13"/>
      <c r="AJ2122" s="13"/>
      <c r="AK2122" s="13"/>
      <c r="AL2122" s="13"/>
      <c r="AM2122" s="13"/>
      <c r="AN2122" s="13"/>
      <c r="AO2122" s="13"/>
      <c r="AP2122" s="13"/>
    </row>
    <row r="2123" spans="1:42" x14ac:dyDescent="0.25">
      <c r="A2123" s="13"/>
      <c r="C2123" s="13"/>
      <c r="D2123" s="13"/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  <c r="W2123" s="13"/>
      <c r="X2123" s="13"/>
      <c r="Y2123" s="13"/>
      <c r="Z2123" s="13"/>
      <c r="AA2123" s="13"/>
      <c r="AB2123" s="13"/>
      <c r="AC2123" s="13"/>
      <c r="AD2123" s="13"/>
      <c r="AE2123" s="13"/>
      <c r="AF2123" s="13"/>
      <c r="AG2123" s="13"/>
      <c r="AH2123" s="13"/>
      <c r="AI2123" s="13"/>
      <c r="AJ2123" s="13"/>
      <c r="AK2123" s="13"/>
      <c r="AL2123" s="13"/>
      <c r="AM2123" s="13"/>
      <c r="AN2123" s="13"/>
      <c r="AO2123" s="13"/>
      <c r="AP2123" s="13"/>
    </row>
    <row r="2124" spans="1:42" x14ac:dyDescent="0.25">
      <c r="A2124" s="13"/>
      <c r="C2124" s="13"/>
      <c r="D2124" s="13"/>
      <c r="E2124" s="13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  <c r="W2124" s="13"/>
      <c r="X2124" s="13"/>
      <c r="Y2124" s="13"/>
      <c r="Z2124" s="13"/>
      <c r="AA2124" s="13"/>
      <c r="AB2124" s="13"/>
      <c r="AC2124" s="13"/>
      <c r="AD2124" s="13"/>
      <c r="AE2124" s="13"/>
      <c r="AF2124" s="13"/>
      <c r="AG2124" s="13"/>
      <c r="AH2124" s="13"/>
      <c r="AI2124" s="13"/>
      <c r="AJ2124" s="13"/>
      <c r="AK2124" s="13"/>
      <c r="AL2124" s="13"/>
      <c r="AM2124" s="13"/>
      <c r="AN2124" s="13"/>
      <c r="AO2124" s="13"/>
      <c r="AP2124" s="13"/>
    </row>
    <row r="2125" spans="1:42" x14ac:dyDescent="0.25">
      <c r="A2125" s="13"/>
      <c r="C2125" s="13"/>
      <c r="D2125" s="13"/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  <c r="P2125" s="13"/>
      <c r="Q2125" s="13"/>
      <c r="R2125" s="13"/>
      <c r="S2125" s="13"/>
      <c r="T2125" s="13"/>
      <c r="U2125" s="13"/>
      <c r="V2125" s="13"/>
      <c r="W2125" s="13"/>
      <c r="X2125" s="13"/>
      <c r="Y2125" s="13"/>
      <c r="Z2125" s="13"/>
      <c r="AA2125" s="13"/>
      <c r="AB2125" s="13"/>
      <c r="AC2125" s="13"/>
      <c r="AD2125" s="13"/>
      <c r="AE2125" s="13"/>
      <c r="AF2125" s="13"/>
      <c r="AG2125" s="13"/>
      <c r="AH2125" s="13"/>
      <c r="AI2125" s="13"/>
      <c r="AJ2125" s="13"/>
      <c r="AK2125" s="13"/>
      <c r="AL2125" s="13"/>
      <c r="AM2125" s="13"/>
      <c r="AN2125" s="13"/>
      <c r="AO2125" s="13"/>
      <c r="AP2125" s="13"/>
    </row>
    <row r="2126" spans="1:42" x14ac:dyDescent="0.25">
      <c r="A2126" s="13"/>
      <c r="C2126" s="13"/>
      <c r="D2126" s="13"/>
      <c r="E2126" s="13"/>
      <c r="F2126" s="13"/>
      <c r="G2126" s="13"/>
      <c r="H2126" s="13"/>
      <c r="I2126" s="13"/>
      <c r="J2126" s="13"/>
      <c r="K2126" s="13"/>
      <c r="L2126" s="13"/>
      <c r="M2126" s="13"/>
      <c r="N2126" s="13"/>
      <c r="O2126" s="13"/>
      <c r="P2126" s="13"/>
      <c r="Q2126" s="13"/>
      <c r="R2126" s="13"/>
      <c r="S2126" s="13"/>
      <c r="T2126" s="13"/>
      <c r="U2126" s="13"/>
      <c r="V2126" s="13"/>
      <c r="W2126" s="13"/>
      <c r="X2126" s="13"/>
      <c r="Y2126" s="13"/>
      <c r="Z2126" s="13"/>
      <c r="AA2126" s="13"/>
      <c r="AB2126" s="13"/>
      <c r="AC2126" s="13"/>
      <c r="AD2126" s="13"/>
      <c r="AE2126" s="13"/>
      <c r="AF2126" s="13"/>
      <c r="AG2126" s="13"/>
      <c r="AH2126" s="13"/>
      <c r="AI2126" s="13"/>
      <c r="AJ2126" s="13"/>
      <c r="AK2126" s="13"/>
      <c r="AL2126" s="13"/>
      <c r="AM2126" s="13"/>
      <c r="AN2126" s="13"/>
      <c r="AO2126" s="13"/>
      <c r="AP2126" s="13"/>
    </row>
    <row r="2127" spans="1:42" x14ac:dyDescent="0.25">
      <c r="A2127" s="13"/>
      <c r="C2127" s="13"/>
      <c r="D2127" s="13"/>
      <c r="E2127" s="13"/>
      <c r="F2127" s="13"/>
      <c r="G2127" s="13"/>
      <c r="H2127" s="13"/>
      <c r="I2127" s="13"/>
      <c r="J2127" s="13"/>
      <c r="K2127" s="13"/>
      <c r="L2127" s="13"/>
      <c r="M2127" s="13"/>
      <c r="N2127" s="13"/>
      <c r="O2127" s="13"/>
      <c r="P2127" s="13"/>
      <c r="Q2127" s="13"/>
      <c r="R2127" s="13"/>
      <c r="S2127" s="13"/>
      <c r="T2127" s="13"/>
      <c r="U2127" s="13"/>
      <c r="V2127" s="13"/>
      <c r="W2127" s="13"/>
      <c r="X2127" s="13"/>
      <c r="Y2127" s="13"/>
      <c r="Z2127" s="13"/>
      <c r="AA2127" s="13"/>
      <c r="AB2127" s="13"/>
      <c r="AC2127" s="13"/>
      <c r="AD2127" s="13"/>
      <c r="AE2127" s="13"/>
      <c r="AF2127" s="13"/>
      <c r="AG2127" s="13"/>
      <c r="AH2127" s="13"/>
      <c r="AI2127" s="13"/>
      <c r="AJ2127" s="13"/>
      <c r="AK2127" s="13"/>
      <c r="AL2127" s="13"/>
      <c r="AM2127" s="13"/>
      <c r="AN2127" s="13"/>
      <c r="AO2127" s="13"/>
      <c r="AP2127" s="13"/>
    </row>
    <row r="2128" spans="1:42" x14ac:dyDescent="0.25">
      <c r="A2128" s="13"/>
      <c r="C2128" s="13"/>
      <c r="D2128" s="13"/>
      <c r="E2128" s="13"/>
      <c r="F2128" s="13"/>
      <c r="G2128" s="13"/>
      <c r="H2128" s="13"/>
      <c r="I2128" s="13"/>
      <c r="J2128" s="13"/>
      <c r="K2128" s="13"/>
      <c r="L2128" s="13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  <c r="W2128" s="13"/>
      <c r="X2128" s="13"/>
      <c r="Y2128" s="13"/>
      <c r="Z2128" s="13"/>
      <c r="AA2128" s="13"/>
      <c r="AB2128" s="13"/>
      <c r="AC2128" s="13"/>
      <c r="AD2128" s="13"/>
      <c r="AE2128" s="13"/>
      <c r="AF2128" s="13"/>
      <c r="AG2128" s="13"/>
      <c r="AH2128" s="13"/>
      <c r="AI2128" s="13"/>
      <c r="AJ2128" s="13"/>
      <c r="AK2128" s="13"/>
      <c r="AL2128" s="13"/>
      <c r="AM2128" s="13"/>
      <c r="AN2128" s="13"/>
      <c r="AO2128" s="13"/>
      <c r="AP2128" s="13"/>
    </row>
    <row r="2129" spans="1:42" x14ac:dyDescent="0.25">
      <c r="A2129" s="13"/>
      <c r="C2129" s="13"/>
      <c r="D2129" s="13"/>
      <c r="E2129" s="13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  <c r="W2129" s="13"/>
      <c r="X2129" s="13"/>
      <c r="Y2129" s="13"/>
      <c r="Z2129" s="13"/>
      <c r="AA2129" s="13"/>
      <c r="AB2129" s="13"/>
      <c r="AC2129" s="13"/>
      <c r="AD2129" s="13"/>
      <c r="AE2129" s="13"/>
      <c r="AF2129" s="13"/>
      <c r="AG2129" s="13"/>
      <c r="AH2129" s="13"/>
      <c r="AI2129" s="13"/>
      <c r="AJ2129" s="13"/>
      <c r="AK2129" s="13"/>
      <c r="AL2129" s="13"/>
      <c r="AM2129" s="13"/>
      <c r="AN2129" s="13"/>
      <c r="AO2129" s="13"/>
      <c r="AP2129" s="13"/>
    </row>
    <row r="2130" spans="1:42" x14ac:dyDescent="0.25">
      <c r="A2130" s="13"/>
      <c r="C2130" s="13"/>
      <c r="D2130" s="13"/>
      <c r="E2130" s="13"/>
      <c r="F2130" s="13"/>
      <c r="G2130" s="13"/>
      <c r="H2130" s="13"/>
      <c r="I2130" s="13"/>
      <c r="J2130" s="13"/>
      <c r="K2130" s="13"/>
      <c r="L2130" s="13"/>
      <c r="M2130" s="13"/>
      <c r="N2130" s="13"/>
      <c r="O2130" s="13"/>
      <c r="P2130" s="13"/>
      <c r="Q2130" s="13"/>
      <c r="R2130" s="13"/>
      <c r="S2130" s="13"/>
      <c r="T2130" s="13"/>
      <c r="U2130" s="13"/>
      <c r="V2130" s="13"/>
      <c r="W2130" s="13"/>
      <c r="X2130" s="13"/>
      <c r="Y2130" s="13"/>
      <c r="Z2130" s="13"/>
      <c r="AA2130" s="13"/>
      <c r="AB2130" s="13"/>
      <c r="AC2130" s="13"/>
      <c r="AD2130" s="13"/>
      <c r="AE2130" s="13"/>
      <c r="AF2130" s="13"/>
      <c r="AG2130" s="13"/>
      <c r="AH2130" s="13"/>
      <c r="AI2130" s="13"/>
      <c r="AJ2130" s="13"/>
      <c r="AK2130" s="13"/>
      <c r="AL2130" s="13"/>
      <c r="AM2130" s="13"/>
      <c r="AN2130" s="13"/>
      <c r="AO2130" s="13"/>
      <c r="AP2130" s="13"/>
    </row>
    <row r="2131" spans="1:42" x14ac:dyDescent="0.25">
      <c r="A2131" s="13"/>
      <c r="C2131" s="13"/>
      <c r="D2131" s="13"/>
      <c r="E2131" s="13"/>
      <c r="F2131" s="13"/>
      <c r="G2131" s="13"/>
      <c r="H2131" s="13"/>
      <c r="I2131" s="13"/>
      <c r="J2131" s="13"/>
      <c r="K2131" s="13"/>
      <c r="L2131" s="13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  <c r="W2131" s="13"/>
      <c r="X2131" s="13"/>
      <c r="Y2131" s="13"/>
      <c r="Z2131" s="13"/>
      <c r="AA2131" s="13"/>
      <c r="AB2131" s="13"/>
      <c r="AC2131" s="13"/>
      <c r="AD2131" s="13"/>
      <c r="AE2131" s="13"/>
      <c r="AF2131" s="13"/>
      <c r="AG2131" s="13"/>
      <c r="AH2131" s="13"/>
      <c r="AI2131" s="13"/>
      <c r="AJ2131" s="13"/>
      <c r="AK2131" s="13"/>
      <c r="AL2131" s="13"/>
      <c r="AM2131" s="13"/>
      <c r="AN2131" s="13"/>
      <c r="AO2131" s="13"/>
      <c r="AP2131" s="13"/>
    </row>
    <row r="2132" spans="1:42" x14ac:dyDescent="0.25">
      <c r="A2132" s="13"/>
      <c r="C2132" s="13"/>
      <c r="D2132" s="13"/>
      <c r="E2132" s="13"/>
      <c r="F2132" s="13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  <c r="W2132" s="13"/>
      <c r="X2132" s="13"/>
      <c r="Y2132" s="13"/>
      <c r="Z2132" s="13"/>
      <c r="AA2132" s="13"/>
      <c r="AB2132" s="13"/>
      <c r="AC2132" s="13"/>
      <c r="AD2132" s="13"/>
      <c r="AE2132" s="13"/>
      <c r="AF2132" s="13"/>
      <c r="AG2132" s="13"/>
      <c r="AH2132" s="13"/>
      <c r="AI2132" s="13"/>
      <c r="AJ2132" s="13"/>
      <c r="AK2132" s="13"/>
      <c r="AL2132" s="13"/>
      <c r="AM2132" s="13"/>
      <c r="AN2132" s="13"/>
      <c r="AO2132" s="13"/>
      <c r="AP2132" s="13"/>
    </row>
    <row r="2133" spans="1:42" x14ac:dyDescent="0.25">
      <c r="A2133" s="13"/>
      <c r="C2133" s="13"/>
      <c r="D2133" s="13"/>
      <c r="E2133" s="13"/>
      <c r="F2133" s="13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  <c r="W2133" s="13"/>
      <c r="X2133" s="13"/>
      <c r="Y2133" s="13"/>
      <c r="Z2133" s="13"/>
      <c r="AA2133" s="13"/>
      <c r="AB2133" s="13"/>
      <c r="AC2133" s="13"/>
      <c r="AD2133" s="13"/>
      <c r="AE2133" s="13"/>
      <c r="AF2133" s="13"/>
      <c r="AG2133" s="13"/>
      <c r="AH2133" s="13"/>
      <c r="AI2133" s="13"/>
      <c r="AJ2133" s="13"/>
      <c r="AK2133" s="13"/>
      <c r="AL2133" s="13"/>
      <c r="AM2133" s="13"/>
      <c r="AN2133" s="13"/>
      <c r="AO2133" s="13"/>
      <c r="AP2133" s="13"/>
    </row>
    <row r="2134" spans="1:42" x14ac:dyDescent="0.25">
      <c r="A2134" s="13"/>
      <c r="C2134" s="13"/>
      <c r="D2134" s="13"/>
      <c r="E2134" s="13"/>
      <c r="F2134" s="13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  <c r="W2134" s="13"/>
      <c r="X2134" s="13"/>
      <c r="Y2134" s="13"/>
      <c r="Z2134" s="13"/>
      <c r="AA2134" s="13"/>
      <c r="AB2134" s="13"/>
      <c r="AC2134" s="13"/>
      <c r="AD2134" s="13"/>
      <c r="AE2134" s="13"/>
      <c r="AF2134" s="13"/>
      <c r="AG2134" s="13"/>
      <c r="AH2134" s="13"/>
      <c r="AI2134" s="13"/>
      <c r="AJ2134" s="13"/>
      <c r="AK2134" s="13"/>
      <c r="AL2134" s="13"/>
      <c r="AM2134" s="13"/>
      <c r="AN2134" s="13"/>
      <c r="AO2134" s="13"/>
      <c r="AP2134" s="13"/>
    </row>
    <row r="2135" spans="1:42" x14ac:dyDescent="0.25">
      <c r="A2135" s="13"/>
      <c r="C2135" s="13"/>
      <c r="D2135" s="13"/>
      <c r="E2135" s="13"/>
      <c r="F2135" s="13"/>
      <c r="G2135" s="13"/>
      <c r="H2135" s="13"/>
      <c r="I2135" s="13"/>
      <c r="J2135" s="13"/>
      <c r="K2135" s="13"/>
      <c r="L2135" s="13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  <c r="W2135" s="13"/>
      <c r="X2135" s="13"/>
      <c r="Y2135" s="13"/>
      <c r="Z2135" s="13"/>
      <c r="AA2135" s="13"/>
      <c r="AB2135" s="13"/>
      <c r="AC2135" s="13"/>
      <c r="AD2135" s="13"/>
      <c r="AE2135" s="13"/>
      <c r="AF2135" s="13"/>
      <c r="AG2135" s="13"/>
      <c r="AH2135" s="13"/>
      <c r="AI2135" s="13"/>
      <c r="AJ2135" s="13"/>
      <c r="AK2135" s="13"/>
      <c r="AL2135" s="13"/>
      <c r="AM2135" s="13"/>
      <c r="AN2135" s="13"/>
      <c r="AO2135" s="13"/>
      <c r="AP2135" s="13"/>
    </row>
    <row r="2136" spans="1:42" x14ac:dyDescent="0.25">
      <c r="A2136" s="13"/>
      <c r="C2136" s="13"/>
      <c r="D2136" s="13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  <c r="AE2136" s="13"/>
      <c r="AF2136" s="13"/>
      <c r="AG2136" s="13"/>
      <c r="AH2136" s="13"/>
      <c r="AI2136" s="13"/>
      <c r="AJ2136" s="13"/>
      <c r="AK2136" s="13"/>
      <c r="AL2136" s="13"/>
      <c r="AM2136" s="13"/>
      <c r="AN2136" s="13"/>
      <c r="AO2136" s="13"/>
      <c r="AP2136" s="13"/>
    </row>
    <row r="2137" spans="1:42" x14ac:dyDescent="0.25">
      <c r="A2137" s="13"/>
      <c r="C2137" s="13"/>
      <c r="D2137" s="13"/>
      <c r="E2137" s="13"/>
      <c r="F2137" s="13"/>
      <c r="G2137" s="13"/>
      <c r="H2137" s="13"/>
      <c r="I2137" s="13"/>
      <c r="J2137" s="13"/>
      <c r="K2137" s="13"/>
      <c r="L2137" s="13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  <c r="W2137" s="13"/>
      <c r="X2137" s="13"/>
      <c r="Y2137" s="13"/>
      <c r="Z2137" s="13"/>
      <c r="AA2137" s="13"/>
      <c r="AB2137" s="13"/>
      <c r="AC2137" s="13"/>
      <c r="AD2137" s="13"/>
      <c r="AE2137" s="13"/>
      <c r="AF2137" s="13"/>
      <c r="AG2137" s="13"/>
      <c r="AH2137" s="13"/>
      <c r="AI2137" s="13"/>
      <c r="AJ2137" s="13"/>
      <c r="AK2137" s="13"/>
      <c r="AL2137" s="13"/>
      <c r="AM2137" s="13"/>
      <c r="AN2137" s="13"/>
      <c r="AO2137" s="13"/>
      <c r="AP2137" s="13"/>
    </row>
    <row r="2138" spans="1:42" x14ac:dyDescent="0.25">
      <c r="A2138" s="13"/>
      <c r="C2138" s="13"/>
      <c r="D2138" s="13"/>
      <c r="E2138" s="13"/>
      <c r="F2138" s="13"/>
      <c r="G2138" s="13"/>
      <c r="H2138" s="13"/>
      <c r="I2138" s="13"/>
      <c r="J2138" s="13"/>
      <c r="K2138" s="13"/>
      <c r="L2138" s="13"/>
      <c r="M2138" s="13"/>
      <c r="N2138" s="13"/>
      <c r="O2138" s="13"/>
      <c r="P2138" s="13"/>
      <c r="Q2138" s="13"/>
      <c r="R2138" s="13"/>
      <c r="S2138" s="13"/>
      <c r="T2138" s="13"/>
      <c r="U2138" s="13"/>
      <c r="V2138" s="13"/>
      <c r="W2138" s="13"/>
      <c r="X2138" s="13"/>
      <c r="Y2138" s="13"/>
      <c r="Z2138" s="13"/>
      <c r="AA2138" s="13"/>
      <c r="AB2138" s="13"/>
      <c r="AC2138" s="13"/>
      <c r="AD2138" s="13"/>
      <c r="AE2138" s="13"/>
      <c r="AF2138" s="13"/>
      <c r="AG2138" s="13"/>
      <c r="AH2138" s="13"/>
      <c r="AI2138" s="13"/>
      <c r="AJ2138" s="13"/>
      <c r="AK2138" s="13"/>
      <c r="AL2138" s="13"/>
      <c r="AM2138" s="13"/>
      <c r="AN2138" s="13"/>
      <c r="AO2138" s="13"/>
      <c r="AP2138" s="13"/>
    </row>
    <row r="2139" spans="1:42" x14ac:dyDescent="0.25">
      <c r="A2139" s="13"/>
      <c r="C2139" s="13"/>
      <c r="D2139" s="13"/>
      <c r="E2139" s="13"/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  <c r="W2139" s="13"/>
      <c r="X2139" s="13"/>
      <c r="Y2139" s="13"/>
      <c r="Z2139" s="13"/>
      <c r="AA2139" s="13"/>
      <c r="AB2139" s="13"/>
      <c r="AC2139" s="13"/>
      <c r="AD2139" s="13"/>
      <c r="AE2139" s="13"/>
      <c r="AF2139" s="13"/>
      <c r="AG2139" s="13"/>
      <c r="AH2139" s="13"/>
      <c r="AI2139" s="13"/>
      <c r="AJ2139" s="13"/>
      <c r="AK2139" s="13"/>
      <c r="AL2139" s="13"/>
      <c r="AM2139" s="13"/>
      <c r="AN2139" s="13"/>
      <c r="AO2139" s="13"/>
      <c r="AP2139" s="13"/>
    </row>
    <row r="2140" spans="1:42" x14ac:dyDescent="0.25">
      <c r="A2140" s="13"/>
      <c r="C2140" s="13"/>
      <c r="D2140" s="13"/>
      <c r="E2140" s="13"/>
      <c r="F2140" s="13"/>
      <c r="G2140" s="13"/>
      <c r="H2140" s="13"/>
      <c r="I2140" s="13"/>
      <c r="J2140" s="13"/>
      <c r="K2140" s="13"/>
      <c r="L2140" s="13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  <c r="W2140" s="13"/>
      <c r="X2140" s="13"/>
      <c r="Y2140" s="13"/>
      <c r="Z2140" s="13"/>
      <c r="AA2140" s="13"/>
      <c r="AB2140" s="13"/>
      <c r="AC2140" s="13"/>
      <c r="AD2140" s="13"/>
      <c r="AE2140" s="13"/>
      <c r="AF2140" s="13"/>
      <c r="AG2140" s="13"/>
      <c r="AH2140" s="13"/>
      <c r="AI2140" s="13"/>
      <c r="AJ2140" s="13"/>
      <c r="AK2140" s="13"/>
      <c r="AL2140" s="13"/>
      <c r="AM2140" s="13"/>
      <c r="AN2140" s="13"/>
      <c r="AO2140" s="13"/>
      <c r="AP2140" s="13"/>
    </row>
    <row r="2141" spans="1:42" x14ac:dyDescent="0.25">
      <c r="A2141" s="13"/>
      <c r="C2141" s="13"/>
      <c r="D2141" s="13"/>
      <c r="E2141" s="13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  <c r="W2141" s="13"/>
      <c r="X2141" s="13"/>
      <c r="Y2141" s="13"/>
      <c r="Z2141" s="13"/>
      <c r="AA2141" s="13"/>
      <c r="AB2141" s="13"/>
      <c r="AC2141" s="13"/>
      <c r="AD2141" s="13"/>
      <c r="AE2141" s="13"/>
      <c r="AF2141" s="13"/>
      <c r="AG2141" s="13"/>
      <c r="AH2141" s="13"/>
      <c r="AI2141" s="13"/>
      <c r="AJ2141" s="13"/>
      <c r="AK2141" s="13"/>
      <c r="AL2141" s="13"/>
      <c r="AM2141" s="13"/>
      <c r="AN2141" s="13"/>
      <c r="AO2141" s="13"/>
      <c r="AP2141" s="13"/>
    </row>
    <row r="2142" spans="1:42" x14ac:dyDescent="0.25">
      <c r="A2142" s="13"/>
      <c r="C2142" s="13"/>
      <c r="D2142" s="13"/>
      <c r="E2142" s="13"/>
      <c r="F2142" s="13"/>
      <c r="G2142" s="13"/>
      <c r="H2142" s="13"/>
      <c r="I2142" s="13"/>
      <c r="J2142" s="13"/>
      <c r="K2142" s="13"/>
      <c r="L2142" s="13"/>
      <c r="M2142" s="13"/>
      <c r="N2142" s="13"/>
      <c r="O2142" s="13"/>
      <c r="P2142" s="13"/>
      <c r="Q2142" s="13"/>
      <c r="R2142" s="13"/>
      <c r="S2142" s="13"/>
      <c r="T2142" s="13"/>
      <c r="U2142" s="13"/>
      <c r="V2142" s="13"/>
      <c r="W2142" s="13"/>
      <c r="X2142" s="13"/>
      <c r="Y2142" s="13"/>
      <c r="Z2142" s="13"/>
      <c r="AA2142" s="13"/>
      <c r="AB2142" s="13"/>
      <c r="AC2142" s="13"/>
      <c r="AD2142" s="13"/>
      <c r="AE2142" s="13"/>
      <c r="AF2142" s="13"/>
      <c r="AG2142" s="13"/>
      <c r="AH2142" s="13"/>
      <c r="AI2142" s="13"/>
      <c r="AJ2142" s="13"/>
      <c r="AK2142" s="13"/>
      <c r="AL2142" s="13"/>
      <c r="AM2142" s="13"/>
      <c r="AN2142" s="13"/>
      <c r="AO2142" s="13"/>
      <c r="AP2142" s="13"/>
    </row>
    <row r="2143" spans="1:42" x14ac:dyDescent="0.25">
      <c r="A2143" s="13"/>
      <c r="C2143" s="13"/>
      <c r="D2143" s="13"/>
      <c r="E2143" s="13"/>
      <c r="F2143" s="13"/>
      <c r="G2143" s="13"/>
      <c r="H2143" s="13"/>
      <c r="I2143" s="13"/>
      <c r="J2143" s="13"/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  <c r="W2143" s="13"/>
      <c r="X2143" s="13"/>
      <c r="Y2143" s="13"/>
      <c r="Z2143" s="13"/>
      <c r="AA2143" s="13"/>
      <c r="AB2143" s="13"/>
      <c r="AC2143" s="13"/>
      <c r="AD2143" s="13"/>
      <c r="AE2143" s="13"/>
      <c r="AF2143" s="13"/>
      <c r="AG2143" s="13"/>
      <c r="AH2143" s="13"/>
      <c r="AI2143" s="13"/>
      <c r="AJ2143" s="13"/>
      <c r="AK2143" s="13"/>
      <c r="AL2143" s="13"/>
      <c r="AM2143" s="13"/>
      <c r="AN2143" s="13"/>
      <c r="AO2143" s="13"/>
      <c r="AP2143" s="13"/>
    </row>
    <row r="2144" spans="1:42" x14ac:dyDescent="0.25">
      <c r="A2144" s="13"/>
      <c r="C2144" s="13"/>
      <c r="D2144" s="13"/>
      <c r="E2144" s="13"/>
      <c r="F2144" s="13"/>
      <c r="G2144" s="13"/>
      <c r="H2144" s="13"/>
      <c r="I2144" s="13"/>
      <c r="J2144" s="13"/>
      <c r="K2144" s="13"/>
      <c r="L2144" s="13"/>
      <c r="M2144" s="13"/>
      <c r="N2144" s="13"/>
      <c r="O2144" s="13"/>
      <c r="P2144" s="13"/>
      <c r="Q2144" s="13"/>
      <c r="R2144" s="13"/>
      <c r="S2144" s="13"/>
      <c r="T2144" s="13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F2144" s="13"/>
      <c r="AG2144" s="13"/>
      <c r="AH2144" s="13"/>
      <c r="AI2144" s="13"/>
      <c r="AJ2144" s="13"/>
      <c r="AK2144" s="13"/>
      <c r="AL2144" s="13"/>
      <c r="AM2144" s="13"/>
      <c r="AN2144" s="13"/>
      <c r="AO2144" s="13"/>
      <c r="AP2144" s="13"/>
    </row>
    <row r="2145" spans="1:42" x14ac:dyDescent="0.25">
      <c r="A2145" s="13"/>
      <c r="C2145" s="13"/>
      <c r="D2145" s="13"/>
      <c r="E2145" s="13"/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  <c r="W2145" s="13"/>
      <c r="X2145" s="13"/>
      <c r="Y2145" s="13"/>
      <c r="Z2145" s="13"/>
      <c r="AA2145" s="13"/>
      <c r="AB2145" s="13"/>
      <c r="AC2145" s="13"/>
      <c r="AD2145" s="13"/>
      <c r="AE2145" s="13"/>
      <c r="AF2145" s="13"/>
      <c r="AG2145" s="13"/>
      <c r="AH2145" s="13"/>
      <c r="AI2145" s="13"/>
      <c r="AJ2145" s="13"/>
      <c r="AK2145" s="13"/>
      <c r="AL2145" s="13"/>
      <c r="AM2145" s="13"/>
      <c r="AN2145" s="13"/>
      <c r="AO2145" s="13"/>
      <c r="AP2145" s="13"/>
    </row>
    <row r="2146" spans="1:42" x14ac:dyDescent="0.25">
      <c r="A2146" s="13"/>
      <c r="C2146" s="13"/>
      <c r="D2146" s="13"/>
      <c r="E2146" s="13"/>
      <c r="F2146" s="13"/>
      <c r="G2146" s="13"/>
      <c r="H2146" s="13"/>
      <c r="I2146" s="13"/>
      <c r="J2146" s="13"/>
      <c r="K2146" s="13"/>
      <c r="L2146" s="13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  <c r="W2146" s="13"/>
      <c r="X2146" s="13"/>
      <c r="Y2146" s="13"/>
      <c r="Z2146" s="13"/>
      <c r="AA2146" s="13"/>
      <c r="AB2146" s="13"/>
      <c r="AC2146" s="13"/>
      <c r="AD2146" s="13"/>
      <c r="AE2146" s="13"/>
      <c r="AF2146" s="13"/>
      <c r="AG2146" s="13"/>
      <c r="AH2146" s="13"/>
      <c r="AI2146" s="13"/>
      <c r="AJ2146" s="13"/>
      <c r="AK2146" s="13"/>
      <c r="AL2146" s="13"/>
      <c r="AM2146" s="13"/>
      <c r="AN2146" s="13"/>
      <c r="AO2146" s="13"/>
      <c r="AP2146" s="13"/>
    </row>
    <row r="2147" spans="1:42" x14ac:dyDescent="0.25">
      <c r="A2147" s="13"/>
      <c r="C2147" s="13"/>
      <c r="D2147" s="13"/>
      <c r="E2147" s="13"/>
      <c r="F2147" s="13"/>
      <c r="G2147" s="13"/>
      <c r="H2147" s="13"/>
      <c r="I2147" s="13"/>
      <c r="J2147" s="13"/>
      <c r="K2147" s="13"/>
      <c r="L2147" s="13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  <c r="W2147" s="13"/>
      <c r="X2147" s="13"/>
      <c r="Y2147" s="13"/>
      <c r="Z2147" s="13"/>
      <c r="AA2147" s="13"/>
      <c r="AB2147" s="13"/>
      <c r="AC2147" s="13"/>
      <c r="AD2147" s="13"/>
      <c r="AE2147" s="13"/>
      <c r="AF2147" s="13"/>
      <c r="AG2147" s="13"/>
      <c r="AH2147" s="13"/>
      <c r="AI2147" s="13"/>
      <c r="AJ2147" s="13"/>
      <c r="AK2147" s="13"/>
      <c r="AL2147" s="13"/>
      <c r="AM2147" s="13"/>
      <c r="AN2147" s="13"/>
      <c r="AO2147" s="13"/>
      <c r="AP2147" s="13"/>
    </row>
    <row r="2148" spans="1:42" x14ac:dyDescent="0.25">
      <c r="A2148" s="13"/>
      <c r="C2148" s="13"/>
      <c r="D2148" s="13"/>
      <c r="E2148" s="13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  <c r="W2148" s="13"/>
      <c r="X2148" s="13"/>
      <c r="Y2148" s="13"/>
      <c r="Z2148" s="13"/>
      <c r="AA2148" s="13"/>
      <c r="AB2148" s="13"/>
      <c r="AC2148" s="13"/>
      <c r="AD2148" s="13"/>
      <c r="AE2148" s="13"/>
      <c r="AF2148" s="13"/>
      <c r="AG2148" s="13"/>
      <c r="AH2148" s="13"/>
      <c r="AI2148" s="13"/>
      <c r="AJ2148" s="13"/>
      <c r="AK2148" s="13"/>
      <c r="AL2148" s="13"/>
      <c r="AM2148" s="13"/>
      <c r="AN2148" s="13"/>
      <c r="AO2148" s="13"/>
      <c r="AP2148" s="13"/>
    </row>
    <row r="2149" spans="1:42" x14ac:dyDescent="0.25">
      <c r="A2149" s="13"/>
      <c r="C2149" s="13"/>
      <c r="D2149" s="13"/>
      <c r="E2149" s="13"/>
      <c r="F2149" s="13"/>
      <c r="G2149" s="13"/>
      <c r="H2149" s="13"/>
      <c r="I2149" s="13"/>
      <c r="J2149" s="13"/>
      <c r="K2149" s="13"/>
      <c r="L2149" s="13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  <c r="W2149" s="13"/>
      <c r="X2149" s="13"/>
      <c r="Y2149" s="13"/>
      <c r="Z2149" s="13"/>
      <c r="AA2149" s="13"/>
      <c r="AB2149" s="13"/>
      <c r="AC2149" s="13"/>
      <c r="AD2149" s="13"/>
      <c r="AE2149" s="13"/>
      <c r="AF2149" s="13"/>
      <c r="AG2149" s="13"/>
      <c r="AH2149" s="13"/>
      <c r="AI2149" s="13"/>
      <c r="AJ2149" s="13"/>
      <c r="AK2149" s="13"/>
      <c r="AL2149" s="13"/>
      <c r="AM2149" s="13"/>
      <c r="AN2149" s="13"/>
      <c r="AO2149" s="13"/>
      <c r="AP2149" s="13"/>
    </row>
    <row r="2150" spans="1:42" x14ac:dyDescent="0.25">
      <c r="A2150" s="13"/>
      <c r="C2150" s="13"/>
      <c r="D2150" s="13"/>
      <c r="E2150" s="13"/>
      <c r="F2150" s="13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3"/>
      <c r="S2150" s="13"/>
      <c r="T2150" s="13"/>
      <c r="U2150" s="13"/>
      <c r="V2150" s="13"/>
      <c r="W2150" s="13"/>
      <c r="X2150" s="13"/>
      <c r="Y2150" s="13"/>
      <c r="Z2150" s="13"/>
      <c r="AA2150" s="13"/>
      <c r="AB2150" s="13"/>
      <c r="AC2150" s="13"/>
      <c r="AD2150" s="13"/>
      <c r="AE2150" s="13"/>
      <c r="AF2150" s="13"/>
      <c r="AG2150" s="13"/>
      <c r="AH2150" s="13"/>
      <c r="AI2150" s="13"/>
      <c r="AJ2150" s="13"/>
      <c r="AK2150" s="13"/>
      <c r="AL2150" s="13"/>
      <c r="AM2150" s="13"/>
      <c r="AN2150" s="13"/>
      <c r="AO2150" s="13"/>
      <c r="AP2150" s="13"/>
    </row>
    <row r="2151" spans="1:42" x14ac:dyDescent="0.25">
      <c r="A2151" s="13"/>
      <c r="C2151" s="13"/>
      <c r="D2151" s="13"/>
      <c r="E2151" s="13"/>
      <c r="F2151" s="13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  <c r="W2151" s="13"/>
      <c r="X2151" s="13"/>
      <c r="Y2151" s="13"/>
      <c r="Z2151" s="13"/>
      <c r="AA2151" s="13"/>
      <c r="AB2151" s="13"/>
      <c r="AC2151" s="13"/>
      <c r="AD2151" s="13"/>
      <c r="AE2151" s="13"/>
      <c r="AF2151" s="13"/>
      <c r="AG2151" s="13"/>
      <c r="AH2151" s="13"/>
      <c r="AI2151" s="13"/>
      <c r="AJ2151" s="13"/>
      <c r="AK2151" s="13"/>
      <c r="AL2151" s="13"/>
      <c r="AM2151" s="13"/>
      <c r="AN2151" s="13"/>
      <c r="AO2151" s="13"/>
      <c r="AP2151" s="13"/>
    </row>
    <row r="2152" spans="1:42" x14ac:dyDescent="0.25">
      <c r="A2152" s="13"/>
      <c r="C2152" s="13"/>
      <c r="D2152" s="13"/>
      <c r="E2152" s="13"/>
      <c r="F2152" s="13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  <c r="W2152" s="13"/>
      <c r="X2152" s="13"/>
      <c r="Y2152" s="13"/>
      <c r="Z2152" s="13"/>
      <c r="AA2152" s="13"/>
      <c r="AB2152" s="13"/>
      <c r="AC2152" s="13"/>
      <c r="AD2152" s="13"/>
      <c r="AE2152" s="13"/>
      <c r="AF2152" s="13"/>
      <c r="AG2152" s="13"/>
      <c r="AH2152" s="13"/>
      <c r="AI2152" s="13"/>
      <c r="AJ2152" s="13"/>
      <c r="AK2152" s="13"/>
      <c r="AL2152" s="13"/>
      <c r="AM2152" s="13"/>
      <c r="AN2152" s="13"/>
      <c r="AO2152" s="13"/>
      <c r="AP2152" s="13"/>
    </row>
    <row r="2153" spans="1:42" x14ac:dyDescent="0.25">
      <c r="A2153" s="13"/>
      <c r="C2153" s="13"/>
      <c r="D2153" s="13"/>
      <c r="E2153" s="13"/>
      <c r="F2153" s="13"/>
      <c r="G2153" s="13"/>
      <c r="H2153" s="13"/>
      <c r="I2153" s="13"/>
      <c r="J2153" s="13"/>
      <c r="K2153" s="13"/>
      <c r="L2153" s="13"/>
      <c r="M2153" s="13"/>
      <c r="N2153" s="13"/>
      <c r="O2153" s="13"/>
      <c r="P2153" s="13"/>
      <c r="Q2153" s="13"/>
      <c r="R2153" s="13"/>
      <c r="S2153" s="13"/>
      <c r="T2153" s="13"/>
      <c r="U2153" s="13"/>
      <c r="V2153" s="13"/>
      <c r="W2153" s="13"/>
      <c r="X2153" s="13"/>
      <c r="Y2153" s="13"/>
      <c r="Z2153" s="13"/>
      <c r="AA2153" s="13"/>
      <c r="AB2153" s="13"/>
      <c r="AC2153" s="13"/>
      <c r="AD2153" s="13"/>
      <c r="AE2153" s="13"/>
      <c r="AF2153" s="13"/>
      <c r="AG2153" s="13"/>
      <c r="AH2153" s="13"/>
      <c r="AI2153" s="13"/>
      <c r="AJ2153" s="13"/>
      <c r="AK2153" s="13"/>
      <c r="AL2153" s="13"/>
      <c r="AM2153" s="13"/>
      <c r="AN2153" s="13"/>
      <c r="AO2153" s="13"/>
      <c r="AP2153" s="13"/>
    </row>
    <row r="2154" spans="1:42" x14ac:dyDescent="0.25">
      <c r="A2154" s="13"/>
      <c r="C2154" s="13"/>
      <c r="D2154" s="13"/>
      <c r="E2154" s="13"/>
      <c r="F2154" s="13"/>
      <c r="G2154" s="13"/>
      <c r="H2154" s="13"/>
      <c r="I2154" s="13"/>
      <c r="J2154" s="13"/>
      <c r="K2154" s="13"/>
      <c r="L2154" s="13"/>
      <c r="M2154" s="13"/>
      <c r="N2154" s="13"/>
      <c r="O2154" s="13"/>
      <c r="P2154" s="13"/>
      <c r="Q2154" s="13"/>
      <c r="R2154" s="13"/>
      <c r="S2154" s="13"/>
      <c r="T2154" s="13"/>
      <c r="U2154" s="13"/>
      <c r="V2154" s="13"/>
      <c r="W2154" s="13"/>
      <c r="X2154" s="13"/>
      <c r="Y2154" s="13"/>
      <c r="Z2154" s="13"/>
      <c r="AA2154" s="13"/>
      <c r="AB2154" s="13"/>
      <c r="AC2154" s="13"/>
      <c r="AD2154" s="13"/>
      <c r="AE2154" s="13"/>
      <c r="AF2154" s="13"/>
      <c r="AG2154" s="13"/>
      <c r="AH2154" s="13"/>
      <c r="AI2154" s="13"/>
      <c r="AJ2154" s="13"/>
      <c r="AK2154" s="13"/>
      <c r="AL2154" s="13"/>
      <c r="AM2154" s="13"/>
      <c r="AN2154" s="13"/>
      <c r="AO2154" s="13"/>
      <c r="AP2154" s="13"/>
    </row>
    <row r="2155" spans="1:42" x14ac:dyDescent="0.25">
      <c r="A2155" s="13"/>
      <c r="C2155" s="13"/>
      <c r="D2155" s="13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  <c r="W2155" s="13"/>
      <c r="X2155" s="13"/>
      <c r="Y2155" s="13"/>
      <c r="Z2155" s="13"/>
      <c r="AA2155" s="13"/>
      <c r="AB2155" s="13"/>
      <c r="AC2155" s="13"/>
      <c r="AD2155" s="13"/>
      <c r="AE2155" s="13"/>
      <c r="AF2155" s="13"/>
      <c r="AG2155" s="13"/>
      <c r="AH2155" s="13"/>
      <c r="AI2155" s="13"/>
      <c r="AJ2155" s="13"/>
      <c r="AK2155" s="13"/>
      <c r="AL2155" s="13"/>
      <c r="AM2155" s="13"/>
      <c r="AN2155" s="13"/>
      <c r="AO2155" s="13"/>
      <c r="AP2155" s="13"/>
    </row>
    <row r="2156" spans="1:42" x14ac:dyDescent="0.25">
      <c r="A2156" s="13"/>
      <c r="C2156" s="13"/>
      <c r="D2156" s="13"/>
      <c r="E2156" s="13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3"/>
      <c r="R2156" s="13"/>
      <c r="S2156" s="13"/>
      <c r="T2156" s="13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  <c r="AE2156" s="13"/>
      <c r="AF2156" s="13"/>
      <c r="AG2156" s="13"/>
      <c r="AH2156" s="13"/>
      <c r="AI2156" s="13"/>
      <c r="AJ2156" s="13"/>
      <c r="AK2156" s="13"/>
      <c r="AL2156" s="13"/>
      <c r="AM2156" s="13"/>
      <c r="AN2156" s="13"/>
      <c r="AO2156" s="13"/>
      <c r="AP2156" s="13"/>
    </row>
    <row r="2157" spans="1:42" x14ac:dyDescent="0.25">
      <c r="A2157" s="13"/>
      <c r="C2157" s="13"/>
      <c r="D2157" s="13"/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  <c r="W2157" s="13"/>
      <c r="X2157" s="13"/>
      <c r="Y2157" s="13"/>
      <c r="Z2157" s="13"/>
      <c r="AA2157" s="13"/>
      <c r="AB2157" s="13"/>
      <c r="AC2157" s="13"/>
      <c r="AD2157" s="13"/>
      <c r="AE2157" s="13"/>
      <c r="AF2157" s="13"/>
      <c r="AG2157" s="13"/>
      <c r="AH2157" s="13"/>
      <c r="AI2157" s="13"/>
      <c r="AJ2157" s="13"/>
      <c r="AK2157" s="13"/>
      <c r="AL2157" s="13"/>
      <c r="AM2157" s="13"/>
      <c r="AN2157" s="13"/>
      <c r="AO2157" s="13"/>
      <c r="AP2157" s="13"/>
    </row>
    <row r="2158" spans="1:42" x14ac:dyDescent="0.25">
      <c r="A2158" s="13"/>
      <c r="C2158" s="13"/>
      <c r="D2158" s="13"/>
      <c r="E2158" s="13"/>
      <c r="F2158" s="13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  <c r="W2158" s="13"/>
      <c r="X2158" s="13"/>
      <c r="Y2158" s="13"/>
      <c r="Z2158" s="13"/>
      <c r="AA2158" s="13"/>
      <c r="AB2158" s="13"/>
      <c r="AC2158" s="13"/>
      <c r="AD2158" s="13"/>
      <c r="AE2158" s="13"/>
      <c r="AF2158" s="13"/>
      <c r="AG2158" s="13"/>
      <c r="AH2158" s="13"/>
      <c r="AI2158" s="13"/>
      <c r="AJ2158" s="13"/>
      <c r="AK2158" s="13"/>
      <c r="AL2158" s="13"/>
      <c r="AM2158" s="13"/>
      <c r="AN2158" s="13"/>
      <c r="AO2158" s="13"/>
      <c r="AP2158" s="13"/>
    </row>
    <row r="2159" spans="1:42" x14ac:dyDescent="0.25">
      <c r="A2159" s="13"/>
      <c r="C2159" s="13"/>
      <c r="D2159" s="13"/>
      <c r="E2159" s="13"/>
      <c r="F2159" s="13"/>
      <c r="G2159" s="13"/>
      <c r="H2159" s="13"/>
      <c r="I2159" s="13"/>
      <c r="J2159" s="13"/>
      <c r="K2159" s="13"/>
      <c r="L2159" s="13"/>
      <c r="M2159" s="13"/>
      <c r="N2159" s="13"/>
      <c r="O2159" s="13"/>
      <c r="P2159" s="13"/>
      <c r="Q2159" s="13"/>
      <c r="R2159" s="13"/>
      <c r="S2159" s="13"/>
      <c r="T2159" s="13"/>
      <c r="U2159" s="13"/>
      <c r="V2159" s="13"/>
      <c r="W2159" s="13"/>
      <c r="X2159" s="13"/>
      <c r="Y2159" s="13"/>
      <c r="Z2159" s="13"/>
      <c r="AA2159" s="13"/>
      <c r="AB2159" s="13"/>
      <c r="AC2159" s="13"/>
      <c r="AD2159" s="13"/>
      <c r="AE2159" s="13"/>
      <c r="AF2159" s="13"/>
      <c r="AG2159" s="13"/>
      <c r="AH2159" s="13"/>
      <c r="AI2159" s="13"/>
      <c r="AJ2159" s="13"/>
      <c r="AK2159" s="13"/>
      <c r="AL2159" s="13"/>
      <c r="AM2159" s="13"/>
      <c r="AN2159" s="13"/>
      <c r="AO2159" s="13"/>
      <c r="AP2159" s="13"/>
    </row>
    <row r="2160" spans="1:42" x14ac:dyDescent="0.25">
      <c r="A2160" s="13"/>
      <c r="C2160" s="13"/>
      <c r="D2160" s="13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  <c r="W2160" s="13"/>
      <c r="X2160" s="13"/>
      <c r="Y2160" s="13"/>
      <c r="Z2160" s="13"/>
      <c r="AA2160" s="13"/>
      <c r="AB2160" s="13"/>
      <c r="AC2160" s="13"/>
      <c r="AD2160" s="13"/>
      <c r="AE2160" s="13"/>
      <c r="AF2160" s="13"/>
      <c r="AG2160" s="13"/>
      <c r="AH2160" s="13"/>
      <c r="AI2160" s="13"/>
      <c r="AJ2160" s="13"/>
      <c r="AK2160" s="13"/>
      <c r="AL2160" s="13"/>
      <c r="AM2160" s="13"/>
      <c r="AN2160" s="13"/>
      <c r="AO2160" s="13"/>
      <c r="AP2160" s="13"/>
    </row>
    <row r="2161" spans="1:42" x14ac:dyDescent="0.25">
      <c r="A2161" s="13"/>
      <c r="C2161" s="13"/>
      <c r="D2161" s="13"/>
      <c r="E2161" s="13"/>
      <c r="F2161" s="13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  <c r="W2161" s="13"/>
      <c r="X2161" s="13"/>
      <c r="Y2161" s="13"/>
      <c r="Z2161" s="13"/>
      <c r="AA2161" s="13"/>
      <c r="AB2161" s="13"/>
      <c r="AC2161" s="13"/>
      <c r="AD2161" s="13"/>
      <c r="AE2161" s="13"/>
      <c r="AF2161" s="13"/>
      <c r="AG2161" s="13"/>
      <c r="AH2161" s="13"/>
      <c r="AI2161" s="13"/>
      <c r="AJ2161" s="13"/>
      <c r="AK2161" s="13"/>
      <c r="AL2161" s="13"/>
      <c r="AM2161" s="13"/>
      <c r="AN2161" s="13"/>
      <c r="AO2161" s="13"/>
      <c r="AP2161" s="13"/>
    </row>
    <row r="2162" spans="1:42" x14ac:dyDescent="0.25">
      <c r="A2162" s="13"/>
      <c r="C2162" s="13"/>
      <c r="D2162" s="13"/>
      <c r="E2162" s="13"/>
      <c r="F2162" s="13"/>
      <c r="G2162" s="13"/>
      <c r="H2162" s="13"/>
      <c r="I2162" s="13"/>
      <c r="J2162" s="13"/>
      <c r="K2162" s="13"/>
      <c r="L2162" s="13"/>
      <c r="M2162" s="13"/>
      <c r="N2162" s="13"/>
      <c r="O2162" s="13"/>
      <c r="P2162" s="13"/>
      <c r="Q2162" s="13"/>
      <c r="R2162" s="13"/>
      <c r="S2162" s="13"/>
      <c r="T2162" s="13"/>
      <c r="U2162" s="13"/>
      <c r="V2162" s="13"/>
      <c r="W2162" s="13"/>
      <c r="X2162" s="13"/>
      <c r="Y2162" s="13"/>
      <c r="Z2162" s="13"/>
      <c r="AA2162" s="13"/>
      <c r="AB2162" s="13"/>
      <c r="AC2162" s="13"/>
      <c r="AD2162" s="13"/>
      <c r="AE2162" s="13"/>
      <c r="AF2162" s="13"/>
      <c r="AG2162" s="13"/>
      <c r="AH2162" s="13"/>
      <c r="AI2162" s="13"/>
      <c r="AJ2162" s="13"/>
      <c r="AK2162" s="13"/>
      <c r="AL2162" s="13"/>
      <c r="AM2162" s="13"/>
      <c r="AN2162" s="13"/>
      <c r="AO2162" s="13"/>
      <c r="AP2162" s="13"/>
    </row>
    <row r="2163" spans="1:42" x14ac:dyDescent="0.25">
      <c r="A2163" s="13"/>
      <c r="C2163" s="13"/>
      <c r="D2163" s="13"/>
      <c r="E2163" s="13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  <c r="P2163" s="13"/>
      <c r="Q2163" s="13"/>
      <c r="R2163" s="13"/>
      <c r="S2163" s="13"/>
      <c r="T2163" s="13"/>
      <c r="U2163" s="13"/>
      <c r="V2163" s="13"/>
      <c r="W2163" s="13"/>
      <c r="X2163" s="13"/>
      <c r="Y2163" s="13"/>
      <c r="Z2163" s="13"/>
      <c r="AA2163" s="13"/>
      <c r="AB2163" s="13"/>
      <c r="AC2163" s="13"/>
      <c r="AD2163" s="13"/>
      <c r="AE2163" s="13"/>
      <c r="AF2163" s="13"/>
      <c r="AG2163" s="13"/>
      <c r="AH2163" s="13"/>
      <c r="AI2163" s="13"/>
      <c r="AJ2163" s="13"/>
      <c r="AK2163" s="13"/>
      <c r="AL2163" s="13"/>
      <c r="AM2163" s="13"/>
      <c r="AN2163" s="13"/>
      <c r="AO2163" s="13"/>
      <c r="AP2163" s="13"/>
    </row>
    <row r="2164" spans="1:42" x14ac:dyDescent="0.25">
      <c r="A2164" s="13"/>
      <c r="C2164" s="13"/>
      <c r="D2164" s="13"/>
      <c r="E2164" s="13"/>
      <c r="F2164" s="13"/>
      <c r="G2164" s="13"/>
      <c r="H2164" s="13"/>
      <c r="I2164" s="13"/>
      <c r="J2164" s="13"/>
      <c r="K2164" s="13"/>
      <c r="L2164" s="13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  <c r="W2164" s="13"/>
      <c r="X2164" s="13"/>
      <c r="Y2164" s="13"/>
      <c r="Z2164" s="13"/>
      <c r="AA2164" s="13"/>
      <c r="AB2164" s="13"/>
      <c r="AC2164" s="13"/>
      <c r="AD2164" s="13"/>
      <c r="AE2164" s="13"/>
      <c r="AF2164" s="13"/>
      <c r="AG2164" s="13"/>
      <c r="AH2164" s="13"/>
      <c r="AI2164" s="13"/>
      <c r="AJ2164" s="13"/>
      <c r="AK2164" s="13"/>
      <c r="AL2164" s="13"/>
      <c r="AM2164" s="13"/>
      <c r="AN2164" s="13"/>
      <c r="AO2164" s="13"/>
      <c r="AP2164" s="13"/>
    </row>
    <row r="2165" spans="1:42" x14ac:dyDescent="0.25">
      <c r="A2165" s="13"/>
      <c r="C2165" s="13"/>
      <c r="D2165" s="13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  <c r="W2165" s="13"/>
      <c r="X2165" s="13"/>
      <c r="Y2165" s="13"/>
      <c r="Z2165" s="13"/>
      <c r="AA2165" s="13"/>
      <c r="AB2165" s="13"/>
      <c r="AC2165" s="13"/>
      <c r="AD2165" s="13"/>
      <c r="AE2165" s="13"/>
      <c r="AF2165" s="13"/>
      <c r="AG2165" s="13"/>
      <c r="AH2165" s="13"/>
      <c r="AI2165" s="13"/>
      <c r="AJ2165" s="13"/>
      <c r="AK2165" s="13"/>
      <c r="AL2165" s="13"/>
      <c r="AM2165" s="13"/>
      <c r="AN2165" s="13"/>
      <c r="AO2165" s="13"/>
      <c r="AP2165" s="13"/>
    </row>
    <row r="2166" spans="1:42" x14ac:dyDescent="0.25">
      <c r="A2166" s="13"/>
      <c r="C2166" s="13"/>
      <c r="D2166" s="13"/>
      <c r="E2166" s="13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  <c r="W2166" s="13"/>
      <c r="X2166" s="13"/>
      <c r="Y2166" s="13"/>
      <c r="Z2166" s="13"/>
      <c r="AA2166" s="13"/>
      <c r="AB2166" s="13"/>
      <c r="AC2166" s="13"/>
      <c r="AD2166" s="13"/>
      <c r="AE2166" s="13"/>
      <c r="AF2166" s="13"/>
      <c r="AG2166" s="13"/>
      <c r="AH2166" s="13"/>
      <c r="AI2166" s="13"/>
      <c r="AJ2166" s="13"/>
      <c r="AK2166" s="13"/>
      <c r="AL2166" s="13"/>
      <c r="AM2166" s="13"/>
      <c r="AN2166" s="13"/>
      <c r="AO2166" s="13"/>
      <c r="AP2166" s="13"/>
    </row>
    <row r="2167" spans="1:42" x14ac:dyDescent="0.25">
      <c r="A2167" s="13"/>
      <c r="C2167" s="13"/>
      <c r="D2167" s="13"/>
      <c r="E2167" s="13"/>
      <c r="F2167" s="13"/>
      <c r="G2167" s="13"/>
      <c r="H2167" s="13"/>
      <c r="I2167" s="13"/>
      <c r="J2167" s="13"/>
      <c r="K2167" s="13"/>
      <c r="L2167" s="13"/>
      <c r="M2167" s="13"/>
      <c r="N2167" s="13"/>
      <c r="O2167" s="13"/>
      <c r="P2167" s="13"/>
      <c r="Q2167" s="13"/>
      <c r="R2167" s="13"/>
      <c r="S2167" s="13"/>
      <c r="T2167" s="13"/>
      <c r="U2167" s="13"/>
      <c r="V2167" s="13"/>
      <c r="W2167" s="13"/>
      <c r="X2167" s="13"/>
      <c r="Y2167" s="13"/>
      <c r="Z2167" s="13"/>
      <c r="AA2167" s="13"/>
      <c r="AB2167" s="13"/>
      <c r="AC2167" s="13"/>
      <c r="AD2167" s="13"/>
      <c r="AE2167" s="13"/>
      <c r="AF2167" s="13"/>
      <c r="AG2167" s="13"/>
      <c r="AH2167" s="13"/>
      <c r="AI2167" s="13"/>
      <c r="AJ2167" s="13"/>
      <c r="AK2167" s="13"/>
      <c r="AL2167" s="13"/>
      <c r="AM2167" s="13"/>
      <c r="AN2167" s="13"/>
      <c r="AO2167" s="13"/>
      <c r="AP2167" s="13"/>
    </row>
    <row r="2168" spans="1:42" x14ac:dyDescent="0.25">
      <c r="A2168" s="13"/>
      <c r="C2168" s="13"/>
      <c r="D2168" s="13"/>
      <c r="E2168" s="13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  <c r="W2168" s="13"/>
      <c r="X2168" s="13"/>
      <c r="Y2168" s="13"/>
      <c r="Z2168" s="13"/>
      <c r="AA2168" s="13"/>
      <c r="AB2168" s="13"/>
      <c r="AC2168" s="13"/>
      <c r="AD2168" s="13"/>
      <c r="AE2168" s="13"/>
      <c r="AF2168" s="13"/>
      <c r="AG2168" s="13"/>
      <c r="AH2168" s="13"/>
      <c r="AI2168" s="13"/>
      <c r="AJ2168" s="13"/>
      <c r="AK2168" s="13"/>
      <c r="AL2168" s="13"/>
      <c r="AM2168" s="13"/>
      <c r="AN2168" s="13"/>
      <c r="AO2168" s="13"/>
      <c r="AP2168" s="13"/>
    </row>
    <row r="2169" spans="1:42" x14ac:dyDescent="0.25">
      <c r="A2169" s="13"/>
      <c r="C2169" s="13"/>
      <c r="D2169" s="13"/>
      <c r="E2169" s="13"/>
      <c r="F2169" s="13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  <c r="W2169" s="13"/>
      <c r="X2169" s="13"/>
      <c r="Y2169" s="13"/>
      <c r="Z2169" s="13"/>
      <c r="AA2169" s="13"/>
      <c r="AB2169" s="13"/>
      <c r="AC2169" s="13"/>
      <c r="AD2169" s="13"/>
      <c r="AE2169" s="13"/>
      <c r="AF2169" s="13"/>
      <c r="AG2169" s="13"/>
      <c r="AH2169" s="13"/>
      <c r="AI2169" s="13"/>
      <c r="AJ2169" s="13"/>
      <c r="AK2169" s="13"/>
      <c r="AL2169" s="13"/>
      <c r="AM2169" s="13"/>
      <c r="AN2169" s="13"/>
      <c r="AO2169" s="13"/>
      <c r="AP2169" s="13"/>
    </row>
    <row r="2170" spans="1:42" x14ac:dyDescent="0.25">
      <c r="A2170" s="13"/>
      <c r="C2170" s="13"/>
      <c r="D2170" s="13"/>
      <c r="E2170" s="13"/>
      <c r="F2170" s="13"/>
      <c r="G2170" s="13"/>
      <c r="H2170" s="13"/>
      <c r="I2170" s="13"/>
      <c r="J2170" s="13"/>
      <c r="K2170" s="13"/>
      <c r="L2170" s="13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  <c r="W2170" s="13"/>
      <c r="X2170" s="13"/>
      <c r="Y2170" s="13"/>
      <c r="Z2170" s="13"/>
      <c r="AA2170" s="13"/>
      <c r="AB2170" s="13"/>
      <c r="AC2170" s="13"/>
      <c r="AD2170" s="13"/>
      <c r="AE2170" s="13"/>
      <c r="AF2170" s="13"/>
      <c r="AG2170" s="13"/>
      <c r="AH2170" s="13"/>
      <c r="AI2170" s="13"/>
      <c r="AJ2170" s="13"/>
      <c r="AK2170" s="13"/>
      <c r="AL2170" s="13"/>
      <c r="AM2170" s="13"/>
      <c r="AN2170" s="13"/>
      <c r="AO2170" s="13"/>
      <c r="AP2170" s="13"/>
    </row>
    <row r="2171" spans="1:42" x14ac:dyDescent="0.25">
      <c r="A2171" s="13"/>
      <c r="C2171" s="13"/>
      <c r="D2171" s="13"/>
      <c r="E2171" s="13"/>
      <c r="F2171" s="13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  <c r="W2171" s="13"/>
      <c r="X2171" s="13"/>
      <c r="Y2171" s="13"/>
      <c r="Z2171" s="13"/>
      <c r="AA2171" s="13"/>
      <c r="AB2171" s="13"/>
      <c r="AC2171" s="13"/>
      <c r="AD2171" s="13"/>
      <c r="AE2171" s="13"/>
      <c r="AF2171" s="13"/>
      <c r="AG2171" s="13"/>
      <c r="AH2171" s="13"/>
      <c r="AI2171" s="13"/>
      <c r="AJ2171" s="13"/>
      <c r="AK2171" s="13"/>
      <c r="AL2171" s="13"/>
      <c r="AM2171" s="13"/>
      <c r="AN2171" s="13"/>
      <c r="AO2171" s="13"/>
      <c r="AP2171" s="13"/>
    </row>
    <row r="2172" spans="1:42" x14ac:dyDescent="0.25">
      <c r="A2172" s="13"/>
      <c r="C2172" s="13"/>
      <c r="D2172" s="13"/>
      <c r="E2172" s="13"/>
      <c r="F2172" s="13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  <c r="W2172" s="13"/>
      <c r="X2172" s="13"/>
      <c r="Y2172" s="13"/>
      <c r="Z2172" s="13"/>
      <c r="AA2172" s="13"/>
      <c r="AB2172" s="13"/>
      <c r="AC2172" s="13"/>
      <c r="AD2172" s="13"/>
      <c r="AE2172" s="13"/>
      <c r="AF2172" s="13"/>
      <c r="AG2172" s="13"/>
      <c r="AH2172" s="13"/>
      <c r="AI2172" s="13"/>
      <c r="AJ2172" s="13"/>
      <c r="AK2172" s="13"/>
      <c r="AL2172" s="13"/>
      <c r="AM2172" s="13"/>
      <c r="AN2172" s="13"/>
      <c r="AO2172" s="13"/>
      <c r="AP2172" s="13"/>
    </row>
    <row r="2173" spans="1:42" x14ac:dyDescent="0.25">
      <c r="A2173" s="13"/>
      <c r="C2173" s="13"/>
      <c r="D2173" s="13"/>
      <c r="E2173" s="13"/>
      <c r="F2173" s="13"/>
      <c r="G2173" s="13"/>
      <c r="H2173" s="13"/>
      <c r="I2173" s="13"/>
      <c r="J2173" s="13"/>
      <c r="K2173" s="13"/>
      <c r="L2173" s="13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  <c r="W2173" s="13"/>
      <c r="X2173" s="13"/>
      <c r="Y2173" s="13"/>
      <c r="Z2173" s="13"/>
      <c r="AA2173" s="13"/>
      <c r="AB2173" s="13"/>
      <c r="AC2173" s="13"/>
      <c r="AD2173" s="13"/>
      <c r="AE2173" s="13"/>
      <c r="AF2173" s="13"/>
      <c r="AG2173" s="13"/>
      <c r="AH2173" s="13"/>
      <c r="AI2173" s="13"/>
      <c r="AJ2173" s="13"/>
      <c r="AK2173" s="13"/>
      <c r="AL2173" s="13"/>
      <c r="AM2173" s="13"/>
      <c r="AN2173" s="13"/>
      <c r="AO2173" s="13"/>
      <c r="AP2173" s="13"/>
    </row>
    <row r="2174" spans="1:42" x14ac:dyDescent="0.25">
      <c r="A2174" s="13"/>
      <c r="C2174" s="13"/>
      <c r="D2174" s="13"/>
      <c r="E2174" s="13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  <c r="W2174" s="13"/>
      <c r="X2174" s="13"/>
      <c r="Y2174" s="13"/>
      <c r="Z2174" s="13"/>
      <c r="AA2174" s="13"/>
      <c r="AB2174" s="13"/>
      <c r="AC2174" s="13"/>
      <c r="AD2174" s="13"/>
      <c r="AE2174" s="13"/>
      <c r="AF2174" s="13"/>
      <c r="AG2174" s="13"/>
      <c r="AH2174" s="13"/>
      <c r="AI2174" s="13"/>
      <c r="AJ2174" s="13"/>
      <c r="AK2174" s="13"/>
      <c r="AL2174" s="13"/>
      <c r="AM2174" s="13"/>
      <c r="AN2174" s="13"/>
      <c r="AO2174" s="13"/>
      <c r="AP2174" s="13"/>
    </row>
    <row r="2175" spans="1:42" x14ac:dyDescent="0.25">
      <c r="A2175" s="13"/>
      <c r="C2175" s="13"/>
      <c r="D2175" s="13"/>
      <c r="E2175" s="13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  <c r="W2175" s="13"/>
      <c r="X2175" s="13"/>
      <c r="Y2175" s="13"/>
      <c r="Z2175" s="13"/>
      <c r="AA2175" s="13"/>
      <c r="AB2175" s="13"/>
      <c r="AC2175" s="13"/>
      <c r="AD2175" s="13"/>
      <c r="AE2175" s="13"/>
      <c r="AF2175" s="13"/>
      <c r="AG2175" s="13"/>
      <c r="AH2175" s="13"/>
      <c r="AI2175" s="13"/>
      <c r="AJ2175" s="13"/>
      <c r="AK2175" s="13"/>
      <c r="AL2175" s="13"/>
      <c r="AM2175" s="13"/>
      <c r="AN2175" s="13"/>
      <c r="AO2175" s="13"/>
      <c r="AP2175" s="13"/>
    </row>
    <row r="2176" spans="1:42" x14ac:dyDescent="0.25">
      <c r="A2176" s="13"/>
      <c r="C2176" s="13"/>
      <c r="D2176" s="13"/>
      <c r="E2176" s="13"/>
      <c r="F2176" s="13"/>
      <c r="G2176" s="13"/>
      <c r="H2176" s="13"/>
      <c r="I2176" s="13"/>
      <c r="J2176" s="13"/>
      <c r="K2176" s="13"/>
      <c r="L2176" s="13"/>
      <c r="M2176" s="13"/>
      <c r="N2176" s="13"/>
      <c r="O2176" s="13"/>
      <c r="P2176" s="13"/>
      <c r="Q2176" s="13"/>
      <c r="R2176" s="13"/>
      <c r="S2176" s="13"/>
      <c r="T2176" s="13"/>
      <c r="U2176" s="13"/>
      <c r="V2176" s="13"/>
      <c r="W2176" s="13"/>
      <c r="X2176" s="13"/>
      <c r="Y2176" s="13"/>
      <c r="Z2176" s="13"/>
      <c r="AA2176" s="13"/>
      <c r="AB2176" s="13"/>
      <c r="AC2176" s="13"/>
      <c r="AD2176" s="13"/>
      <c r="AE2176" s="13"/>
      <c r="AF2176" s="13"/>
      <c r="AG2176" s="13"/>
      <c r="AH2176" s="13"/>
      <c r="AI2176" s="13"/>
      <c r="AJ2176" s="13"/>
      <c r="AK2176" s="13"/>
      <c r="AL2176" s="13"/>
      <c r="AM2176" s="13"/>
      <c r="AN2176" s="13"/>
      <c r="AO2176" s="13"/>
      <c r="AP2176" s="13"/>
    </row>
    <row r="2177" spans="1:42" x14ac:dyDescent="0.25">
      <c r="A2177" s="13"/>
      <c r="C2177" s="13"/>
      <c r="D2177" s="13"/>
      <c r="E2177" s="13"/>
      <c r="F2177" s="13"/>
      <c r="G2177" s="13"/>
      <c r="H2177" s="13"/>
      <c r="I2177" s="13"/>
      <c r="J2177" s="13"/>
      <c r="K2177" s="13"/>
      <c r="L2177" s="13"/>
      <c r="M2177" s="13"/>
      <c r="N2177" s="13"/>
      <c r="O2177" s="13"/>
      <c r="P2177" s="13"/>
      <c r="Q2177" s="13"/>
      <c r="R2177" s="13"/>
      <c r="S2177" s="13"/>
      <c r="T2177" s="13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  <c r="AE2177" s="13"/>
      <c r="AF2177" s="13"/>
      <c r="AG2177" s="13"/>
      <c r="AH2177" s="13"/>
      <c r="AI2177" s="13"/>
      <c r="AJ2177" s="13"/>
      <c r="AK2177" s="13"/>
      <c r="AL2177" s="13"/>
      <c r="AM2177" s="13"/>
      <c r="AN2177" s="13"/>
      <c r="AO2177" s="13"/>
      <c r="AP2177" s="13"/>
    </row>
    <row r="2178" spans="1:42" x14ac:dyDescent="0.25">
      <c r="A2178" s="13"/>
      <c r="C2178" s="13"/>
      <c r="D2178" s="13"/>
      <c r="E2178" s="13"/>
      <c r="F2178" s="13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  <c r="W2178" s="13"/>
      <c r="X2178" s="13"/>
      <c r="Y2178" s="13"/>
      <c r="Z2178" s="13"/>
      <c r="AA2178" s="13"/>
      <c r="AB2178" s="13"/>
      <c r="AC2178" s="13"/>
      <c r="AD2178" s="13"/>
      <c r="AE2178" s="13"/>
      <c r="AF2178" s="13"/>
      <c r="AG2178" s="13"/>
      <c r="AH2178" s="13"/>
      <c r="AI2178" s="13"/>
      <c r="AJ2178" s="13"/>
      <c r="AK2178" s="13"/>
      <c r="AL2178" s="13"/>
      <c r="AM2178" s="13"/>
      <c r="AN2178" s="13"/>
      <c r="AO2178" s="13"/>
      <c r="AP2178" s="13"/>
    </row>
    <row r="2179" spans="1:42" x14ac:dyDescent="0.25">
      <c r="A2179" s="13"/>
      <c r="C2179" s="13"/>
      <c r="D2179" s="13"/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  <c r="AE2179" s="13"/>
      <c r="AF2179" s="13"/>
      <c r="AG2179" s="13"/>
      <c r="AH2179" s="13"/>
      <c r="AI2179" s="13"/>
      <c r="AJ2179" s="13"/>
      <c r="AK2179" s="13"/>
      <c r="AL2179" s="13"/>
      <c r="AM2179" s="13"/>
      <c r="AN2179" s="13"/>
      <c r="AO2179" s="13"/>
      <c r="AP2179" s="13"/>
    </row>
    <row r="2180" spans="1:42" x14ac:dyDescent="0.25">
      <c r="A2180" s="13"/>
      <c r="C2180" s="13"/>
      <c r="D2180" s="13"/>
      <c r="E2180" s="13"/>
      <c r="F2180" s="13"/>
      <c r="G2180" s="13"/>
      <c r="H2180" s="13"/>
      <c r="I2180" s="13"/>
      <c r="J2180" s="13"/>
      <c r="K2180" s="13"/>
      <c r="L2180" s="13"/>
      <c r="M2180" s="13"/>
      <c r="N2180" s="13"/>
      <c r="O2180" s="13"/>
      <c r="P2180" s="13"/>
      <c r="Q2180" s="13"/>
      <c r="R2180" s="13"/>
      <c r="S2180" s="13"/>
      <c r="T2180" s="13"/>
      <c r="U2180" s="13"/>
      <c r="V2180" s="13"/>
      <c r="W2180" s="13"/>
      <c r="X2180" s="13"/>
      <c r="Y2180" s="13"/>
      <c r="Z2180" s="13"/>
      <c r="AA2180" s="13"/>
      <c r="AB2180" s="13"/>
      <c r="AC2180" s="13"/>
      <c r="AD2180" s="13"/>
      <c r="AE2180" s="13"/>
      <c r="AF2180" s="13"/>
      <c r="AG2180" s="13"/>
      <c r="AH2180" s="13"/>
      <c r="AI2180" s="13"/>
      <c r="AJ2180" s="13"/>
      <c r="AK2180" s="13"/>
      <c r="AL2180" s="13"/>
      <c r="AM2180" s="13"/>
      <c r="AN2180" s="13"/>
      <c r="AO2180" s="13"/>
      <c r="AP2180" s="13"/>
    </row>
    <row r="2181" spans="1:42" x14ac:dyDescent="0.25">
      <c r="A2181" s="13"/>
      <c r="C2181" s="13"/>
      <c r="D2181" s="13"/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  <c r="AE2181" s="13"/>
      <c r="AF2181" s="13"/>
      <c r="AG2181" s="13"/>
      <c r="AH2181" s="13"/>
      <c r="AI2181" s="13"/>
      <c r="AJ2181" s="13"/>
      <c r="AK2181" s="13"/>
      <c r="AL2181" s="13"/>
      <c r="AM2181" s="13"/>
      <c r="AN2181" s="13"/>
      <c r="AO2181" s="13"/>
      <c r="AP2181" s="13"/>
    </row>
    <row r="2182" spans="1:42" x14ac:dyDescent="0.25">
      <c r="A2182" s="13"/>
      <c r="C2182" s="13"/>
      <c r="D2182" s="13"/>
      <c r="E2182" s="13"/>
      <c r="F2182" s="13"/>
      <c r="G2182" s="13"/>
      <c r="H2182" s="13"/>
      <c r="I2182" s="13"/>
      <c r="J2182" s="13"/>
      <c r="K2182" s="13"/>
      <c r="L2182" s="13"/>
      <c r="M2182" s="13"/>
      <c r="N2182" s="13"/>
      <c r="O2182" s="13"/>
      <c r="P2182" s="13"/>
      <c r="Q2182" s="13"/>
      <c r="R2182" s="13"/>
      <c r="S2182" s="13"/>
      <c r="T2182" s="13"/>
      <c r="U2182" s="13"/>
      <c r="V2182" s="13"/>
      <c r="W2182" s="13"/>
      <c r="X2182" s="13"/>
      <c r="Y2182" s="13"/>
      <c r="Z2182" s="13"/>
      <c r="AA2182" s="13"/>
      <c r="AB2182" s="13"/>
      <c r="AC2182" s="13"/>
      <c r="AD2182" s="13"/>
      <c r="AE2182" s="13"/>
      <c r="AF2182" s="13"/>
      <c r="AG2182" s="13"/>
      <c r="AH2182" s="13"/>
      <c r="AI2182" s="13"/>
      <c r="AJ2182" s="13"/>
      <c r="AK2182" s="13"/>
      <c r="AL2182" s="13"/>
      <c r="AM2182" s="13"/>
      <c r="AN2182" s="13"/>
      <c r="AO2182" s="13"/>
      <c r="AP2182" s="13"/>
    </row>
    <row r="2183" spans="1:42" x14ac:dyDescent="0.25">
      <c r="A2183" s="13"/>
      <c r="C2183" s="13"/>
      <c r="D2183" s="13"/>
      <c r="E2183" s="13"/>
      <c r="F2183" s="13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  <c r="AE2183" s="13"/>
      <c r="AF2183" s="13"/>
      <c r="AG2183" s="13"/>
      <c r="AH2183" s="13"/>
      <c r="AI2183" s="13"/>
      <c r="AJ2183" s="13"/>
      <c r="AK2183" s="13"/>
      <c r="AL2183" s="13"/>
      <c r="AM2183" s="13"/>
      <c r="AN2183" s="13"/>
      <c r="AO2183" s="13"/>
      <c r="AP2183" s="13"/>
    </row>
    <row r="2184" spans="1:42" x14ac:dyDescent="0.25">
      <c r="A2184" s="13"/>
      <c r="C2184" s="13"/>
      <c r="D2184" s="13"/>
      <c r="E2184" s="13"/>
      <c r="F2184" s="13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  <c r="W2184" s="13"/>
      <c r="X2184" s="13"/>
      <c r="Y2184" s="13"/>
      <c r="Z2184" s="13"/>
      <c r="AA2184" s="13"/>
      <c r="AB2184" s="13"/>
      <c r="AC2184" s="13"/>
      <c r="AD2184" s="13"/>
      <c r="AE2184" s="13"/>
      <c r="AF2184" s="13"/>
      <c r="AG2184" s="13"/>
      <c r="AH2184" s="13"/>
      <c r="AI2184" s="13"/>
      <c r="AJ2184" s="13"/>
      <c r="AK2184" s="13"/>
      <c r="AL2184" s="13"/>
      <c r="AM2184" s="13"/>
      <c r="AN2184" s="13"/>
      <c r="AO2184" s="13"/>
      <c r="AP2184" s="13"/>
    </row>
    <row r="2185" spans="1:42" x14ac:dyDescent="0.25">
      <c r="A2185" s="13"/>
      <c r="C2185" s="13"/>
      <c r="D2185" s="13"/>
      <c r="E2185" s="13"/>
      <c r="F2185" s="13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F2185" s="13"/>
      <c r="AG2185" s="13"/>
      <c r="AH2185" s="13"/>
      <c r="AI2185" s="13"/>
      <c r="AJ2185" s="13"/>
      <c r="AK2185" s="13"/>
      <c r="AL2185" s="13"/>
      <c r="AM2185" s="13"/>
      <c r="AN2185" s="13"/>
      <c r="AO2185" s="13"/>
      <c r="AP2185" s="13"/>
    </row>
    <row r="2186" spans="1:42" x14ac:dyDescent="0.25">
      <c r="A2186" s="13"/>
      <c r="C2186" s="13"/>
      <c r="D2186" s="13"/>
      <c r="E2186" s="13"/>
      <c r="F2186" s="13"/>
      <c r="G2186" s="13"/>
      <c r="H2186" s="13"/>
      <c r="I2186" s="13"/>
      <c r="J2186" s="13"/>
      <c r="K2186" s="13"/>
      <c r="L2186" s="13"/>
      <c r="M2186" s="13"/>
      <c r="N2186" s="13"/>
      <c r="O2186" s="13"/>
      <c r="P2186" s="13"/>
      <c r="Q2186" s="13"/>
      <c r="R2186" s="13"/>
      <c r="S2186" s="13"/>
      <c r="T2186" s="13"/>
      <c r="U2186" s="13"/>
      <c r="V2186" s="13"/>
      <c r="W2186" s="13"/>
      <c r="X2186" s="13"/>
      <c r="Y2186" s="13"/>
      <c r="Z2186" s="13"/>
      <c r="AA2186" s="13"/>
      <c r="AB2186" s="13"/>
      <c r="AC2186" s="13"/>
      <c r="AD2186" s="13"/>
      <c r="AE2186" s="13"/>
      <c r="AF2186" s="13"/>
      <c r="AG2186" s="13"/>
      <c r="AH2186" s="13"/>
      <c r="AI2186" s="13"/>
      <c r="AJ2186" s="13"/>
      <c r="AK2186" s="13"/>
      <c r="AL2186" s="13"/>
      <c r="AM2186" s="13"/>
      <c r="AN2186" s="13"/>
      <c r="AO2186" s="13"/>
      <c r="AP2186" s="13"/>
    </row>
    <row r="2187" spans="1:42" x14ac:dyDescent="0.25">
      <c r="A2187" s="13"/>
      <c r="C2187" s="13"/>
      <c r="D2187" s="13"/>
      <c r="E2187" s="13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  <c r="P2187" s="13"/>
      <c r="Q2187" s="13"/>
      <c r="R2187" s="13"/>
      <c r="S2187" s="13"/>
      <c r="T2187" s="13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  <c r="AE2187" s="13"/>
      <c r="AF2187" s="13"/>
      <c r="AG2187" s="13"/>
      <c r="AH2187" s="13"/>
      <c r="AI2187" s="13"/>
      <c r="AJ2187" s="13"/>
      <c r="AK2187" s="13"/>
      <c r="AL2187" s="13"/>
      <c r="AM2187" s="13"/>
      <c r="AN2187" s="13"/>
      <c r="AO2187" s="13"/>
      <c r="AP2187" s="13"/>
    </row>
    <row r="2188" spans="1:42" x14ac:dyDescent="0.25">
      <c r="A2188" s="13"/>
      <c r="C2188" s="13"/>
      <c r="D2188" s="13"/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  <c r="W2188" s="13"/>
      <c r="X2188" s="13"/>
      <c r="Y2188" s="13"/>
      <c r="Z2188" s="13"/>
      <c r="AA2188" s="13"/>
      <c r="AB2188" s="13"/>
      <c r="AC2188" s="13"/>
      <c r="AD2188" s="13"/>
      <c r="AE2188" s="13"/>
      <c r="AF2188" s="13"/>
      <c r="AG2188" s="13"/>
      <c r="AH2188" s="13"/>
      <c r="AI2188" s="13"/>
      <c r="AJ2188" s="13"/>
      <c r="AK2188" s="13"/>
      <c r="AL2188" s="13"/>
      <c r="AM2188" s="13"/>
      <c r="AN2188" s="13"/>
      <c r="AO2188" s="13"/>
      <c r="AP2188" s="13"/>
    </row>
    <row r="2189" spans="1:42" x14ac:dyDescent="0.25">
      <c r="A2189" s="13"/>
      <c r="C2189" s="13"/>
      <c r="D2189" s="13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  <c r="AE2189" s="13"/>
      <c r="AF2189" s="13"/>
      <c r="AG2189" s="13"/>
      <c r="AH2189" s="13"/>
      <c r="AI2189" s="13"/>
      <c r="AJ2189" s="13"/>
      <c r="AK2189" s="13"/>
      <c r="AL2189" s="13"/>
      <c r="AM2189" s="13"/>
      <c r="AN2189" s="13"/>
      <c r="AO2189" s="13"/>
      <c r="AP2189" s="13"/>
    </row>
    <row r="2190" spans="1:42" x14ac:dyDescent="0.25">
      <c r="A2190" s="13"/>
      <c r="C2190" s="13"/>
      <c r="D2190" s="13"/>
      <c r="E2190" s="13"/>
      <c r="F2190" s="13"/>
      <c r="G2190" s="13"/>
      <c r="H2190" s="13"/>
      <c r="I2190" s="13"/>
      <c r="J2190" s="13"/>
      <c r="K2190" s="13"/>
      <c r="L2190" s="13"/>
      <c r="M2190" s="13"/>
      <c r="N2190" s="13"/>
      <c r="O2190" s="13"/>
      <c r="P2190" s="13"/>
      <c r="Q2190" s="13"/>
      <c r="R2190" s="13"/>
      <c r="S2190" s="13"/>
      <c r="T2190" s="13"/>
      <c r="U2190" s="13"/>
      <c r="V2190" s="13"/>
      <c r="W2190" s="13"/>
      <c r="X2190" s="13"/>
      <c r="Y2190" s="13"/>
      <c r="Z2190" s="13"/>
      <c r="AA2190" s="13"/>
      <c r="AB2190" s="13"/>
      <c r="AC2190" s="13"/>
      <c r="AD2190" s="13"/>
      <c r="AE2190" s="13"/>
      <c r="AF2190" s="13"/>
      <c r="AG2190" s="13"/>
      <c r="AH2190" s="13"/>
      <c r="AI2190" s="13"/>
      <c r="AJ2190" s="13"/>
      <c r="AK2190" s="13"/>
      <c r="AL2190" s="13"/>
      <c r="AM2190" s="13"/>
      <c r="AN2190" s="13"/>
      <c r="AO2190" s="13"/>
      <c r="AP2190" s="13"/>
    </row>
    <row r="2191" spans="1:42" x14ac:dyDescent="0.25">
      <c r="A2191" s="13"/>
      <c r="C2191" s="13"/>
      <c r="D2191" s="13"/>
      <c r="E2191" s="13"/>
      <c r="F2191" s="13"/>
      <c r="G2191" s="13"/>
      <c r="H2191" s="13"/>
      <c r="I2191" s="13"/>
      <c r="J2191" s="13"/>
      <c r="K2191" s="13"/>
      <c r="L2191" s="13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  <c r="W2191" s="13"/>
      <c r="X2191" s="13"/>
      <c r="Y2191" s="13"/>
      <c r="Z2191" s="13"/>
      <c r="AA2191" s="13"/>
      <c r="AB2191" s="13"/>
      <c r="AC2191" s="13"/>
      <c r="AD2191" s="13"/>
      <c r="AE2191" s="13"/>
      <c r="AF2191" s="13"/>
      <c r="AG2191" s="13"/>
      <c r="AH2191" s="13"/>
      <c r="AI2191" s="13"/>
      <c r="AJ2191" s="13"/>
      <c r="AK2191" s="13"/>
      <c r="AL2191" s="13"/>
      <c r="AM2191" s="13"/>
      <c r="AN2191" s="13"/>
      <c r="AO2191" s="13"/>
      <c r="AP2191" s="13"/>
    </row>
    <row r="2192" spans="1:42" x14ac:dyDescent="0.25">
      <c r="A2192" s="13"/>
      <c r="C2192" s="13"/>
      <c r="D2192" s="13"/>
      <c r="E2192" s="13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  <c r="W2192" s="13"/>
      <c r="X2192" s="13"/>
      <c r="Y2192" s="13"/>
      <c r="Z2192" s="13"/>
      <c r="AA2192" s="13"/>
      <c r="AB2192" s="13"/>
      <c r="AC2192" s="13"/>
      <c r="AD2192" s="13"/>
      <c r="AE2192" s="13"/>
      <c r="AF2192" s="13"/>
      <c r="AG2192" s="13"/>
      <c r="AH2192" s="13"/>
      <c r="AI2192" s="13"/>
      <c r="AJ2192" s="13"/>
      <c r="AK2192" s="13"/>
      <c r="AL2192" s="13"/>
      <c r="AM2192" s="13"/>
      <c r="AN2192" s="13"/>
      <c r="AO2192" s="13"/>
      <c r="AP2192" s="13"/>
    </row>
    <row r="2193" spans="1:42" x14ac:dyDescent="0.25">
      <c r="A2193" s="13"/>
      <c r="C2193" s="13"/>
      <c r="D2193" s="13"/>
      <c r="E2193" s="13"/>
      <c r="F2193" s="13"/>
      <c r="G2193" s="13"/>
      <c r="H2193" s="13"/>
      <c r="I2193" s="13"/>
      <c r="J2193" s="13"/>
      <c r="K2193" s="13"/>
      <c r="L2193" s="13"/>
      <c r="M2193" s="13"/>
      <c r="N2193" s="13"/>
      <c r="O2193" s="13"/>
      <c r="P2193" s="13"/>
      <c r="Q2193" s="13"/>
      <c r="R2193" s="13"/>
      <c r="S2193" s="13"/>
      <c r="T2193" s="13"/>
      <c r="U2193" s="13"/>
      <c r="V2193" s="13"/>
      <c r="W2193" s="13"/>
      <c r="X2193" s="13"/>
      <c r="Y2193" s="13"/>
      <c r="Z2193" s="13"/>
      <c r="AA2193" s="13"/>
      <c r="AB2193" s="13"/>
      <c r="AC2193" s="13"/>
      <c r="AD2193" s="13"/>
      <c r="AE2193" s="13"/>
      <c r="AF2193" s="13"/>
      <c r="AG2193" s="13"/>
      <c r="AH2193" s="13"/>
      <c r="AI2193" s="13"/>
      <c r="AJ2193" s="13"/>
      <c r="AK2193" s="13"/>
      <c r="AL2193" s="13"/>
      <c r="AM2193" s="13"/>
      <c r="AN2193" s="13"/>
      <c r="AO2193" s="13"/>
      <c r="AP2193" s="13"/>
    </row>
    <row r="2194" spans="1:42" x14ac:dyDescent="0.25">
      <c r="A2194" s="13"/>
      <c r="C2194" s="13"/>
      <c r="D2194" s="13"/>
      <c r="E2194" s="13"/>
      <c r="F2194" s="13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  <c r="W2194" s="13"/>
      <c r="X2194" s="13"/>
      <c r="Y2194" s="13"/>
      <c r="Z2194" s="13"/>
      <c r="AA2194" s="13"/>
      <c r="AB2194" s="13"/>
      <c r="AC2194" s="13"/>
      <c r="AD2194" s="13"/>
      <c r="AE2194" s="13"/>
      <c r="AF2194" s="13"/>
      <c r="AG2194" s="13"/>
      <c r="AH2194" s="13"/>
      <c r="AI2194" s="13"/>
      <c r="AJ2194" s="13"/>
      <c r="AK2194" s="13"/>
      <c r="AL2194" s="13"/>
      <c r="AM2194" s="13"/>
      <c r="AN2194" s="13"/>
      <c r="AO2194" s="13"/>
      <c r="AP2194" s="13"/>
    </row>
    <row r="2195" spans="1:42" x14ac:dyDescent="0.25">
      <c r="A2195" s="13"/>
      <c r="C2195" s="13"/>
      <c r="D2195" s="13"/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  <c r="P2195" s="13"/>
      <c r="Q2195" s="13"/>
      <c r="R2195" s="13"/>
      <c r="S2195" s="13"/>
      <c r="T2195" s="13"/>
      <c r="U2195" s="13"/>
      <c r="V2195" s="13"/>
      <c r="W2195" s="13"/>
      <c r="X2195" s="13"/>
      <c r="Y2195" s="13"/>
      <c r="Z2195" s="13"/>
      <c r="AA2195" s="13"/>
      <c r="AB2195" s="13"/>
      <c r="AC2195" s="13"/>
      <c r="AD2195" s="13"/>
      <c r="AE2195" s="13"/>
      <c r="AF2195" s="13"/>
      <c r="AG2195" s="13"/>
      <c r="AH2195" s="13"/>
      <c r="AI2195" s="13"/>
      <c r="AJ2195" s="13"/>
      <c r="AK2195" s="13"/>
      <c r="AL2195" s="13"/>
      <c r="AM2195" s="13"/>
      <c r="AN2195" s="13"/>
      <c r="AO2195" s="13"/>
      <c r="AP2195" s="13"/>
    </row>
    <row r="2196" spans="1:42" x14ac:dyDescent="0.25">
      <c r="A2196" s="13"/>
      <c r="C2196" s="13"/>
      <c r="D2196" s="13"/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  <c r="W2196" s="13"/>
      <c r="X2196" s="13"/>
      <c r="Y2196" s="13"/>
      <c r="Z2196" s="13"/>
      <c r="AA2196" s="13"/>
      <c r="AB2196" s="13"/>
      <c r="AC2196" s="13"/>
      <c r="AD2196" s="13"/>
      <c r="AE2196" s="13"/>
      <c r="AF2196" s="13"/>
      <c r="AG2196" s="13"/>
      <c r="AH2196" s="13"/>
      <c r="AI2196" s="13"/>
      <c r="AJ2196" s="13"/>
      <c r="AK2196" s="13"/>
      <c r="AL2196" s="13"/>
      <c r="AM2196" s="13"/>
      <c r="AN2196" s="13"/>
      <c r="AO2196" s="13"/>
      <c r="AP2196" s="13"/>
    </row>
    <row r="2197" spans="1:42" x14ac:dyDescent="0.25">
      <c r="A2197" s="13"/>
      <c r="C2197" s="13"/>
      <c r="D2197" s="13"/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  <c r="W2197" s="13"/>
      <c r="X2197" s="13"/>
      <c r="Y2197" s="13"/>
      <c r="Z2197" s="13"/>
      <c r="AA2197" s="13"/>
      <c r="AB2197" s="13"/>
      <c r="AC2197" s="13"/>
      <c r="AD2197" s="13"/>
      <c r="AE2197" s="13"/>
      <c r="AF2197" s="13"/>
      <c r="AG2197" s="13"/>
      <c r="AH2197" s="13"/>
      <c r="AI2197" s="13"/>
      <c r="AJ2197" s="13"/>
      <c r="AK2197" s="13"/>
      <c r="AL2197" s="13"/>
      <c r="AM2197" s="13"/>
      <c r="AN2197" s="13"/>
      <c r="AO2197" s="13"/>
      <c r="AP2197" s="13"/>
    </row>
    <row r="2198" spans="1:42" x14ac:dyDescent="0.25">
      <c r="A2198" s="13"/>
      <c r="C2198" s="13"/>
      <c r="D2198" s="13"/>
      <c r="E2198" s="13"/>
      <c r="F2198" s="13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  <c r="W2198" s="13"/>
      <c r="X2198" s="13"/>
      <c r="Y2198" s="13"/>
      <c r="Z2198" s="13"/>
      <c r="AA2198" s="13"/>
      <c r="AB2198" s="13"/>
      <c r="AC2198" s="13"/>
      <c r="AD2198" s="13"/>
      <c r="AE2198" s="13"/>
      <c r="AF2198" s="13"/>
      <c r="AG2198" s="13"/>
      <c r="AH2198" s="13"/>
      <c r="AI2198" s="13"/>
      <c r="AJ2198" s="13"/>
      <c r="AK2198" s="13"/>
      <c r="AL2198" s="13"/>
      <c r="AM2198" s="13"/>
      <c r="AN2198" s="13"/>
      <c r="AO2198" s="13"/>
      <c r="AP2198" s="13"/>
    </row>
    <row r="2199" spans="1:42" x14ac:dyDescent="0.25">
      <c r="A2199" s="13"/>
      <c r="C2199" s="13"/>
      <c r="D2199" s="13"/>
      <c r="E2199" s="13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  <c r="AE2199" s="13"/>
      <c r="AF2199" s="13"/>
      <c r="AG2199" s="13"/>
      <c r="AH2199" s="13"/>
      <c r="AI2199" s="13"/>
      <c r="AJ2199" s="13"/>
      <c r="AK2199" s="13"/>
      <c r="AL2199" s="13"/>
      <c r="AM2199" s="13"/>
      <c r="AN2199" s="13"/>
      <c r="AO2199" s="13"/>
      <c r="AP2199" s="13"/>
    </row>
    <row r="2200" spans="1:42" x14ac:dyDescent="0.25">
      <c r="A2200" s="13"/>
      <c r="C2200" s="13"/>
      <c r="D2200" s="13"/>
      <c r="E2200" s="13"/>
      <c r="F2200" s="13"/>
      <c r="G2200" s="13"/>
      <c r="H2200" s="13"/>
      <c r="I2200" s="13"/>
      <c r="J2200" s="13"/>
      <c r="K2200" s="13"/>
      <c r="L2200" s="13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  <c r="W2200" s="13"/>
      <c r="X2200" s="13"/>
      <c r="Y2200" s="13"/>
      <c r="Z2200" s="13"/>
      <c r="AA2200" s="13"/>
      <c r="AB2200" s="13"/>
      <c r="AC2200" s="13"/>
      <c r="AD2200" s="13"/>
      <c r="AE2200" s="13"/>
      <c r="AF2200" s="13"/>
      <c r="AG2200" s="13"/>
      <c r="AH2200" s="13"/>
      <c r="AI2200" s="13"/>
      <c r="AJ2200" s="13"/>
      <c r="AK2200" s="13"/>
      <c r="AL2200" s="13"/>
      <c r="AM2200" s="13"/>
      <c r="AN2200" s="13"/>
      <c r="AO2200" s="13"/>
      <c r="AP2200" s="13"/>
    </row>
    <row r="2201" spans="1:42" x14ac:dyDescent="0.25">
      <c r="A2201" s="13"/>
      <c r="C2201" s="13"/>
      <c r="D2201" s="13"/>
      <c r="E2201" s="13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  <c r="W2201" s="13"/>
      <c r="X2201" s="13"/>
      <c r="Y2201" s="13"/>
      <c r="Z2201" s="13"/>
      <c r="AA2201" s="13"/>
      <c r="AB2201" s="13"/>
      <c r="AC2201" s="13"/>
      <c r="AD2201" s="13"/>
      <c r="AE2201" s="13"/>
      <c r="AF2201" s="13"/>
      <c r="AG2201" s="13"/>
      <c r="AH2201" s="13"/>
      <c r="AI2201" s="13"/>
      <c r="AJ2201" s="13"/>
      <c r="AK2201" s="13"/>
      <c r="AL2201" s="13"/>
      <c r="AM2201" s="13"/>
      <c r="AN2201" s="13"/>
      <c r="AO2201" s="13"/>
      <c r="AP2201" s="13"/>
    </row>
    <row r="2202" spans="1:42" x14ac:dyDescent="0.25">
      <c r="A2202" s="13"/>
      <c r="C2202" s="13"/>
      <c r="D2202" s="13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  <c r="W2202" s="13"/>
      <c r="X2202" s="13"/>
      <c r="Y2202" s="13"/>
      <c r="Z2202" s="13"/>
      <c r="AA2202" s="13"/>
      <c r="AB2202" s="13"/>
      <c r="AC2202" s="13"/>
      <c r="AD2202" s="13"/>
      <c r="AE2202" s="13"/>
      <c r="AF2202" s="13"/>
      <c r="AG2202" s="13"/>
      <c r="AH2202" s="13"/>
      <c r="AI2202" s="13"/>
      <c r="AJ2202" s="13"/>
      <c r="AK2202" s="13"/>
      <c r="AL2202" s="13"/>
      <c r="AM2202" s="13"/>
      <c r="AN2202" s="13"/>
      <c r="AO2202" s="13"/>
      <c r="AP2202" s="13"/>
    </row>
    <row r="2203" spans="1:42" x14ac:dyDescent="0.25">
      <c r="A2203" s="13"/>
      <c r="C2203" s="13"/>
      <c r="D2203" s="13"/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  <c r="W2203" s="13"/>
      <c r="X2203" s="13"/>
      <c r="Y2203" s="13"/>
      <c r="Z2203" s="13"/>
      <c r="AA2203" s="13"/>
      <c r="AB2203" s="13"/>
      <c r="AC2203" s="13"/>
      <c r="AD2203" s="13"/>
      <c r="AE2203" s="13"/>
      <c r="AF2203" s="13"/>
      <c r="AG2203" s="13"/>
      <c r="AH2203" s="13"/>
      <c r="AI2203" s="13"/>
      <c r="AJ2203" s="13"/>
      <c r="AK2203" s="13"/>
      <c r="AL2203" s="13"/>
      <c r="AM2203" s="13"/>
      <c r="AN2203" s="13"/>
      <c r="AO2203" s="13"/>
      <c r="AP2203" s="13"/>
    </row>
    <row r="2204" spans="1:42" x14ac:dyDescent="0.25">
      <c r="A2204" s="13"/>
      <c r="C2204" s="13"/>
      <c r="D2204" s="13"/>
      <c r="E2204" s="13"/>
      <c r="F2204" s="13"/>
      <c r="G2204" s="13"/>
      <c r="H2204" s="13"/>
      <c r="I2204" s="13"/>
      <c r="J2204" s="13"/>
      <c r="K2204" s="13"/>
      <c r="L2204" s="13"/>
      <c r="M2204" s="13"/>
      <c r="N2204" s="13"/>
      <c r="O2204" s="13"/>
      <c r="P2204" s="13"/>
      <c r="Q2204" s="13"/>
      <c r="R2204" s="13"/>
      <c r="S2204" s="13"/>
      <c r="T2204" s="13"/>
      <c r="U2204" s="13"/>
      <c r="V2204" s="13"/>
      <c r="W2204" s="13"/>
      <c r="X2204" s="13"/>
      <c r="Y2204" s="13"/>
      <c r="Z2204" s="13"/>
      <c r="AA2204" s="13"/>
      <c r="AB2204" s="13"/>
      <c r="AC2204" s="13"/>
      <c r="AD2204" s="13"/>
      <c r="AE2204" s="13"/>
      <c r="AF2204" s="13"/>
      <c r="AG2204" s="13"/>
      <c r="AH2204" s="13"/>
      <c r="AI2204" s="13"/>
      <c r="AJ2204" s="13"/>
      <c r="AK2204" s="13"/>
      <c r="AL2204" s="13"/>
      <c r="AM2204" s="13"/>
      <c r="AN2204" s="13"/>
      <c r="AO2204" s="13"/>
      <c r="AP2204" s="13"/>
    </row>
    <row r="2205" spans="1:42" x14ac:dyDescent="0.25">
      <c r="A2205" s="13"/>
      <c r="C2205" s="13"/>
      <c r="D2205" s="13"/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  <c r="AE2205" s="13"/>
      <c r="AF2205" s="13"/>
      <c r="AG2205" s="13"/>
      <c r="AH2205" s="13"/>
      <c r="AI2205" s="13"/>
      <c r="AJ2205" s="13"/>
      <c r="AK2205" s="13"/>
      <c r="AL2205" s="13"/>
      <c r="AM2205" s="13"/>
      <c r="AN2205" s="13"/>
      <c r="AO2205" s="13"/>
      <c r="AP2205" s="13"/>
    </row>
    <row r="2206" spans="1:42" x14ac:dyDescent="0.25">
      <c r="A2206" s="13"/>
      <c r="C2206" s="13"/>
      <c r="D2206" s="13"/>
      <c r="E2206" s="13"/>
      <c r="F2206" s="13"/>
      <c r="G2206" s="13"/>
      <c r="H2206" s="13"/>
      <c r="I2206" s="13"/>
      <c r="J2206" s="13"/>
      <c r="K2206" s="13"/>
      <c r="L2206" s="13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  <c r="W2206" s="13"/>
      <c r="X2206" s="13"/>
      <c r="Y2206" s="13"/>
      <c r="Z2206" s="13"/>
      <c r="AA2206" s="13"/>
      <c r="AB2206" s="13"/>
      <c r="AC2206" s="13"/>
      <c r="AD2206" s="13"/>
      <c r="AE2206" s="13"/>
      <c r="AF2206" s="13"/>
      <c r="AG2206" s="13"/>
      <c r="AH2206" s="13"/>
      <c r="AI2206" s="13"/>
      <c r="AJ2206" s="13"/>
      <c r="AK2206" s="13"/>
      <c r="AL2206" s="13"/>
      <c r="AM2206" s="13"/>
      <c r="AN2206" s="13"/>
      <c r="AO2206" s="13"/>
      <c r="AP2206" s="13"/>
    </row>
    <row r="2207" spans="1:42" x14ac:dyDescent="0.25">
      <c r="A2207" s="13"/>
      <c r="C2207" s="13"/>
      <c r="D2207" s="13"/>
      <c r="E2207" s="13"/>
      <c r="F2207" s="13"/>
      <c r="G2207" s="13"/>
      <c r="H2207" s="13"/>
      <c r="I2207" s="13"/>
      <c r="J2207" s="13"/>
      <c r="K2207" s="13"/>
      <c r="L2207" s="13"/>
      <c r="M2207" s="13"/>
      <c r="N2207" s="13"/>
      <c r="O2207" s="13"/>
      <c r="P2207" s="13"/>
      <c r="Q2207" s="13"/>
      <c r="R2207" s="13"/>
      <c r="S2207" s="13"/>
      <c r="T2207" s="13"/>
      <c r="U2207" s="13"/>
      <c r="V2207" s="13"/>
      <c r="W2207" s="13"/>
      <c r="X2207" s="13"/>
      <c r="Y2207" s="13"/>
      <c r="Z2207" s="13"/>
      <c r="AA2207" s="13"/>
      <c r="AB2207" s="13"/>
      <c r="AC2207" s="13"/>
      <c r="AD2207" s="13"/>
      <c r="AE2207" s="13"/>
      <c r="AF2207" s="13"/>
      <c r="AG2207" s="13"/>
      <c r="AH2207" s="13"/>
      <c r="AI2207" s="13"/>
      <c r="AJ2207" s="13"/>
      <c r="AK2207" s="13"/>
      <c r="AL2207" s="13"/>
      <c r="AM2207" s="13"/>
      <c r="AN2207" s="13"/>
      <c r="AO2207" s="13"/>
      <c r="AP2207" s="13"/>
    </row>
    <row r="2208" spans="1:42" x14ac:dyDescent="0.25">
      <c r="A2208" s="13"/>
      <c r="C2208" s="13"/>
      <c r="D2208" s="13"/>
      <c r="E2208" s="13"/>
      <c r="F2208" s="13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  <c r="W2208" s="13"/>
      <c r="X2208" s="13"/>
      <c r="Y2208" s="13"/>
      <c r="Z2208" s="13"/>
      <c r="AA2208" s="13"/>
      <c r="AB2208" s="13"/>
      <c r="AC2208" s="13"/>
      <c r="AD2208" s="13"/>
      <c r="AE2208" s="13"/>
      <c r="AF2208" s="13"/>
      <c r="AG2208" s="13"/>
      <c r="AH2208" s="13"/>
      <c r="AI2208" s="13"/>
      <c r="AJ2208" s="13"/>
      <c r="AK2208" s="13"/>
      <c r="AL2208" s="13"/>
      <c r="AM2208" s="13"/>
      <c r="AN2208" s="13"/>
      <c r="AO2208" s="13"/>
      <c r="AP2208" s="13"/>
    </row>
    <row r="2209" spans="1:42" x14ac:dyDescent="0.25">
      <c r="A2209" s="13"/>
      <c r="C2209" s="13"/>
      <c r="D2209" s="13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  <c r="W2209" s="13"/>
      <c r="X2209" s="13"/>
      <c r="Y2209" s="13"/>
      <c r="Z2209" s="13"/>
      <c r="AA2209" s="13"/>
      <c r="AB2209" s="13"/>
      <c r="AC2209" s="13"/>
      <c r="AD2209" s="13"/>
      <c r="AE2209" s="13"/>
      <c r="AF2209" s="13"/>
      <c r="AG2209" s="13"/>
      <c r="AH2209" s="13"/>
      <c r="AI2209" s="13"/>
      <c r="AJ2209" s="13"/>
      <c r="AK2209" s="13"/>
      <c r="AL2209" s="13"/>
      <c r="AM2209" s="13"/>
      <c r="AN2209" s="13"/>
      <c r="AO2209" s="13"/>
      <c r="AP2209" s="13"/>
    </row>
    <row r="2210" spans="1:42" x14ac:dyDescent="0.25">
      <c r="A2210" s="13"/>
      <c r="C2210" s="13"/>
      <c r="D2210" s="13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  <c r="W2210" s="13"/>
      <c r="X2210" s="13"/>
      <c r="Y2210" s="13"/>
      <c r="Z2210" s="13"/>
      <c r="AA2210" s="13"/>
      <c r="AB2210" s="13"/>
      <c r="AC2210" s="13"/>
      <c r="AD2210" s="13"/>
      <c r="AE2210" s="13"/>
      <c r="AF2210" s="13"/>
      <c r="AG2210" s="13"/>
      <c r="AH2210" s="13"/>
      <c r="AI2210" s="13"/>
      <c r="AJ2210" s="13"/>
      <c r="AK2210" s="13"/>
      <c r="AL2210" s="13"/>
      <c r="AM2210" s="13"/>
      <c r="AN2210" s="13"/>
      <c r="AO2210" s="13"/>
      <c r="AP2210" s="13"/>
    </row>
    <row r="2211" spans="1:42" x14ac:dyDescent="0.25">
      <c r="A2211" s="13"/>
      <c r="C2211" s="13"/>
      <c r="D2211" s="13"/>
      <c r="E2211" s="13"/>
      <c r="F2211" s="13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3"/>
      <c r="R2211" s="13"/>
      <c r="S2211" s="13"/>
      <c r="T2211" s="13"/>
      <c r="U2211" s="13"/>
      <c r="V2211" s="13"/>
      <c r="W2211" s="13"/>
      <c r="X2211" s="13"/>
      <c r="Y2211" s="13"/>
      <c r="Z2211" s="13"/>
      <c r="AA2211" s="13"/>
      <c r="AB2211" s="13"/>
      <c r="AC2211" s="13"/>
      <c r="AD2211" s="13"/>
      <c r="AE2211" s="13"/>
      <c r="AF2211" s="13"/>
      <c r="AG2211" s="13"/>
      <c r="AH2211" s="13"/>
      <c r="AI2211" s="13"/>
      <c r="AJ2211" s="13"/>
      <c r="AK2211" s="13"/>
      <c r="AL2211" s="13"/>
      <c r="AM2211" s="13"/>
      <c r="AN2211" s="13"/>
      <c r="AO2211" s="13"/>
      <c r="AP2211" s="13"/>
    </row>
    <row r="2212" spans="1:42" x14ac:dyDescent="0.25">
      <c r="A2212" s="13"/>
      <c r="C2212" s="13"/>
      <c r="D2212" s="13"/>
      <c r="E2212" s="13"/>
      <c r="F2212" s="13"/>
      <c r="G2212" s="13"/>
      <c r="H2212" s="13"/>
      <c r="I2212" s="13"/>
      <c r="J2212" s="13"/>
      <c r="K2212" s="13"/>
      <c r="L2212" s="13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  <c r="W2212" s="13"/>
      <c r="X2212" s="13"/>
      <c r="Y2212" s="13"/>
      <c r="Z2212" s="13"/>
      <c r="AA2212" s="13"/>
      <c r="AB2212" s="13"/>
      <c r="AC2212" s="13"/>
      <c r="AD2212" s="13"/>
      <c r="AE2212" s="13"/>
      <c r="AF2212" s="13"/>
      <c r="AG2212" s="13"/>
      <c r="AH2212" s="13"/>
      <c r="AI2212" s="13"/>
      <c r="AJ2212" s="13"/>
      <c r="AK2212" s="13"/>
      <c r="AL2212" s="13"/>
      <c r="AM2212" s="13"/>
      <c r="AN2212" s="13"/>
      <c r="AO2212" s="13"/>
      <c r="AP2212" s="13"/>
    </row>
    <row r="2213" spans="1:42" x14ac:dyDescent="0.25">
      <c r="A2213" s="13"/>
      <c r="C2213" s="13"/>
      <c r="D2213" s="13"/>
      <c r="E2213" s="13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  <c r="W2213" s="13"/>
      <c r="X2213" s="13"/>
      <c r="Y2213" s="13"/>
      <c r="Z2213" s="13"/>
      <c r="AA2213" s="13"/>
      <c r="AB2213" s="13"/>
      <c r="AC2213" s="13"/>
      <c r="AD2213" s="13"/>
      <c r="AE2213" s="13"/>
      <c r="AF2213" s="13"/>
      <c r="AG2213" s="13"/>
      <c r="AH2213" s="13"/>
      <c r="AI2213" s="13"/>
      <c r="AJ2213" s="13"/>
      <c r="AK2213" s="13"/>
      <c r="AL2213" s="13"/>
      <c r="AM2213" s="13"/>
      <c r="AN2213" s="13"/>
      <c r="AO2213" s="13"/>
      <c r="AP2213" s="13"/>
    </row>
    <row r="2214" spans="1:42" x14ac:dyDescent="0.25">
      <c r="A2214" s="13"/>
      <c r="C2214" s="13"/>
      <c r="D2214" s="13"/>
      <c r="E2214" s="13"/>
      <c r="F2214" s="13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  <c r="W2214" s="13"/>
      <c r="X2214" s="13"/>
      <c r="Y2214" s="13"/>
      <c r="Z2214" s="13"/>
      <c r="AA2214" s="13"/>
      <c r="AB2214" s="13"/>
      <c r="AC2214" s="13"/>
      <c r="AD2214" s="13"/>
      <c r="AE2214" s="13"/>
      <c r="AF2214" s="13"/>
      <c r="AG2214" s="13"/>
      <c r="AH2214" s="13"/>
      <c r="AI2214" s="13"/>
      <c r="AJ2214" s="13"/>
      <c r="AK2214" s="13"/>
      <c r="AL2214" s="13"/>
      <c r="AM2214" s="13"/>
      <c r="AN2214" s="13"/>
      <c r="AO2214" s="13"/>
      <c r="AP2214" s="13"/>
    </row>
    <row r="2215" spans="1:42" x14ac:dyDescent="0.25">
      <c r="A2215" s="13"/>
      <c r="C2215" s="13"/>
      <c r="D2215" s="13"/>
      <c r="E2215" s="13"/>
      <c r="F2215" s="13"/>
      <c r="G2215" s="13"/>
      <c r="H2215" s="13"/>
      <c r="I2215" s="13"/>
      <c r="J2215" s="13"/>
      <c r="K2215" s="13"/>
      <c r="L2215" s="13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  <c r="W2215" s="13"/>
      <c r="X2215" s="13"/>
      <c r="Y2215" s="13"/>
      <c r="Z2215" s="13"/>
      <c r="AA2215" s="13"/>
      <c r="AB2215" s="13"/>
      <c r="AC2215" s="13"/>
      <c r="AD2215" s="13"/>
      <c r="AE2215" s="13"/>
      <c r="AF2215" s="13"/>
      <c r="AG2215" s="13"/>
      <c r="AH2215" s="13"/>
      <c r="AI2215" s="13"/>
      <c r="AJ2215" s="13"/>
      <c r="AK2215" s="13"/>
      <c r="AL2215" s="13"/>
      <c r="AM2215" s="13"/>
      <c r="AN2215" s="13"/>
      <c r="AO2215" s="13"/>
      <c r="AP2215" s="13"/>
    </row>
    <row r="2216" spans="1:42" x14ac:dyDescent="0.25">
      <c r="A2216" s="13"/>
      <c r="C2216" s="13"/>
      <c r="D2216" s="13"/>
      <c r="E2216" s="13"/>
      <c r="F2216" s="13"/>
      <c r="G2216" s="13"/>
      <c r="H2216" s="13"/>
      <c r="I2216" s="13"/>
      <c r="J2216" s="13"/>
      <c r="K2216" s="13"/>
      <c r="L2216" s="13"/>
      <c r="M2216" s="13"/>
      <c r="N2216" s="13"/>
      <c r="O2216" s="13"/>
      <c r="P2216" s="13"/>
      <c r="Q2216" s="13"/>
      <c r="R2216" s="13"/>
      <c r="S2216" s="13"/>
      <c r="T2216" s="13"/>
      <c r="U2216" s="13"/>
      <c r="V2216" s="13"/>
      <c r="W2216" s="13"/>
      <c r="X2216" s="13"/>
      <c r="Y2216" s="13"/>
      <c r="Z2216" s="13"/>
      <c r="AA2216" s="13"/>
      <c r="AB2216" s="13"/>
      <c r="AC2216" s="13"/>
      <c r="AD2216" s="13"/>
      <c r="AE2216" s="13"/>
      <c r="AF2216" s="13"/>
      <c r="AG2216" s="13"/>
      <c r="AH2216" s="13"/>
      <c r="AI2216" s="13"/>
      <c r="AJ2216" s="13"/>
      <c r="AK2216" s="13"/>
      <c r="AL2216" s="13"/>
      <c r="AM2216" s="13"/>
      <c r="AN2216" s="13"/>
      <c r="AO2216" s="13"/>
      <c r="AP2216" s="13"/>
    </row>
    <row r="2217" spans="1:42" x14ac:dyDescent="0.25">
      <c r="A2217" s="13"/>
      <c r="C2217" s="13"/>
      <c r="D2217" s="13"/>
      <c r="E2217" s="13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  <c r="W2217" s="13"/>
      <c r="X2217" s="13"/>
      <c r="Y2217" s="13"/>
      <c r="Z2217" s="13"/>
      <c r="AA2217" s="13"/>
      <c r="AB2217" s="13"/>
      <c r="AC2217" s="13"/>
      <c r="AD2217" s="13"/>
      <c r="AE2217" s="13"/>
      <c r="AF2217" s="13"/>
      <c r="AG2217" s="13"/>
      <c r="AH2217" s="13"/>
      <c r="AI2217" s="13"/>
      <c r="AJ2217" s="13"/>
      <c r="AK2217" s="13"/>
      <c r="AL2217" s="13"/>
      <c r="AM2217" s="13"/>
      <c r="AN2217" s="13"/>
      <c r="AO2217" s="13"/>
      <c r="AP2217" s="13"/>
    </row>
    <row r="2218" spans="1:42" x14ac:dyDescent="0.25">
      <c r="A2218" s="13"/>
      <c r="C2218" s="13"/>
      <c r="D2218" s="13"/>
      <c r="E2218" s="13"/>
      <c r="F2218" s="13"/>
      <c r="G2218" s="13"/>
      <c r="H2218" s="13"/>
      <c r="I2218" s="13"/>
      <c r="J2218" s="13"/>
      <c r="K2218" s="13"/>
      <c r="L2218" s="13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  <c r="W2218" s="13"/>
      <c r="X2218" s="13"/>
      <c r="Y2218" s="13"/>
      <c r="Z2218" s="13"/>
      <c r="AA2218" s="13"/>
      <c r="AB2218" s="13"/>
      <c r="AC2218" s="13"/>
      <c r="AD2218" s="13"/>
      <c r="AE2218" s="13"/>
      <c r="AF2218" s="13"/>
      <c r="AG2218" s="13"/>
      <c r="AH2218" s="13"/>
      <c r="AI2218" s="13"/>
      <c r="AJ2218" s="13"/>
      <c r="AK2218" s="13"/>
      <c r="AL2218" s="13"/>
      <c r="AM2218" s="13"/>
      <c r="AN2218" s="13"/>
      <c r="AO2218" s="13"/>
      <c r="AP2218" s="13"/>
    </row>
    <row r="2219" spans="1:42" x14ac:dyDescent="0.25">
      <c r="A2219" s="13"/>
      <c r="C2219" s="13"/>
      <c r="D2219" s="13"/>
      <c r="E2219" s="13"/>
      <c r="F2219" s="13"/>
      <c r="G2219" s="13"/>
      <c r="H2219" s="13"/>
      <c r="I2219" s="13"/>
      <c r="J2219" s="13"/>
      <c r="K2219" s="13"/>
      <c r="L2219" s="13"/>
      <c r="M2219" s="13"/>
      <c r="N2219" s="13"/>
      <c r="O2219" s="13"/>
      <c r="P2219" s="13"/>
      <c r="Q2219" s="13"/>
      <c r="R2219" s="13"/>
      <c r="S2219" s="13"/>
      <c r="T2219" s="13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  <c r="AE2219" s="13"/>
      <c r="AF2219" s="13"/>
      <c r="AG2219" s="13"/>
      <c r="AH2219" s="13"/>
      <c r="AI2219" s="13"/>
      <c r="AJ2219" s="13"/>
      <c r="AK2219" s="13"/>
      <c r="AL2219" s="13"/>
      <c r="AM2219" s="13"/>
      <c r="AN2219" s="13"/>
      <c r="AO2219" s="13"/>
      <c r="AP2219" s="13"/>
    </row>
    <row r="2220" spans="1:42" x14ac:dyDescent="0.25">
      <c r="A2220" s="13"/>
      <c r="C2220" s="13"/>
      <c r="D2220" s="13"/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  <c r="W2220" s="13"/>
      <c r="X2220" s="13"/>
      <c r="Y2220" s="13"/>
      <c r="Z2220" s="13"/>
      <c r="AA2220" s="13"/>
      <c r="AB2220" s="13"/>
      <c r="AC2220" s="13"/>
      <c r="AD2220" s="13"/>
      <c r="AE2220" s="13"/>
      <c r="AF2220" s="13"/>
      <c r="AG2220" s="13"/>
      <c r="AH2220" s="13"/>
      <c r="AI2220" s="13"/>
      <c r="AJ2220" s="13"/>
      <c r="AK2220" s="13"/>
      <c r="AL2220" s="13"/>
      <c r="AM2220" s="13"/>
      <c r="AN2220" s="13"/>
      <c r="AO2220" s="13"/>
      <c r="AP2220" s="13"/>
    </row>
    <row r="2221" spans="1:42" x14ac:dyDescent="0.25">
      <c r="A2221" s="13"/>
      <c r="C2221" s="13"/>
      <c r="D2221" s="13"/>
      <c r="E2221" s="13"/>
      <c r="F2221" s="13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  <c r="W2221" s="13"/>
      <c r="X2221" s="13"/>
      <c r="Y2221" s="13"/>
      <c r="Z2221" s="13"/>
      <c r="AA2221" s="13"/>
      <c r="AB2221" s="13"/>
      <c r="AC2221" s="13"/>
      <c r="AD2221" s="13"/>
      <c r="AE2221" s="13"/>
      <c r="AF2221" s="13"/>
      <c r="AG2221" s="13"/>
      <c r="AH2221" s="13"/>
      <c r="AI2221" s="13"/>
      <c r="AJ2221" s="13"/>
      <c r="AK2221" s="13"/>
      <c r="AL2221" s="13"/>
      <c r="AM2221" s="13"/>
      <c r="AN2221" s="13"/>
      <c r="AO2221" s="13"/>
      <c r="AP2221" s="13"/>
    </row>
    <row r="2222" spans="1:42" x14ac:dyDescent="0.25">
      <c r="A2222" s="13"/>
      <c r="C2222" s="13"/>
      <c r="D2222" s="13"/>
      <c r="E2222" s="13"/>
      <c r="F2222" s="13"/>
      <c r="G2222" s="13"/>
      <c r="H2222" s="13"/>
      <c r="I2222" s="13"/>
      <c r="J2222" s="13"/>
      <c r="K2222" s="13"/>
      <c r="L2222" s="13"/>
      <c r="M2222" s="13"/>
      <c r="N2222" s="13"/>
      <c r="O2222" s="13"/>
      <c r="P2222" s="13"/>
      <c r="Q2222" s="13"/>
      <c r="R2222" s="13"/>
      <c r="S2222" s="13"/>
      <c r="T2222" s="13"/>
      <c r="U2222" s="13"/>
      <c r="V2222" s="13"/>
      <c r="W2222" s="13"/>
      <c r="X2222" s="13"/>
      <c r="Y2222" s="13"/>
      <c r="Z2222" s="13"/>
      <c r="AA2222" s="13"/>
      <c r="AB2222" s="13"/>
      <c r="AC2222" s="13"/>
      <c r="AD2222" s="13"/>
      <c r="AE2222" s="13"/>
      <c r="AF2222" s="13"/>
      <c r="AG2222" s="13"/>
      <c r="AH2222" s="13"/>
      <c r="AI2222" s="13"/>
      <c r="AJ2222" s="13"/>
      <c r="AK2222" s="13"/>
      <c r="AL2222" s="13"/>
      <c r="AM2222" s="13"/>
      <c r="AN2222" s="13"/>
      <c r="AO2222" s="13"/>
      <c r="AP2222" s="13"/>
    </row>
    <row r="2223" spans="1:42" x14ac:dyDescent="0.25">
      <c r="A2223" s="13"/>
      <c r="C2223" s="13"/>
      <c r="D2223" s="13"/>
      <c r="E2223" s="13"/>
      <c r="F2223" s="13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  <c r="W2223" s="13"/>
      <c r="X2223" s="13"/>
      <c r="Y2223" s="13"/>
      <c r="Z2223" s="13"/>
      <c r="AA2223" s="13"/>
      <c r="AB2223" s="13"/>
      <c r="AC2223" s="13"/>
      <c r="AD2223" s="13"/>
      <c r="AE2223" s="13"/>
      <c r="AF2223" s="13"/>
      <c r="AG2223" s="13"/>
      <c r="AH2223" s="13"/>
      <c r="AI2223" s="13"/>
      <c r="AJ2223" s="13"/>
      <c r="AK2223" s="13"/>
      <c r="AL2223" s="13"/>
      <c r="AM2223" s="13"/>
      <c r="AN2223" s="13"/>
      <c r="AO2223" s="13"/>
      <c r="AP2223" s="13"/>
    </row>
    <row r="2224" spans="1:42" x14ac:dyDescent="0.25">
      <c r="A2224" s="13"/>
      <c r="C2224" s="13"/>
      <c r="D2224" s="13"/>
      <c r="E2224" s="13"/>
      <c r="F2224" s="13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  <c r="W2224" s="13"/>
      <c r="X2224" s="13"/>
      <c r="Y2224" s="13"/>
      <c r="Z2224" s="13"/>
      <c r="AA2224" s="13"/>
      <c r="AB2224" s="13"/>
      <c r="AC2224" s="13"/>
      <c r="AD2224" s="13"/>
      <c r="AE2224" s="13"/>
      <c r="AF2224" s="13"/>
      <c r="AG2224" s="13"/>
      <c r="AH2224" s="13"/>
      <c r="AI2224" s="13"/>
      <c r="AJ2224" s="13"/>
      <c r="AK2224" s="13"/>
      <c r="AL2224" s="13"/>
      <c r="AM2224" s="13"/>
      <c r="AN2224" s="13"/>
      <c r="AO2224" s="13"/>
      <c r="AP2224" s="13"/>
    </row>
    <row r="2225" spans="1:42" x14ac:dyDescent="0.25">
      <c r="A2225" s="13"/>
      <c r="C2225" s="13"/>
      <c r="D2225" s="13"/>
      <c r="E2225" s="13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  <c r="W2225" s="13"/>
      <c r="X2225" s="13"/>
      <c r="Y2225" s="13"/>
      <c r="Z2225" s="13"/>
      <c r="AA2225" s="13"/>
      <c r="AB2225" s="13"/>
      <c r="AC2225" s="13"/>
      <c r="AD2225" s="13"/>
      <c r="AE2225" s="13"/>
      <c r="AF2225" s="13"/>
      <c r="AG2225" s="13"/>
      <c r="AH2225" s="13"/>
      <c r="AI2225" s="13"/>
      <c r="AJ2225" s="13"/>
      <c r="AK2225" s="13"/>
      <c r="AL2225" s="13"/>
      <c r="AM2225" s="13"/>
      <c r="AN2225" s="13"/>
      <c r="AO2225" s="13"/>
      <c r="AP2225" s="13"/>
    </row>
    <row r="2226" spans="1:42" x14ac:dyDescent="0.25">
      <c r="A2226" s="13"/>
      <c r="C2226" s="13"/>
      <c r="D2226" s="13"/>
      <c r="E2226" s="13"/>
      <c r="F2226" s="13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  <c r="W2226" s="13"/>
      <c r="X2226" s="13"/>
      <c r="Y2226" s="13"/>
      <c r="Z2226" s="13"/>
      <c r="AA2226" s="13"/>
      <c r="AB2226" s="13"/>
      <c r="AC2226" s="13"/>
      <c r="AD2226" s="13"/>
      <c r="AE2226" s="13"/>
      <c r="AF2226" s="13"/>
      <c r="AG2226" s="13"/>
      <c r="AH2226" s="13"/>
      <c r="AI2226" s="13"/>
      <c r="AJ2226" s="13"/>
      <c r="AK2226" s="13"/>
      <c r="AL2226" s="13"/>
      <c r="AM2226" s="13"/>
      <c r="AN2226" s="13"/>
      <c r="AO2226" s="13"/>
      <c r="AP2226" s="13"/>
    </row>
    <row r="2227" spans="1:42" x14ac:dyDescent="0.25">
      <c r="A2227" s="13"/>
      <c r="C2227" s="13"/>
      <c r="D2227" s="13"/>
      <c r="E2227" s="13"/>
      <c r="F2227" s="13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  <c r="W2227" s="13"/>
      <c r="X2227" s="13"/>
      <c r="Y2227" s="13"/>
      <c r="Z2227" s="13"/>
      <c r="AA2227" s="13"/>
      <c r="AB2227" s="13"/>
      <c r="AC2227" s="13"/>
      <c r="AD2227" s="13"/>
      <c r="AE2227" s="13"/>
      <c r="AF2227" s="13"/>
      <c r="AG2227" s="13"/>
      <c r="AH2227" s="13"/>
      <c r="AI2227" s="13"/>
      <c r="AJ2227" s="13"/>
      <c r="AK2227" s="13"/>
      <c r="AL2227" s="13"/>
      <c r="AM2227" s="13"/>
      <c r="AN2227" s="13"/>
      <c r="AO2227" s="13"/>
      <c r="AP2227" s="13"/>
    </row>
    <row r="2228" spans="1:42" x14ac:dyDescent="0.25">
      <c r="A2228" s="13"/>
      <c r="C2228" s="13"/>
      <c r="D2228" s="13"/>
      <c r="E2228" s="13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  <c r="W2228" s="13"/>
      <c r="X2228" s="13"/>
      <c r="Y2228" s="13"/>
      <c r="Z2228" s="13"/>
      <c r="AA2228" s="13"/>
      <c r="AB2228" s="13"/>
      <c r="AC2228" s="13"/>
      <c r="AD2228" s="13"/>
      <c r="AE2228" s="13"/>
      <c r="AF2228" s="13"/>
      <c r="AG2228" s="13"/>
      <c r="AH2228" s="13"/>
      <c r="AI2228" s="13"/>
      <c r="AJ2228" s="13"/>
      <c r="AK2228" s="13"/>
      <c r="AL2228" s="13"/>
      <c r="AM2228" s="13"/>
      <c r="AN2228" s="13"/>
      <c r="AO2228" s="13"/>
      <c r="AP2228" s="13"/>
    </row>
    <row r="2229" spans="1:42" x14ac:dyDescent="0.25">
      <c r="A2229" s="13"/>
      <c r="C2229" s="13"/>
      <c r="D2229" s="13"/>
      <c r="E2229" s="13"/>
      <c r="F2229" s="13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  <c r="W2229" s="13"/>
      <c r="X2229" s="13"/>
      <c r="Y2229" s="13"/>
      <c r="Z2229" s="13"/>
      <c r="AA2229" s="13"/>
      <c r="AB2229" s="13"/>
      <c r="AC2229" s="13"/>
      <c r="AD2229" s="13"/>
      <c r="AE2229" s="13"/>
      <c r="AF2229" s="13"/>
      <c r="AG2229" s="13"/>
      <c r="AH2229" s="13"/>
      <c r="AI2229" s="13"/>
      <c r="AJ2229" s="13"/>
      <c r="AK2229" s="13"/>
      <c r="AL2229" s="13"/>
      <c r="AM2229" s="13"/>
      <c r="AN2229" s="13"/>
      <c r="AO2229" s="13"/>
      <c r="AP2229" s="13"/>
    </row>
    <row r="2230" spans="1:42" x14ac:dyDescent="0.25">
      <c r="A2230" s="13"/>
      <c r="C2230" s="13"/>
      <c r="D2230" s="13"/>
      <c r="E2230" s="13"/>
      <c r="F2230" s="13"/>
      <c r="G2230" s="13"/>
      <c r="H2230" s="13"/>
      <c r="I2230" s="13"/>
      <c r="J2230" s="13"/>
      <c r="K2230" s="13"/>
      <c r="L2230" s="13"/>
      <c r="M2230" s="13"/>
      <c r="N2230" s="13"/>
      <c r="O2230" s="13"/>
      <c r="P2230" s="13"/>
      <c r="Q2230" s="13"/>
      <c r="R2230" s="13"/>
      <c r="S2230" s="13"/>
      <c r="T2230" s="13"/>
      <c r="U2230" s="13"/>
      <c r="V2230" s="13"/>
      <c r="W2230" s="13"/>
      <c r="X2230" s="13"/>
      <c r="Y2230" s="13"/>
      <c r="Z2230" s="13"/>
      <c r="AA2230" s="13"/>
      <c r="AB2230" s="13"/>
      <c r="AC2230" s="13"/>
      <c r="AD2230" s="13"/>
      <c r="AE2230" s="13"/>
      <c r="AF2230" s="13"/>
      <c r="AG2230" s="13"/>
      <c r="AH2230" s="13"/>
      <c r="AI2230" s="13"/>
      <c r="AJ2230" s="13"/>
      <c r="AK2230" s="13"/>
      <c r="AL2230" s="13"/>
      <c r="AM2230" s="13"/>
      <c r="AN2230" s="13"/>
      <c r="AO2230" s="13"/>
      <c r="AP2230" s="13"/>
    </row>
    <row r="2231" spans="1:42" x14ac:dyDescent="0.25">
      <c r="A2231" s="13"/>
      <c r="C2231" s="13"/>
      <c r="D2231" s="13"/>
      <c r="E2231" s="13"/>
      <c r="F2231" s="13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  <c r="W2231" s="13"/>
      <c r="X2231" s="13"/>
      <c r="Y2231" s="13"/>
      <c r="Z2231" s="13"/>
      <c r="AA2231" s="13"/>
      <c r="AB2231" s="13"/>
      <c r="AC2231" s="13"/>
      <c r="AD2231" s="13"/>
      <c r="AE2231" s="13"/>
      <c r="AF2231" s="13"/>
      <c r="AG2231" s="13"/>
      <c r="AH2231" s="13"/>
      <c r="AI2231" s="13"/>
      <c r="AJ2231" s="13"/>
      <c r="AK2231" s="13"/>
      <c r="AL2231" s="13"/>
      <c r="AM2231" s="13"/>
      <c r="AN2231" s="13"/>
      <c r="AO2231" s="13"/>
      <c r="AP2231" s="13"/>
    </row>
    <row r="2232" spans="1:42" x14ac:dyDescent="0.25">
      <c r="A2232" s="13"/>
      <c r="C2232" s="13"/>
      <c r="D2232" s="13"/>
      <c r="E2232" s="13"/>
      <c r="F2232" s="13"/>
      <c r="G2232" s="13"/>
      <c r="H2232" s="13"/>
      <c r="I2232" s="13"/>
      <c r="J2232" s="13"/>
      <c r="K2232" s="13"/>
      <c r="L2232" s="13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  <c r="W2232" s="13"/>
      <c r="X2232" s="13"/>
      <c r="Y2232" s="13"/>
      <c r="Z2232" s="13"/>
      <c r="AA2232" s="13"/>
      <c r="AB2232" s="13"/>
      <c r="AC2232" s="13"/>
      <c r="AD2232" s="13"/>
      <c r="AE2232" s="13"/>
      <c r="AF2232" s="13"/>
      <c r="AG2232" s="13"/>
      <c r="AH2232" s="13"/>
      <c r="AI2232" s="13"/>
      <c r="AJ2232" s="13"/>
      <c r="AK2232" s="13"/>
      <c r="AL2232" s="13"/>
      <c r="AM2232" s="13"/>
      <c r="AN2232" s="13"/>
      <c r="AO2232" s="13"/>
      <c r="AP2232" s="13"/>
    </row>
    <row r="2233" spans="1:42" x14ac:dyDescent="0.25">
      <c r="A2233" s="13"/>
      <c r="C2233" s="13"/>
      <c r="D2233" s="13"/>
      <c r="E2233" s="13"/>
      <c r="F2233" s="13"/>
      <c r="G2233" s="13"/>
      <c r="H2233" s="13"/>
      <c r="I2233" s="13"/>
      <c r="J2233" s="13"/>
      <c r="K2233" s="13"/>
      <c r="L2233" s="13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  <c r="W2233" s="13"/>
      <c r="X2233" s="13"/>
      <c r="Y2233" s="13"/>
      <c r="Z2233" s="13"/>
      <c r="AA2233" s="13"/>
      <c r="AB2233" s="13"/>
      <c r="AC2233" s="13"/>
      <c r="AD2233" s="13"/>
      <c r="AE2233" s="13"/>
      <c r="AF2233" s="13"/>
      <c r="AG2233" s="13"/>
      <c r="AH2233" s="13"/>
      <c r="AI2233" s="13"/>
      <c r="AJ2233" s="13"/>
      <c r="AK2233" s="13"/>
      <c r="AL2233" s="13"/>
      <c r="AM2233" s="13"/>
      <c r="AN2233" s="13"/>
      <c r="AO2233" s="13"/>
      <c r="AP2233" s="13"/>
    </row>
    <row r="2234" spans="1:42" x14ac:dyDescent="0.25">
      <c r="A2234" s="13"/>
      <c r="C2234" s="13"/>
      <c r="D2234" s="13"/>
      <c r="E2234" s="13"/>
      <c r="F2234" s="13"/>
      <c r="G2234" s="13"/>
      <c r="H2234" s="13"/>
      <c r="I2234" s="13"/>
      <c r="J2234" s="13"/>
      <c r="K2234" s="13"/>
      <c r="L2234" s="13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  <c r="W2234" s="13"/>
      <c r="X2234" s="13"/>
      <c r="Y2234" s="13"/>
      <c r="Z2234" s="13"/>
      <c r="AA2234" s="13"/>
      <c r="AB2234" s="13"/>
      <c r="AC2234" s="13"/>
      <c r="AD2234" s="13"/>
      <c r="AE2234" s="13"/>
      <c r="AF2234" s="13"/>
      <c r="AG2234" s="13"/>
      <c r="AH2234" s="13"/>
      <c r="AI2234" s="13"/>
      <c r="AJ2234" s="13"/>
      <c r="AK2234" s="13"/>
      <c r="AL2234" s="13"/>
      <c r="AM2234" s="13"/>
      <c r="AN2234" s="13"/>
      <c r="AO2234" s="13"/>
      <c r="AP2234" s="13"/>
    </row>
    <row r="2235" spans="1:42" x14ac:dyDescent="0.25">
      <c r="A2235" s="13"/>
      <c r="C2235" s="13"/>
      <c r="D2235" s="13"/>
      <c r="E2235" s="13"/>
      <c r="F2235" s="13"/>
      <c r="G2235" s="13"/>
      <c r="H2235" s="13"/>
      <c r="I2235" s="13"/>
      <c r="J2235" s="13"/>
      <c r="K2235" s="13"/>
      <c r="L2235" s="13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  <c r="W2235" s="13"/>
      <c r="X2235" s="13"/>
      <c r="Y2235" s="13"/>
      <c r="Z2235" s="13"/>
      <c r="AA2235" s="13"/>
      <c r="AB2235" s="13"/>
      <c r="AC2235" s="13"/>
      <c r="AD2235" s="13"/>
      <c r="AE2235" s="13"/>
      <c r="AF2235" s="13"/>
      <c r="AG2235" s="13"/>
      <c r="AH2235" s="13"/>
      <c r="AI2235" s="13"/>
      <c r="AJ2235" s="13"/>
      <c r="AK2235" s="13"/>
      <c r="AL2235" s="13"/>
      <c r="AM2235" s="13"/>
      <c r="AN2235" s="13"/>
      <c r="AO2235" s="13"/>
      <c r="AP2235" s="13"/>
    </row>
    <row r="2236" spans="1:42" x14ac:dyDescent="0.25">
      <c r="A2236" s="13"/>
      <c r="C2236" s="13"/>
      <c r="D2236" s="13"/>
      <c r="E2236" s="13"/>
      <c r="F2236" s="13"/>
      <c r="G2236" s="13"/>
      <c r="H2236" s="13"/>
      <c r="I2236" s="13"/>
      <c r="J2236" s="13"/>
      <c r="K2236" s="13"/>
      <c r="L2236" s="13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  <c r="W2236" s="13"/>
      <c r="X2236" s="13"/>
      <c r="Y2236" s="13"/>
      <c r="Z2236" s="13"/>
      <c r="AA2236" s="13"/>
      <c r="AB2236" s="13"/>
      <c r="AC2236" s="13"/>
      <c r="AD2236" s="13"/>
      <c r="AE2236" s="13"/>
      <c r="AF2236" s="13"/>
      <c r="AG2236" s="13"/>
      <c r="AH2236" s="13"/>
      <c r="AI2236" s="13"/>
      <c r="AJ2236" s="13"/>
      <c r="AK2236" s="13"/>
      <c r="AL2236" s="13"/>
      <c r="AM2236" s="13"/>
      <c r="AN2236" s="13"/>
      <c r="AO2236" s="13"/>
      <c r="AP2236" s="13"/>
    </row>
    <row r="2237" spans="1:42" x14ac:dyDescent="0.25">
      <c r="A2237" s="13"/>
      <c r="C2237" s="13"/>
      <c r="D2237" s="13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F2237" s="13"/>
      <c r="AG2237" s="13"/>
      <c r="AH2237" s="13"/>
      <c r="AI2237" s="13"/>
      <c r="AJ2237" s="13"/>
      <c r="AK2237" s="13"/>
      <c r="AL2237" s="13"/>
      <c r="AM2237" s="13"/>
      <c r="AN2237" s="13"/>
      <c r="AO2237" s="13"/>
      <c r="AP2237" s="13"/>
    </row>
    <row r="2238" spans="1:42" x14ac:dyDescent="0.25">
      <c r="A2238" s="13"/>
      <c r="C2238" s="13"/>
      <c r="D2238" s="13"/>
      <c r="E2238" s="13"/>
      <c r="F2238" s="13"/>
      <c r="G2238" s="13"/>
      <c r="H2238" s="13"/>
      <c r="I2238" s="13"/>
      <c r="J2238" s="13"/>
      <c r="K2238" s="13"/>
      <c r="L2238" s="13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  <c r="W2238" s="13"/>
      <c r="X2238" s="13"/>
      <c r="Y2238" s="13"/>
      <c r="Z2238" s="13"/>
      <c r="AA2238" s="13"/>
      <c r="AB2238" s="13"/>
      <c r="AC2238" s="13"/>
      <c r="AD2238" s="13"/>
      <c r="AE2238" s="13"/>
      <c r="AF2238" s="13"/>
      <c r="AG2238" s="13"/>
      <c r="AH2238" s="13"/>
      <c r="AI2238" s="13"/>
      <c r="AJ2238" s="13"/>
      <c r="AK2238" s="13"/>
      <c r="AL2238" s="13"/>
      <c r="AM2238" s="13"/>
      <c r="AN2238" s="13"/>
      <c r="AO2238" s="13"/>
      <c r="AP2238" s="13"/>
    </row>
    <row r="2239" spans="1:42" x14ac:dyDescent="0.25">
      <c r="A2239" s="13"/>
      <c r="C2239" s="13"/>
      <c r="D2239" s="13"/>
      <c r="E2239" s="13"/>
      <c r="F2239" s="13"/>
      <c r="G2239" s="13"/>
      <c r="H2239" s="13"/>
      <c r="I2239" s="13"/>
      <c r="J2239" s="13"/>
      <c r="K2239" s="13"/>
      <c r="L2239" s="13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  <c r="W2239" s="13"/>
      <c r="X2239" s="13"/>
      <c r="Y2239" s="13"/>
      <c r="Z2239" s="13"/>
      <c r="AA2239" s="13"/>
      <c r="AB2239" s="13"/>
      <c r="AC2239" s="13"/>
      <c r="AD2239" s="13"/>
      <c r="AE2239" s="13"/>
      <c r="AF2239" s="13"/>
      <c r="AG2239" s="13"/>
      <c r="AH2239" s="13"/>
      <c r="AI2239" s="13"/>
      <c r="AJ2239" s="13"/>
      <c r="AK2239" s="13"/>
      <c r="AL2239" s="13"/>
      <c r="AM2239" s="13"/>
      <c r="AN2239" s="13"/>
      <c r="AO2239" s="13"/>
      <c r="AP2239" s="13"/>
    </row>
    <row r="2240" spans="1:42" x14ac:dyDescent="0.25">
      <c r="A2240" s="13"/>
      <c r="C2240" s="13"/>
      <c r="D2240" s="13"/>
      <c r="E2240" s="13"/>
      <c r="F2240" s="13"/>
      <c r="G2240" s="13"/>
      <c r="H2240" s="13"/>
      <c r="I2240" s="13"/>
      <c r="J2240" s="13"/>
      <c r="K2240" s="13"/>
      <c r="L2240" s="13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  <c r="W2240" s="13"/>
      <c r="X2240" s="13"/>
      <c r="Y2240" s="13"/>
      <c r="Z2240" s="13"/>
      <c r="AA2240" s="13"/>
      <c r="AB2240" s="13"/>
      <c r="AC2240" s="13"/>
      <c r="AD2240" s="13"/>
      <c r="AE2240" s="13"/>
      <c r="AF2240" s="13"/>
      <c r="AG2240" s="13"/>
      <c r="AH2240" s="13"/>
      <c r="AI2240" s="13"/>
      <c r="AJ2240" s="13"/>
      <c r="AK2240" s="13"/>
      <c r="AL2240" s="13"/>
      <c r="AM2240" s="13"/>
      <c r="AN2240" s="13"/>
      <c r="AO2240" s="13"/>
      <c r="AP2240" s="13"/>
    </row>
    <row r="2241" spans="1:42" x14ac:dyDescent="0.25">
      <c r="A2241" s="13"/>
      <c r="C2241" s="13"/>
      <c r="D2241" s="13"/>
      <c r="E2241" s="13"/>
      <c r="F2241" s="13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F2241" s="13"/>
      <c r="AG2241" s="13"/>
      <c r="AH2241" s="13"/>
      <c r="AI2241" s="13"/>
      <c r="AJ2241" s="13"/>
      <c r="AK2241" s="13"/>
      <c r="AL2241" s="13"/>
      <c r="AM2241" s="13"/>
      <c r="AN2241" s="13"/>
      <c r="AO2241" s="13"/>
      <c r="AP2241" s="13"/>
    </row>
    <row r="2242" spans="1:42" x14ac:dyDescent="0.25">
      <c r="A2242" s="13"/>
      <c r="C2242" s="13"/>
      <c r="D2242" s="13"/>
      <c r="E2242" s="13"/>
      <c r="F2242" s="13"/>
      <c r="G2242" s="13"/>
      <c r="H2242" s="13"/>
      <c r="I2242" s="13"/>
      <c r="J2242" s="13"/>
      <c r="K2242" s="13"/>
      <c r="L2242" s="13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  <c r="W2242" s="13"/>
      <c r="X2242" s="13"/>
      <c r="Y2242" s="13"/>
      <c r="Z2242" s="13"/>
      <c r="AA2242" s="13"/>
      <c r="AB2242" s="13"/>
      <c r="AC2242" s="13"/>
      <c r="AD2242" s="13"/>
      <c r="AE2242" s="13"/>
      <c r="AF2242" s="13"/>
      <c r="AG2242" s="13"/>
      <c r="AH2242" s="13"/>
      <c r="AI2242" s="13"/>
      <c r="AJ2242" s="13"/>
      <c r="AK2242" s="13"/>
      <c r="AL2242" s="13"/>
      <c r="AM2242" s="13"/>
      <c r="AN2242" s="13"/>
      <c r="AO2242" s="13"/>
      <c r="AP2242" s="13"/>
    </row>
    <row r="2243" spans="1:42" x14ac:dyDescent="0.25">
      <c r="A2243" s="13"/>
      <c r="C2243" s="13"/>
      <c r="D2243" s="13"/>
      <c r="E2243" s="13"/>
      <c r="F2243" s="13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  <c r="AE2243" s="13"/>
      <c r="AF2243" s="13"/>
      <c r="AG2243" s="13"/>
      <c r="AH2243" s="13"/>
      <c r="AI2243" s="13"/>
      <c r="AJ2243" s="13"/>
      <c r="AK2243" s="13"/>
      <c r="AL2243" s="13"/>
      <c r="AM2243" s="13"/>
      <c r="AN2243" s="13"/>
      <c r="AO2243" s="13"/>
      <c r="AP2243" s="13"/>
    </row>
    <row r="2244" spans="1:42" x14ac:dyDescent="0.25">
      <c r="A2244" s="13"/>
      <c r="C2244" s="13"/>
      <c r="D2244" s="13"/>
      <c r="E2244" s="13"/>
      <c r="F2244" s="13"/>
      <c r="G2244" s="13"/>
      <c r="H2244" s="13"/>
      <c r="I2244" s="13"/>
      <c r="J2244" s="13"/>
      <c r="K2244" s="13"/>
      <c r="L2244" s="13"/>
      <c r="M2244" s="13"/>
      <c r="N2244" s="13"/>
      <c r="O2244" s="13"/>
      <c r="P2244" s="13"/>
      <c r="Q2244" s="13"/>
      <c r="R2244" s="13"/>
      <c r="S2244" s="13"/>
      <c r="T2244" s="13"/>
      <c r="U2244" s="13"/>
      <c r="V2244" s="13"/>
      <c r="W2244" s="13"/>
      <c r="X2244" s="13"/>
      <c r="Y2244" s="13"/>
      <c r="Z2244" s="13"/>
      <c r="AA2244" s="13"/>
      <c r="AB2244" s="13"/>
      <c r="AC2244" s="13"/>
      <c r="AD2244" s="13"/>
      <c r="AE2244" s="13"/>
      <c r="AF2244" s="13"/>
      <c r="AG2244" s="13"/>
      <c r="AH2244" s="13"/>
      <c r="AI2244" s="13"/>
      <c r="AJ2244" s="13"/>
      <c r="AK2244" s="13"/>
      <c r="AL2244" s="13"/>
      <c r="AM2244" s="13"/>
      <c r="AN2244" s="13"/>
      <c r="AO2244" s="13"/>
      <c r="AP2244" s="13"/>
    </row>
    <row r="2245" spans="1:42" x14ac:dyDescent="0.25">
      <c r="A2245" s="13"/>
      <c r="C2245" s="13"/>
      <c r="D2245" s="13"/>
      <c r="E2245" s="13"/>
      <c r="F2245" s="13"/>
      <c r="G2245" s="13"/>
      <c r="H2245" s="13"/>
      <c r="I2245" s="13"/>
      <c r="J2245" s="13"/>
      <c r="K2245" s="13"/>
      <c r="L2245" s="13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  <c r="W2245" s="13"/>
      <c r="X2245" s="13"/>
      <c r="Y2245" s="13"/>
      <c r="Z2245" s="13"/>
      <c r="AA2245" s="13"/>
      <c r="AB2245" s="13"/>
      <c r="AC2245" s="13"/>
      <c r="AD2245" s="13"/>
      <c r="AE2245" s="13"/>
      <c r="AF2245" s="13"/>
      <c r="AG2245" s="13"/>
      <c r="AH2245" s="13"/>
      <c r="AI2245" s="13"/>
      <c r="AJ2245" s="13"/>
      <c r="AK2245" s="13"/>
      <c r="AL2245" s="13"/>
      <c r="AM2245" s="13"/>
      <c r="AN2245" s="13"/>
      <c r="AO2245" s="13"/>
      <c r="AP2245" s="13"/>
    </row>
    <row r="2246" spans="1:42" x14ac:dyDescent="0.25">
      <c r="A2246" s="13"/>
      <c r="C2246" s="13"/>
      <c r="D2246" s="13"/>
      <c r="E2246" s="13"/>
      <c r="F2246" s="13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  <c r="W2246" s="13"/>
      <c r="X2246" s="13"/>
      <c r="Y2246" s="13"/>
      <c r="Z2246" s="13"/>
      <c r="AA2246" s="13"/>
      <c r="AB2246" s="13"/>
      <c r="AC2246" s="13"/>
      <c r="AD2246" s="13"/>
      <c r="AE2246" s="13"/>
      <c r="AF2246" s="13"/>
      <c r="AG2246" s="13"/>
      <c r="AH2246" s="13"/>
      <c r="AI2246" s="13"/>
      <c r="AJ2246" s="13"/>
      <c r="AK2246" s="13"/>
      <c r="AL2246" s="13"/>
      <c r="AM2246" s="13"/>
      <c r="AN2246" s="13"/>
      <c r="AO2246" s="13"/>
      <c r="AP2246" s="13"/>
    </row>
    <row r="2247" spans="1:42" x14ac:dyDescent="0.25">
      <c r="A2247" s="13"/>
      <c r="C2247" s="13"/>
      <c r="D2247" s="13"/>
      <c r="E2247" s="13"/>
      <c r="F2247" s="13"/>
      <c r="G2247" s="13"/>
      <c r="H2247" s="13"/>
      <c r="I2247" s="13"/>
      <c r="J2247" s="13"/>
      <c r="K2247" s="13"/>
      <c r="L2247" s="13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  <c r="W2247" s="13"/>
      <c r="X2247" s="13"/>
      <c r="Y2247" s="13"/>
      <c r="Z2247" s="13"/>
      <c r="AA2247" s="13"/>
      <c r="AB2247" s="13"/>
      <c r="AC2247" s="13"/>
      <c r="AD2247" s="13"/>
      <c r="AE2247" s="13"/>
      <c r="AF2247" s="13"/>
      <c r="AG2247" s="13"/>
      <c r="AH2247" s="13"/>
      <c r="AI2247" s="13"/>
      <c r="AJ2247" s="13"/>
      <c r="AK2247" s="13"/>
      <c r="AL2247" s="13"/>
      <c r="AM2247" s="13"/>
      <c r="AN2247" s="13"/>
      <c r="AO2247" s="13"/>
      <c r="AP2247" s="13"/>
    </row>
    <row r="2248" spans="1:42" x14ac:dyDescent="0.25">
      <c r="A2248" s="13"/>
      <c r="C2248" s="13"/>
      <c r="D2248" s="13"/>
      <c r="E2248" s="13"/>
      <c r="F2248" s="13"/>
      <c r="G2248" s="13"/>
      <c r="H2248" s="13"/>
      <c r="I2248" s="13"/>
      <c r="J2248" s="13"/>
      <c r="K2248" s="13"/>
      <c r="L2248" s="13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  <c r="W2248" s="13"/>
      <c r="X2248" s="13"/>
      <c r="Y2248" s="13"/>
      <c r="Z2248" s="13"/>
      <c r="AA2248" s="13"/>
      <c r="AB2248" s="13"/>
      <c r="AC2248" s="13"/>
      <c r="AD2248" s="13"/>
      <c r="AE2248" s="13"/>
      <c r="AF2248" s="13"/>
      <c r="AG2248" s="13"/>
      <c r="AH2248" s="13"/>
      <c r="AI2248" s="13"/>
      <c r="AJ2248" s="13"/>
      <c r="AK2248" s="13"/>
      <c r="AL2248" s="13"/>
      <c r="AM2248" s="13"/>
      <c r="AN2248" s="13"/>
      <c r="AO2248" s="13"/>
      <c r="AP2248" s="13"/>
    </row>
    <row r="2249" spans="1:42" x14ac:dyDescent="0.25">
      <c r="A2249" s="13"/>
      <c r="C2249" s="13"/>
      <c r="D2249" s="13"/>
      <c r="E2249" s="13"/>
      <c r="F2249" s="13"/>
      <c r="G2249" s="13"/>
      <c r="H2249" s="13"/>
      <c r="I2249" s="13"/>
      <c r="J2249" s="13"/>
      <c r="K2249" s="13"/>
      <c r="L2249" s="13"/>
      <c r="M2249" s="13"/>
      <c r="N2249" s="13"/>
      <c r="O2249" s="13"/>
      <c r="P2249" s="13"/>
      <c r="Q2249" s="13"/>
      <c r="R2249" s="13"/>
      <c r="S2249" s="13"/>
      <c r="T2249" s="13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F2249" s="13"/>
      <c r="AG2249" s="13"/>
      <c r="AH2249" s="13"/>
      <c r="AI2249" s="13"/>
      <c r="AJ2249" s="13"/>
      <c r="AK2249" s="13"/>
      <c r="AL2249" s="13"/>
      <c r="AM2249" s="13"/>
      <c r="AN2249" s="13"/>
      <c r="AO2249" s="13"/>
      <c r="AP2249" s="13"/>
    </row>
    <row r="2250" spans="1:42" x14ac:dyDescent="0.25">
      <c r="A2250" s="13"/>
      <c r="C2250" s="13"/>
      <c r="D2250" s="13"/>
      <c r="E2250" s="13"/>
      <c r="F2250" s="13"/>
      <c r="G2250" s="13"/>
      <c r="H2250" s="13"/>
      <c r="I2250" s="13"/>
      <c r="J2250" s="13"/>
      <c r="K2250" s="13"/>
      <c r="L2250" s="13"/>
      <c r="M2250" s="13"/>
      <c r="N2250" s="13"/>
      <c r="O2250" s="13"/>
      <c r="P2250" s="13"/>
      <c r="Q2250" s="13"/>
      <c r="R2250" s="13"/>
      <c r="S2250" s="13"/>
      <c r="T2250" s="13"/>
      <c r="U2250" s="13"/>
      <c r="V2250" s="13"/>
      <c r="W2250" s="13"/>
      <c r="X2250" s="13"/>
      <c r="Y2250" s="13"/>
      <c r="Z2250" s="13"/>
      <c r="AA2250" s="13"/>
      <c r="AB2250" s="13"/>
      <c r="AC2250" s="13"/>
      <c r="AD2250" s="13"/>
      <c r="AE2250" s="13"/>
      <c r="AF2250" s="13"/>
      <c r="AG2250" s="13"/>
      <c r="AH2250" s="13"/>
      <c r="AI2250" s="13"/>
      <c r="AJ2250" s="13"/>
      <c r="AK2250" s="13"/>
      <c r="AL2250" s="13"/>
      <c r="AM2250" s="13"/>
      <c r="AN2250" s="13"/>
      <c r="AO2250" s="13"/>
      <c r="AP2250" s="13"/>
    </row>
    <row r="2251" spans="1:42" x14ac:dyDescent="0.25">
      <c r="A2251" s="13"/>
      <c r="C2251" s="13"/>
      <c r="D2251" s="13"/>
      <c r="E2251" s="13"/>
      <c r="F2251" s="13"/>
      <c r="G2251" s="13"/>
      <c r="H2251" s="13"/>
      <c r="I2251" s="13"/>
      <c r="J2251" s="13"/>
      <c r="K2251" s="13"/>
      <c r="L2251" s="13"/>
      <c r="M2251" s="13"/>
      <c r="N2251" s="13"/>
      <c r="O2251" s="13"/>
      <c r="P2251" s="13"/>
      <c r="Q2251" s="13"/>
      <c r="R2251" s="13"/>
      <c r="S2251" s="13"/>
      <c r="T2251" s="13"/>
      <c r="U2251" s="13"/>
      <c r="V2251" s="13"/>
      <c r="W2251" s="13"/>
      <c r="X2251" s="13"/>
      <c r="Y2251" s="13"/>
      <c r="Z2251" s="13"/>
      <c r="AA2251" s="13"/>
      <c r="AB2251" s="13"/>
      <c r="AC2251" s="13"/>
      <c r="AD2251" s="13"/>
      <c r="AE2251" s="13"/>
      <c r="AF2251" s="13"/>
      <c r="AG2251" s="13"/>
      <c r="AH2251" s="13"/>
      <c r="AI2251" s="13"/>
      <c r="AJ2251" s="13"/>
      <c r="AK2251" s="13"/>
      <c r="AL2251" s="13"/>
      <c r="AM2251" s="13"/>
      <c r="AN2251" s="13"/>
      <c r="AO2251" s="13"/>
      <c r="AP2251" s="13"/>
    </row>
    <row r="2252" spans="1:42" x14ac:dyDescent="0.25">
      <c r="A2252" s="13"/>
      <c r="C2252" s="13"/>
      <c r="D2252" s="13"/>
      <c r="E2252" s="13"/>
      <c r="F2252" s="13"/>
      <c r="G2252" s="13"/>
      <c r="H2252" s="13"/>
      <c r="I2252" s="13"/>
      <c r="J2252" s="13"/>
      <c r="K2252" s="13"/>
      <c r="L2252" s="13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  <c r="W2252" s="13"/>
      <c r="X2252" s="13"/>
      <c r="Y2252" s="13"/>
      <c r="Z2252" s="13"/>
      <c r="AA2252" s="13"/>
      <c r="AB2252" s="13"/>
      <c r="AC2252" s="13"/>
      <c r="AD2252" s="13"/>
      <c r="AE2252" s="13"/>
      <c r="AF2252" s="13"/>
      <c r="AG2252" s="13"/>
      <c r="AH2252" s="13"/>
      <c r="AI2252" s="13"/>
      <c r="AJ2252" s="13"/>
      <c r="AK2252" s="13"/>
      <c r="AL2252" s="13"/>
      <c r="AM2252" s="13"/>
      <c r="AN2252" s="13"/>
      <c r="AO2252" s="13"/>
      <c r="AP2252" s="13"/>
    </row>
    <row r="2253" spans="1:42" x14ac:dyDescent="0.25">
      <c r="A2253" s="13"/>
      <c r="C2253" s="13"/>
      <c r="D2253" s="13"/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  <c r="W2253" s="13"/>
      <c r="X2253" s="13"/>
      <c r="Y2253" s="13"/>
      <c r="Z2253" s="13"/>
      <c r="AA2253" s="13"/>
      <c r="AB2253" s="13"/>
      <c r="AC2253" s="13"/>
      <c r="AD2253" s="13"/>
      <c r="AE2253" s="13"/>
      <c r="AF2253" s="13"/>
      <c r="AG2253" s="13"/>
      <c r="AH2253" s="13"/>
      <c r="AI2253" s="13"/>
      <c r="AJ2253" s="13"/>
      <c r="AK2253" s="13"/>
      <c r="AL2253" s="13"/>
      <c r="AM2253" s="13"/>
      <c r="AN2253" s="13"/>
      <c r="AO2253" s="13"/>
      <c r="AP2253" s="13"/>
    </row>
    <row r="2254" spans="1:42" x14ac:dyDescent="0.25">
      <c r="A2254" s="13"/>
      <c r="C2254" s="13"/>
      <c r="D2254" s="13"/>
      <c r="E2254" s="13"/>
      <c r="F2254" s="13"/>
      <c r="G2254" s="13"/>
      <c r="H2254" s="13"/>
      <c r="I2254" s="13"/>
      <c r="J2254" s="13"/>
      <c r="K2254" s="13"/>
      <c r="L2254" s="13"/>
      <c r="M2254" s="13"/>
      <c r="N2254" s="13"/>
      <c r="O2254" s="13"/>
      <c r="P2254" s="13"/>
      <c r="Q2254" s="13"/>
      <c r="R2254" s="13"/>
      <c r="S2254" s="13"/>
      <c r="T2254" s="13"/>
      <c r="U2254" s="13"/>
      <c r="V2254" s="13"/>
      <c r="W2254" s="13"/>
      <c r="X2254" s="13"/>
      <c r="Y2254" s="13"/>
      <c r="Z2254" s="13"/>
      <c r="AA2254" s="13"/>
      <c r="AB2254" s="13"/>
      <c r="AC2254" s="13"/>
      <c r="AD2254" s="13"/>
      <c r="AE2254" s="13"/>
      <c r="AF2254" s="13"/>
      <c r="AG2254" s="13"/>
      <c r="AH2254" s="13"/>
      <c r="AI2254" s="13"/>
      <c r="AJ2254" s="13"/>
      <c r="AK2254" s="13"/>
      <c r="AL2254" s="13"/>
      <c r="AM2254" s="13"/>
      <c r="AN2254" s="13"/>
      <c r="AO2254" s="13"/>
      <c r="AP2254" s="13"/>
    </row>
    <row r="2255" spans="1:42" x14ac:dyDescent="0.25">
      <c r="A2255" s="13"/>
      <c r="C2255" s="13"/>
      <c r="D2255" s="13"/>
      <c r="E2255" s="13"/>
      <c r="F2255" s="13"/>
      <c r="G2255" s="13"/>
      <c r="H2255" s="13"/>
      <c r="I2255" s="13"/>
      <c r="J2255" s="13"/>
      <c r="K2255" s="13"/>
      <c r="L2255" s="13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  <c r="W2255" s="13"/>
      <c r="X2255" s="13"/>
      <c r="Y2255" s="13"/>
      <c r="Z2255" s="13"/>
      <c r="AA2255" s="13"/>
      <c r="AB2255" s="13"/>
      <c r="AC2255" s="13"/>
      <c r="AD2255" s="13"/>
      <c r="AE2255" s="13"/>
      <c r="AF2255" s="13"/>
      <c r="AG2255" s="13"/>
      <c r="AH2255" s="13"/>
      <c r="AI2255" s="13"/>
      <c r="AJ2255" s="13"/>
      <c r="AK2255" s="13"/>
      <c r="AL2255" s="13"/>
      <c r="AM2255" s="13"/>
      <c r="AN2255" s="13"/>
      <c r="AO2255" s="13"/>
      <c r="AP2255" s="13"/>
    </row>
    <row r="2256" spans="1:42" x14ac:dyDescent="0.25">
      <c r="A2256" s="13"/>
      <c r="C2256" s="13"/>
      <c r="D2256" s="13"/>
      <c r="E2256" s="13"/>
      <c r="F2256" s="13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  <c r="W2256" s="13"/>
      <c r="X2256" s="13"/>
      <c r="Y2256" s="13"/>
      <c r="Z2256" s="13"/>
      <c r="AA2256" s="13"/>
      <c r="AB2256" s="13"/>
      <c r="AC2256" s="13"/>
      <c r="AD2256" s="13"/>
      <c r="AE2256" s="13"/>
      <c r="AF2256" s="13"/>
      <c r="AG2256" s="13"/>
      <c r="AH2256" s="13"/>
      <c r="AI2256" s="13"/>
      <c r="AJ2256" s="13"/>
      <c r="AK2256" s="13"/>
      <c r="AL2256" s="13"/>
      <c r="AM2256" s="13"/>
      <c r="AN2256" s="13"/>
      <c r="AO2256" s="13"/>
      <c r="AP2256" s="13"/>
    </row>
    <row r="2257" spans="1:42" x14ac:dyDescent="0.25">
      <c r="A2257" s="13"/>
      <c r="C2257" s="13"/>
      <c r="D2257" s="13"/>
      <c r="E2257" s="13"/>
      <c r="F2257" s="13"/>
      <c r="G2257" s="13"/>
      <c r="H2257" s="13"/>
      <c r="I2257" s="13"/>
      <c r="J2257" s="13"/>
      <c r="K2257" s="13"/>
      <c r="L2257" s="13"/>
      <c r="M2257" s="13"/>
      <c r="N2257" s="13"/>
      <c r="O2257" s="13"/>
      <c r="P2257" s="13"/>
      <c r="Q2257" s="13"/>
      <c r="R2257" s="13"/>
      <c r="S2257" s="13"/>
      <c r="T2257" s="13"/>
      <c r="U2257" s="13"/>
      <c r="V2257" s="13"/>
      <c r="W2257" s="13"/>
      <c r="X2257" s="13"/>
      <c r="Y2257" s="13"/>
      <c r="Z2257" s="13"/>
      <c r="AA2257" s="13"/>
      <c r="AB2257" s="13"/>
      <c r="AC2257" s="13"/>
      <c r="AD2257" s="13"/>
      <c r="AE2257" s="13"/>
      <c r="AF2257" s="13"/>
      <c r="AG2257" s="13"/>
      <c r="AH2257" s="13"/>
      <c r="AI2257" s="13"/>
      <c r="AJ2257" s="13"/>
      <c r="AK2257" s="13"/>
      <c r="AL2257" s="13"/>
      <c r="AM2257" s="13"/>
      <c r="AN2257" s="13"/>
      <c r="AO2257" s="13"/>
      <c r="AP2257" s="13"/>
    </row>
    <row r="2258" spans="1:42" x14ac:dyDescent="0.25">
      <c r="A2258" s="13"/>
      <c r="C2258" s="13"/>
      <c r="D2258" s="13"/>
      <c r="E2258" s="13"/>
      <c r="F2258" s="13"/>
      <c r="G2258" s="13"/>
      <c r="H2258" s="13"/>
      <c r="I2258" s="13"/>
      <c r="J2258" s="13"/>
      <c r="K2258" s="13"/>
      <c r="L2258" s="13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  <c r="W2258" s="13"/>
      <c r="X2258" s="13"/>
      <c r="Y2258" s="13"/>
      <c r="Z2258" s="13"/>
      <c r="AA2258" s="13"/>
      <c r="AB2258" s="13"/>
      <c r="AC2258" s="13"/>
      <c r="AD2258" s="13"/>
      <c r="AE2258" s="13"/>
      <c r="AF2258" s="13"/>
      <c r="AG2258" s="13"/>
      <c r="AH2258" s="13"/>
      <c r="AI2258" s="13"/>
      <c r="AJ2258" s="13"/>
      <c r="AK2258" s="13"/>
      <c r="AL2258" s="13"/>
      <c r="AM2258" s="13"/>
      <c r="AN2258" s="13"/>
      <c r="AO2258" s="13"/>
      <c r="AP2258" s="13"/>
    </row>
    <row r="2259" spans="1:42" x14ac:dyDescent="0.25">
      <c r="A2259" s="13"/>
      <c r="C2259" s="13"/>
      <c r="D2259" s="13"/>
      <c r="E2259" s="13"/>
      <c r="F2259" s="13"/>
      <c r="G2259" s="13"/>
      <c r="H2259" s="13"/>
      <c r="I2259" s="13"/>
      <c r="J2259" s="13"/>
      <c r="K2259" s="13"/>
      <c r="L2259" s="13"/>
      <c r="M2259" s="13"/>
      <c r="N2259" s="13"/>
      <c r="O2259" s="13"/>
      <c r="P2259" s="13"/>
      <c r="Q2259" s="13"/>
      <c r="R2259" s="13"/>
      <c r="S2259" s="13"/>
      <c r="T2259" s="13"/>
      <c r="U2259" s="13"/>
      <c r="V2259" s="13"/>
      <c r="W2259" s="13"/>
      <c r="X2259" s="13"/>
      <c r="Y2259" s="13"/>
      <c r="Z2259" s="13"/>
      <c r="AA2259" s="13"/>
      <c r="AB2259" s="13"/>
      <c r="AC2259" s="13"/>
      <c r="AD2259" s="13"/>
      <c r="AE2259" s="13"/>
      <c r="AF2259" s="13"/>
      <c r="AG2259" s="13"/>
      <c r="AH2259" s="13"/>
      <c r="AI2259" s="13"/>
      <c r="AJ2259" s="13"/>
      <c r="AK2259" s="13"/>
      <c r="AL2259" s="13"/>
      <c r="AM2259" s="13"/>
      <c r="AN2259" s="13"/>
      <c r="AO2259" s="13"/>
      <c r="AP2259" s="13"/>
    </row>
    <row r="2260" spans="1:42" x14ac:dyDescent="0.25">
      <c r="A2260" s="13"/>
      <c r="C2260" s="13"/>
      <c r="D2260" s="13"/>
      <c r="E2260" s="13"/>
      <c r="F2260" s="13"/>
      <c r="G2260" s="13"/>
      <c r="H2260" s="13"/>
      <c r="I2260" s="13"/>
      <c r="J2260" s="13"/>
      <c r="K2260" s="13"/>
      <c r="L2260" s="13"/>
      <c r="M2260" s="13"/>
      <c r="N2260" s="13"/>
      <c r="O2260" s="13"/>
      <c r="P2260" s="13"/>
      <c r="Q2260" s="13"/>
      <c r="R2260" s="13"/>
      <c r="S2260" s="13"/>
      <c r="T2260" s="13"/>
      <c r="U2260" s="13"/>
      <c r="V2260" s="13"/>
      <c r="W2260" s="13"/>
      <c r="X2260" s="13"/>
      <c r="Y2260" s="13"/>
      <c r="Z2260" s="13"/>
      <c r="AA2260" s="13"/>
      <c r="AB2260" s="13"/>
      <c r="AC2260" s="13"/>
      <c r="AD2260" s="13"/>
      <c r="AE2260" s="13"/>
      <c r="AF2260" s="13"/>
      <c r="AG2260" s="13"/>
      <c r="AH2260" s="13"/>
      <c r="AI2260" s="13"/>
      <c r="AJ2260" s="13"/>
      <c r="AK2260" s="13"/>
      <c r="AL2260" s="13"/>
      <c r="AM2260" s="13"/>
      <c r="AN2260" s="13"/>
      <c r="AO2260" s="13"/>
      <c r="AP2260" s="13"/>
    </row>
    <row r="2261" spans="1:42" x14ac:dyDescent="0.25">
      <c r="A2261" s="13"/>
      <c r="C2261" s="13"/>
      <c r="D2261" s="13"/>
      <c r="E2261" s="13"/>
      <c r="F2261" s="13"/>
      <c r="G2261" s="13"/>
      <c r="H2261" s="13"/>
      <c r="I2261" s="13"/>
      <c r="J2261" s="13"/>
      <c r="K2261" s="13"/>
      <c r="L2261" s="13"/>
      <c r="M2261" s="13"/>
      <c r="N2261" s="13"/>
      <c r="O2261" s="13"/>
      <c r="P2261" s="13"/>
      <c r="Q2261" s="13"/>
      <c r="R2261" s="13"/>
      <c r="S2261" s="13"/>
      <c r="T2261" s="13"/>
      <c r="U2261" s="13"/>
      <c r="V2261" s="13"/>
      <c r="W2261" s="13"/>
      <c r="X2261" s="13"/>
      <c r="Y2261" s="13"/>
      <c r="Z2261" s="13"/>
      <c r="AA2261" s="13"/>
      <c r="AB2261" s="13"/>
      <c r="AC2261" s="13"/>
      <c r="AD2261" s="13"/>
      <c r="AE2261" s="13"/>
      <c r="AF2261" s="13"/>
      <c r="AG2261" s="13"/>
      <c r="AH2261" s="13"/>
      <c r="AI2261" s="13"/>
      <c r="AJ2261" s="13"/>
      <c r="AK2261" s="13"/>
      <c r="AL2261" s="13"/>
      <c r="AM2261" s="13"/>
      <c r="AN2261" s="13"/>
      <c r="AO2261" s="13"/>
      <c r="AP2261" s="13"/>
    </row>
    <row r="2262" spans="1:42" x14ac:dyDescent="0.25">
      <c r="A2262" s="13"/>
      <c r="C2262" s="13"/>
      <c r="D2262" s="13"/>
      <c r="E2262" s="13"/>
      <c r="F2262" s="13"/>
      <c r="G2262" s="13"/>
      <c r="H2262" s="13"/>
      <c r="I2262" s="13"/>
      <c r="J2262" s="13"/>
      <c r="K2262" s="13"/>
      <c r="L2262" s="13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  <c r="AE2262" s="13"/>
      <c r="AF2262" s="13"/>
      <c r="AG2262" s="13"/>
      <c r="AH2262" s="13"/>
      <c r="AI2262" s="13"/>
      <c r="AJ2262" s="13"/>
      <c r="AK2262" s="13"/>
      <c r="AL2262" s="13"/>
      <c r="AM2262" s="13"/>
      <c r="AN2262" s="13"/>
      <c r="AO2262" s="13"/>
      <c r="AP2262" s="13"/>
    </row>
    <row r="2263" spans="1:42" x14ac:dyDescent="0.25">
      <c r="A2263" s="13"/>
      <c r="C2263" s="13"/>
      <c r="D2263" s="13"/>
      <c r="E2263" s="13"/>
      <c r="F2263" s="13"/>
      <c r="G2263" s="13"/>
      <c r="H2263" s="13"/>
      <c r="I2263" s="13"/>
      <c r="J2263" s="13"/>
      <c r="K2263" s="13"/>
      <c r="L2263" s="13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  <c r="W2263" s="13"/>
      <c r="X2263" s="13"/>
      <c r="Y2263" s="13"/>
      <c r="Z2263" s="13"/>
      <c r="AA2263" s="13"/>
      <c r="AB2263" s="13"/>
      <c r="AC2263" s="13"/>
      <c r="AD2263" s="13"/>
      <c r="AE2263" s="13"/>
      <c r="AF2263" s="13"/>
      <c r="AG2263" s="13"/>
      <c r="AH2263" s="13"/>
      <c r="AI2263" s="13"/>
      <c r="AJ2263" s="13"/>
      <c r="AK2263" s="13"/>
      <c r="AL2263" s="13"/>
      <c r="AM2263" s="13"/>
      <c r="AN2263" s="13"/>
      <c r="AO2263" s="13"/>
      <c r="AP2263" s="13"/>
    </row>
    <row r="2264" spans="1:42" x14ac:dyDescent="0.25">
      <c r="A2264" s="13"/>
      <c r="C2264" s="13"/>
      <c r="D2264" s="13"/>
      <c r="E2264" s="13"/>
      <c r="F2264" s="13"/>
      <c r="G2264" s="13"/>
      <c r="H2264" s="13"/>
      <c r="I2264" s="13"/>
      <c r="J2264" s="13"/>
      <c r="K2264" s="13"/>
      <c r="L2264" s="13"/>
      <c r="M2264" s="13"/>
      <c r="N2264" s="13"/>
      <c r="O2264" s="13"/>
      <c r="P2264" s="13"/>
      <c r="Q2264" s="13"/>
      <c r="R2264" s="13"/>
      <c r="S2264" s="13"/>
      <c r="T2264" s="13"/>
      <c r="U2264" s="13"/>
      <c r="V2264" s="13"/>
      <c r="W2264" s="13"/>
      <c r="X2264" s="13"/>
      <c r="Y2264" s="13"/>
      <c r="Z2264" s="13"/>
      <c r="AA2264" s="13"/>
      <c r="AB2264" s="13"/>
      <c r="AC2264" s="13"/>
      <c r="AD2264" s="13"/>
      <c r="AE2264" s="13"/>
      <c r="AF2264" s="13"/>
      <c r="AG2264" s="13"/>
      <c r="AH2264" s="13"/>
      <c r="AI2264" s="13"/>
      <c r="AJ2264" s="13"/>
      <c r="AK2264" s="13"/>
      <c r="AL2264" s="13"/>
      <c r="AM2264" s="13"/>
      <c r="AN2264" s="13"/>
      <c r="AO2264" s="13"/>
      <c r="AP2264" s="13"/>
    </row>
    <row r="2265" spans="1:42" x14ac:dyDescent="0.25">
      <c r="A2265" s="13"/>
      <c r="C2265" s="13"/>
      <c r="D2265" s="13"/>
      <c r="E2265" s="13"/>
      <c r="F2265" s="13"/>
      <c r="G2265" s="13"/>
      <c r="H2265" s="13"/>
      <c r="I2265" s="13"/>
      <c r="J2265" s="13"/>
      <c r="K2265" s="13"/>
      <c r="L2265" s="13"/>
      <c r="M2265" s="13"/>
      <c r="N2265" s="13"/>
      <c r="O2265" s="13"/>
      <c r="P2265" s="13"/>
      <c r="Q2265" s="13"/>
      <c r="R2265" s="13"/>
      <c r="S2265" s="13"/>
      <c r="T2265" s="13"/>
      <c r="U2265" s="13"/>
      <c r="V2265" s="13"/>
      <c r="W2265" s="13"/>
      <c r="X2265" s="13"/>
      <c r="Y2265" s="13"/>
      <c r="Z2265" s="13"/>
      <c r="AA2265" s="13"/>
      <c r="AB2265" s="13"/>
      <c r="AC2265" s="13"/>
      <c r="AD2265" s="13"/>
      <c r="AE2265" s="13"/>
      <c r="AF2265" s="13"/>
      <c r="AG2265" s="13"/>
      <c r="AH2265" s="13"/>
      <c r="AI2265" s="13"/>
      <c r="AJ2265" s="13"/>
      <c r="AK2265" s="13"/>
      <c r="AL2265" s="13"/>
      <c r="AM2265" s="13"/>
      <c r="AN2265" s="13"/>
      <c r="AO2265" s="13"/>
      <c r="AP2265" s="13"/>
    </row>
    <row r="2266" spans="1:42" x14ac:dyDescent="0.25">
      <c r="A2266" s="13"/>
      <c r="C2266" s="13"/>
      <c r="D2266" s="13"/>
      <c r="E2266" s="13"/>
      <c r="F2266" s="13"/>
      <c r="G2266" s="13"/>
      <c r="H2266" s="13"/>
      <c r="I2266" s="13"/>
      <c r="J2266" s="13"/>
      <c r="K2266" s="13"/>
      <c r="L2266" s="13"/>
      <c r="M2266" s="13"/>
      <c r="N2266" s="13"/>
      <c r="O2266" s="13"/>
      <c r="P2266" s="13"/>
      <c r="Q2266" s="13"/>
      <c r="R2266" s="13"/>
      <c r="S2266" s="13"/>
      <c r="T2266" s="13"/>
      <c r="U2266" s="13"/>
      <c r="V2266" s="13"/>
      <c r="W2266" s="13"/>
      <c r="X2266" s="13"/>
      <c r="Y2266" s="13"/>
      <c r="Z2266" s="13"/>
      <c r="AA2266" s="13"/>
      <c r="AB2266" s="13"/>
      <c r="AC2266" s="13"/>
      <c r="AD2266" s="13"/>
      <c r="AE2266" s="13"/>
      <c r="AF2266" s="13"/>
      <c r="AG2266" s="13"/>
      <c r="AH2266" s="13"/>
      <c r="AI2266" s="13"/>
      <c r="AJ2266" s="13"/>
      <c r="AK2266" s="13"/>
      <c r="AL2266" s="13"/>
      <c r="AM2266" s="13"/>
      <c r="AN2266" s="13"/>
      <c r="AO2266" s="13"/>
      <c r="AP2266" s="13"/>
    </row>
    <row r="2267" spans="1:42" x14ac:dyDescent="0.25">
      <c r="A2267" s="13"/>
      <c r="C2267" s="13"/>
      <c r="D2267" s="13"/>
      <c r="E2267" s="13"/>
      <c r="F2267" s="13"/>
      <c r="G2267" s="13"/>
      <c r="H2267" s="13"/>
      <c r="I2267" s="13"/>
      <c r="J2267" s="13"/>
      <c r="K2267" s="13"/>
      <c r="L2267" s="13"/>
      <c r="M2267" s="13"/>
      <c r="N2267" s="13"/>
      <c r="O2267" s="13"/>
      <c r="P2267" s="13"/>
      <c r="Q2267" s="13"/>
      <c r="R2267" s="13"/>
      <c r="S2267" s="13"/>
      <c r="T2267" s="13"/>
      <c r="U2267" s="13"/>
      <c r="V2267" s="13"/>
      <c r="W2267" s="13"/>
      <c r="X2267" s="13"/>
      <c r="Y2267" s="13"/>
      <c r="Z2267" s="13"/>
      <c r="AA2267" s="13"/>
      <c r="AB2267" s="13"/>
      <c r="AC2267" s="13"/>
      <c r="AD2267" s="13"/>
      <c r="AE2267" s="13"/>
      <c r="AF2267" s="13"/>
      <c r="AG2267" s="13"/>
      <c r="AH2267" s="13"/>
      <c r="AI2267" s="13"/>
      <c r="AJ2267" s="13"/>
      <c r="AK2267" s="13"/>
      <c r="AL2267" s="13"/>
      <c r="AM2267" s="13"/>
      <c r="AN2267" s="13"/>
      <c r="AO2267" s="13"/>
      <c r="AP2267" s="13"/>
    </row>
    <row r="2268" spans="1:42" x14ac:dyDescent="0.25">
      <c r="A2268" s="13"/>
      <c r="C2268" s="13"/>
      <c r="D2268" s="13"/>
      <c r="E2268" s="13"/>
      <c r="F2268" s="13"/>
      <c r="G2268" s="13"/>
      <c r="H2268" s="13"/>
      <c r="I2268" s="13"/>
      <c r="J2268" s="13"/>
      <c r="K2268" s="13"/>
      <c r="L2268" s="13"/>
      <c r="M2268" s="13"/>
      <c r="N2268" s="13"/>
      <c r="O2268" s="13"/>
      <c r="P2268" s="13"/>
      <c r="Q2268" s="13"/>
      <c r="R2268" s="13"/>
      <c r="S2268" s="13"/>
      <c r="T2268" s="13"/>
      <c r="U2268" s="13"/>
      <c r="V2268" s="13"/>
      <c r="W2268" s="13"/>
      <c r="X2268" s="13"/>
      <c r="Y2268" s="13"/>
      <c r="Z2268" s="13"/>
      <c r="AA2268" s="13"/>
      <c r="AB2268" s="13"/>
      <c r="AC2268" s="13"/>
      <c r="AD2268" s="13"/>
      <c r="AE2268" s="13"/>
      <c r="AF2268" s="13"/>
      <c r="AG2268" s="13"/>
      <c r="AH2268" s="13"/>
      <c r="AI2268" s="13"/>
      <c r="AJ2268" s="13"/>
      <c r="AK2268" s="13"/>
      <c r="AL2268" s="13"/>
      <c r="AM2268" s="13"/>
      <c r="AN2268" s="13"/>
      <c r="AO2268" s="13"/>
      <c r="AP2268" s="13"/>
    </row>
    <row r="2269" spans="1:42" x14ac:dyDescent="0.25">
      <c r="A2269" s="13"/>
      <c r="C2269" s="13"/>
      <c r="D2269" s="13"/>
      <c r="E2269" s="13"/>
      <c r="F2269" s="13"/>
      <c r="G2269" s="13"/>
      <c r="H2269" s="13"/>
      <c r="I2269" s="13"/>
      <c r="J2269" s="13"/>
      <c r="K2269" s="13"/>
      <c r="L2269" s="13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  <c r="W2269" s="13"/>
      <c r="X2269" s="13"/>
      <c r="Y2269" s="13"/>
      <c r="Z2269" s="13"/>
      <c r="AA2269" s="13"/>
      <c r="AB2269" s="13"/>
      <c r="AC2269" s="13"/>
      <c r="AD2269" s="13"/>
      <c r="AE2269" s="13"/>
      <c r="AF2269" s="13"/>
      <c r="AG2269" s="13"/>
      <c r="AH2269" s="13"/>
      <c r="AI2269" s="13"/>
      <c r="AJ2269" s="13"/>
      <c r="AK2269" s="13"/>
      <c r="AL2269" s="13"/>
      <c r="AM2269" s="13"/>
      <c r="AN2269" s="13"/>
      <c r="AO2269" s="13"/>
      <c r="AP2269" s="13"/>
    </row>
    <row r="2270" spans="1:42" x14ac:dyDescent="0.25">
      <c r="A2270" s="13"/>
      <c r="C2270" s="13"/>
      <c r="D2270" s="13"/>
      <c r="E2270" s="13"/>
      <c r="F2270" s="13"/>
      <c r="G2270" s="13"/>
      <c r="H2270" s="13"/>
      <c r="I2270" s="13"/>
      <c r="J2270" s="13"/>
      <c r="K2270" s="13"/>
      <c r="L2270" s="13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  <c r="W2270" s="13"/>
      <c r="X2270" s="13"/>
      <c r="Y2270" s="13"/>
      <c r="Z2270" s="13"/>
      <c r="AA2270" s="13"/>
      <c r="AB2270" s="13"/>
      <c r="AC2270" s="13"/>
      <c r="AD2270" s="13"/>
      <c r="AE2270" s="13"/>
      <c r="AF2270" s="13"/>
      <c r="AG2270" s="13"/>
      <c r="AH2270" s="13"/>
      <c r="AI2270" s="13"/>
      <c r="AJ2270" s="13"/>
      <c r="AK2270" s="13"/>
      <c r="AL2270" s="13"/>
      <c r="AM2270" s="13"/>
      <c r="AN2270" s="13"/>
      <c r="AO2270" s="13"/>
      <c r="AP2270" s="13"/>
    </row>
    <row r="2271" spans="1:42" x14ac:dyDescent="0.25">
      <c r="A2271" s="13"/>
      <c r="C2271" s="13"/>
      <c r="D2271" s="13"/>
      <c r="E2271" s="13"/>
      <c r="F2271" s="13"/>
      <c r="G2271" s="13"/>
      <c r="H2271" s="13"/>
      <c r="I2271" s="13"/>
      <c r="J2271" s="13"/>
      <c r="K2271" s="13"/>
      <c r="L2271" s="13"/>
      <c r="M2271" s="13"/>
      <c r="N2271" s="13"/>
      <c r="O2271" s="13"/>
      <c r="P2271" s="13"/>
      <c r="Q2271" s="13"/>
      <c r="R2271" s="13"/>
      <c r="S2271" s="13"/>
      <c r="T2271" s="13"/>
      <c r="U2271" s="13"/>
      <c r="V2271" s="13"/>
      <c r="W2271" s="13"/>
      <c r="X2271" s="13"/>
      <c r="Y2271" s="13"/>
      <c r="Z2271" s="13"/>
      <c r="AA2271" s="13"/>
      <c r="AB2271" s="13"/>
      <c r="AC2271" s="13"/>
      <c r="AD2271" s="13"/>
      <c r="AE2271" s="13"/>
      <c r="AF2271" s="13"/>
      <c r="AG2271" s="13"/>
      <c r="AH2271" s="13"/>
      <c r="AI2271" s="13"/>
      <c r="AJ2271" s="13"/>
      <c r="AK2271" s="13"/>
      <c r="AL2271" s="13"/>
      <c r="AM2271" s="13"/>
      <c r="AN2271" s="13"/>
      <c r="AO2271" s="13"/>
      <c r="AP2271" s="13"/>
    </row>
    <row r="2272" spans="1:42" x14ac:dyDescent="0.25">
      <c r="A2272" s="13"/>
      <c r="C2272" s="13"/>
      <c r="D2272" s="13"/>
      <c r="E2272" s="13"/>
      <c r="F2272" s="13"/>
      <c r="G2272" s="13"/>
      <c r="H2272" s="13"/>
      <c r="I2272" s="13"/>
      <c r="J2272" s="13"/>
      <c r="K2272" s="13"/>
      <c r="L2272" s="13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F2272" s="13"/>
      <c r="AG2272" s="13"/>
      <c r="AH2272" s="13"/>
      <c r="AI2272" s="13"/>
      <c r="AJ2272" s="13"/>
      <c r="AK2272" s="13"/>
      <c r="AL2272" s="13"/>
      <c r="AM2272" s="13"/>
      <c r="AN2272" s="13"/>
      <c r="AO2272" s="13"/>
      <c r="AP2272" s="13"/>
    </row>
    <row r="2273" spans="1:42" x14ac:dyDescent="0.25">
      <c r="A2273" s="13"/>
      <c r="C2273" s="13"/>
      <c r="D2273" s="13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  <c r="W2273" s="13"/>
      <c r="X2273" s="13"/>
      <c r="Y2273" s="13"/>
      <c r="Z2273" s="13"/>
      <c r="AA2273" s="13"/>
      <c r="AB2273" s="13"/>
      <c r="AC2273" s="13"/>
      <c r="AD2273" s="13"/>
      <c r="AE2273" s="13"/>
      <c r="AF2273" s="13"/>
      <c r="AG2273" s="13"/>
      <c r="AH2273" s="13"/>
      <c r="AI2273" s="13"/>
      <c r="AJ2273" s="13"/>
      <c r="AK2273" s="13"/>
      <c r="AL2273" s="13"/>
      <c r="AM2273" s="13"/>
      <c r="AN2273" s="13"/>
      <c r="AO2273" s="13"/>
      <c r="AP2273" s="13"/>
    </row>
    <row r="2274" spans="1:42" x14ac:dyDescent="0.25">
      <c r="A2274" s="13"/>
      <c r="C2274" s="13"/>
      <c r="D2274" s="13"/>
      <c r="E2274" s="13"/>
      <c r="F2274" s="13"/>
      <c r="G2274" s="13"/>
      <c r="H2274" s="13"/>
      <c r="I2274" s="13"/>
      <c r="J2274" s="13"/>
      <c r="K2274" s="13"/>
      <c r="L2274" s="13"/>
      <c r="M2274" s="13"/>
      <c r="N2274" s="13"/>
      <c r="O2274" s="13"/>
      <c r="P2274" s="13"/>
      <c r="Q2274" s="13"/>
      <c r="R2274" s="13"/>
      <c r="S2274" s="13"/>
      <c r="T2274" s="13"/>
      <c r="U2274" s="13"/>
      <c r="V2274" s="13"/>
      <c r="W2274" s="13"/>
      <c r="X2274" s="13"/>
      <c r="Y2274" s="13"/>
      <c r="Z2274" s="13"/>
      <c r="AA2274" s="13"/>
      <c r="AB2274" s="13"/>
      <c r="AC2274" s="13"/>
      <c r="AD2274" s="13"/>
      <c r="AE2274" s="13"/>
      <c r="AF2274" s="13"/>
      <c r="AG2274" s="13"/>
      <c r="AH2274" s="13"/>
      <c r="AI2274" s="13"/>
      <c r="AJ2274" s="13"/>
      <c r="AK2274" s="13"/>
      <c r="AL2274" s="13"/>
      <c r="AM2274" s="13"/>
      <c r="AN2274" s="13"/>
      <c r="AO2274" s="13"/>
      <c r="AP2274" s="13"/>
    </row>
    <row r="2275" spans="1:42" x14ac:dyDescent="0.25">
      <c r="A2275" s="13"/>
      <c r="C2275" s="13"/>
      <c r="D2275" s="13"/>
      <c r="E2275" s="13"/>
      <c r="F2275" s="13"/>
      <c r="G2275" s="13"/>
      <c r="H2275" s="13"/>
      <c r="I2275" s="13"/>
      <c r="J2275" s="13"/>
      <c r="K2275" s="13"/>
      <c r="L2275" s="13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  <c r="W2275" s="13"/>
      <c r="X2275" s="13"/>
      <c r="Y2275" s="13"/>
      <c r="Z2275" s="13"/>
      <c r="AA2275" s="13"/>
      <c r="AB2275" s="13"/>
      <c r="AC2275" s="13"/>
      <c r="AD2275" s="13"/>
      <c r="AE2275" s="13"/>
      <c r="AF2275" s="13"/>
      <c r="AG2275" s="13"/>
      <c r="AH2275" s="13"/>
      <c r="AI2275" s="13"/>
      <c r="AJ2275" s="13"/>
      <c r="AK2275" s="13"/>
      <c r="AL2275" s="13"/>
      <c r="AM2275" s="13"/>
      <c r="AN2275" s="13"/>
      <c r="AO2275" s="13"/>
      <c r="AP2275" s="13"/>
    </row>
    <row r="2276" spans="1:42" x14ac:dyDescent="0.25">
      <c r="A2276" s="13"/>
      <c r="C2276" s="13"/>
      <c r="D2276" s="13"/>
      <c r="E2276" s="13"/>
      <c r="F2276" s="13"/>
      <c r="G2276" s="13"/>
      <c r="H2276" s="13"/>
      <c r="I2276" s="13"/>
      <c r="J2276" s="13"/>
      <c r="K2276" s="13"/>
      <c r="L2276" s="13"/>
      <c r="M2276" s="13"/>
      <c r="N2276" s="13"/>
      <c r="O2276" s="13"/>
      <c r="P2276" s="13"/>
      <c r="Q2276" s="13"/>
      <c r="R2276" s="13"/>
      <c r="S2276" s="13"/>
      <c r="T2276" s="13"/>
      <c r="U2276" s="13"/>
      <c r="V2276" s="13"/>
      <c r="W2276" s="13"/>
      <c r="X2276" s="13"/>
      <c r="Y2276" s="13"/>
      <c r="Z2276" s="13"/>
      <c r="AA2276" s="13"/>
      <c r="AB2276" s="13"/>
      <c r="AC2276" s="13"/>
      <c r="AD2276" s="13"/>
      <c r="AE2276" s="13"/>
      <c r="AF2276" s="13"/>
      <c r="AG2276" s="13"/>
      <c r="AH2276" s="13"/>
      <c r="AI2276" s="13"/>
      <c r="AJ2276" s="13"/>
      <c r="AK2276" s="13"/>
      <c r="AL2276" s="13"/>
      <c r="AM2276" s="13"/>
      <c r="AN2276" s="13"/>
      <c r="AO2276" s="13"/>
      <c r="AP2276" s="13"/>
    </row>
    <row r="2277" spans="1:42" x14ac:dyDescent="0.25">
      <c r="A2277" s="13"/>
      <c r="C2277" s="13"/>
      <c r="D2277" s="13"/>
      <c r="E2277" s="13"/>
      <c r="F2277" s="13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  <c r="W2277" s="13"/>
      <c r="X2277" s="13"/>
      <c r="Y2277" s="13"/>
      <c r="Z2277" s="13"/>
      <c r="AA2277" s="13"/>
      <c r="AB2277" s="13"/>
      <c r="AC2277" s="13"/>
      <c r="AD2277" s="13"/>
      <c r="AE2277" s="13"/>
      <c r="AF2277" s="13"/>
      <c r="AG2277" s="13"/>
      <c r="AH2277" s="13"/>
      <c r="AI2277" s="13"/>
      <c r="AJ2277" s="13"/>
      <c r="AK2277" s="13"/>
      <c r="AL2277" s="13"/>
      <c r="AM2277" s="13"/>
      <c r="AN2277" s="13"/>
      <c r="AO2277" s="13"/>
      <c r="AP2277" s="13"/>
    </row>
    <row r="2278" spans="1:42" x14ac:dyDescent="0.25">
      <c r="A2278" s="13"/>
      <c r="C2278" s="13"/>
      <c r="D2278" s="13"/>
      <c r="E2278" s="13"/>
      <c r="F2278" s="13"/>
      <c r="G2278" s="13"/>
      <c r="H2278" s="13"/>
      <c r="I2278" s="13"/>
      <c r="J2278" s="13"/>
      <c r="K2278" s="13"/>
      <c r="L2278" s="13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  <c r="W2278" s="13"/>
      <c r="X2278" s="13"/>
      <c r="Y2278" s="13"/>
      <c r="Z2278" s="13"/>
      <c r="AA2278" s="13"/>
      <c r="AB2278" s="13"/>
      <c r="AC2278" s="13"/>
      <c r="AD2278" s="13"/>
      <c r="AE2278" s="13"/>
      <c r="AF2278" s="13"/>
      <c r="AG2278" s="13"/>
      <c r="AH2278" s="13"/>
      <c r="AI2278" s="13"/>
      <c r="AJ2278" s="13"/>
      <c r="AK2278" s="13"/>
      <c r="AL2278" s="13"/>
      <c r="AM2278" s="13"/>
      <c r="AN2278" s="13"/>
      <c r="AO2278" s="13"/>
      <c r="AP2278" s="13"/>
    </row>
    <row r="2279" spans="1:42" x14ac:dyDescent="0.25">
      <c r="A2279" s="13"/>
      <c r="C2279" s="13"/>
      <c r="D2279" s="13"/>
      <c r="E2279" s="13"/>
      <c r="F2279" s="13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  <c r="W2279" s="13"/>
      <c r="X2279" s="13"/>
      <c r="Y2279" s="13"/>
      <c r="Z2279" s="13"/>
      <c r="AA2279" s="13"/>
      <c r="AB2279" s="13"/>
      <c r="AC2279" s="13"/>
      <c r="AD2279" s="13"/>
      <c r="AE2279" s="13"/>
      <c r="AF2279" s="13"/>
      <c r="AG2279" s="13"/>
      <c r="AH2279" s="13"/>
      <c r="AI2279" s="13"/>
      <c r="AJ2279" s="13"/>
      <c r="AK2279" s="13"/>
      <c r="AL2279" s="13"/>
      <c r="AM2279" s="13"/>
      <c r="AN2279" s="13"/>
      <c r="AO2279" s="13"/>
      <c r="AP2279" s="13"/>
    </row>
    <row r="2280" spans="1:42" x14ac:dyDescent="0.25">
      <c r="A2280" s="13"/>
      <c r="C2280" s="13"/>
      <c r="D2280" s="13"/>
      <c r="E2280" s="13"/>
      <c r="F2280" s="13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  <c r="W2280" s="13"/>
      <c r="X2280" s="13"/>
      <c r="Y2280" s="13"/>
      <c r="Z2280" s="13"/>
      <c r="AA2280" s="13"/>
      <c r="AB2280" s="13"/>
      <c r="AC2280" s="13"/>
      <c r="AD2280" s="13"/>
      <c r="AE2280" s="13"/>
      <c r="AF2280" s="13"/>
      <c r="AG2280" s="13"/>
      <c r="AH2280" s="13"/>
      <c r="AI2280" s="13"/>
      <c r="AJ2280" s="13"/>
      <c r="AK2280" s="13"/>
      <c r="AL2280" s="13"/>
      <c r="AM2280" s="13"/>
      <c r="AN2280" s="13"/>
      <c r="AO2280" s="13"/>
      <c r="AP2280" s="13"/>
    </row>
    <row r="2281" spans="1:42" x14ac:dyDescent="0.25">
      <c r="A2281" s="13"/>
      <c r="C2281" s="13"/>
      <c r="D2281" s="13"/>
      <c r="E2281" s="13"/>
      <c r="F2281" s="13"/>
      <c r="G2281" s="13"/>
      <c r="H2281" s="13"/>
      <c r="I2281" s="13"/>
      <c r="J2281" s="13"/>
      <c r="K2281" s="13"/>
      <c r="L2281" s="13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  <c r="W2281" s="13"/>
      <c r="X2281" s="13"/>
      <c r="Y2281" s="13"/>
      <c r="Z2281" s="13"/>
      <c r="AA2281" s="13"/>
      <c r="AB2281" s="13"/>
      <c r="AC2281" s="13"/>
      <c r="AD2281" s="13"/>
      <c r="AE2281" s="13"/>
      <c r="AF2281" s="13"/>
      <c r="AG2281" s="13"/>
      <c r="AH2281" s="13"/>
      <c r="AI2281" s="13"/>
      <c r="AJ2281" s="13"/>
      <c r="AK2281" s="13"/>
      <c r="AL2281" s="13"/>
      <c r="AM2281" s="13"/>
      <c r="AN2281" s="13"/>
      <c r="AO2281" s="13"/>
      <c r="AP2281" s="13"/>
    </row>
    <row r="2282" spans="1:42" x14ac:dyDescent="0.25">
      <c r="A2282" s="13"/>
      <c r="C2282" s="13"/>
      <c r="D2282" s="13"/>
      <c r="E2282" s="13"/>
      <c r="F2282" s="13"/>
      <c r="G2282" s="13"/>
      <c r="H2282" s="13"/>
      <c r="I2282" s="13"/>
      <c r="J2282" s="13"/>
      <c r="K2282" s="13"/>
      <c r="L2282" s="13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  <c r="W2282" s="13"/>
      <c r="X2282" s="13"/>
      <c r="Y2282" s="13"/>
      <c r="Z2282" s="13"/>
      <c r="AA2282" s="13"/>
      <c r="AB2282" s="13"/>
      <c r="AC2282" s="13"/>
      <c r="AD2282" s="13"/>
      <c r="AE2282" s="13"/>
      <c r="AF2282" s="13"/>
      <c r="AG2282" s="13"/>
      <c r="AH2282" s="13"/>
      <c r="AI2282" s="13"/>
      <c r="AJ2282" s="13"/>
      <c r="AK2282" s="13"/>
      <c r="AL2282" s="13"/>
      <c r="AM2282" s="13"/>
      <c r="AN2282" s="13"/>
      <c r="AO2282" s="13"/>
      <c r="AP2282" s="13"/>
    </row>
    <row r="2283" spans="1:42" x14ac:dyDescent="0.25">
      <c r="A2283" s="13"/>
      <c r="C2283" s="13"/>
      <c r="D2283" s="13"/>
      <c r="E2283" s="13"/>
      <c r="F2283" s="13"/>
      <c r="G2283" s="13"/>
      <c r="H2283" s="13"/>
      <c r="I2283" s="13"/>
      <c r="J2283" s="13"/>
      <c r="K2283" s="13"/>
      <c r="L2283" s="13"/>
      <c r="M2283" s="13"/>
      <c r="N2283" s="13"/>
      <c r="O2283" s="13"/>
      <c r="P2283" s="13"/>
      <c r="Q2283" s="13"/>
      <c r="R2283" s="13"/>
      <c r="S2283" s="13"/>
      <c r="T2283" s="13"/>
      <c r="U2283" s="13"/>
      <c r="V2283" s="13"/>
      <c r="W2283" s="13"/>
      <c r="X2283" s="13"/>
      <c r="Y2283" s="13"/>
      <c r="Z2283" s="13"/>
      <c r="AA2283" s="13"/>
      <c r="AB2283" s="13"/>
      <c r="AC2283" s="13"/>
      <c r="AD2283" s="13"/>
      <c r="AE2283" s="13"/>
      <c r="AF2283" s="13"/>
      <c r="AG2283" s="13"/>
      <c r="AH2283" s="13"/>
      <c r="AI2283" s="13"/>
      <c r="AJ2283" s="13"/>
      <c r="AK2283" s="13"/>
      <c r="AL2283" s="13"/>
      <c r="AM2283" s="13"/>
      <c r="AN2283" s="13"/>
      <c r="AO2283" s="13"/>
      <c r="AP2283" s="13"/>
    </row>
    <row r="2284" spans="1:42" x14ac:dyDescent="0.25">
      <c r="A2284" s="13"/>
      <c r="C2284" s="13"/>
      <c r="D2284" s="13"/>
      <c r="E2284" s="13"/>
      <c r="F2284" s="13"/>
      <c r="G2284" s="13"/>
      <c r="H2284" s="13"/>
      <c r="I2284" s="13"/>
      <c r="J2284" s="13"/>
      <c r="K2284" s="13"/>
      <c r="L2284" s="13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  <c r="AE2284" s="13"/>
      <c r="AF2284" s="13"/>
      <c r="AG2284" s="13"/>
      <c r="AH2284" s="13"/>
      <c r="AI2284" s="13"/>
      <c r="AJ2284" s="13"/>
      <c r="AK2284" s="13"/>
      <c r="AL2284" s="13"/>
      <c r="AM2284" s="13"/>
      <c r="AN2284" s="13"/>
      <c r="AO2284" s="13"/>
      <c r="AP2284" s="13"/>
    </row>
    <row r="2285" spans="1:42" x14ac:dyDescent="0.25">
      <c r="A2285" s="13"/>
      <c r="C2285" s="13"/>
      <c r="D2285" s="13"/>
      <c r="E2285" s="13"/>
      <c r="F2285" s="13"/>
      <c r="G2285" s="13"/>
      <c r="H2285" s="13"/>
      <c r="I2285" s="13"/>
      <c r="J2285" s="13"/>
      <c r="K2285" s="13"/>
      <c r="L2285" s="13"/>
      <c r="M2285" s="13"/>
      <c r="N2285" s="13"/>
      <c r="O2285" s="13"/>
      <c r="P2285" s="13"/>
      <c r="Q2285" s="13"/>
      <c r="R2285" s="13"/>
      <c r="S2285" s="13"/>
      <c r="T2285" s="13"/>
      <c r="U2285" s="13"/>
      <c r="V2285" s="13"/>
      <c r="W2285" s="13"/>
      <c r="X2285" s="13"/>
      <c r="Y2285" s="13"/>
      <c r="Z2285" s="13"/>
      <c r="AA2285" s="13"/>
      <c r="AB2285" s="13"/>
      <c r="AC2285" s="13"/>
      <c r="AD2285" s="13"/>
      <c r="AE2285" s="13"/>
      <c r="AF2285" s="13"/>
      <c r="AG2285" s="13"/>
      <c r="AH2285" s="13"/>
      <c r="AI2285" s="13"/>
      <c r="AJ2285" s="13"/>
      <c r="AK2285" s="13"/>
      <c r="AL2285" s="13"/>
      <c r="AM2285" s="13"/>
      <c r="AN2285" s="13"/>
      <c r="AO2285" s="13"/>
      <c r="AP2285" s="13"/>
    </row>
    <row r="2286" spans="1:42" x14ac:dyDescent="0.25">
      <c r="A2286" s="13"/>
      <c r="C2286" s="13"/>
      <c r="D2286" s="13"/>
      <c r="E2286" s="13"/>
      <c r="F2286" s="13"/>
      <c r="G2286" s="13"/>
      <c r="H2286" s="13"/>
      <c r="I2286" s="13"/>
      <c r="J2286" s="13"/>
      <c r="K2286" s="13"/>
      <c r="L2286" s="13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  <c r="W2286" s="13"/>
      <c r="X2286" s="13"/>
      <c r="Y2286" s="13"/>
      <c r="Z2286" s="13"/>
      <c r="AA2286" s="13"/>
      <c r="AB2286" s="13"/>
      <c r="AC2286" s="13"/>
      <c r="AD2286" s="13"/>
      <c r="AE2286" s="13"/>
      <c r="AF2286" s="13"/>
      <c r="AG2286" s="13"/>
      <c r="AH2286" s="13"/>
      <c r="AI2286" s="13"/>
      <c r="AJ2286" s="13"/>
      <c r="AK2286" s="13"/>
      <c r="AL2286" s="13"/>
      <c r="AM2286" s="13"/>
      <c r="AN2286" s="13"/>
      <c r="AO2286" s="13"/>
      <c r="AP2286" s="13"/>
    </row>
    <row r="2287" spans="1:42" x14ac:dyDescent="0.25">
      <c r="A2287" s="13"/>
      <c r="C2287" s="13"/>
      <c r="D2287" s="13"/>
      <c r="E2287" s="13"/>
      <c r="F2287" s="13"/>
      <c r="G2287" s="13"/>
      <c r="H2287" s="13"/>
      <c r="I2287" s="13"/>
      <c r="J2287" s="13"/>
      <c r="K2287" s="13"/>
      <c r="L2287" s="13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  <c r="W2287" s="13"/>
      <c r="X2287" s="13"/>
      <c r="Y2287" s="13"/>
      <c r="Z2287" s="13"/>
      <c r="AA2287" s="13"/>
      <c r="AB2287" s="13"/>
      <c r="AC2287" s="13"/>
      <c r="AD2287" s="13"/>
      <c r="AE2287" s="13"/>
      <c r="AF2287" s="13"/>
      <c r="AG2287" s="13"/>
      <c r="AH2287" s="13"/>
      <c r="AI2287" s="13"/>
      <c r="AJ2287" s="13"/>
      <c r="AK2287" s="13"/>
      <c r="AL2287" s="13"/>
      <c r="AM2287" s="13"/>
      <c r="AN2287" s="13"/>
      <c r="AO2287" s="13"/>
      <c r="AP2287" s="13"/>
    </row>
    <row r="2288" spans="1:42" x14ac:dyDescent="0.25">
      <c r="A2288" s="13"/>
      <c r="C2288" s="13"/>
      <c r="D2288" s="13"/>
      <c r="E2288" s="13"/>
      <c r="F2288" s="13"/>
      <c r="G2288" s="13"/>
      <c r="H2288" s="13"/>
      <c r="I2288" s="13"/>
      <c r="J2288" s="13"/>
      <c r="K2288" s="13"/>
      <c r="L2288" s="13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  <c r="W2288" s="13"/>
      <c r="X2288" s="13"/>
      <c r="Y2288" s="13"/>
      <c r="Z2288" s="13"/>
      <c r="AA2288" s="13"/>
      <c r="AB2288" s="13"/>
      <c r="AC2288" s="13"/>
      <c r="AD2288" s="13"/>
      <c r="AE2288" s="13"/>
      <c r="AF2288" s="13"/>
      <c r="AG2288" s="13"/>
      <c r="AH2288" s="13"/>
      <c r="AI2288" s="13"/>
      <c r="AJ2288" s="13"/>
      <c r="AK2288" s="13"/>
      <c r="AL2288" s="13"/>
      <c r="AM2288" s="13"/>
      <c r="AN2288" s="13"/>
      <c r="AO2288" s="13"/>
      <c r="AP2288" s="13"/>
    </row>
    <row r="2289" spans="1:42" x14ac:dyDescent="0.25">
      <c r="A2289" s="13"/>
      <c r="C2289" s="13"/>
      <c r="D2289" s="13"/>
      <c r="E2289" s="13"/>
      <c r="F2289" s="13"/>
      <c r="G2289" s="13"/>
      <c r="H2289" s="13"/>
      <c r="I2289" s="13"/>
      <c r="J2289" s="13"/>
      <c r="K2289" s="13"/>
      <c r="L2289" s="13"/>
      <c r="M2289" s="13"/>
      <c r="N2289" s="13"/>
      <c r="O2289" s="13"/>
      <c r="P2289" s="13"/>
      <c r="Q2289" s="13"/>
      <c r="R2289" s="13"/>
      <c r="S2289" s="13"/>
      <c r="T2289" s="13"/>
      <c r="U2289" s="13"/>
      <c r="V2289" s="13"/>
      <c r="W2289" s="13"/>
      <c r="X2289" s="13"/>
      <c r="Y2289" s="13"/>
      <c r="Z2289" s="13"/>
      <c r="AA2289" s="13"/>
      <c r="AB2289" s="13"/>
      <c r="AC2289" s="13"/>
      <c r="AD2289" s="13"/>
      <c r="AE2289" s="13"/>
      <c r="AF2289" s="13"/>
      <c r="AG2289" s="13"/>
      <c r="AH2289" s="13"/>
      <c r="AI2289" s="13"/>
      <c r="AJ2289" s="13"/>
      <c r="AK2289" s="13"/>
      <c r="AL2289" s="13"/>
      <c r="AM2289" s="13"/>
      <c r="AN2289" s="13"/>
      <c r="AO2289" s="13"/>
      <c r="AP2289" s="13"/>
    </row>
    <row r="2290" spans="1:42" x14ac:dyDescent="0.25">
      <c r="A2290" s="13"/>
      <c r="C2290" s="13"/>
      <c r="D2290" s="13"/>
      <c r="E2290" s="13"/>
      <c r="F2290" s="13"/>
      <c r="G2290" s="13"/>
      <c r="H2290" s="13"/>
      <c r="I2290" s="13"/>
      <c r="J2290" s="13"/>
      <c r="K2290" s="13"/>
      <c r="L2290" s="13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  <c r="W2290" s="13"/>
      <c r="X2290" s="13"/>
      <c r="Y2290" s="13"/>
      <c r="Z2290" s="13"/>
      <c r="AA2290" s="13"/>
      <c r="AB2290" s="13"/>
      <c r="AC2290" s="13"/>
      <c r="AD2290" s="13"/>
      <c r="AE2290" s="13"/>
      <c r="AF2290" s="13"/>
      <c r="AG2290" s="13"/>
      <c r="AH2290" s="13"/>
      <c r="AI2290" s="13"/>
      <c r="AJ2290" s="13"/>
      <c r="AK2290" s="13"/>
      <c r="AL2290" s="13"/>
      <c r="AM2290" s="13"/>
      <c r="AN2290" s="13"/>
      <c r="AO2290" s="13"/>
      <c r="AP2290" s="13"/>
    </row>
    <row r="2291" spans="1:42" x14ac:dyDescent="0.25">
      <c r="A2291" s="13"/>
      <c r="C2291" s="13"/>
      <c r="D2291" s="13"/>
      <c r="E2291" s="13"/>
      <c r="F2291" s="13"/>
      <c r="G2291" s="13"/>
      <c r="H2291" s="13"/>
      <c r="I2291" s="13"/>
      <c r="J2291" s="13"/>
      <c r="K2291" s="13"/>
      <c r="L2291" s="13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  <c r="W2291" s="13"/>
      <c r="X2291" s="13"/>
      <c r="Y2291" s="13"/>
      <c r="Z2291" s="13"/>
      <c r="AA2291" s="13"/>
      <c r="AB2291" s="13"/>
      <c r="AC2291" s="13"/>
      <c r="AD2291" s="13"/>
      <c r="AE2291" s="13"/>
      <c r="AF2291" s="13"/>
      <c r="AG2291" s="13"/>
      <c r="AH2291" s="13"/>
      <c r="AI2291" s="13"/>
      <c r="AJ2291" s="13"/>
      <c r="AK2291" s="13"/>
      <c r="AL2291" s="13"/>
      <c r="AM2291" s="13"/>
      <c r="AN2291" s="13"/>
      <c r="AO2291" s="13"/>
      <c r="AP2291" s="13"/>
    </row>
    <row r="2292" spans="1:42" x14ac:dyDescent="0.25">
      <c r="A2292" s="13"/>
      <c r="C2292" s="13"/>
      <c r="D2292" s="13"/>
      <c r="E2292" s="13"/>
      <c r="F2292" s="13"/>
      <c r="G2292" s="13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  <c r="W2292" s="13"/>
      <c r="X2292" s="13"/>
      <c r="Y2292" s="13"/>
      <c r="Z2292" s="13"/>
      <c r="AA2292" s="13"/>
      <c r="AB2292" s="13"/>
      <c r="AC2292" s="13"/>
      <c r="AD2292" s="13"/>
      <c r="AE2292" s="13"/>
      <c r="AF2292" s="13"/>
      <c r="AG2292" s="13"/>
      <c r="AH2292" s="13"/>
      <c r="AI2292" s="13"/>
      <c r="AJ2292" s="13"/>
      <c r="AK2292" s="13"/>
      <c r="AL2292" s="13"/>
      <c r="AM2292" s="13"/>
      <c r="AN2292" s="13"/>
      <c r="AO2292" s="13"/>
      <c r="AP2292" s="13"/>
    </row>
    <row r="2293" spans="1:42" x14ac:dyDescent="0.25">
      <c r="A2293" s="13"/>
      <c r="C2293" s="13"/>
      <c r="D2293" s="13"/>
      <c r="E2293" s="13"/>
      <c r="F2293" s="13"/>
      <c r="G2293" s="13"/>
      <c r="H2293" s="13"/>
      <c r="I2293" s="13"/>
      <c r="J2293" s="13"/>
      <c r="K2293" s="13"/>
      <c r="L2293" s="13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  <c r="W2293" s="13"/>
      <c r="X2293" s="13"/>
      <c r="Y2293" s="13"/>
      <c r="Z2293" s="13"/>
      <c r="AA2293" s="13"/>
      <c r="AB2293" s="13"/>
      <c r="AC2293" s="13"/>
      <c r="AD2293" s="13"/>
      <c r="AE2293" s="13"/>
      <c r="AF2293" s="13"/>
      <c r="AG2293" s="13"/>
      <c r="AH2293" s="13"/>
      <c r="AI2293" s="13"/>
      <c r="AJ2293" s="13"/>
      <c r="AK2293" s="13"/>
      <c r="AL2293" s="13"/>
      <c r="AM2293" s="13"/>
      <c r="AN2293" s="13"/>
      <c r="AO2293" s="13"/>
      <c r="AP2293" s="13"/>
    </row>
    <row r="2294" spans="1:42" x14ac:dyDescent="0.25">
      <c r="A2294" s="13"/>
      <c r="C2294" s="13"/>
      <c r="D2294" s="13"/>
      <c r="E2294" s="13"/>
      <c r="F2294" s="13"/>
      <c r="G2294" s="13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  <c r="AE2294" s="13"/>
      <c r="AF2294" s="13"/>
      <c r="AG2294" s="13"/>
      <c r="AH2294" s="13"/>
      <c r="AI2294" s="13"/>
      <c r="AJ2294" s="13"/>
      <c r="AK2294" s="13"/>
      <c r="AL2294" s="13"/>
      <c r="AM2294" s="13"/>
      <c r="AN2294" s="13"/>
      <c r="AO2294" s="13"/>
      <c r="AP2294" s="13"/>
    </row>
    <row r="2295" spans="1:42" x14ac:dyDescent="0.25">
      <c r="A2295" s="13"/>
      <c r="C2295" s="13"/>
      <c r="D2295" s="13"/>
      <c r="E2295" s="13"/>
      <c r="F2295" s="13"/>
      <c r="G2295" s="13"/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  <c r="W2295" s="13"/>
      <c r="X2295" s="13"/>
      <c r="Y2295" s="13"/>
      <c r="Z2295" s="13"/>
      <c r="AA2295" s="13"/>
      <c r="AB2295" s="13"/>
      <c r="AC2295" s="13"/>
      <c r="AD2295" s="13"/>
      <c r="AE2295" s="13"/>
      <c r="AF2295" s="13"/>
      <c r="AG2295" s="13"/>
      <c r="AH2295" s="13"/>
      <c r="AI2295" s="13"/>
      <c r="AJ2295" s="13"/>
      <c r="AK2295" s="13"/>
      <c r="AL2295" s="13"/>
      <c r="AM2295" s="13"/>
      <c r="AN2295" s="13"/>
      <c r="AO2295" s="13"/>
      <c r="AP2295" s="13"/>
    </row>
    <row r="2296" spans="1:42" x14ac:dyDescent="0.25">
      <c r="A2296" s="13"/>
      <c r="C2296" s="13"/>
      <c r="D2296" s="13"/>
      <c r="E2296" s="13"/>
      <c r="F2296" s="13"/>
      <c r="G2296" s="13"/>
      <c r="H2296" s="13"/>
      <c r="I2296" s="13"/>
      <c r="J2296" s="13"/>
      <c r="K2296" s="13"/>
      <c r="L2296" s="13"/>
      <c r="M2296" s="13"/>
      <c r="N2296" s="13"/>
      <c r="O2296" s="13"/>
      <c r="P2296" s="13"/>
      <c r="Q2296" s="13"/>
      <c r="R2296" s="13"/>
      <c r="S2296" s="13"/>
      <c r="T2296" s="13"/>
      <c r="U2296" s="13"/>
      <c r="V2296" s="13"/>
      <c r="W2296" s="13"/>
      <c r="X2296" s="13"/>
      <c r="Y2296" s="13"/>
      <c r="Z2296" s="13"/>
      <c r="AA2296" s="13"/>
      <c r="AB2296" s="13"/>
      <c r="AC2296" s="13"/>
      <c r="AD2296" s="13"/>
      <c r="AE2296" s="13"/>
      <c r="AF2296" s="13"/>
      <c r="AG2296" s="13"/>
      <c r="AH2296" s="13"/>
      <c r="AI2296" s="13"/>
      <c r="AJ2296" s="13"/>
      <c r="AK2296" s="13"/>
      <c r="AL2296" s="13"/>
      <c r="AM2296" s="13"/>
      <c r="AN2296" s="13"/>
      <c r="AO2296" s="13"/>
      <c r="AP2296" s="13"/>
    </row>
    <row r="2297" spans="1:42" x14ac:dyDescent="0.25">
      <c r="A2297" s="13"/>
      <c r="C2297" s="13"/>
      <c r="D2297" s="13"/>
      <c r="E2297" s="13"/>
      <c r="F2297" s="13"/>
      <c r="G2297" s="13"/>
      <c r="H2297" s="13"/>
      <c r="I2297" s="13"/>
      <c r="J2297" s="13"/>
      <c r="K2297" s="13"/>
      <c r="L2297" s="13"/>
      <c r="M2297" s="13"/>
      <c r="N2297" s="13"/>
      <c r="O2297" s="13"/>
      <c r="P2297" s="13"/>
      <c r="Q2297" s="13"/>
      <c r="R2297" s="13"/>
      <c r="S2297" s="13"/>
      <c r="T2297" s="13"/>
      <c r="U2297" s="13"/>
      <c r="V2297" s="13"/>
      <c r="W2297" s="13"/>
      <c r="X2297" s="13"/>
      <c r="Y2297" s="13"/>
      <c r="Z2297" s="13"/>
      <c r="AA2297" s="13"/>
      <c r="AB2297" s="13"/>
      <c r="AC2297" s="13"/>
      <c r="AD2297" s="13"/>
      <c r="AE2297" s="13"/>
      <c r="AF2297" s="13"/>
      <c r="AG2297" s="13"/>
      <c r="AH2297" s="13"/>
      <c r="AI2297" s="13"/>
      <c r="AJ2297" s="13"/>
      <c r="AK2297" s="13"/>
      <c r="AL2297" s="13"/>
      <c r="AM2297" s="13"/>
      <c r="AN2297" s="13"/>
      <c r="AO2297" s="13"/>
      <c r="AP2297" s="13"/>
    </row>
    <row r="2298" spans="1:42" x14ac:dyDescent="0.25">
      <c r="A2298" s="13"/>
      <c r="C2298" s="13"/>
      <c r="D2298" s="13"/>
      <c r="E2298" s="13"/>
      <c r="F2298" s="13"/>
      <c r="G2298" s="13"/>
      <c r="H2298" s="13"/>
      <c r="I2298" s="13"/>
      <c r="J2298" s="13"/>
      <c r="K2298" s="13"/>
      <c r="L2298" s="13"/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  <c r="AE2298" s="13"/>
      <c r="AF2298" s="13"/>
      <c r="AG2298" s="13"/>
      <c r="AH2298" s="13"/>
      <c r="AI2298" s="13"/>
      <c r="AJ2298" s="13"/>
      <c r="AK2298" s="13"/>
      <c r="AL2298" s="13"/>
      <c r="AM2298" s="13"/>
      <c r="AN2298" s="13"/>
      <c r="AO2298" s="13"/>
      <c r="AP2298" s="13"/>
    </row>
    <row r="2299" spans="1:42" x14ac:dyDescent="0.25">
      <c r="A2299" s="13"/>
      <c r="C2299" s="13"/>
      <c r="D2299" s="13"/>
      <c r="E2299" s="13"/>
      <c r="F2299" s="13"/>
      <c r="G2299" s="13"/>
      <c r="H2299" s="13"/>
      <c r="I2299" s="13"/>
      <c r="J2299" s="13"/>
      <c r="K2299" s="13"/>
      <c r="L2299" s="13"/>
      <c r="M2299" s="13"/>
      <c r="N2299" s="13"/>
      <c r="O2299" s="13"/>
      <c r="P2299" s="13"/>
      <c r="Q2299" s="13"/>
      <c r="R2299" s="13"/>
      <c r="S2299" s="13"/>
      <c r="T2299" s="13"/>
      <c r="U2299" s="13"/>
      <c r="V2299" s="13"/>
      <c r="W2299" s="13"/>
      <c r="X2299" s="13"/>
      <c r="Y2299" s="13"/>
      <c r="Z2299" s="13"/>
      <c r="AA2299" s="13"/>
      <c r="AB2299" s="13"/>
      <c r="AC2299" s="13"/>
      <c r="AD2299" s="13"/>
      <c r="AE2299" s="13"/>
      <c r="AF2299" s="13"/>
      <c r="AG2299" s="13"/>
      <c r="AH2299" s="13"/>
      <c r="AI2299" s="13"/>
      <c r="AJ2299" s="13"/>
      <c r="AK2299" s="13"/>
      <c r="AL2299" s="13"/>
      <c r="AM2299" s="13"/>
      <c r="AN2299" s="13"/>
      <c r="AO2299" s="13"/>
      <c r="AP2299" s="13"/>
    </row>
    <row r="2300" spans="1:42" x14ac:dyDescent="0.25">
      <c r="A2300" s="13"/>
      <c r="C2300" s="13"/>
      <c r="D2300" s="13"/>
      <c r="E2300" s="13"/>
      <c r="F2300" s="13"/>
      <c r="G2300" s="13"/>
      <c r="H2300" s="13"/>
      <c r="I2300" s="13"/>
      <c r="J2300" s="13"/>
      <c r="K2300" s="13"/>
      <c r="L2300" s="13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  <c r="W2300" s="13"/>
      <c r="X2300" s="13"/>
      <c r="Y2300" s="13"/>
      <c r="Z2300" s="13"/>
      <c r="AA2300" s="13"/>
      <c r="AB2300" s="13"/>
      <c r="AC2300" s="13"/>
      <c r="AD2300" s="13"/>
      <c r="AE2300" s="13"/>
      <c r="AF2300" s="13"/>
      <c r="AG2300" s="13"/>
      <c r="AH2300" s="13"/>
      <c r="AI2300" s="13"/>
      <c r="AJ2300" s="13"/>
      <c r="AK2300" s="13"/>
      <c r="AL2300" s="13"/>
      <c r="AM2300" s="13"/>
      <c r="AN2300" s="13"/>
      <c r="AO2300" s="13"/>
      <c r="AP2300" s="13"/>
    </row>
    <row r="2301" spans="1:42" x14ac:dyDescent="0.25">
      <c r="A2301" s="13"/>
      <c r="C2301" s="13"/>
      <c r="D2301" s="13"/>
      <c r="E2301" s="13"/>
      <c r="F2301" s="13"/>
      <c r="G2301" s="13"/>
      <c r="H2301" s="13"/>
      <c r="I2301" s="13"/>
      <c r="J2301" s="13"/>
      <c r="K2301" s="13"/>
      <c r="L2301" s="13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  <c r="AE2301" s="13"/>
      <c r="AF2301" s="13"/>
      <c r="AG2301" s="13"/>
      <c r="AH2301" s="13"/>
      <c r="AI2301" s="13"/>
      <c r="AJ2301" s="13"/>
      <c r="AK2301" s="13"/>
      <c r="AL2301" s="13"/>
      <c r="AM2301" s="13"/>
      <c r="AN2301" s="13"/>
      <c r="AO2301" s="13"/>
      <c r="AP2301" s="13"/>
    </row>
    <row r="2302" spans="1:42" x14ac:dyDescent="0.25">
      <c r="A2302" s="13"/>
      <c r="C2302" s="13"/>
      <c r="D2302" s="13"/>
      <c r="E2302" s="13"/>
      <c r="F2302" s="13"/>
      <c r="G2302" s="13"/>
      <c r="H2302" s="13"/>
      <c r="I2302" s="13"/>
      <c r="J2302" s="13"/>
      <c r="K2302" s="13"/>
      <c r="L2302" s="13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  <c r="AE2302" s="13"/>
      <c r="AF2302" s="13"/>
      <c r="AG2302" s="13"/>
      <c r="AH2302" s="13"/>
      <c r="AI2302" s="13"/>
      <c r="AJ2302" s="13"/>
      <c r="AK2302" s="13"/>
      <c r="AL2302" s="13"/>
      <c r="AM2302" s="13"/>
      <c r="AN2302" s="13"/>
      <c r="AO2302" s="13"/>
      <c r="AP2302" s="13"/>
    </row>
    <row r="2303" spans="1:42" x14ac:dyDescent="0.25">
      <c r="A2303" s="13"/>
      <c r="C2303" s="13"/>
      <c r="D2303" s="13"/>
      <c r="E2303" s="13"/>
      <c r="F2303" s="13"/>
      <c r="G2303" s="13"/>
      <c r="H2303" s="13"/>
      <c r="I2303" s="13"/>
      <c r="J2303" s="13"/>
      <c r="K2303" s="13"/>
      <c r="L2303" s="13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  <c r="W2303" s="13"/>
      <c r="X2303" s="13"/>
      <c r="Y2303" s="13"/>
      <c r="Z2303" s="13"/>
      <c r="AA2303" s="13"/>
      <c r="AB2303" s="13"/>
      <c r="AC2303" s="13"/>
      <c r="AD2303" s="13"/>
      <c r="AE2303" s="13"/>
      <c r="AF2303" s="13"/>
      <c r="AG2303" s="13"/>
      <c r="AH2303" s="13"/>
      <c r="AI2303" s="13"/>
      <c r="AJ2303" s="13"/>
      <c r="AK2303" s="13"/>
      <c r="AL2303" s="13"/>
      <c r="AM2303" s="13"/>
      <c r="AN2303" s="13"/>
      <c r="AO2303" s="13"/>
      <c r="AP2303" s="13"/>
    </row>
    <row r="2304" spans="1:42" x14ac:dyDescent="0.25">
      <c r="A2304" s="13"/>
      <c r="C2304" s="13"/>
      <c r="D2304" s="13"/>
      <c r="E2304" s="13"/>
      <c r="F2304" s="13"/>
      <c r="G2304" s="13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  <c r="W2304" s="13"/>
      <c r="X2304" s="13"/>
      <c r="Y2304" s="13"/>
      <c r="Z2304" s="13"/>
      <c r="AA2304" s="13"/>
      <c r="AB2304" s="13"/>
      <c r="AC2304" s="13"/>
      <c r="AD2304" s="13"/>
      <c r="AE2304" s="13"/>
      <c r="AF2304" s="13"/>
      <c r="AG2304" s="13"/>
      <c r="AH2304" s="13"/>
      <c r="AI2304" s="13"/>
      <c r="AJ2304" s="13"/>
      <c r="AK2304" s="13"/>
      <c r="AL2304" s="13"/>
      <c r="AM2304" s="13"/>
      <c r="AN2304" s="13"/>
      <c r="AO2304" s="13"/>
      <c r="AP2304" s="13"/>
    </row>
    <row r="2305" spans="1:42" x14ac:dyDescent="0.25">
      <c r="A2305" s="13"/>
      <c r="C2305" s="13"/>
      <c r="D2305" s="13"/>
      <c r="E2305" s="13"/>
      <c r="F2305" s="13"/>
      <c r="G2305" s="13"/>
      <c r="H2305" s="13"/>
      <c r="I2305" s="13"/>
      <c r="J2305" s="13"/>
      <c r="K2305" s="13"/>
      <c r="L2305" s="13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  <c r="W2305" s="13"/>
      <c r="X2305" s="13"/>
      <c r="Y2305" s="13"/>
      <c r="Z2305" s="13"/>
      <c r="AA2305" s="13"/>
      <c r="AB2305" s="13"/>
      <c r="AC2305" s="13"/>
      <c r="AD2305" s="13"/>
      <c r="AE2305" s="13"/>
      <c r="AF2305" s="13"/>
      <c r="AG2305" s="13"/>
      <c r="AH2305" s="13"/>
      <c r="AI2305" s="13"/>
      <c r="AJ2305" s="13"/>
      <c r="AK2305" s="13"/>
      <c r="AL2305" s="13"/>
      <c r="AM2305" s="13"/>
      <c r="AN2305" s="13"/>
      <c r="AO2305" s="13"/>
      <c r="AP2305" s="13"/>
    </row>
    <row r="2306" spans="1:42" x14ac:dyDescent="0.25">
      <c r="A2306" s="13"/>
      <c r="C2306" s="13"/>
      <c r="D2306" s="13"/>
      <c r="E2306" s="13"/>
      <c r="F2306" s="13"/>
      <c r="G2306" s="13"/>
      <c r="H2306" s="13"/>
      <c r="I2306" s="13"/>
      <c r="J2306" s="13"/>
      <c r="K2306" s="13"/>
      <c r="L2306" s="13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F2306" s="13"/>
      <c r="AG2306" s="13"/>
      <c r="AH2306" s="13"/>
      <c r="AI2306" s="13"/>
      <c r="AJ2306" s="13"/>
      <c r="AK2306" s="13"/>
      <c r="AL2306" s="13"/>
      <c r="AM2306" s="13"/>
      <c r="AN2306" s="13"/>
      <c r="AO2306" s="13"/>
      <c r="AP2306" s="13"/>
    </row>
    <row r="2307" spans="1:42" x14ac:dyDescent="0.25">
      <c r="A2307" s="13"/>
      <c r="C2307" s="13"/>
      <c r="D2307" s="13"/>
      <c r="E2307" s="13"/>
      <c r="F2307" s="13"/>
      <c r="G2307" s="13"/>
      <c r="H2307" s="13"/>
      <c r="I2307" s="13"/>
      <c r="J2307" s="13"/>
      <c r="K2307" s="13"/>
      <c r="L2307" s="13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  <c r="W2307" s="13"/>
      <c r="X2307" s="13"/>
      <c r="Y2307" s="13"/>
      <c r="Z2307" s="13"/>
      <c r="AA2307" s="13"/>
      <c r="AB2307" s="13"/>
      <c r="AC2307" s="13"/>
      <c r="AD2307" s="13"/>
      <c r="AE2307" s="13"/>
      <c r="AF2307" s="13"/>
      <c r="AG2307" s="13"/>
      <c r="AH2307" s="13"/>
      <c r="AI2307" s="13"/>
      <c r="AJ2307" s="13"/>
      <c r="AK2307" s="13"/>
      <c r="AL2307" s="13"/>
      <c r="AM2307" s="13"/>
      <c r="AN2307" s="13"/>
      <c r="AO2307" s="13"/>
      <c r="AP2307" s="13"/>
    </row>
    <row r="2308" spans="1:42" x14ac:dyDescent="0.25">
      <c r="A2308" s="13"/>
      <c r="C2308" s="13"/>
      <c r="D2308" s="13"/>
      <c r="E2308" s="13"/>
      <c r="F2308" s="13"/>
      <c r="G2308" s="13"/>
      <c r="H2308" s="13"/>
      <c r="I2308" s="13"/>
      <c r="J2308" s="13"/>
      <c r="K2308" s="13"/>
      <c r="L2308" s="13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  <c r="W2308" s="13"/>
      <c r="X2308" s="13"/>
      <c r="Y2308" s="13"/>
      <c r="Z2308" s="13"/>
      <c r="AA2308" s="13"/>
      <c r="AB2308" s="13"/>
      <c r="AC2308" s="13"/>
      <c r="AD2308" s="13"/>
      <c r="AE2308" s="13"/>
      <c r="AF2308" s="13"/>
      <c r="AG2308" s="13"/>
      <c r="AH2308" s="13"/>
      <c r="AI2308" s="13"/>
      <c r="AJ2308" s="13"/>
      <c r="AK2308" s="13"/>
      <c r="AL2308" s="13"/>
      <c r="AM2308" s="13"/>
      <c r="AN2308" s="13"/>
      <c r="AO2308" s="13"/>
      <c r="AP2308" s="13"/>
    </row>
    <row r="2309" spans="1:42" x14ac:dyDescent="0.25">
      <c r="A2309" s="13"/>
      <c r="C2309" s="13"/>
      <c r="D2309" s="13"/>
      <c r="E2309" s="13"/>
      <c r="F2309" s="13"/>
      <c r="G2309" s="13"/>
      <c r="H2309" s="13"/>
      <c r="I2309" s="13"/>
      <c r="J2309" s="13"/>
      <c r="K2309" s="13"/>
      <c r="L2309" s="13"/>
      <c r="M2309" s="13"/>
      <c r="N2309" s="13"/>
      <c r="O2309" s="13"/>
      <c r="P2309" s="13"/>
      <c r="Q2309" s="13"/>
      <c r="R2309" s="13"/>
      <c r="S2309" s="13"/>
      <c r="T2309" s="13"/>
      <c r="U2309" s="13"/>
      <c r="V2309" s="13"/>
      <c r="W2309" s="13"/>
      <c r="X2309" s="13"/>
      <c r="Y2309" s="13"/>
      <c r="Z2309" s="13"/>
      <c r="AA2309" s="13"/>
      <c r="AB2309" s="13"/>
      <c r="AC2309" s="13"/>
      <c r="AD2309" s="13"/>
      <c r="AE2309" s="13"/>
      <c r="AF2309" s="13"/>
      <c r="AG2309" s="13"/>
      <c r="AH2309" s="13"/>
      <c r="AI2309" s="13"/>
      <c r="AJ2309" s="13"/>
      <c r="AK2309" s="13"/>
      <c r="AL2309" s="13"/>
      <c r="AM2309" s="13"/>
      <c r="AN2309" s="13"/>
      <c r="AO2309" s="13"/>
      <c r="AP2309" s="13"/>
    </row>
    <row r="2310" spans="1:42" x14ac:dyDescent="0.25">
      <c r="A2310" s="13"/>
      <c r="C2310" s="13"/>
      <c r="D2310" s="13"/>
      <c r="E2310" s="13"/>
      <c r="F2310" s="13"/>
      <c r="G2310" s="13"/>
      <c r="H2310" s="13"/>
      <c r="I2310" s="13"/>
      <c r="J2310" s="13"/>
      <c r="K2310" s="13"/>
      <c r="L2310" s="13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  <c r="W2310" s="13"/>
      <c r="X2310" s="13"/>
      <c r="Y2310" s="13"/>
      <c r="Z2310" s="13"/>
      <c r="AA2310" s="13"/>
      <c r="AB2310" s="13"/>
      <c r="AC2310" s="13"/>
      <c r="AD2310" s="13"/>
      <c r="AE2310" s="13"/>
      <c r="AF2310" s="13"/>
      <c r="AG2310" s="13"/>
      <c r="AH2310" s="13"/>
      <c r="AI2310" s="13"/>
      <c r="AJ2310" s="13"/>
      <c r="AK2310" s="13"/>
      <c r="AL2310" s="13"/>
      <c r="AM2310" s="13"/>
      <c r="AN2310" s="13"/>
      <c r="AO2310" s="13"/>
      <c r="AP2310" s="13"/>
    </row>
    <row r="2311" spans="1:42" x14ac:dyDescent="0.25">
      <c r="A2311" s="13"/>
      <c r="C2311" s="13"/>
      <c r="D2311" s="13"/>
      <c r="E2311" s="13"/>
      <c r="F2311" s="13"/>
      <c r="G2311" s="13"/>
      <c r="H2311" s="13"/>
      <c r="I2311" s="13"/>
      <c r="J2311" s="13"/>
      <c r="K2311" s="13"/>
      <c r="L2311" s="13"/>
      <c r="M2311" s="13"/>
      <c r="N2311" s="13"/>
      <c r="O2311" s="13"/>
      <c r="P2311" s="13"/>
      <c r="Q2311" s="13"/>
      <c r="R2311" s="13"/>
      <c r="S2311" s="13"/>
      <c r="T2311" s="13"/>
      <c r="U2311" s="13"/>
      <c r="V2311" s="13"/>
      <c r="W2311" s="13"/>
      <c r="X2311" s="13"/>
      <c r="Y2311" s="13"/>
      <c r="Z2311" s="13"/>
      <c r="AA2311" s="13"/>
      <c r="AB2311" s="13"/>
      <c r="AC2311" s="13"/>
      <c r="AD2311" s="13"/>
      <c r="AE2311" s="13"/>
      <c r="AF2311" s="13"/>
      <c r="AG2311" s="13"/>
      <c r="AH2311" s="13"/>
      <c r="AI2311" s="13"/>
      <c r="AJ2311" s="13"/>
      <c r="AK2311" s="13"/>
      <c r="AL2311" s="13"/>
      <c r="AM2311" s="13"/>
      <c r="AN2311" s="13"/>
      <c r="AO2311" s="13"/>
      <c r="AP2311" s="13"/>
    </row>
    <row r="2312" spans="1:42" x14ac:dyDescent="0.25">
      <c r="A2312" s="13"/>
      <c r="C2312" s="13"/>
      <c r="D2312" s="13"/>
      <c r="E2312" s="13"/>
      <c r="F2312" s="13"/>
      <c r="G2312" s="13"/>
      <c r="H2312" s="13"/>
      <c r="I2312" s="13"/>
      <c r="J2312" s="13"/>
      <c r="K2312" s="13"/>
      <c r="L2312" s="13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  <c r="W2312" s="13"/>
      <c r="X2312" s="13"/>
      <c r="Y2312" s="13"/>
      <c r="Z2312" s="13"/>
      <c r="AA2312" s="13"/>
      <c r="AB2312" s="13"/>
      <c r="AC2312" s="13"/>
      <c r="AD2312" s="13"/>
      <c r="AE2312" s="13"/>
      <c r="AF2312" s="13"/>
      <c r="AG2312" s="13"/>
      <c r="AH2312" s="13"/>
      <c r="AI2312" s="13"/>
      <c r="AJ2312" s="13"/>
      <c r="AK2312" s="13"/>
      <c r="AL2312" s="13"/>
      <c r="AM2312" s="13"/>
      <c r="AN2312" s="13"/>
      <c r="AO2312" s="13"/>
      <c r="AP2312" s="13"/>
    </row>
    <row r="2313" spans="1:42" x14ac:dyDescent="0.25">
      <c r="A2313" s="13"/>
      <c r="C2313" s="13"/>
      <c r="D2313" s="13"/>
      <c r="E2313" s="13"/>
      <c r="F2313" s="13"/>
      <c r="G2313" s="13"/>
      <c r="H2313" s="13"/>
      <c r="I2313" s="13"/>
      <c r="J2313" s="13"/>
      <c r="K2313" s="13"/>
      <c r="L2313" s="13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  <c r="AE2313" s="13"/>
      <c r="AF2313" s="13"/>
      <c r="AG2313" s="13"/>
      <c r="AH2313" s="13"/>
      <c r="AI2313" s="13"/>
      <c r="AJ2313" s="13"/>
      <c r="AK2313" s="13"/>
      <c r="AL2313" s="13"/>
      <c r="AM2313" s="13"/>
      <c r="AN2313" s="13"/>
      <c r="AO2313" s="13"/>
      <c r="AP2313" s="13"/>
    </row>
    <row r="2314" spans="1:42" x14ac:dyDescent="0.25">
      <c r="A2314" s="13"/>
      <c r="C2314" s="13"/>
      <c r="D2314" s="13"/>
      <c r="E2314" s="13"/>
      <c r="F2314" s="13"/>
      <c r="G2314" s="13"/>
      <c r="H2314" s="13"/>
      <c r="I2314" s="13"/>
      <c r="J2314" s="13"/>
      <c r="K2314" s="13"/>
      <c r="L2314" s="13"/>
      <c r="M2314" s="13"/>
      <c r="N2314" s="13"/>
      <c r="O2314" s="13"/>
      <c r="P2314" s="13"/>
      <c r="Q2314" s="13"/>
      <c r="R2314" s="13"/>
      <c r="S2314" s="13"/>
      <c r="T2314" s="13"/>
      <c r="U2314" s="13"/>
      <c r="V2314" s="13"/>
      <c r="W2314" s="13"/>
      <c r="X2314" s="13"/>
      <c r="Y2314" s="13"/>
      <c r="Z2314" s="13"/>
      <c r="AA2314" s="13"/>
      <c r="AB2314" s="13"/>
      <c r="AC2314" s="13"/>
      <c r="AD2314" s="13"/>
      <c r="AE2314" s="13"/>
      <c r="AF2314" s="13"/>
      <c r="AG2314" s="13"/>
      <c r="AH2314" s="13"/>
      <c r="AI2314" s="13"/>
      <c r="AJ2314" s="13"/>
      <c r="AK2314" s="13"/>
      <c r="AL2314" s="13"/>
      <c r="AM2314" s="13"/>
      <c r="AN2314" s="13"/>
      <c r="AO2314" s="13"/>
      <c r="AP2314" s="13"/>
    </row>
    <row r="2315" spans="1:42" x14ac:dyDescent="0.25">
      <c r="A2315" s="13"/>
      <c r="C2315" s="13"/>
      <c r="D2315" s="13"/>
      <c r="E2315" s="13"/>
      <c r="F2315" s="13"/>
      <c r="G2315" s="13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  <c r="W2315" s="13"/>
      <c r="X2315" s="13"/>
      <c r="Y2315" s="13"/>
      <c r="Z2315" s="13"/>
      <c r="AA2315" s="13"/>
      <c r="AB2315" s="13"/>
      <c r="AC2315" s="13"/>
      <c r="AD2315" s="13"/>
      <c r="AE2315" s="13"/>
      <c r="AF2315" s="13"/>
      <c r="AG2315" s="13"/>
      <c r="AH2315" s="13"/>
      <c r="AI2315" s="13"/>
      <c r="AJ2315" s="13"/>
      <c r="AK2315" s="13"/>
      <c r="AL2315" s="13"/>
      <c r="AM2315" s="13"/>
      <c r="AN2315" s="13"/>
      <c r="AO2315" s="13"/>
      <c r="AP2315" s="13"/>
    </row>
    <row r="2316" spans="1:42" x14ac:dyDescent="0.25">
      <c r="A2316" s="13"/>
      <c r="C2316" s="13"/>
      <c r="D2316" s="13"/>
      <c r="E2316" s="13"/>
      <c r="F2316" s="13"/>
      <c r="G2316" s="13"/>
      <c r="H2316" s="13"/>
      <c r="I2316" s="13"/>
      <c r="J2316" s="13"/>
      <c r="K2316" s="13"/>
      <c r="L2316" s="13"/>
      <c r="M2316" s="13"/>
      <c r="N2316" s="13"/>
      <c r="O2316" s="13"/>
      <c r="P2316" s="13"/>
      <c r="Q2316" s="13"/>
      <c r="R2316" s="13"/>
      <c r="S2316" s="13"/>
      <c r="T2316" s="13"/>
      <c r="U2316" s="13"/>
      <c r="V2316" s="13"/>
      <c r="W2316" s="13"/>
      <c r="X2316" s="13"/>
      <c r="Y2316" s="13"/>
      <c r="Z2316" s="13"/>
      <c r="AA2316" s="13"/>
      <c r="AB2316" s="13"/>
      <c r="AC2316" s="13"/>
      <c r="AD2316" s="13"/>
      <c r="AE2316" s="13"/>
      <c r="AF2316" s="13"/>
      <c r="AG2316" s="13"/>
      <c r="AH2316" s="13"/>
      <c r="AI2316" s="13"/>
      <c r="AJ2316" s="13"/>
      <c r="AK2316" s="13"/>
      <c r="AL2316" s="13"/>
      <c r="AM2316" s="13"/>
      <c r="AN2316" s="13"/>
      <c r="AO2316" s="13"/>
      <c r="AP2316" s="13"/>
    </row>
    <row r="2317" spans="1:42" x14ac:dyDescent="0.25">
      <c r="A2317" s="13"/>
      <c r="C2317" s="13"/>
      <c r="D2317" s="13"/>
      <c r="E2317" s="13"/>
      <c r="F2317" s="13"/>
      <c r="G2317" s="13"/>
      <c r="H2317" s="13"/>
      <c r="I2317" s="13"/>
      <c r="J2317" s="13"/>
      <c r="K2317" s="13"/>
      <c r="L2317" s="13"/>
      <c r="M2317" s="13"/>
      <c r="N2317" s="13"/>
      <c r="O2317" s="13"/>
      <c r="P2317" s="13"/>
      <c r="Q2317" s="13"/>
      <c r="R2317" s="13"/>
      <c r="S2317" s="13"/>
      <c r="T2317" s="13"/>
      <c r="U2317" s="13"/>
      <c r="V2317" s="13"/>
      <c r="W2317" s="13"/>
      <c r="X2317" s="13"/>
      <c r="Y2317" s="13"/>
      <c r="Z2317" s="13"/>
      <c r="AA2317" s="13"/>
      <c r="AB2317" s="13"/>
      <c r="AC2317" s="13"/>
      <c r="AD2317" s="13"/>
      <c r="AE2317" s="13"/>
      <c r="AF2317" s="13"/>
      <c r="AG2317" s="13"/>
      <c r="AH2317" s="13"/>
      <c r="AI2317" s="13"/>
      <c r="AJ2317" s="13"/>
      <c r="AK2317" s="13"/>
      <c r="AL2317" s="13"/>
      <c r="AM2317" s="13"/>
      <c r="AN2317" s="13"/>
      <c r="AO2317" s="13"/>
      <c r="AP2317" s="13"/>
    </row>
    <row r="2318" spans="1:42" x14ac:dyDescent="0.25">
      <c r="A2318" s="13"/>
      <c r="C2318" s="13"/>
      <c r="D2318" s="13"/>
      <c r="E2318" s="13"/>
      <c r="F2318" s="13"/>
      <c r="G2318" s="13"/>
      <c r="H2318" s="13"/>
      <c r="I2318" s="13"/>
      <c r="J2318" s="13"/>
      <c r="K2318" s="13"/>
      <c r="L2318" s="13"/>
      <c r="M2318" s="13"/>
      <c r="N2318" s="13"/>
      <c r="O2318" s="13"/>
      <c r="P2318" s="13"/>
      <c r="Q2318" s="13"/>
      <c r="R2318" s="13"/>
      <c r="S2318" s="13"/>
      <c r="T2318" s="13"/>
      <c r="U2318" s="13"/>
      <c r="V2318" s="13"/>
      <c r="W2318" s="13"/>
      <c r="X2318" s="13"/>
      <c r="Y2318" s="13"/>
      <c r="Z2318" s="13"/>
      <c r="AA2318" s="13"/>
      <c r="AB2318" s="13"/>
      <c r="AC2318" s="13"/>
      <c r="AD2318" s="13"/>
      <c r="AE2318" s="13"/>
      <c r="AF2318" s="13"/>
      <c r="AG2318" s="13"/>
      <c r="AH2318" s="13"/>
      <c r="AI2318" s="13"/>
      <c r="AJ2318" s="13"/>
      <c r="AK2318" s="13"/>
      <c r="AL2318" s="13"/>
      <c r="AM2318" s="13"/>
      <c r="AN2318" s="13"/>
      <c r="AO2318" s="13"/>
      <c r="AP2318" s="13"/>
    </row>
    <row r="2319" spans="1:42" x14ac:dyDescent="0.25">
      <c r="A2319" s="13"/>
      <c r="C2319" s="13"/>
      <c r="D2319" s="13"/>
      <c r="E2319" s="13"/>
      <c r="F2319" s="13"/>
      <c r="G2319" s="13"/>
      <c r="H2319" s="13"/>
      <c r="I2319" s="13"/>
      <c r="J2319" s="13"/>
      <c r="K2319" s="13"/>
      <c r="L2319" s="13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  <c r="W2319" s="13"/>
      <c r="X2319" s="13"/>
      <c r="Y2319" s="13"/>
      <c r="Z2319" s="13"/>
      <c r="AA2319" s="13"/>
      <c r="AB2319" s="13"/>
      <c r="AC2319" s="13"/>
      <c r="AD2319" s="13"/>
      <c r="AE2319" s="13"/>
      <c r="AF2319" s="13"/>
      <c r="AG2319" s="13"/>
      <c r="AH2319" s="13"/>
      <c r="AI2319" s="13"/>
      <c r="AJ2319" s="13"/>
      <c r="AK2319" s="13"/>
      <c r="AL2319" s="13"/>
      <c r="AM2319" s="13"/>
      <c r="AN2319" s="13"/>
      <c r="AO2319" s="13"/>
      <c r="AP2319" s="13"/>
    </row>
    <row r="2320" spans="1:42" x14ac:dyDescent="0.25">
      <c r="A2320" s="13"/>
      <c r="C2320" s="13"/>
      <c r="D2320" s="13"/>
      <c r="E2320" s="13"/>
      <c r="F2320" s="13"/>
      <c r="G2320" s="13"/>
      <c r="H2320" s="13"/>
      <c r="I2320" s="13"/>
      <c r="J2320" s="13"/>
      <c r="K2320" s="13"/>
      <c r="L2320" s="13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  <c r="W2320" s="13"/>
      <c r="X2320" s="13"/>
      <c r="Y2320" s="13"/>
      <c r="Z2320" s="13"/>
      <c r="AA2320" s="13"/>
      <c r="AB2320" s="13"/>
      <c r="AC2320" s="13"/>
      <c r="AD2320" s="13"/>
      <c r="AE2320" s="13"/>
      <c r="AF2320" s="13"/>
      <c r="AG2320" s="13"/>
      <c r="AH2320" s="13"/>
      <c r="AI2320" s="13"/>
      <c r="AJ2320" s="13"/>
      <c r="AK2320" s="13"/>
      <c r="AL2320" s="13"/>
      <c r="AM2320" s="13"/>
      <c r="AN2320" s="13"/>
      <c r="AO2320" s="13"/>
      <c r="AP2320" s="13"/>
    </row>
    <row r="2321" spans="1:42" x14ac:dyDescent="0.25">
      <c r="A2321" s="13"/>
      <c r="C2321" s="13"/>
      <c r="D2321" s="13"/>
      <c r="E2321" s="13"/>
      <c r="F2321" s="13"/>
      <c r="G2321" s="13"/>
      <c r="H2321" s="13"/>
      <c r="I2321" s="13"/>
      <c r="J2321" s="13"/>
      <c r="K2321" s="13"/>
      <c r="L2321" s="13"/>
      <c r="M2321" s="13"/>
      <c r="N2321" s="13"/>
      <c r="O2321" s="13"/>
      <c r="P2321" s="13"/>
      <c r="Q2321" s="13"/>
      <c r="R2321" s="13"/>
      <c r="S2321" s="13"/>
      <c r="T2321" s="13"/>
      <c r="U2321" s="13"/>
      <c r="V2321" s="13"/>
      <c r="W2321" s="13"/>
      <c r="X2321" s="13"/>
      <c r="Y2321" s="13"/>
      <c r="Z2321" s="13"/>
      <c r="AA2321" s="13"/>
      <c r="AB2321" s="13"/>
      <c r="AC2321" s="13"/>
      <c r="AD2321" s="13"/>
      <c r="AE2321" s="13"/>
      <c r="AF2321" s="13"/>
      <c r="AG2321" s="13"/>
      <c r="AH2321" s="13"/>
      <c r="AI2321" s="13"/>
      <c r="AJ2321" s="13"/>
      <c r="AK2321" s="13"/>
      <c r="AL2321" s="13"/>
      <c r="AM2321" s="13"/>
      <c r="AN2321" s="13"/>
      <c r="AO2321" s="13"/>
      <c r="AP2321" s="13"/>
    </row>
    <row r="2322" spans="1:42" x14ac:dyDescent="0.25">
      <c r="A2322" s="13"/>
      <c r="C2322" s="13"/>
      <c r="D2322" s="13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  <c r="W2322" s="13"/>
      <c r="X2322" s="13"/>
      <c r="Y2322" s="13"/>
      <c r="Z2322" s="13"/>
      <c r="AA2322" s="13"/>
      <c r="AB2322" s="13"/>
      <c r="AC2322" s="13"/>
      <c r="AD2322" s="13"/>
      <c r="AE2322" s="13"/>
      <c r="AF2322" s="13"/>
      <c r="AG2322" s="13"/>
      <c r="AH2322" s="13"/>
      <c r="AI2322" s="13"/>
      <c r="AJ2322" s="13"/>
      <c r="AK2322" s="13"/>
      <c r="AL2322" s="13"/>
      <c r="AM2322" s="13"/>
      <c r="AN2322" s="13"/>
      <c r="AO2322" s="13"/>
      <c r="AP2322" s="13"/>
    </row>
    <row r="2323" spans="1:42" x14ac:dyDescent="0.25">
      <c r="A2323" s="13"/>
      <c r="C2323" s="13"/>
      <c r="D2323" s="13"/>
      <c r="E2323" s="13"/>
      <c r="F2323" s="13"/>
      <c r="G2323" s="13"/>
      <c r="H2323" s="13"/>
      <c r="I2323" s="13"/>
      <c r="J2323" s="13"/>
      <c r="K2323" s="13"/>
      <c r="L2323" s="13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  <c r="AE2323" s="13"/>
      <c r="AF2323" s="13"/>
      <c r="AG2323" s="13"/>
      <c r="AH2323" s="13"/>
      <c r="AI2323" s="13"/>
      <c r="AJ2323" s="13"/>
      <c r="AK2323" s="13"/>
      <c r="AL2323" s="13"/>
      <c r="AM2323" s="13"/>
      <c r="AN2323" s="13"/>
      <c r="AO2323" s="13"/>
      <c r="AP2323" s="13"/>
    </row>
    <row r="2324" spans="1:42" x14ac:dyDescent="0.25">
      <c r="A2324" s="13"/>
      <c r="C2324" s="13"/>
      <c r="D2324" s="13"/>
      <c r="E2324" s="13"/>
      <c r="F2324" s="13"/>
      <c r="G2324" s="13"/>
      <c r="H2324" s="13"/>
      <c r="I2324" s="13"/>
      <c r="J2324" s="13"/>
      <c r="K2324" s="13"/>
      <c r="L2324" s="13"/>
      <c r="M2324" s="13"/>
      <c r="N2324" s="13"/>
      <c r="O2324" s="13"/>
      <c r="P2324" s="13"/>
      <c r="Q2324" s="13"/>
      <c r="R2324" s="13"/>
      <c r="S2324" s="13"/>
      <c r="T2324" s="13"/>
      <c r="U2324" s="13"/>
      <c r="V2324" s="13"/>
      <c r="W2324" s="13"/>
      <c r="X2324" s="13"/>
      <c r="Y2324" s="13"/>
      <c r="Z2324" s="13"/>
      <c r="AA2324" s="13"/>
      <c r="AB2324" s="13"/>
      <c r="AC2324" s="13"/>
      <c r="AD2324" s="13"/>
      <c r="AE2324" s="13"/>
      <c r="AF2324" s="13"/>
      <c r="AG2324" s="13"/>
      <c r="AH2324" s="13"/>
      <c r="AI2324" s="13"/>
      <c r="AJ2324" s="13"/>
      <c r="AK2324" s="13"/>
      <c r="AL2324" s="13"/>
      <c r="AM2324" s="13"/>
      <c r="AN2324" s="13"/>
      <c r="AO2324" s="13"/>
      <c r="AP2324" s="13"/>
    </row>
    <row r="2325" spans="1:42" x14ac:dyDescent="0.25">
      <c r="A2325" s="13"/>
      <c r="C2325" s="13"/>
      <c r="D2325" s="13"/>
      <c r="E2325" s="13"/>
      <c r="F2325" s="13"/>
      <c r="G2325" s="13"/>
      <c r="H2325" s="13"/>
      <c r="I2325" s="13"/>
      <c r="J2325" s="13"/>
      <c r="K2325" s="13"/>
      <c r="L2325" s="13"/>
      <c r="M2325" s="13"/>
      <c r="N2325" s="13"/>
      <c r="O2325" s="13"/>
      <c r="P2325" s="13"/>
      <c r="Q2325" s="13"/>
      <c r="R2325" s="13"/>
      <c r="S2325" s="13"/>
      <c r="T2325" s="13"/>
      <c r="U2325" s="13"/>
      <c r="V2325" s="13"/>
      <c r="W2325" s="13"/>
      <c r="X2325" s="13"/>
      <c r="Y2325" s="13"/>
      <c r="Z2325" s="13"/>
      <c r="AA2325" s="13"/>
      <c r="AB2325" s="13"/>
      <c r="AC2325" s="13"/>
      <c r="AD2325" s="13"/>
      <c r="AE2325" s="13"/>
      <c r="AF2325" s="13"/>
      <c r="AG2325" s="13"/>
      <c r="AH2325" s="13"/>
      <c r="AI2325" s="13"/>
      <c r="AJ2325" s="13"/>
      <c r="AK2325" s="13"/>
      <c r="AL2325" s="13"/>
      <c r="AM2325" s="13"/>
      <c r="AN2325" s="13"/>
      <c r="AO2325" s="13"/>
      <c r="AP2325" s="13"/>
    </row>
    <row r="2326" spans="1:42" x14ac:dyDescent="0.25">
      <c r="A2326" s="13"/>
      <c r="C2326" s="13"/>
      <c r="D2326" s="13"/>
      <c r="E2326" s="13"/>
      <c r="F2326" s="13"/>
      <c r="G2326" s="13"/>
      <c r="H2326" s="13"/>
      <c r="I2326" s="13"/>
      <c r="J2326" s="13"/>
      <c r="K2326" s="13"/>
      <c r="L2326" s="13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  <c r="W2326" s="13"/>
      <c r="X2326" s="13"/>
      <c r="Y2326" s="13"/>
      <c r="Z2326" s="13"/>
      <c r="AA2326" s="13"/>
      <c r="AB2326" s="13"/>
      <c r="AC2326" s="13"/>
      <c r="AD2326" s="13"/>
      <c r="AE2326" s="13"/>
      <c r="AF2326" s="13"/>
      <c r="AG2326" s="13"/>
      <c r="AH2326" s="13"/>
      <c r="AI2326" s="13"/>
      <c r="AJ2326" s="13"/>
      <c r="AK2326" s="13"/>
      <c r="AL2326" s="13"/>
      <c r="AM2326" s="13"/>
      <c r="AN2326" s="13"/>
      <c r="AO2326" s="13"/>
      <c r="AP2326" s="13"/>
    </row>
    <row r="2327" spans="1:42" x14ac:dyDescent="0.25">
      <c r="A2327" s="13"/>
      <c r="C2327" s="13"/>
      <c r="D2327" s="13"/>
      <c r="E2327" s="13"/>
      <c r="F2327" s="13"/>
      <c r="G2327" s="13"/>
      <c r="H2327" s="13"/>
      <c r="I2327" s="13"/>
      <c r="J2327" s="13"/>
      <c r="K2327" s="13"/>
      <c r="L2327" s="13"/>
      <c r="M2327" s="13"/>
      <c r="N2327" s="13"/>
      <c r="O2327" s="13"/>
      <c r="P2327" s="13"/>
      <c r="Q2327" s="13"/>
      <c r="R2327" s="13"/>
      <c r="S2327" s="13"/>
      <c r="T2327" s="13"/>
      <c r="U2327" s="13"/>
      <c r="V2327" s="13"/>
      <c r="W2327" s="13"/>
      <c r="X2327" s="13"/>
      <c r="Y2327" s="13"/>
      <c r="Z2327" s="13"/>
      <c r="AA2327" s="13"/>
      <c r="AB2327" s="13"/>
      <c r="AC2327" s="13"/>
      <c r="AD2327" s="13"/>
      <c r="AE2327" s="13"/>
      <c r="AF2327" s="13"/>
      <c r="AG2327" s="13"/>
      <c r="AH2327" s="13"/>
      <c r="AI2327" s="13"/>
      <c r="AJ2327" s="13"/>
      <c r="AK2327" s="13"/>
      <c r="AL2327" s="13"/>
      <c r="AM2327" s="13"/>
      <c r="AN2327" s="13"/>
      <c r="AO2327" s="13"/>
      <c r="AP2327" s="13"/>
    </row>
    <row r="2328" spans="1:42" x14ac:dyDescent="0.25">
      <c r="A2328" s="13"/>
      <c r="C2328" s="13"/>
      <c r="D2328" s="13"/>
      <c r="E2328" s="13"/>
      <c r="F2328" s="13"/>
      <c r="G2328" s="13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  <c r="W2328" s="13"/>
      <c r="X2328" s="13"/>
      <c r="Y2328" s="13"/>
      <c r="Z2328" s="13"/>
      <c r="AA2328" s="13"/>
      <c r="AB2328" s="13"/>
      <c r="AC2328" s="13"/>
      <c r="AD2328" s="13"/>
      <c r="AE2328" s="13"/>
      <c r="AF2328" s="13"/>
      <c r="AG2328" s="13"/>
      <c r="AH2328" s="13"/>
      <c r="AI2328" s="13"/>
      <c r="AJ2328" s="13"/>
      <c r="AK2328" s="13"/>
      <c r="AL2328" s="13"/>
      <c r="AM2328" s="13"/>
      <c r="AN2328" s="13"/>
      <c r="AO2328" s="13"/>
      <c r="AP2328" s="13"/>
    </row>
    <row r="2329" spans="1:42" x14ac:dyDescent="0.25">
      <c r="A2329" s="13"/>
      <c r="C2329" s="13"/>
      <c r="D2329" s="13"/>
      <c r="E2329" s="13"/>
      <c r="F2329" s="13"/>
      <c r="G2329" s="13"/>
      <c r="H2329" s="13"/>
      <c r="I2329" s="13"/>
      <c r="J2329" s="13"/>
      <c r="K2329" s="13"/>
      <c r="L2329" s="13"/>
      <c r="M2329" s="13"/>
      <c r="N2329" s="13"/>
      <c r="O2329" s="13"/>
      <c r="P2329" s="13"/>
      <c r="Q2329" s="13"/>
      <c r="R2329" s="13"/>
      <c r="S2329" s="13"/>
      <c r="T2329" s="13"/>
      <c r="U2329" s="13"/>
      <c r="V2329" s="13"/>
      <c r="W2329" s="13"/>
      <c r="X2329" s="13"/>
      <c r="Y2329" s="13"/>
      <c r="Z2329" s="13"/>
      <c r="AA2329" s="13"/>
      <c r="AB2329" s="13"/>
      <c r="AC2329" s="13"/>
      <c r="AD2329" s="13"/>
      <c r="AE2329" s="13"/>
      <c r="AF2329" s="13"/>
      <c r="AG2329" s="13"/>
      <c r="AH2329" s="13"/>
      <c r="AI2329" s="13"/>
      <c r="AJ2329" s="13"/>
      <c r="AK2329" s="13"/>
      <c r="AL2329" s="13"/>
      <c r="AM2329" s="13"/>
      <c r="AN2329" s="13"/>
      <c r="AO2329" s="13"/>
      <c r="AP2329" s="13"/>
    </row>
    <row r="2330" spans="1:42" x14ac:dyDescent="0.25">
      <c r="A2330" s="13"/>
      <c r="C2330" s="13"/>
      <c r="D2330" s="13"/>
      <c r="E2330" s="13"/>
      <c r="F2330" s="13"/>
      <c r="G2330" s="13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  <c r="W2330" s="13"/>
      <c r="X2330" s="13"/>
      <c r="Y2330" s="13"/>
      <c r="Z2330" s="13"/>
      <c r="AA2330" s="13"/>
      <c r="AB2330" s="13"/>
      <c r="AC2330" s="13"/>
      <c r="AD2330" s="13"/>
      <c r="AE2330" s="13"/>
      <c r="AF2330" s="13"/>
      <c r="AG2330" s="13"/>
      <c r="AH2330" s="13"/>
      <c r="AI2330" s="13"/>
      <c r="AJ2330" s="13"/>
      <c r="AK2330" s="13"/>
      <c r="AL2330" s="13"/>
      <c r="AM2330" s="13"/>
      <c r="AN2330" s="13"/>
      <c r="AO2330" s="13"/>
      <c r="AP2330" s="13"/>
    </row>
    <row r="2331" spans="1:42" x14ac:dyDescent="0.25">
      <c r="A2331" s="13"/>
      <c r="C2331" s="13"/>
      <c r="D2331" s="13"/>
      <c r="E2331" s="13"/>
      <c r="F2331" s="13"/>
      <c r="G2331" s="13"/>
      <c r="H2331" s="13"/>
      <c r="I2331" s="13"/>
      <c r="J2331" s="13"/>
      <c r="K2331" s="13"/>
      <c r="L2331" s="13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  <c r="W2331" s="13"/>
      <c r="X2331" s="13"/>
      <c r="Y2331" s="13"/>
      <c r="Z2331" s="13"/>
      <c r="AA2331" s="13"/>
      <c r="AB2331" s="13"/>
      <c r="AC2331" s="13"/>
      <c r="AD2331" s="13"/>
      <c r="AE2331" s="13"/>
      <c r="AF2331" s="13"/>
      <c r="AG2331" s="13"/>
      <c r="AH2331" s="13"/>
      <c r="AI2331" s="13"/>
      <c r="AJ2331" s="13"/>
      <c r="AK2331" s="13"/>
      <c r="AL2331" s="13"/>
      <c r="AM2331" s="13"/>
      <c r="AN2331" s="13"/>
      <c r="AO2331" s="13"/>
      <c r="AP2331" s="13"/>
    </row>
    <row r="2332" spans="1:42" x14ac:dyDescent="0.25">
      <c r="A2332" s="13"/>
      <c r="C2332" s="13"/>
      <c r="D2332" s="13"/>
      <c r="E2332" s="13"/>
      <c r="F2332" s="13"/>
      <c r="G2332" s="13"/>
      <c r="H2332" s="13"/>
      <c r="I2332" s="13"/>
      <c r="J2332" s="13"/>
      <c r="K2332" s="13"/>
      <c r="L2332" s="13"/>
      <c r="M2332" s="13"/>
      <c r="N2332" s="13"/>
      <c r="O2332" s="13"/>
      <c r="P2332" s="13"/>
      <c r="Q2332" s="13"/>
      <c r="R2332" s="13"/>
      <c r="S2332" s="13"/>
      <c r="T2332" s="13"/>
      <c r="U2332" s="13"/>
      <c r="V2332" s="13"/>
      <c r="W2332" s="13"/>
      <c r="X2332" s="13"/>
      <c r="Y2332" s="13"/>
      <c r="Z2332" s="13"/>
      <c r="AA2332" s="13"/>
      <c r="AB2332" s="13"/>
      <c r="AC2332" s="13"/>
      <c r="AD2332" s="13"/>
      <c r="AE2332" s="13"/>
      <c r="AF2332" s="13"/>
      <c r="AG2332" s="13"/>
      <c r="AH2332" s="13"/>
      <c r="AI2332" s="13"/>
      <c r="AJ2332" s="13"/>
      <c r="AK2332" s="13"/>
      <c r="AL2332" s="13"/>
      <c r="AM2332" s="13"/>
      <c r="AN2332" s="13"/>
      <c r="AO2332" s="13"/>
      <c r="AP2332" s="13"/>
    </row>
    <row r="2333" spans="1:42" x14ac:dyDescent="0.25">
      <c r="A2333" s="13"/>
      <c r="C2333" s="13"/>
      <c r="D2333" s="13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  <c r="W2333" s="13"/>
      <c r="X2333" s="13"/>
      <c r="Y2333" s="13"/>
      <c r="Z2333" s="13"/>
      <c r="AA2333" s="13"/>
      <c r="AB2333" s="13"/>
      <c r="AC2333" s="13"/>
      <c r="AD2333" s="13"/>
      <c r="AE2333" s="13"/>
      <c r="AF2333" s="13"/>
      <c r="AG2333" s="13"/>
      <c r="AH2333" s="13"/>
      <c r="AI2333" s="13"/>
      <c r="AJ2333" s="13"/>
      <c r="AK2333" s="13"/>
      <c r="AL2333" s="13"/>
      <c r="AM2333" s="13"/>
      <c r="AN2333" s="13"/>
      <c r="AO2333" s="13"/>
      <c r="AP2333" s="13"/>
    </row>
    <row r="2334" spans="1:42" x14ac:dyDescent="0.25">
      <c r="A2334" s="13"/>
      <c r="C2334" s="13"/>
      <c r="D2334" s="13"/>
      <c r="E2334" s="13"/>
      <c r="F2334" s="13"/>
      <c r="G2334" s="13"/>
      <c r="H2334" s="13"/>
      <c r="I2334" s="13"/>
      <c r="J2334" s="13"/>
      <c r="K2334" s="13"/>
      <c r="L2334" s="13"/>
      <c r="M2334" s="13"/>
      <c r="N2334" s="13"/>
      <c r="O2334" s="13"/>
      <c r="P2334" s="13"/>
      <c r="Q2334" s="13"/>
      <c r="R2334" s="13"/>
      <c r="S2334" s="13"/>
      <c r="T2334" s="13"/>
      <c r="U2334" s="13"/>
      <c r="V2334" s="13"/>
      <c r="W2334" s="13"/>
      <c r="X2334" s="13"/>
      <c r="Y2334" s="13"/>
      <c r="Z2334" s="13"/>
      <c r="AA2334" s="13"/>
      <c r="AB2334" s="13"/>
      <c r="AC2334" s="13"/>
      <c r="AD2334" s="13"/>
      <c r="AE2334" s="13"/>
      <c r="AF2334" s="13"/>
      <c r="AG2334" s="13"/>
      <c r="AH2334" s="13"/>
      <c r="AI2334" s="13"/>
      <c r="AJ2334" s="13"/>
      <c r="AK2334" s="13"/>
      <c r="AL2334" s="13"/>
      <c r="AM2334" s="13"/>
      <c r="AN2334" s="13"/>
      <c r="AO2334" s="13"/>
      <c r="AP2334" s="13"/>
    </row>
    <row r="2335" spans="1:42" x14ac:dyDescent="0.25">
      <c r="A2335" s="13"/>
      <c r="C2335" s="13"/>
      <c r="D2335" s="13"/>
      <c r="E2335" s="13"/>
      <c r="F2335" s="13"/>
      <c r="G2335" s="13"/>
      <c r="H2335" s="13"/>
      <c r="I2335" s="13"/>
      <c r="J2335" s="13"/>
      <c r="K2335" s="13"/>
      <c r="L2335" s="13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  <c r="W2335" s="13"/>
      <c r="X2335" s="13"/>
      <c r="Y2335" s="13"/>
      <c r="Z2335" s="13"/>
      <c r="AA2335" s="13"/>
      <c r="AB2335" s="13"/>
      <c r="AC2335" s="13"/>
      <c r="AD2335" s="13"/>
      <c r="AE2335" s="13"/>
      <c r="AF2335" s="13"/>
      <c r="AG2335" s="13"/>
      <c r="AH2335" s="13"/>
      <c r="AI2335" s="13"/>
      <c r="AJ2335" s="13"/>
      <c r="AK2335" s="13"/>
      <c r="AL2335" s="13"/>
      <c r="AM2335" s="13"/>
      <c r="AN2335" s="13"/>
      <c r="AO2335" s="13"/>
      <c r="AP2335" s="13"/>
    </row>
    <row r="2336" spans="1:42" x14ac:dyDescent="0.25">
      <c r="A2336" s="13"/>
      <c r="C2336" s="13"/>
      <c r="D2336" s="13"/>
      <c r="E2336" s="13"/>
      <c r="F2336" s="13"/>
      <c r="G2336" s="13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  <c r="W2336" s="13"/>
      <c r="X2336" s="13"/>
      <c r="Y2336" s="13"/>
      <c r="Z2336" s="13"/>
      <c r="AA2336" s="13"/>
      <c r="AB2336" s="13"/>
      <c r="AC2336" s="13"/>
      <c r="AD2336" s="13"/>
      <c r="AE2336" s="13"/>
      <c r="AF2336" s="13"/>
      <c r="AG2336" s="13"/>
      <c r="AH2336" s="13"/>
      <c r="AI2336" s="13"/>
      <c r="AJ2336" s="13"/>
      <c r="AK2336" s="13"/>
      <c r="AL2336" s="13"/>
      <c r="AM2336" s="13"/>
      <c r="AN2336" s="13"/>
      <c r="AO2336" s="13"/>
      <c r="AP2336" s="13"/>
    </row>
    <row r="2337" spans="1:42" x14ac:dyDescent="0.25">
      <c r="A2337" s="13"/>
      <c r="C2337" s="13"/>
      <c r="D2337" s="13"/>
      <c r="E2337" s="13"/>
      <c r="F2337" s="13"/>
      <c r="G2337" s="13"/>
      <c r="H2337" s="13"/>
      <c r="I2337" s="13"/>
      <c r="J2337" s="13"/>
      <c r="K2337" s="13"/>
      <c r="L2337" s="13"/>
      <c r="M2337" s="13"/>
      <c r="N2337" s="13"/>
      <c r="O2337" s="13"/>
      <c r="P2337" s="13"/>
      <c r="Q2337" s="13"/>
      <c r="R2337" s="13"/>
      <c r="S2337" s="13"/>
      <c r="T2337" s="13"/>
      <c r="U2337" s="13"/>
      <c r="V2337" s="13"/>
      <c r="W2337" s="13"/>
      <c r="X2337" s="13"/>
      <c r="Y2337" s="13"/>
      <c r="Z2337" s="13"/>
      <c r="AA2337" s="13"/>
      <c r="AB2337" s="13"/>
      <c r="AC2337" s="13"/>
      <c r="AD2337" s="13"/>
      <c r="AE2337" s="13"/>
      <c r="AF2337" s="13"/>
      <c r="AG2337" s="13"/>
      <c r="AH2337" s="13"/>
      <c r="AI2337" s="13"/>
      <c r="AJ2337" s="13"/>
      <c r="AK2337" s="13"/>
      <c r="AL2337" s="13"/>
      <c r="AM2337" s="13"/>
      <c r="AN2337" s="13"/>
      <c r="AO2337" s="13"/>
      <c r="AP2337" s="13"/>
    </row>
    <row r="2338" spans="1:42" x14ac:dyDescent="0.25">
      <c r="A2338" s="13"/>
      <c r="C2338" s="13"/>
      <c r="D2338" s="13"/>
      <c r="E2338" s="13"/>
      <c r="F2338" s="13"/>
      <c r="G2338" s="13"/>
      <c r="H2338" s="13"/>
      <c r="I2338" s="13"/>
      <c r="J2338" s="13"/>
      <c r="K2338" s="13"/>
      <c r="L2338" s="13"/>
      <c r="M2338" s="13"/>
      <c r="N2338" s="13"/>
      <c r="O2338" s="13"/>
      <c r="P2338" s="13"/>
      <c r="Q2338" s="13"/>
      <c r="R2338" s="13"/>
      <c r="S2338" s="13"/>
      <c r="T2338" s="13"/>
      <c r="U2338" s="13"/>
      <c r="V2338" s="13"/>
      <c r="W2338" s="13"/>
      <c r="X2338" s="13"/>
      <c r="Y2338" s="13"/>
      <c r="Z2338" s="13"/>
      <c r="AA2338" s="13"/>
      <c r="AB2338" s="13"/>
      <c r="AC2338" s="13"/>
      <c r="AD2338" s="13"/>
      <c r="AE2338" s="13"/>
      <c r="AF2338" s="13"/>
      <c r="AG2338" s="13"/>
      <c r="AH2338" s="13"/>
      <c r="AI2338" s="13"/>
      <c r="AJ2338" s="13"/>
      <c r="AK2338" s="13"/>
      <c r="AL2338" s="13"/>
      <c r="AM2338" s="13"/>
      <c r="AN2338" s="13"/>
      <c r="AO2338" s="13"/>
      <c r="AP2338" s="13"/>
    </row>
    <row r="2339" spans="1:42" x14ac:dyDescent="0.25">
      <c r="A2339" s="13"/>
      <c r="C2339" s="13"/>
      <c r="D2339" s="13"/>
      <c r="E2339" s="13"/>
      <c r="F2339" s="13"/>
      <c r="G2339" s="13"/>
      <c r="H2339" s="13"/>
      <c r="I2339" s="13"/>
      <c r="J2339" s="13"/>
      <c r="K2339" s="13"/>
      <c r="L2339" s="13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  <c r="W2339" s="13"/>
      <c r="X2339" s="13"/>
      <c r="Y2339" s="13"/>
      <c r="Z2339" s="13"/>
      <c r="AA2339" s="13"/>
      <c r="AB2339" s="13"/>
      <c r="AC2339" s="13"/>
      <c r="AD2339" s="13"/>
      <c r="AE2339" s="13"/>
      <c r="AF2339" s="13"/>
      <c r="AG2339" s="13"/>
      <c r="AH2339" s="13"/>
      <c r="AI2339" s="13"/>
      <c r="AJ2339" s="13"/>
      <c r="AK2339" s="13"/>
      <c r="AL2339" s="13"/>
      <c r="AM2339" s="13"/>
      <c r="AN2339" s="13"/>
      <c r="AO2339" s="13"/>
      <c r="AP2339" s="13"/>
    </row>
    <row r="2340" spans="1:42" x14ac:dyDescent="0.25">
      <c r="A2340" s="13"/>
      <c r="C2340" s="13"/>
      <c r="D2340" s="13"/>
      <c r="E2340" s="13"/>
      <c r="F2340" s="13"/>
      <c r="G2340" s="13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  <c r="W2340" s="13"/>
      <c r="X2340" s="13"/>
      <c r="Y2340" s="13"/>
      <c r="Z2340" s="13"/>
      <c r="AA2340" s="13"/>
      <c r="AB2340" s="13"/>
      <c r="AC2340" s="13"/>
      <c r="AD2340" s="13"/>
      <c r="AE2340" s="13"/>
      <c r="AF2340" s="13"/>
      <c r="AG2340" s="13"/>
      <c r="AH2340" s="13"/>
      <c r="AI2340" s="13"/>
      <c r="AJ2340" s="13"/>
      <c r="AK2340" s="13"/>
      <c r="AL2340" s="13"/>
      <c r="AM2340" s="13"/>
      <c r="AN2340" s="13"/>
      <c r="AO2340" s="13"/>
      <c r="AP2340" s="13"/>
    </row>
    <row r="2341" spans="1:42" x14ac:dyDescent="0.25">
      <c r="A2341" s="13"/>
      <c r="C2341" s="13"/>
      <c r="D2341" s="13"/>
      <c r="E2341" s="13"/>
      <c r="F2341" s="13"/>
      <c r="G2341" s="13"/>
      <c r="H2341" s="13"/>
      <c r="I2341" s="13"/>
      <c r="J2341" s="13"/>
      <c r="K2341" s="13"/>
      <c r="L2341" s="13"/>
      <c r="M2341" s="13"/>
      <c r="N2341" s="13"/>
      <c r="O2341" s="13"/>
      <c r="P2341" s="13"/>
      <c r="Q2341" s="13"/>
      <c r="R2341" s="13"/>
      <c r="S2341" s="13"/>
      <c r="T2341" s="13"/>
      <c r="U2341" s="13"/>
      <c r="V2341" s="13"/>
      <c r="W2341" s="13"/>
      <c r="X2341" s="13"/>
      <c r="Y2341" s="13"/>
      <c r="Z2341" s="13"/>
      <c r="AA2341" s="13"/>
      <c r="AB2341" s="13"/>
      <c r="AC2341" s="13"/>
      <c r="AD2341" s="13"/>
      <c r="AE2341" s="13"/>
      <c r="AF2341" s="13"/>
      <c r="AG2341" s="13"/>
      <c r="AH2341" s="13"/>
      <c r="AI2341" s="13"/>
      <c r="AJ2341" s="13"/>
      <c r="AK2341" s="13"/>
      <c r="AL2341" s="13"/>
      <c r="AM2341" s="13"/>
      <c r="AN2341" s="13"/>
      <c r="AO2341" s="13"/>
      <c r="AP2341" s="13"/>
    </row>
    <row r="2342" spans="1:42" x14ac:dyDescent="0.25">
      <c r="A2342" s="13"/>
      <c r="C2342" s="13"/>
      <c r="D2342" s="13"/>
      <c r="E2342" s="13"/>
      <c r="F2342" s="13"/>
      <c r="G2342" s="13"/>
      <c r="H2342" s="13"/>
      <c r="I2342" s="13"/>
      <c r="J2342" s="13"/>
      <c r="K2342" s="13"/>
      <c r="L2342" s="13"/>
      <c r="M2342" s="13"/>
      <c r="N2342" s="13"/>
      <c r="O2342" s="13"/>
      <c r="P2342" s="13"/>
      <c r="Q2342" s="13"/>
      <c r="R2342" s="13"/>
      <c r="S2342" s="13"/>
      <c r="T2342" s="13"/>
      <c r="U2342" s="13"/>
      <c r="V2342" s="13"/>
      <c r="W2342" s="13"/>
      <c r="X2342" s="13"/>
      <c r="Y2342" s="13"/>
      <c r="Z2342" s="13"/>
      <c r="AA2342" s="13"/>
      <c r="AB2342" s="13"/>
      <c r="AC2342" s="13"/>
      <c r="AD2342" s="13"/>
      <c r="AE2342" s="13"/>
      <c r="AF2342" s="13"/>
      <c r="AG2342" s="13"/>
      <c r="AH2342" s="13"/>
      <c r="AI2342" s="13"/>
      <c r="AJ2342" s="13"/>
      <c r="AK2342" s="13"/>
      <c r="AL2342" s="13"/>
      <c r="AM2342" s="13"/>
      <c r="AN2342" s="13"/>
      <c r="AO2342" s="13"/>
      <c r="AP2342" s="13"/>
    </row>
    <row r="2343" spans="1:42" x14ac:dyDescent="0.25">
      <c r="A2343" s="13"/>
      <c r="C2343" s="13"/>
      <c r="D2343" s="13"/>
      <c r="E2343" s="13"/>
      <c r="F2343" s="13"/>
      <c r="G2343" s="13"/>
      <c r="H2343" s="13"/>
      <c r="I2343" s="13"/>
      <c r="J2343" s="13"/>
      <c r="K2343" s="13"/>
      <c r="L2343" s="13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  <c r="W2343" s="13"/>
      <c r="X2343" s="13"/>
      <c r="Y2343" s="13"/>
      <c r="Z2343" s="13"/>
      <c r="AA2343" s="13"/>
      <c r="AB2343" s="13"/>
      <c r="AC2343" s="13"/>
      <c r="AD2343" s="13"/>
      <c r="AE2343" s="13"/>
      <c r="AF2343" s="13"/>
      <c r="AG2343" s="13"/>
      <c r="AH2343" s="13"/>
      <c r="AI2343" s="13"/>
      <c r="AJ2343" s="13"/>
      <c r="AK2343" s="13"/>
      <c r="AL2343" s="13"/>
      <c r="AM2343" s="13"/>
      <c r="AN2343" s="13"/>
      <c r="AO2343" s="13"/>
      <c r="AP2343" s="13"/>
    </row>
    <row r="2344" spans="1:42" x14ac:dyDescent="0.25">
      <c r="A2344" s="13"/>
      <c r="C2344" s="13"/>
      <c r="D2344" s="13"/>
      <c r="E2344" s="13"/>
      <c r="F2344" s="13"/>
      <c r="G2344" s="13"/>
      <c r="H2344" s="13"/>
      <c r="I2344" s="13"/>
      <c r="J2344" s="13"/>
      <c r="K2344" s="13"/>
      <c r="L2344" s="13"/>
      <c r="M2344" s="13"/>
      <c r="N2344" s="13"/>
      <c r="O2344" s="13"/>
      <c r="P2344" s="13"/>
      <c r="Q2344" s="13"/>
      <c r="R2344" s="13"/>
      <c r="S2344" s="13"/>
      <c r="T2344" s="13"/>
      <c r="U2344" s="13"/>
      <c r="V2344" s="13"/>
      <c r="W2344" s="13"/>
      <c r="X2344" s="13"/>
      <c r="Y2344" s="13"/>
      <c r="Z2344" s="13"/>
      <c r="AA2344" s="13"/>
      <c r="AB2344" s="13"/>
      <c r="AC2344" s="13"/>
      <c r="AD2344" s="13"/>
      <c r="AE2344" s="13"/>
      <c r="AF2344" s="13"/>
      <c r="AG2344" s="13"/>
      <c r="AH2344" s="13"/>
      <c r="AI2344" s="13"/>
      <c r="AJ2344" s="13"/>
      <c r="AK2344" s="13"/>
      <c r="AL2344" s="13"/>
      <c r="AM2344" s="13"/>
      <c r="AN2344" s="13"/>
      <c r="AO2344" s="13"/>
      <c r="AP2344" s="13"/>
    </row>
    <row r="2345" spans="1:42" x14ac:dyDescent="0.25">
      <c r="A2345" s="13"/>
      <c r="C2345" s="13"/>
      <c r="D2345" s="13"/>
      <c r="E2345" s="13"/>
      <c r="F2345" s="13"/>
      <c r="G2345" s="13"/>
      <c r="H2345" s="13"/>
      <c r="I2345" s="13"/>
      <c r="J2345" s="13"/>
      <c r="K2345" s="13"/>
      <c r="L2345" s="13"/>
      <c r="M2345" s="13"/>
      <c r="N2345" s="13"/>
      <c r="O2345" s="13"/>
      <c r="P2345" s="13"/>
      <c r="Q2345" s="13"/>
      <c r="R2345" s="13"/>
      <c r="S2345" s="13"/>
      <c r="T2345" s="13"/>
      <c r="U2345" s="13"/>
      <c r="V2345" s="13"/>
      <c r="W2345" s="13"/>
      <c r="X2345" s="13"/>
      <c r="Y2345" s="13"/>
      <c r="Z2345" s="13"/>
      <c r="AA2345" s="13"/>
      <c r="AB2345" s="13"/>
      <c r="AC2345" s="13"/>
      <c r="AD2345" s="13"/>
      <c r="AE2345" s="13"/>
      <c r="AF2345" s="13"/>
      <c r="AG2345" s="13"/>
      <c r="AH2345" s="13"/>
      <c r="AI2345" s="13"/>
      <c r="AJ2345" s="13"/>
      <c r="AK2345" s="13"/>
      <c r="AL2345" s="13"/>
      <c r="AM2345" s="13"/>
      <c r="AN2345" s="13"/>
      <c r="AO2345" s="13"/>
      <c r="AP2345" s="13"/>
    </row>
    <row r="2346" spans="1:42" x14ac:dyDescent="0.25">
      <c r="A2346" s="13"/>
      <c r="C2346" s="13"/>
      <c r="D2346" s="13"/>
      <c r="E2346" s="13"/>
      <c r="F2346" s="13"/>
      <c r="G2346" s="13"/>
      <c r="H2346" s="13"/>
      <c r="I2346" s="13"/>
      <c r="J2346" s="13"/>
      <c r="K2346" s="13"/>
      <c r="L2346" s="13"/>
      <c r="M2346" s="13"/>
      <c r="N2346" s="13"/>
      <c r="O2346" s="13"/>
      <c r="P2346" s="13"/>
      <c r="Q2346" s="13"/>
      <c r="R2346" s="13"/>
      <c r="S2346" s="13"/>
      <c r="T2346" s="13"/>
      <c r="U2346" s="13"/>
      <c r="V2346" s="13"/>
      <c r="W2346" s="13"/>
      <c r="X2346" s="13"/>
      <c r="Y2346" s="13"/>
      <c r="Z2346" s="13"/>
      <c r="AA2346" s="13"/>
      <c r="AB2346" s="13"/>
      <c r="AC2346" s="13"/>
      <c r="AD2346" s="13"/>
      <c r="AE2346" s="13"/>
      <c r="AF2346" s="13"/>
      <c r="AG2346" s="13"/>
      <c r="AH2346" s="13"/>
      <c r="AI2346" s="13"/>
      <c r="AJ2346" s="13"/>
      <c r="AK2346" s="13"/>
      <c r="AL2346" s="13"/>
      <c r="AM2346" s="13"/>
      <c r="AN2346" s="13"/>
      <c r="AO2346" s="13"/>
      <c r="AP2346" s="13"/>
    </row>
    <row r="2347" spans="1:42" x14ac:dyDescent="0.25">
      <c r="A2347" s="13"/>
      <c r="C2347" s="13"/>
      <c r="D2347" s="13"/>
      <c r="E2347" s="13"/>
      <c r="F2347" s="13"/>
      <c r="G2347" s="13"/>
      <c r="H2347" s="13"/>
      <c r="I2347" s="13"/>
      <c r="J2347" s="13"/>
      <c r="K2347" s="13"/>
      <c r="L2347" s="13"/>
      <c r="M2347" s="13"/>
      <c r="N2347" s="13"/>
      <c r="O2347" s="13"/>
      <c r="P2347" s="13"/>
      <c r="Q2347" s="13"/>
      <c r="R2347" s="13"/>
      <c r="S2347" s="13"/>
      <c r="T2347" s="13"/>
      <c r="U2347" s="13"/>
      <c r="V2347" s="13"/>
      <c r="W2347" s="13"/>
      <c r="X2347" s="13"/>
      <c r="Y2347" s="13"/>
      <c r="Z2347" s="13"/>
      <c r="AA2347" s="13"/>
      <c r="AB2347" s="13"/>
      <c r="AC2347" s="13"/>
      <c r="AD2347" s="13"/>
      <c r="AE2347" s="13"/>
      <c r="AF2347" s="13"/>
      <c r="AG2347" s="13"/>
      <c r="AH2347" s="13"/>
      <c r="AI2347" s="13"/>
      <c r="AJ2347" s="13"/>
      <c r="AK2347" s="13"/>
      <c r="AL2347" s="13"/>
      <c r="AM2347" s="13"/>
      <c r="AN2347" s="13"/>
      <c r="AO2347" s="13"/>
      <c r="AP2347" s="13"/>
    </row>
    <row r="2348" spans="1:42" x14ac:dyDescent="0.25">
      <c r="A2348" s="13"/>
      <c r="C2348" s="13"/>
      <c r="D2348" s="13"/>
      <c r="E2348" s="13"/>
      <c r="F2348" s="13"/>
      <c r="G2348" s="13"/>
      <c r="H2348" s="13"/>
      <c r="I2348" s="13"/>
      <c r="J2348" s="13"/>
      <c r="K2348" s="13"/>
      <c r="L2348" s="13"/>
      <c r="M2348" s="13"/>
      <c r="N2348" s="13"/>
      <c r="O2348" s="13"/>
      <c r="P2348" s="13"/>
      <c r="Q2348" s="13"/>
      <c r="R2348" s="13"/>
      <c r="S2348" s="13"/>
      <c r="T2348" s="13"/>
      <c r="U2348" s="13"/>
      <c r="V2348" s="13"/>
      <c r="W2348" s="13"/>
      <c r="X2348" s="13"/>
      <c r="Y2348" s="13"/>
      <c r="Z2348" s="13"/>
      <c r="AA2348" s="13"/>
      <c r="AB2348" s="13"/>
      <c r="AC2348" s="13"/>
      <c r="AD2348" s="13"/>
      <c r="AE2348" s="13"/>
      <c r="AF2348" s="13"/>
      <c r="AG2348" s="13"/>
      <c r="AH2348" s="13"/>
      <c r="AI2348" s="13"/>
      <c r="AJ2348" s="13"/>
      <c r="AK2348" s="13"/>
      <c r="AL2348" s="13"/>
      <c r="AM2348" s="13"/>
      <c r="AN2348" s="13"/>
      <c r="AO2348" s="13"/>
      <c r="AP2348" s="13"/>
    </row>
    <row r="2349" spans="1:42" x14ac:dyDescent="0.25">
      <c r="A2349" s="13"/>
      <c r="C2349" s="13"/>
      <c r="D2349" s="13"/>
      <c r="E2349" s="13"/>
      <c r="F2349" s="13"/>
      <c r="G2349" s="13"/>
      <c r="H2349" s="13"/>
      <c r="I2349" s="13"/>
      <c r="J2349" s="13"/>
      <c r="K2349" s="13"/>
      <c r="L2349" s="13"/>
      <c r="M2349" s="13"/>
      <c r="N2349" s="13"/>
      <c r="O2349" s="13"/>
      <c r="P2349" s="13"/>
      <c r="Q2349" s="13"/>
      <c r="R2349" s="13"/>
      <c r="S2349" s="13"/>
      <c r="T2349" s="13"/>
      <c r="U2349" s="13"/>
      <c r="V2349" s="13"/>
      <c r="W2349" s="13"/>
      <c r="X2349" s="13"/>
      <c r="Y2349" s="13"/>
      <c r="Z2349" s="13"/>
      <c r="AA2349" s="13"/>
      <c r="AB2349" s="13"/>
      <c r="AC2349" s="13"/>
      <c r="AD2349" s="13"/>
      <c r="AE2349" s="13"/>
      <c r="AF2349" s="13"/>
      <c r="AG2349" s="13"/>
      <c r="AH2349" s="13"/>
      <c r="AI2349" s="13"/>
      <c r="AJ2349" s="13"/>
      <c r="AK2349" s="13"/>
      <c r="AL2349" s="13"/>
      <c r="AM2349" s="13"/>
      <c r="AN2349" s="13"/>
      <c r="AO2349" s="13"/>
      <c r="AP2349" s="13"/>
    </row>
    <row r="2350" spans="1:42" x14ac:dyDescent="0.25">
      <c r="A2350" s="13"/>
      <c r="C2350" s="13"/>
      <c r="D2350" s="13"/>
      <c r="E2350" s="13"/>
      <c r="F2350" s="13"/>
      <c r="G2350" s="13"/>
      <c r="H2350" s="13"/>
      <c r="I2350" s="13"/>
      <c r="J2350" s="13"/>
      <c r="K2350" s="13"/>
      <c r="L2350" s="13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  <c r="W2350" s="13"/>
      <c r="X2350" s="13"/>
      <c r="Y2350" s="13"/>
      <c r="Z2350" s="13"/>
      <c r="AA2350" s="13"/>
      <c r="AB2350" s="13"/>
      <c r="AC2350" s="13"/>
      <c r="AD2350" s="13"/>
      <c r="AE2350" s="13"/>
      <c r="AF2350" s="13"/>
      <c r="AG2350" s="13"/>
      <c r="AH2350" s="13"/>
      <c r="AI2350" s="13"/>
      <c r="AJ2350" s="13"/>
      <c r="AK2350" s="13"/>
      <c r="AL2350" s="13"/>
      <c r="AM2350" s="13"/>
      <c r="AN2350" s="13"/>
      <c r="AO2350" s="13"/>
      <c r="AP2350" s="13"/>
    </row>
    <row r="2351" spans="1:42" x14ac:dyDescent="0.25">
      <c r="A2351" s="13"/>
      <c r="C2351" s="13"/>
      <c r="D2351" s="13"/>
      <c r="E2351" s="13"/>
      <c r="F2351" s="13"/>
      <c r="G2351" s="13"/>
      <c r="H2351" s="13"/>
      <c r="I2351" s="13"/>
      <c r="J2351" s="13"/>
      <c r="K2351" s="13"/>
      <c r="L2351" s="13"/>
      <c r="M2351" s="13"/>
      <c r="N2351" s="13"/>
      <c r="O2351" s="13"/>
      <c r="P2351" s="13"/>
      <c r="Q2351" s="13"/>
      <c r="R2351" s="13"/>
      <c r="S2351" s="13"/>
      <c r="T2351" s="13"/>
      <c r="U2351" s="13"/>
      <c r="V2351" s="13"/>
      <c r="W2351" s="13"/>
      <c r="X2351" s="13"/>
      <c r="Y2351" s="13"/>
      <c r="Z2351" s="13"/>
      <c r="AA2351" s="13"/>
      <c r="AB2351" s="13"/>
      <c r="AC2351" s="13"/>
      <c r="AD2351" s="13"/>
      <c r="AE2351" s="13"/>
      <c r="AF2351" s="13"/>
      <c r="AG2351" s="13"/>
      <c r="AH2351" s="13"/>
      <c r="AI2351" s="13"/>
      <c r="AJ2351" s="13"/>
      <c r="AK2351" s="13"/>
      <c r="AL2351" s="13"/>
      <c r="AM2351" s="13"/>
      <c r="AN2351" s="13"/>
      <c r="AO2351" s="13"/>
      <c r="AP2351" s="13"/>
    </row>
    <row r="2352" spans="1:42" x14ac:dyDescent="0.25">
      <c r="A2352" s="13"/>
      <c r="C2352" s="13"/>
      <c r="D2352" s="13"/>
      <c r="E2352" s="13"/>
      <c r="F2352" s="13"/>
      <c r="G2352" s="13"/>
      <c r="H2352" s="13"/>
      <c r="I2352" s="13"/>
      <c r="J2352" s="13"/>
      <c r="K2352" s="13"/>
      <c r="L2352" s="13"/>
      <c r="M2352" s="13"/>
      <c r="N2352" s="13"/>
      <c r="O2352" s="13"/>
      <c r="P2352" s="13"/>
      <c r="Q2352" s="13"/>
      <c r="R2352" s="13"/>
      <c r="S2352" s="13"/>
      <c r="T2352" s="13"/>
      <c r="U2352" s="13"/>
      <c r="V2352" s="13"/>
      <c r="W2352" s="13"/>
      <c r="X2352" s="13"/>
      <c r="Y2352" s="13"/>
      <c r="Z2352" s="13"/>
      <c r="AA2352" s="13"/>
      <c r="AB2352" s="13"/>
      <c r="AC2352" s="13"/>
      <c r="AD2352" s="13"/>
      <c r="AE2352" s="13"/>
      <c r="AF2352" s="13"/>
      <c r="AG2352" s="13"/>
      <c r="AH2352" s="13"/>
      <c r="AI2352" s="13"/>
      <c r="AJ2352" s="13"/>
      <c r="AK2352" s="13"/>
      <c r="AL2352" s="13"/>
      <c r="AM2352" s="13"/>
      <c r="AN2352" s="13"/>
      <c r="AO2352" s="13"/>
      <c r="AP2352" s="13"/>
    </row>
    <row r="2353" spans="1:42" x14ac:dyDescent="0.25">
      <c r="A2353" s="13"/>
      <c r="C2353" s="13"/>
      <c r="D2353" s="13"/>
      <c r="E2353" s="13"/>
      <c r="F2353" s="13"/>
      <c r="G2353" s="13"/>
      <c r="H2353" s="13"/>
      <c r="I2353" s="13"/>
      <c r="J2353" s="13"/>
      <c r="K2353" s="13"/>
      <c r="L2353" s="13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  <c r="W2353" s="13"/>
      <c r="X2353" s="13"/>
      <c r="Y2353" s="13"/>
      <c r="Z2353" s="13"/>
      <c r="AA2353" s="13"/>
      <c r="AB2353" s="13"/>
      <c r="AC2353" s="13"/>
      <c r="AD2353" s="13"/>
      <c r="AE2353" s="13"/>
      <c r="AF2353" s="13"/>
      <c r="AG2353" s="13"/>
      <c r="AH2353" s="13"/>
      <c r="AI2353" s="13"/>
      <c r="AJ2353" s="13"/>
      <c r="AK2353" s="13"/>
      <c r="AL2353" s="13"/>
      <c r="AM2353" s="13"/>
      <c r="AN2353" s="13"/>
      <c r="AO2353" s="13"/>
      <c r="AP2353" s="13"/>
    </row>
    <row r="2354" spans="1:42" x14ac:dyDescent="0.25">
      <c r="A2354" s="13"/>
      <c r="C2354" s="13"/>
      <c r="D2354" s="13"/>
      <c r="E2354" s="13"/>
      <c r="F2354" s="13"/>
      <c r="G2354" s="13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  <c r="W2354" s="13"/>
      <c r="X2354" s="13"/>
      <c r="Y2354" s="13"/>
      <c r="Z2354" s="13"/>
      <c r="AA2354" s="13"/>
      <c r="AB2354" s="13"/>
      <c r="AC2354" s="13"/>
      <c r="AD2354" s="13"/>
      <c r="AE2354" s="13"/>
      <c r="AF2354" s="13"/>
      <c r="AG2354" s="13"/>
      <c r="AH2354" s="13"/>
      <c r="AI2354" s="13"/>
      <c r="AJ2354" s="13"/>
      <c r="AK2354" s="13"/>
      <c r="AL2354" s="13"/>
      <c r="AM2354" s="13"/>
      <c r="AN2354" s="13"/>
      <c r="AO2354" s="13"/>
      <c r="AP2354" s="13"/>
    </row>
    <row r="2355" spans="1:42" x14ac:dyDescent="0.25">
      <c r="A2355" s="13"/>
      <c r="C2355" s="13"/>
      <c r="D2355" s="13"/>
      <c r="E2355" s="13"/>
      <c r="F2355" s="13"/>
      <c r="G2355" s="13"/>
      <c r="H2355" s="13"/>
      <c r="I2355" s="13"/>
      <c r="J2355" s="13"/>
      <c r="K2355" s="13"/>
      <c r="L2355" s="13"/>
      <c r="M2355" s="13"/>
      <c r="N2355" s="13"/>
      <c r="O2355" s="13"/>
      <c r="P2355" s="13"/>
      <c r="Q2355" s="13"/>
      <c r="R2355" s="13"/>
      <c r="S2355" s="13"/>
      <c r="T2355" s="13"/>
      <c r="U2355" s="13"/>
      <c r="V2355" s="13"/>
      <c r="W2355" s="13"/>
      <c r="X2355" s="13"/>
      <c r="Y2355" s="13"/>
      <c r="Z2355" s="13"/>
      <c r="AA2355" s="13"/>
      <c r="AB2355" s="13"/>
      <c r="AC2355" s="13"/>
      <c r="AD2355" s="13"/>
      <c r="AE2355" s="13"/>
      <c r="AF2355" s="13"/>
      <c r="AG2355" s="13"/>
      <c r="AH2355" s="13"/>
      <c r="AI2355" s="13"/>
      <c r="AJ2355" s="13"/>
      <c r="AK2355" s="13"/>
      <c r="AL2355" s="13"/>
      <c r="AM2355" s="13"/>
      <c r="AN2355" s="13"/>
      <c r="AO2355" s="13"/>
      <c r="AP2355" s="13"/>
    </row>
    <row r="2356" spans="1:42" x14ac:dyDescent="0.25">
      <c r="A2356" s="13"/>
      <c r="C2356" s="13"/>
      <c r="D2356" s="13"/>
      <c r="E2356" s="13"/>
      <c r="F2356" s="13"/>
      <c r="G2356" s="13"/>
      <c r="H2356" s="13"/>
      <c r="I2356" s="13"/>
      <c r="J2356" s="13"/>
      <c r="K2356" s="13"/>
      <c r="L2356" s="13"/>
      <c r="M2356" s="13"/>
      <c r="N2356" s="13"/>
      <c r="O2356" s="13"/>
      <c r="P2356" s="13"/>
      <c r="Q2356" s="13"/>
      <c r="R2356" s="13"/>
      <c r="S2356" s="13"/>
      <c r="T2356" s="13"/>
      <c r="U2356" s="13"/>
      <c r="V2356" s="13"/>
      <c r="W2356" s="13"/>
      <c r="X2356" s="13"/>
      <c r="Y2356" s="13"/>
      <c r="Z2356" s="13"/>
      <c r="AA2356" s="13"/>
      <c r="AB2356" s="13"/>
      <c r="AC2356" s="13"/>
      <c r="AD2356" s="13"/>
      <c r="AE2356" s="13"/>
      <c r="AF2356" s="13"/>
      <c r="AG2356" s="13"/>
      <c r="AH2356" s="13"/>
      <c r="AI2356" s="13"/>
      <c r="AJ2356" s="13"/>
      <c r="AK2356" s="13"/>
      <c r="AL2356" s="13"/>
      <c r="AM2356" s="13"/>
      <c r="AN2356" s="13"/>
      <c r="AO2356" s="13"/>
      <c r="AP2356" s="13"/>
    </row>
    <row r="2357" spans="1:42" x14ac:dyDescent="0.25">
      <c r="A2357" s="13"/>
      <c r="C2357" s="13"/>
      <c r="D2357" s="13"/>
      <c r="E2357" s="13"/>
      <c r="F2357" s="13"/>
      <c r="G2357" s="13"/>
      <c r="H2357" s="13"/>
      <c r="I2357" s="13"/>
      <c r="J2357" s="13"/>
      <c r="K2357" s="13"/>
      <c r="L2357" s="13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  <c r="W2357" s="13"/>
      <c r="X2357" s="13"/>
      <c r="Y2357" s="13"/>
      <c r="Z2357" s="13"/>
      <c r="AA2357" s="13"/>
      <c r="AB2357" s="13"/>
      <c r="AC2357" s="13"/>
      <c r="AD2357" s="13"/>
      <c r="AE2357" s="13"/>
      <c r="AF2357" s="13"/>
      <c r="AG2357" s="13"/>
      <c r="AH2357" s="13"/>
      <c r="AI2357" s="13"/>
      <c r="AJ2357" s="13"/>
      <c r="AK2357" s="13"/>
      <c r="AL2357" s="13"/>
      <c r="AM2357" s="13"/>
      <c r="AN2357" s="13"/>
      <c r="AO2357" s="13"/>
      <c r="AP2357" s="13"/>
    </row>
    <row r="2358" spans="1:42" x14ac:dyDescent="0.25">
      <c r="A2358" s="13"/>
      <c r="C2358" s="13"/>
      <c r="D2358" s="13"/>
      <c r="E2358" s="13"/>
      <c r="F2358" s="13"/>
      <c r="G2358" s="13"/>
      <c r="H2358" s="13"/>
      <c r="I2358" s="13"/>
      <c r="J2358" s="13"/>
      <c r="K2358" s="13"/>
      <c r="L2358" s="13"/>
      <c r="M2358" s="13"/>
      <c r="N2358" s="13"/>
      <c r="O2358" s="13"/>
      <c r="P2358" s="13"/>
      <c r="Q2358" s="13"/>
      <c r="R2358" s="13"/>
      <c r="S2358" s="13"/>
      <c r="T2358" s="13"/>
      <c r="U2358" s="13"/>
      <c r="V2358" s="13"/>
      <c r="W2358" s="13"/>
      <c r="X2358" s="13"/>
      <c r="Y2358" s="13"/>
      <c r="Z2358" s="13"/>
      <c r="AA2358" s="13"/>
      <c r="AB2358" s="13"/>
      <c r="AC2358" s="13"/>
      <c r="AD2358" s="13"/>
      <c r="AE2358" s="13"/>
      <c r="AF2358" s="13"/>
      <c r="AG2358" s="13"/>
      <c r="AH2358" s="13"/>
      <c r="AI2358" s="13"/>
      <c r="AJ2358" s="13"/>
      <c r="AK2358" s="13"/>
      <c r="AL2358" s="13"/>
      <c r="AM2358" s="13"/>
      <c r="AN2358" s="13"/>
      <c r="AO2358" s="13"/>
      <c r="AP2358" s="13"/>
    </row>
    <row r="2359" spans="1:42" x14ac:dyDescent="0.25">
      <c r="A2359" s="13"/>
      <c r="C2359" s="13"/>
      <c r="D2359" s="13"/>
      <c r="E2359" s="13"/>
      <c r="F2359" s="13"/>
      <c r="G2359" s="13"/>
      <c r="H2359" s="13"/>
      <c r="I2359" s="13"/>
      <c r="J2359" s="13"/>
      <c r="K2359" s="13"/>
      <c r="L2359" s="13"/>
      <c r="M2359" s="13"/>
      <c r="N2359" s="13"/>
      <c r="O2359" s="13"/>
      <c r="P2359" s="13"/>
      <c r="Q2359" s="13"/>
      <c r="R2359" s="13"/>
      <c r="S2359" s="13"/>
      <c r="T2359" s="13"/>
      <c r="U2359" s="13"/>
      <c r="V2359" s="13"/>
      <c r="W2359" s="13"/>
      <c r="X2359" s="13"/>
      <c r="Y2359" s="13"/>
      <c r="Z2359" s="13"/>
      <c r="AA2359" s="13"/>
      <c r="AB2359" s="13"/>
      <c r="AC2359" s="13"/>
      <c r="AD2359" s="13"/>
      <c r="AE2359" s="13"/>
      <c r="AF2359" s="13"/>
      <c r="AG2359" s="13"/>
      <c r="AH2359" s="13"/>
      <c r="AI2359" s="13"/>
      <c r="AJ2359" s="13"/>
      <c r="AK2359" s="13"/>
      <c r="AL2359" s="13"/>
      <c r="AM2359" s="13"/>
      <c r="AN2359" s="13"/>
      <c r="AO2359" s="13"/>
      <c r="AP2359" s="13"/>
    </row>
    <row r="2360" spans="1:42" x14ac:dyDescent="0.25">
      <c r="A2360" s="13"/>
      <c r="C2360" s="13"/>
      <c r="D2360" s="13"/>
      <c r="E2360" s="13"/>
      <c r="F2360" s="13"/>
      <c r="G2360" s="13"/>
      <c r="H2360" s="13"/>
      <c r="I2360" s="13"/>
      <c r="J2360" s="13"/>
      <c r="K2360" s="13"/>
      <c r="L2360" s="13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  <c r="W2360" s="13"/>
      <c r="X2360" s="13"/>
      <c r="Y2360" s="13"/>
      <c r="Z2360" s="13"/>
      <c r="AA2360" s="13"/>
      <c r="AB2360" s="13"/>
      <c r="AC2360" s="13"/>
      <c r="AD2360" s="13"/>
      <c r="AE2360" s="13"/>
      <c r="AF2360" s="13"/>
      <c r="AG2360" s="13"/>
      <c r="AH2360" s="13"/>
      <c r="AI2360" s="13"/>
      <c r="AJ2360" s="13"/>
      <c r="AK2360" s="13"/>
      <c r="AL2360" s="13"/>
      <c r="AM2360" s="13"/>
      <c r="AN2360" s="13"/>
      <c r="AO2360" s="13"/>
      <c r="AP2360" s="13"/>
    </row>
    <row r="2361" spans="1:42" x14ac:dyDescent="0.25">
      <c r="A2361" s="13"/>
      <c r="C2361" s="13"/>
      <c r="D2361" s="13"/>
      <c r="E2361" s="13"/>
      <c r="F2361" s="13"/>
      <c r="G2361" s="13"/>
      <c r="H2361" s="13"/>
      <c r="I2361" s="13"/>
      <c r="J2361" s="13"/>
      <c r="K2361" s="13"/>
      <c r="L2361" s="13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  <c r="W2361" s="13"/>
      <c r="X2361" s="13"/>
      <c r="Y2361" s="13"/>
      <c r="Z2361" s="13"/>
      <c r="AA2361" s="13"/>
      <c r="AB2361" s="13"/>
      <c r="AC2361" s="13"/>
      <c r="AD2361" s="13"/>
      <c r="AE2361" s="13"/>
      <c r="AF2361" s="13"/>
      <c r="AG2361" s="13"/>
      <c r="AH2361" s="13"/>
      <c r="AI2361" s="13"/>
      <c r="AJ2361" s="13"/>
      <c r="AK2361" s="13"/>
      <c r="AL2361" s="13"/>
      <c r="AM2361" s="13"/>
      <c r="AN2361" s="13"/>
      <c r="AO2361" s="13"/>
      <c r="AP2361" s="13"/>
    </row>
    <row r="2362" spans="1:42" x14ac:dyDescent="0.25">
      <c r="A2362" s="13"/>
      <c r="C2362" s="13"/>
      <c r="D2362" s="13"/>
      <c r="E2362" s="13"/>
      <c r="F2362" s="13"/>
      <c r="G2362" s="13"/>
      <c r="H2362" s="13"/>
      <c r="I2362" s="13"/>
      <c r="J2362" s="13"/>
      <c r="K2362" s="13"/>
      <c r="L2362" s="13"/>
      <c r="M2362" s="13"/>
      <c r="N2362" s="13"/>
      <c r="O2362" s="13"/>
      <c r="P2362" s="13"/>
      <c r="Q2362" s="13"/>
      <c r="R2362" s="13"/>
      <c r="S2362" s="13"/>
      <c r="T2362" s="13"/>
      <c r="U2362" s="13"/>
      <c r="V2362" s="13"/>
      <c r="W2362" s="13"/>
      <c r="X2362" s="13"/>
      <c r="Y2362" s="13"/>
      <c r="Z2362" s="13"/>
      <c r="AA2362" s="13"/>
      <c r="AB2362" s="13"/>
      <c r="AC2362" s="13"/>
      <c r="AD2362" s="13"/>
      <c r="AE2362" s="13"/>
      <c r="AF2362" s="13"/>
      <c r="AG2362" s="13"/>
      <c r="AH2362" s="13"/>
      <c r="AI2362" s="13"/>
      <c r="AJ2362" s="13"/>
      <c r="AK2362" s="13"/>
      <c r="AL2362" s="13"/>
      <c r="AM2362" s="13"/>
      <c r="AN2362" s="13"/>
      <c r="AO2362" s="13"/>
      <c r="AP2362" s="13"/>
    </row>
    <row r="2363" spans="1:42" x14ac:dyDescent="0.25">
      <c r="A2363" s="13"/>
      <c r="C2363" s="13"/>
      <c r="D2363" s="13"/>
      <c r="E2363" s="13"/>
      <c r="F2363" s="13"/>
      <c r="G2363" s="13"/>
      <c r="H2363" s="13"/>
      <c r="I2363" s="13"/>
      <c r="J2363" s="13"/>
      <c r="K2363" s="13"/>
      <c r="L2363" s="13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  <c r="W2363" s="13"/>
      <c r="X2363" s="13"/>
      <c r="Y2363" s="13"/>
      <c r="Z2363" s="13"/>
      <c r="AA2363" s="13"/>
      <c r="AB2363" s="13"/>
      <c r="AC2363" s="13"/>
      <c r="AD2363" s="13"/>
      <c r="AE2363" s="13"/>
      <c r="AF2363" s="13"/>
      <c r="AG2363" s="13"/>
      <c r="AH2363" s="13"/>
      <c r="AI2363" s="13"/>
      <c r="AJ2363" s="13"/>
      <c r="AK2363" s="13"/>
      <c r="AL2363" s="13"/>
      <c r="AM2363" s="13"/>
      <c r="AN2363" s="13"/>
      <c r="AO2363" s="13"/>
      <c r="AP2363" s="13"/>
    </row>
    <row r="2364" spans="1:42" x14ac:dyDescent="0.25">
      <c r="A2364" s="13"/>
      <c r="C2364" s="13"/>
      <c r="D2364" s="13"/>
      <c r="E2364" s="13"/>
      <c r="F2364" s="13"/>
      <c r="G2364" s="13"/>
      <c r="H2364" s="13"/>
      <c r="I2364" s="13"/>
      <c r="J2364" s="13"/>
      <c r="K2364" s="13"/>
      <c r="L2364" s="13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  <c r="W2364" s="13"/>
      <c r="X2364" s="13"/>
      <c r="Y2364" s="13"/>
      <c r="Z2364" s="13"/>
      <c r="AA2364" s="13"/>
      <c r="AB2364" s="13"/>
      <c r="AC2364" s="13"/>
      <c r="AD2364" s="13"/>
      <c r="AE2364" s="13"/>
      <c r="AF2364" s="13"/>
      <c r="AG2364" s="13"/>
      <c r="AH2364" s="13"/>
      <c r="AI2364" s="13"/>
      <c r="AJ2364" s="13"/>
      <c r="AK2364" s="13"/>
      <c r="AL2364" s="13"/>
      <c r="AM2364" s="13"/>
      <c r="AN2364" s="13"/>
      <c r="AO2364" s="13"/>
      <c r="AP2364" s="13"/>
    </row>
    <row r="2365" spans="1:42" x14ac:dyDescent="0.25">
      <c r="A2365" s="13"/>
      <c r="C2365" s="13"/>
      <c r="D2365" s="13"/>
      <c r="E2365" s="13"/>
      <c r="F2365" s="13"/>
      <c r="G2365" s="13"/>
      <c r="H2365" s="13"/>
      <c r="I2365" s="13"/>
      <c r="J2365" s="13"/>
      <c r="K2365" s="13"/>
      <c r="L2365" s="13"/>
      <c r="M2365" s="13"/>
      <c r="N2365" s="13"/>
      <c r="O2365" s="13"/>
      <c r="P2365" s="13"/>
      <c r="Q2365" s="13"/>
      <c r="R2365" s="13"/>
      <c r="S2365" s="13"/>
      <c r="T2365" s="13"/>
      <c r="U2365" s="13"/>
      <c r="V2365" s="13"/>
      <c r="W2365" s="13"/>
      <c r="X2365" s="13"/>
      <c r="Y2365" s="13"/>
      <c r="Z2365" s="13"/>
      <c r="AA2365" s="13"/>
      <c r="AB2365" s="13"/>
      <c r="AC2365" s="13"/>
      <c r="AD2365" s="13"/>
      <c r="AE2365" s="13"/>
      <c r="AF2365" s="13"/>
      <c r="AG2365" s="13"/>
      <c r="AH2365" s="13"/>
      <c r="AI2365" s="13"/>
      <c r="AJ2365" s="13"/>
      <c r="AK2365" s="13"/>
      <c r="AL2365" s="13"/>
      <c r="AM2365" s="13"/>
      <c r="AN2365" s="13"/>
      <c r="AO2365" s="13"/>
      <c r="AP2365" s="13"/>
    </row>
    <row r="2366" spans="1:42" x14ac:dyDescent="0.25">
      <c r="A2366" s="13"/>
      <c r="C2366" s="13"/>
      <c r="D2366" s="13"/>
      <c r="E2366" s="13"/>
      <c r="F2366" s="13"/>
      <c r="G2366" s="13"/>
      <c r="H2366" s="13"/>
      <c r="I2366" s="13"/>
      <c r="J2366" s="13"/>
      <c r="K2366" s="13"/>
      <c r="L2366" s="13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  <c r="W2366" s="13"/>
      <c r="X2366" s="13"/>
      <c r="Y2366" s="13"/>
      <c r="Z2366" s="13"/>
      <c r="AA2366" s="13"/>
      <c r="AB2366" s="13"/>
      <c r="AC2366" s="13"/>
      <c r="AD2366" s="13"/>
      <c r="AE2366" s="13"/>
      <c r="AF2366" s="13"/>
      <c r="AG2366" s="13"/>
      <c r="AH2366" s="13"/>
      <c r="AI2366" s="13"/>
      <c r="AJ2366" s="13"/>
      <c r="AK2366" s="13"/>
      <c r="AL2366" s="13"/>
      <c r="AM2366" s="13"/>
      <c r="AN2366" s="13"/>
      <c r="AO2366" s="13"/>
      <c r="AP2366" s="13"/>
    </row>
    <row r="2367" spans="1:42" x14ac:dyDescent="0.25">
      <c r="A2367" s="13"/>
      <c r="C2367" s="13"/>
      <c r="D2367" s="13"/>
      <c r="E2367" s="13"/>
      <c r="F2367" s="13"/>
      <c r="G2367" s="13"/>
      <c r="H2367" s="13"/>
      <c r="I2367" s="13"/>
      <c r="J2367" s="13"/>
      <c r="K2367" s="13"/>
      <c r="L2367" s="13"/>
      <c r="M2367" s="13"/>
      <c r="N2367" s="13"/>
      <c r="O2367" s="13"/>
      <c r="P2367" s="13"/>
      <c r="Q2367" s="13"/>
      <c r="R2367" s="13"/>
      <c r="S2367" s="13"/>
      <c r="T2367" s="13"/>
      <c r="U2367" s="13"/>
      <c r="V2367" s="13"/>
      <c r="W2367" s="13"/>
      <c r="X2367" s="13"/>
      <c r="Y2367" s="13"/>
      <c r="Z2367" s="13"/>
      <c r="AA2367" s="13"/>
      <c r="AB2367" s="13"/>
      <c r="AC2367" s="13"/>
      <c r="AD2367" s="13"/>
      <c r="AE2367" s="13"/>
      <c r="AF2367" s="13"/>
      <c r="AG2367" s="13"/>
      <c r="AH2367" s="13"/>
      <c r="AI2367" s="13"/>
      <c r="AJ2367" s="13"/>
      <c r="AK2367" s="13"/>
      <c r="AL2367" s="13"/>
      <c r="AM2367" s="13"/>
      <c r="AN2367" s="13"/>
      <c r="AO2367" s="13"/>
      <c r="AP2367" s="13"/>
    </row>
    <row r="2368" spans="1:42" x14ac:dyDescent="0.25">
      <c r="A2368" s="13"/>
      <c r="C2368" s="13"/>
      <c r="D2368" s="13"/>
      <c r="E2368" s="13"/>
      <c r="F2368" s="13"/>
      <c r="G2368" s="13"/>
      <c r="H2368" s="13"/>
      <c r="I2368" s="13"/>
      <c r="J2368" s="13"/>
      <c r="K2368" s="13"/>
      <c r="L2368" s="13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  <c r="W2368" s="13"/>
      <c r="X2368" s="13"/>
      <c r="Y2368" s="13"/>
      <c r="Z2368" s="13"/>
      <c r="AA2368" s="13"/>
      <c r="AB2368" s="13"/>
      <c r="AC2368" s="13"/>
      <c r="AD2368" s="13"/>
      <c r="AE2368" s="13"/>
      <c r="AF2368" s="13"/>
      <c r="AG2368" s="13"/>
      <c r="AH2368" s="13"/>
      <c r="AI2368" s="13"/>
      <c r="AJ2368" s="13"/>
      <c r="AK2368" s="13"/>
      <c r="AL2368" s="13"/>
      <c r="AM2368" s="13"/>
      <c r="AN2368" s="13"/>
      <c r="AO2368" s="13"/>
      <c r="AP2368" s="13"/>
    </row>
    <row r="2369" spans="1:42" x14ac:dyDescent="0.25">
      <c r="A2369" s="13"/>
      <c r="C2369" s="13"/>
      <c r="D2369" s="13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  <c r="W2369" s="13"/>
      <c r="X2369" s="13"/>
      <c r="Y2369" s="13"/>
      <c r="Z2369" s="13"/>
      <c r="AA2369" s="13"/>
      <c r="AB2369" s="13"/>
      <c r="AC2369" s="13"/>
      <c r="AD2369" s="13"/>
      <c r="AE2369" s="13"/>
      <c r="AF2369" s="13"/>
      <c r="AG2369" s="13"/>
      <c r="AH2369" s="13"/>
      <c r="AI2369" s="13"/>
      <c r="AJ2369" s="13"/>
      <c r="AK2369" s="13"/>
      <c r="AL2369" s="13"/>
      <c r="AM2369" s="13"/>
      <c r="AN2369" s="13"/>
      <c r="AO2369" s="13"/>
      <c r="AP2369" s="13"/>
    </row>
    <row r="2370" spans="1:42" x14ac:dyDescent="0.25">
      <c r="A2370" s="13"/>
      <c r="C2370" s="13"/>
      <c r="D2370" s="13"/>
      <c r="E2370" s="13"/>
      <c r="F2370" s="13"/>
      <c r="G2370" s="13"/>
      <c r="H2370" s="13"/>
      <c r="I2370" s="13"/>
      <c r="J2370" s="13"/>
      <c r="K2370" s="13"/>
      <c r="L2370" s="13"/>
      <c r="M2370" s="13"/>
      <c r="N2370" s="13"/>
      <c r="O2370" s="13"/>
      <c r="P2370" s="13"/>
      <c r="Q2370" s="13"/>
      <c r="R2370" s="13"/>
      <c r="S2370" s="13"/>
      <c r="T2370" s="13"/>
      <c r="U2370" s="13"/>
      <c r="V2370" s="13"/>
      <c r="W2370" s="13"/>
      <c r="X2370" s="13"/>
      <c r="Y2370" s="13"/>
      <c r="Z2370" s="13"/>
      <c r="AA2370" s="13"/>
      <c r="AB2370" s="13"/>
      <c r="AC2370" s="13"/>
      <c r="AD2370" s="13"/>
      <c r="AE2370" s="13"/>
      <c r="AF2370" s="13"/>
      <c r="AG2370" s="13"/>
      <c r="AH2370" s="13"/>
      <c r="AI2370" s="13"/>
      <c r="AJ2370" s="13"/>
      <c r="AK2370" s="13"/>
      <c r="AL2370" s="13"/>
      <c r="AM2370" s="13"/>
      <c r="AN2370" s="13"/>
      <c r="AO2370" s="13"/>
      <c r="AP2370" s="13"/>
    </row>
    <row r="2371" spans="1:42" x14ac:dyDescent="0.25">
      <c r="A2371" s="13"/>
      <c r="C2371" s="13"/>
      <c r="D2371" s="13"/>
      <c r="E2371" s="13"/>
      <c r="F2371" s="13"/>
      <c r="G2371" s="13"/>
      <c r="H2371" s="13"/>
      <c r="I2371" s="13"/>
      <c r="J2371" s="13"/>
      <c r="K2371" s="13"/>
      <c r="L2371" s="13"/>
      <c r="M2371" s="13"/>
      <c r="N2371" s="13"/>
      <c r="O2371" s="13"/>
      <c r="P2371" s="13"/>
      <c r="Q2371" s="13"/>
      <c r="R2371" s="13"/>
      <c r="S2371" s="13"/>
      <c r="T2371" s="13"/>
      <c r="U2371" s="13"/>
      <c r="V2371" s="13"/>
      <c r="W2371" s="13"/>
      <c r="X2371" s="13"/>
      <c r="Y2371" s="13"/>
      <c r="Z2371" s="13"/>
      <c r="AA2371" s="13"/>
      <c r="AB2371" s="13"/>
      <c r="AC2371" s="13"/>
      <c r="AD2371" s="13"/>
      <c r="AE2371" s="13"/>
      <c r="AF2371" s="13"/>
      <c r="AG2371" s="13"/>
      <c r="AH2371" s="13"/>
      <c r="AI2371" s="13"/>
      <c r="AJ2371" s="13"/>
      <c r="AK2371" s="13"/>
      <c r="AL2371" s="13"/>
      <c r="AM2371" s="13"/>
      <c r="AN2371" s="13"/>
      <c r="AO2371" s="13"/>
      <c r="AP2371" s="13"/>
    </row>
    <row r="2372" spans="1:42" x14ac:dyDescent="0.25">
      <c r="A2372" s="13"/>
      <c r="C2372" s="13"/>
      <c r="D2372" s="13"/>
      <c r="E2372" s="13"/>
      <c r="F2372" s="13"/>
      <c r="G2372" s="13"/>
      <c r="H2372" s="13"/>
      <c r="I2372" s="13"/>
      <c r="J2372" s="13"/>
      <c r="K2372" s="13"/>
      <c r="L2372" s="13"/>
      <c r="M2372" s="13"/>
      <c r="N2372" s="13"/>
      <c r="O2372" s="13"/>
      <c r="P2372" s="13"/>
      <c r="Q2372" s="13"/>
      <c r="R2372" s="13"/>
      <c r="S2372" s="13"/>
      <c r="T2372" s="13"/>
      <c r="U2372" s="13"/>
      <c r="V2372" s="13"/>
      <c r="W2372" s="13"/>
      <c r="X2372" s="13"/>
      <c r="Y2372" s="13"/>
      <c r="Z2372" s="13"/>
      <c r="AA2372" s="13"/>
      <c r="AB2372" s="13"/>
      <c r="AC2372" s="13"/>
      <c r="AD2372" s="13"/>
      <c r="AE2372" s="13"/>
      <c r="AF2372" s="13"/>
      <c r="AG2372" s="13"/>
      <c r="AH2372" s="13"/>
      <c r="AI2372" s="13"/>
      <c r="AJ2372" s="13"/>
      <c r="AK2372" s="13"/>
      <c r="AL2372" s="13"/>
      <c r="AM2372" s="13"/>
      <c r="AN2372" s="13"/>
      <c r="AO2372" s="13"/>
      <c r="AP2372" s="13"/>
    </row>
    <row r="2373" spans="1:42" x14ac:dyDescent="0.25">
      <c r="A2373" s="13"/>
      <c r="C2373" s="13"/>
      <c r="D2373" s="13"/>
      <c r="E2373" s="13"/>
      <c r="F2373" s="13"/>
      <c r="G2373" s="13"/>
      <c r="H2373" s="13"/>
      <c r="I2373" s="13"/>
      <c r="J2373" s="13"/>
      <c r="K2373" s="13"/>
      <c r="L2373" s="13"/>
      <c r="M2373" s="13"/>
      <c r="N2373" s="13"/>
      <c r="O2373" s="13"/>
      <c r="P2373" s="13"/>
      <c r="Q2373" s="13"/>
      <c r="R2373" s="13"/>
      <c r="S2373" s="13"/>
      <c r="T2373" s="13"/>
      <c r="U2373" s="13"/>
      <c r="V2373" s="13"/>
      <c r="W2373" s="13"/>
      <c r="X2373" s="13"/>
      <c r="Y2373" s="13"/>
      <c r="Z2373" s="13"/>
      <c r="AA2373" s="13"/>
      <c r="AB2373" s="13"/>
      <c r="AC2373" s="13"/>
      <c r="AD2373" s="13"/>
      <c r="AE2373" s="13"/>
      <c r="AF2373" s="13"/>
      <c r="AG2373" s="13"/>
      <c r="AH2373" s="13"/>
      <c r="AI2373" s="13"/>
      <c r="AJ2373" s="13"/>
      <c r="AK2373" s="13"/>
      <c r="AL2373" s="13"/>
      <c r="AM2373" s="13"/>
      <c r="AN2373" s="13"/>
      <c r="AO2373" s="13"/>
      <c r="AP2373" s="13"/>
    </row>
    <row r="2374" spans="1:42" x14ac:dyDescent="0.25">
      <c r="A2374" s="13"/>
      <c r="C2374" s="13"/>
      <c r="D2374" s="13"/>
      <c r="E2374" s="13"/>
      <c r="F2374" s="13"/>
      <c r="G2374" s="13"/>
      <c r="H2374" s="13"/>
      <c r="I2374" s="13"/>
      <c r="J2374" s="13"/>
      <c r="K2374" s="13"/>
      <c r="L2374" s="13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  <c r="W2374" s="13"/>
      <c r="X2374" s="13"/>
      <c r="Y2374" s="13"/>
      <c r="Z2374" s="13"/>
      <c r="AA2374" s="13"/>
      <c r="AB2374" s="13"/>
      <c r="AC2374" s="13"/>
      <c r="AD2374" s="13"/>
      <c r="AE2374" s="13"/>
      <c r="AF2374" s="13"/>
      <c r="AG2374" s="13"/>
      <c r="AH2374" s="13"/>
      <c r="AI2374" s="13"/>
      <c r="AJ2374" s="13"/>
      <c r="AK2374" s="13"/>
      <c r="AL2374" s="13"/>
      <c r="AM2374" s="13"/>
      <c r="AN2374" s="13"/>
      <c r="AO2374" s="13"/>
      <c r="AP2374" s="13"/>
    </row>
    <row r="2375" spans="1:42" x14ac:dyDescent="0.25">
      <c r="A2375" s="13"/>
      <c r="C2375" s="13"/>
      <c r="D2375" s="13"/>
      <c r="E2375" s="13"/>
      <c r="F2375" s="13"/>
      <c r="G2375" s="13"/>
      <c r="H2375" s="13"/>
      <c r="I2375" s="13"/>
      <c r="J2375" s="13"/>
      <c r="K2375" s="13"/>
      <c r="L2375" s="13"/>
      <c r="M2375" s="13"/>
      <c r="N2375" s="13"/>
      <c r="O2375" s="13"/>
      <c r="P2375" s="13"/>
      <c r="Q2375" s="13"/>
      <c r="R2375" s="13"/>
      <c r="S2375" s="13"/>
      <c r="T2375" s="13"/>
      <c r="U2375" s="13"/>
      <c r="V2375" s="13"/>
      <c r="W2375" s="13"/>
      <c r="X2375" s="13"/>
      <c r="Y2375" s="13"/>
      <c r="Z2375" s="13"/>
      <c r="AA2375" s="13"/>
      <c r="AB2375" s="13"/>
      <c r="AC2375" s="13"/>
      <c r="AD2375" s="13"/>
      <c r="AE2375" s="13"/>
      <c r="AF2375" s="13"/>
      <c r="AG2375" s="13"/>
      <c r="AH2375" s="13"/>
      <c r="AI2375" s="13"/>
      <c r="AJ2375" s="13"/>
      <c r="AK2375" s="13"/>
      <c r="AL2375" s="13"/>
      <c r="AM2375" s="13"/>
      <c r="AN2375" s="13"/>
      <c r="AO2375" s="13"/>
      <c r="AP2375" s="13"/>
    </row>
    <row r="2376" spans="1:42" x14ac:dyDescent="0.25">
      <c r="A2376" s="13"/>
      <c r="C2376" s="13"/>
      <c r="D2376" s="13"/>
      <c r="E2376" s="13"/>
      <c r="F2376" s="13"/>
      <c r="G2376" s="13"/>
      <c r="H2376" s="13"/>
      <c r="I2376" s="13"/>
      <c r="J2376" s="13"/>
      <c r="K2376" s="13"/>
      <c r="L2376" s="13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  <c r="W2376" s="13"/>
      <c r="X2376" s="13"/>
      <c r="Y2376" s="13"/>
      <c r="Z2376" s="13"/>
      <c r="AA2376" s="13"/>
      <c r="AB2376" s="13"/>
      <c r="AC2376" s="13"/>
      <c r="AD2376" s="13"/>
      <c r="AE2376" s="13"/>
      <c r="AF2376" s="13"/>
      <c r="AG2376" s="13"/>
      <c r="AH2376" s="13"/>
      <c r="AI2376" s="13"/>
      <c r="AJ2376" s="13"/>
      <c r="AK2376" s="13"/>
      <c r="AL2376" s="13"/>
      <c r="AM2376" s="13"/>
      <c r="AN2376" s="13"/>
      <c r="AO2376" s="13"/>
      <c r="AP2376" s="13"/>
    </row>
    <row r="2377" spans="1:42" x14ac:dyDescent="0.25">
      <c r="A2377" s="13"/>
      <c r="C2377" s="13"/>
      <c r="D2377" s="13"/>
      <c r="E2377" s="13"/>
      <c r="F2377" s="13"/>
      <c r="G2377" s="13"/>
      <c r="H2377" s="13"/>
      <c r="I2377" s="13"/>
      <c r="J2377" s="13"/>
      <c r="K2377" s="13"/>
      <c r="L2377" s="13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  <c r="W2377" s="13"/>
      <c r="X2377" s="13"/>
      <c r="Y2377" s="13"/>
      <c r="Z2377" s="13"/>
      <c r="AA2377" s="13"/>
      <c r="AB2377" s="13"/>
      <c r="AC2377" s="13"/>
      <c r="AD2377" s="13"/>
      <c r="AE2377" s="13"/>
      <c r="AF2377" s="13"/>
      <c r="AG2377" s="13"/>
      <c r="AH2377" s="13"/>
      <c r="AI2377" s="13"/>
      <c r="AJ2377" s="13"/>
      <c r="AK2377" s="13"/>
      <c r="AL2377" s="13"/>
      <c r="AM2377" s="13"/>
      <c r="AN2377" s="13"/>
      <c r="AO2377" s="13"/>
      <c r="AP2377" s="13"/>
    </row>
    <row r="2378" spans="1:42" x14ac:dyDescent="0.25">
      <c r="A2378" s="13"/>
      <c r="C2378" s="13"/>
      <c r="D2378" s="13"/>
      <c r="E2378" s="13"/>
      <c r="F2378" s="13"/>
      <c r="G2378" s="13"/>
      <c r="H2378" s="13"/>
      <c r="I2378" s="13"/>
      <c r="J2378" s="13"/>
      <c r="K2378" s="13"/>
      <c r="L2378" s="13"/>
      <c r="M2378" s="13"/>
      <c r="N2378" s="13"/>
      <c r="O2378" s="13"/>
      <c r="P2378" s="13"/>
      <c r="Q2378" s="13"/>
      <c r="R2378" s="13"/>
      <c r="S2378" s="13"/>
      <c r="T2378" s="13"/>
      <c r="U2378" s="13"/>
      <c r="V2378" s="13"/>
      <c r="W2378" s="13"/>
      <c r="X2378" s="13"/>
      <c r="Y2378" s="13"/>
      <c r="Z2378" s="13"/>
      <c r="AA2378" s="13"/>
      <c r="AB2378" s="13"/>
      <c r="AC2378" s="13"/>
      <c r="AD2378" s="13"/>
      <c r="AE2378" s="13"/>
      <c r="AF2378" s="13"/>
      <c r="AG2378" s="13"/>
      <c r="AH2378" s="13"/>
      <c r="AI2378" s="13"/>
      <c r="AJ2378" s="13"/>
      <c r="AK2378" s="13"/>
      <c r="AL2378" s="13"/>
      <c r="AM2378" s="13"/>
      <c r="AN2378" s="13"/>
      <c r="AO2378" s="13"/>
      <c r="AP2378" s="13"/>
    </row>
    <row r="2379" spans="1:42" x14ac:dyDescent="0.25">
      <c r="A2379" s="13"/>
      <c r="C2379" s="13"/>
      <c r="D2379" s="13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  <c r="W2379" s="13"/>
      <c r="X2379" s="13"/>
      <c r="Y2379" s="13"/>
      <c r="Z2379" s="13"/>
      <c r="AA2379" s="13"/>
      <c r="AB2379" s="13"/>
      <c r="AC2379" s="13"/>
      <c r="AD2379" s="13"/>
      <c r="AE2379" s="13"/>
      <c r="AF2379" s="13"/>
      <c r="AG2379" s="13"/>
      <c r="AH2379" s="13"/>
      <c r="AI2379" s="13"/>
      <c r="AJ2379" s="13"/>
      <c r="AK2379" s="13"/>
      <c r="AL2379" s="13"/>
      <c r="AM2379" s="13"/>
      <c r="AN2379" s="13"/>
      <c r="AO2379" s="13"/>
      <c r="AP2379" s="13"/>
    </row>
    <row r="2380" spans="1:42" x14ac:dyDescent="0.25">
      <c r="A2380" s="13"/>
      <c r="C2380" s="13"/>
      <c r="D2380" s="13"/>
      <c r="E2380" s="13"/>
      <c r="F2380" s="13"/>
      <c r="G2380" s="13"/>
      <c r="H2380" s="13"/>
      <c r="I2380" s="13"/>
      <c r="J2380" s="13"/>
      <c r="K2380" s="13"/>
      <c r="L2380" s="13"/>
      <c r="M2380" s="13"/>
      <c r="N2380" s="13"/>
      <c r="O2380" s="13"/>
      <c r="P2380" s="13"/>
      <c r="Q2380" s="13"/>
      <c r="R2380" s="13"/>
      <c r="S2380" s="13"/>
      <c r="T2380" s="13"/>
      <c r="U2380" s="13"/>
      <c r="V2380" s="13"/>
      <c r="W2380" s="13"/>
      <c r="X2380" s="13"/>
      <c r="Y2380" s="13"/>
      <c r="Z2380" s="13"/>
      <c r="AA2380" s="13"/>
      <c r="AB2380" s="13"/>
      <c r="AC2380" s="13"/>
      <c r="AD2380" s="13"/>
      <c r="AE2380" s="13"/>
      <c r="AF2380" s="13"/>
      <c r="AG2380" s="13"/>
      <c r="AH2380" s="13"/>
      <c r="AI2380" s="13"/>
      <c r="AJ2380" s="13"/>
      <c r="AK2380" s="13"/>
      <c r="AL2380" s="13"/>
      <c r="AM2380" s="13"/>
      <c r="AN2380" s="13"/>
      <c r="AO2380" s="13"/>
      <c r="AP2380" s="13"/>
    </row>
    <row r="2381" spans="1:42" x14ac:dyDescent="0.25">
      <c r="A2381" s="13"/>
      <c r="C2381" s="13"/>
      <c r="D2381" s="13"/>
      <c r="E2381" s="13"/>
      <c r="F2381" s="13"/>
      <c r="G2381" s="13"/>
      <c r="H2381" s="13"/>
      <c r="I2381" s="13"/>
      <c r="J2381" s="13"/>
      <c r="K2381" s="13"/>
      <c r="L2381" s="13"/>
      <c r="M2381" s="13"/>
      <c r="N2381" s="13"/>
      <c r="O2381" s="13"/>
      <c r="P2381" s="13"/>
      <c r="Q2381" s="13"/>
      <c r="R2381" s="13"/>
      <c r="S2381" s="13"/>
      <c r="T2381" s="13"/>
      <c r="U2381" s="13"/>
      <c r="V2381" s="13"/>
      <c r="W2381" s="13"/>
      <c r="X2381" s="13"/>
      <c r="Y2381" s="13"/>
      <c r="Z2381" s="13"/>
      <c r="AA2381" s="13"/>
      <c r="AB2381" s="13"/>
      <c r="AC2381" s="13"/>
      <c r="AD2381" s="13"/>
      <c r="AE2381" s="13"/>
      <c r="AF2381" s="13"/>
      <c r="AG2381" s="13"/>
      <c r="AH2381" s="13"/>
      <c r="AI2381" s="13"/>
      <c r="AJ2381" s="13"/>
      <c r="AK2381" s="13"/>
      <c r="AL2381" s="13"/>
      <c r="AM2381" s="13"/>
      <c r="AN2381" s="13"/>
      <c r="AO2381" s="13"/>
      <c r="AP2381" s="13"/>
    </row>
    <row r="2382" spans="1:42" x14ac:dyDescent="0.25">
      <c r="A2382" s="13"/>
      <c r="C2382" s="13"/>
      <c r="D2382" s="13"/>
      <c r="E2382" s="13"/>
      <c r="F2382" s="13"/>
      <c r="G2382" s="13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  <c r="W2382" s="13"/>
      <c r="X2382" s="13"/>
      <c r="Y2382" s="13"/>
      <c r="Z2382" s="13"/>
      <c r="AA2382" s="13"/>
      <c r="AB2382" s="13"/>
      <c r="AC2382" s="13"/>
      <c r="AD2382" s="13"/>
      <c r="AE2382" s="13"/>
      <c r="AF2382" s="13"/>
      <c r="AG2382" s="13"/>
      <c r="AH2382" s="13"/>
      <c r="AI2382" s="13"/>
      <c r="AJ2382" s="13"/>
      <c r="AK2382" s="13"/>
      <c r="AL2382" s="13"/>
      <c r="AM2382" s="13"/>
      <c r="AN2382" s="13"/>
      <c r="AO2382" s="13"/>
      <c r="AP2382" s="13"/>
    </row>
    <row r="2383" spans="1:42" x14ac:dyDescent="0.25">
      <c r="A2383" s="13"/>
      <c r="C2383" s="13"/>
      <c r="D2383" s="13"/>
      <c r="E2383" s="13"/>
      <c r="F2383" s="13"/>
      <c r="G2383" s="13"/>
      <c r="H2383" s="13"/>
      <c r="I2383" s="13"/>
      <c r="J2383" s="13"/>
      <c r="K2383" s="13"/>
      <c r="L2383" s="13"/>
      <c r="M2383" s="13"/>
      <c r="N2383" s="13"/>
      <c r="O2383" s="13"/>
      <c r="P2383" s="13"/>
      <c r="Q2383" s="13"/>
      <c r="R2383" s="13"/>
      <c r="S2383" s="13"/>
      <c r="T2383" s="13"/>
      <c r="U2383" s="13"/>
      <c r="V2383" s="13"/>
      <c r="W2383" s="13"/>
      <c r="X2383" s="13"/>
      <c r="Y2383" s="13"/>
      <c r="Z2383" s="13"/>
      <c r="AA2383" s="13"/>
      <c r="AB2383" s="13"/>
      <c r="AC2383" s="13"/>
      <c r="AD2383" s="13"/>
      <c r="AE2383" s="13"/>
      <c r="AF2383" s="13"/>
      <c r="AG2383" s="13"/>
      <c r="AH2383" s="13"/>
      <c r="AI2383" s="13"/>
      <c r="AJ2383" s="13"/>
      <c r="AK2383" s="13"/>
      <c r="AL2383" s="13"/>
      <c r="AM2383" s="13"/>
      <c r="AN2383" s="13"/>
      <c r="AO2383" s="13"/>
      <c r="AP2383" s="13"/>
    </row>
    <row r="2384" spans="1:42" x14ac:dyDescent="0.25">
      <c r="A2384" s="13"/>
      <c r="C2384" s="13"/>
      <c r="D2384" s="13"/>
      <c r="E2384" s="13"/>
      <c r="F2384" s="13"/>
      <c r="G2384" s="13"/>
      <c r="H2384" s="13"/>
      <c r="I2384" s="13"/>
      <c r="J2384" s="13"/>
      <c r="K2384" s="13"/>
      <c r="L2384" s="13"/>
      <c r="M2384" s="13"/>
      <c r="N2384" s="13"/>
      <c r="O2384" s="13"/>
      <c r="P2384" s="13"/>
      <c r="Q2384" s="13"/>
      <c r="R2384" s="13"/>
      <c r="S2384" s="13"/>
      <c r="T2384" s="13"/>
      <c r="U2384" s="13"/>
      <c r="V2384" s="13"/>
      <c r="W2384" s="13"/>
      <c r="X2384" s="13"/>
      <c r="Y2384" s="13"/>
      <c r="Z2384" s="13"/>
      <c r="AA2384" s="13"/>
      <c r="AB2384" s="13"/>
      <c r="AC2384" s="13"/>
      <c r="AD2384" s="13"/>
      <c r="AE2384" s="13"/>
      <c r="AF2384" s="13"/>
      <c r="AG2384" s="13"/>
      <c r="AH2384" s="13"/>
      <c r="AI2384" s="13"/>
      <c r="AJ2384" s="13"/>
      <c r="AK2384" s="13"/>
      <c r="AL2384" s="13"/>
      <c r="AM2384" s="13"/>
      <c r="AN2384" s="13"/>
      <c r="AO2384" s="13"/>
      <c r="AP2384" s="13"/>
    </row>
    <row r="2385" spans="1:42" x14ac:dyDescent="0.25">
      <c r="A2385" s="13"/>
      <c r="C2385" s="13"/>
      <c r="D2385" s="13"/>
      <c r="E2385" s="13"/>
      <c r="F2385" s="13"/>
      <c r="G2385" s="13"/>
      <c r="H2385" s="13"/>
      <c r="I2385" s="13"/>
      <c r="J2385" s="13"/>
      <c r="K2385" s="13"/>
      <c r="L2385" s="13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  <c r="W2385" s="13"/>
      <c r="X2385" s="13"/>
      <c r="Y2385" s="13"/>
      <c r="Z2385" s="13"/>
      <c r="AA2385" s="13"/>
      <c r="AB2385" s="13"/>
      <c r="AC2385" s="13"/>
      <c r="AD2385" s="13"/>
      <c r="AE2385" s="13"/>
      <c r="AF2385" s="13"/>
      <c r="AG2385" s="13"/>
      <c r="AH2385" s="13"/>
      <c r="AI2385" s="13"/>
      <c r="AJ2385" s="13"/>
      <c r="AK2385" s="13"/>
      <c r="AL2385" s="13"/>
      <c r="AM2385" s="13"/>
      <c r="AN2385" s="13"/>
      <c r="AO2385" s="13"/>
      <c r="AP2385" s="13"/>
    </row>
    <row r="2386" spans="1:42" x14ac:dyDescent="0.25">
      <c r="A2386" s="13"/>
      <c r="C2386" s="13"/>
      <c r="D2386" s="13"/>
      <c r="E2386" s="13"/>
      <c r="F2386" s="13"/>
      <c r="G2386" s="13"/>
      <c r="H2386" s="13"/>
      <c r="I2386" s="13"/>
      <c r="J2386" s="13"/>
      <c r="K2386" s="13"/>
      <c r="L2386" s="13"/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  <c r="W2386" s="13"/>
      <c r="X2386" s="13"/>
      <c r="Y2386" s="13"/>
      <c r="Z2386" s="13"/>
      <c r="AA2386" s="13"/>
      <c r="AB2386" s="13"/>
      <c r="AC2386" s="13"/>
      <c r="AD2386" s="13"/>
      <c r="AE2386" s="13"/>
      <c r="AF2386" s="13"/>
      <c r="AG2386" s="13"/>
      <c r="AH2386" s="13"/>
      <c r="AI2386" s="13"/>
      <c r="AJ2386" s="13"/>
      <c r="AK2386" s="13"/>
      <c r="AL2386" s="13"/>
      <c r="AM2386" s="13"/>
      <c r="AN2386" s="13"/>
      <c r="AO2386" s="13"/>
      <c r="AP2386" s="13"/>
    </row>
    <row r="2387" spans="1:42" x14ac:dyDescent="0.25">
      <c r="A2387" s="13"/>
      <c r="C2387" s="13"/>
      <c r="D2387" s="13"/>
      <c r="E2387" s="13"/>
      <c r="F2387" s="13"/>
      <c r="G2387" s="13"/>
      <c r="H2387" s="13"/>
      <c r="I2387" s="13"/>
      <c r="J2387" s="13"/>
      <c r="K2387" s="13"/>
      <c r="L2387" s="13"/>
      <c r="M2387" s="13"/>
      <c r="N2387" s="13"/>
      <c r="O2387" s="13"/>
      <c r="P2387" s="13"/>
      <c r="Q2387" s="13"/>
      <c r="R2387" s="13"/>
      <c r="S2387" s="13"/>
      <c r="T2387" s="13"/>
      <c r="U2387" s="13"/>
      <c r="V2387" s="13"/>
      <c r="W2387" s="13"/>
      <c r="X2387" s="13"/>
      <c r="Y2387" s="13"/>
      <c r="Z2387" s="13"/>
      <c r="AA2387" s="13"/>
      <c r="AB2387" s="13"/>
      <c r="AC2387" s="13"/>
      <c r="AD2387" s="13"/>
      <c r="AE2387" s="13"/>
      <c r="AF2387" s="13"/>
      <c r="AG2387" s="13"/>
      <c r="AH2387" s="13"/>
      <c r="AI2387" s="13"/>
      <c r="AJ2387" s="13"/>
      <c r="AK2387" s="13"/>
      <c r="AL2387" s="13"/>
      <c r="AM2387" s="13"/>
      <c r="AN2387" s="13"/>
      <c r="AO2387" s="13"/>
      <c r="AP2387" s="13"/>
    </row>
    <row r="2388" spans="1:42" x14ac:dyDescent="0.25">
      <c r="A2388" s="13"/>
      <c r="C2388" s="13"/>
      <c r="D2388" s="13"/>
      <c r="E2388" s="13"/>
      <c r="F2388" s="13"/>
      <c r="G2388" s="13"/>
      <c r="H2388" s="13"/>
      <c r="I2388" s="13"/>
      <c r="J2388" s="13"/>
      <c r="K2388" s="13"/>
      <c r="L2388" s="13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  <c r="W2388" s="13"/>
      <c r="X2388" s="13"/>
      <c r="Y2388" s="13"/>
      <c r="Z2388" s="13"/>
      <c r="AA2388" s="13"/>
      <c r="AB2388" s="13"/>
      <c r="AC2388" s="13"/>
      <c r="AD2388" s="13"/>
      <c r="AE2388" s="13"/>
      <c r="AF2388" s="13"/>
      <c r="AG2388" s="13"/>
      <c r="AH2388" s="13"/>
      <c r="AI2388" s="13"/>
      <c r="AJ2388" s="13"/>
      <c r="AK2388" s="13"/>
      <c r="AL2388" s="13"/>
      <c r="AM2388" s="13"/>
      <c r="AN2388" s="13"/>
      <c r="AO2388" s="13"/>
      <c r="AP2388" s="13"/>
    </row>
    <row r="2389" spans="1:42" x14ac:dyDescent="0.25">
      <c r="A2389" s="13"/>
      <c r="C2389" s="13"/>
      <c r="D2389" s="13"/>
      <c r="E2389" s="13"/>
      <c r="F2389" s="13"/>
      <c r="G2389" s="13"/>
      <c r="H2389" s="13"/>
      <c r="I2389" s="13"/>
      <c r="J2389" s="13"/>
      <c r="K2389" s="13"/>
      <c r="L2389" s="13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  <c r="W2389" s="13"/>
      <c r="X2389" s="13"/>
      <c r="Y2389" s="13"/>
      <c r="Z2389" s="13"/>
      <c r="AA2389" s="13"/>
      <c r="AB2389" s="13"/>
      <c r="AC2389" s="13"/>
      <c r="AD2389" s="13"/>
      <c r="AE2389" s="13"/>
      <c r="AF2389" s="13"/>
      <c r="AG2389" s="13"/>
      <c r="AH2389" s="13"/>
      <c r="AI2389" s="13"/>
      <c r="AJ2389" s="13"/>
      <c r="AK2389" s="13"/>
      <c r="AL2389" s="13"/>
      <c r="AM2389" s="13"/>
      <c r="AN2389" s="13"/>
      <c r="AO2389" s="13"/>
      <c r="AP2389" s="13"/>
    </row>
    <row r="2390" spans="1:42" x14ac:dyDescent="0.25">
      <c r="A2390" s="13"/>
      <c r="C2390" s="13"/>
      <c r="D2390" s="13"/>
      <c r="E2390" s="13"/>
      <c r="F2390" s="13"/>
      <c r="G2390" s="13"/>
      <c r="H2390" s="13"/>
      <c r="I2390" s="13"/>
      <c r="J2390" s="13"/>
      <c r="K2390" s="13"/>
      <c r="L2390" s="13"/>
      <c r="M2390" s="13"/>
      <c r="N2390" s="13"/>
      <c r="O2390" s="13"/>
      <c r="P2390" s="13"/>
      <c r="Q2390" s="13"/>
      <c r="R2390" s="13"/>
      <c r="S2390" s="13"/>
      <c r="T2390" s="13"/>
      <c r="U2390" s="13"/>
      <c r="V2390" s="13"/>
      <c r="W2390" s="13"/>
      <c r="X2390" s="13"/>
      <c r="Y2390" s="13"/>
      <c r="Z2390" s="13"/>
      <c r="AA2390" s="13"/>
      <c r="AB2390" s="13"/>
      <c r="AC2390" s="13"/>
      <c r="AD2390" s="13"/>
      <c r="AE2390" s="13"/>
      <c r="AF2390" s="13"/>
      <c r="AG2390" s="13"/>
      <c r="AH2390" s="13"/>
      <c r="AI2390" s="13"/>
      <c r="AJ2390" s="13"/>
      <c r="AK2390" s="13"/>
      <c r="AL2390" s="13"/>
      <c r="AM2390" s="13"/>
      <c r="AN2390" s="13"/>
      <c r="AO2390" s="13"/>
      <c r="AP2390" s="13"/>
    </row>
    <row r="2391" spans="1:42" x14ac:dyDescent="0.25">
      <c r="A2391" s="13"/>
      <c r="C2391" s="13"/>
      <c r="D2391" s="13"/>
      <c r="E2391" s="13"/>
      <c r="F2391" s="13"/>
      <c r="G2391" s="13"/>
      <c r="H2391" s="13"/>
      <c r="I2391" s="13"/>
      <c r="J2391" s="13"/>
      <c r="K2391" s="13"/>
      <c r="L2391" s="13"/>
      <c r="M2391" s="13"/>
      <c r="N2391" s="13"/>
      <c r="O2391" s="13"/>
      <c r="P2391" s="13"/>
      <c r="Q2391" s="13"/>
      <c r="R2391" s="13"/>
      <c r="S2391" s="13"/>
      <c r="T2391" s="13"/>
      <c r="U2391" s="13"/>
      <c r="V2391" s="13"/>
      <c r="W2391" s="13"/>
      <c r="X2391" s="13"/>
      <c r="Y2391" s="13"/>
      <c r="Z2391" s="13"/>
      <c r="AA2391" s="13"/>
      <c r="AB2391" s="13"/>
      <c r="AC2391" s="13"/>
      <c r="AD2391" s="13"/>
      <c r="AE2391" s="13"/>
      <c r="AF2391" s="13"/>
      <c r="AG2391" s="13"/>
      <c r="AH2391" s="13"/>
      <c r="AI2391" s="13"/>
      <c r="AJ2391" s="13"/>
      <c r="AK2391" s="13"/>
      <c r="AL2391" s="13"/>
      <c r="AM2391" s="13"/>
      <c r="AN2391" s="13"/>
      <c r="AO2391" s="13"/>
      <c r="AP2391" s="13"/>
    </row>
    <row r="2392" spans="1:42" x14ac:dyDescent="0.25">
      <c r="A2392" s="13"/>
      <c r="C2392" s="13"/>
      <c r="D2392" s="13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  <c r="W2392" s="13"/>
      <c r="X2392" s="13"/>
      <c r="Y2392" s="13"/>
      <c r="Z2392" s="13"/>
      <c r="AA2392" s="13"/>
      <c r="AB2392" s="13"/>
      <c r="AC2392" s="13"/>
      <c r="AD2392" s="13"/>
      <c r="AE2392" s="13"/>
      <c r="AF2392" s="13"/>
      <c r="AG2392" s="13"/>
      <c r="AH2392" s="13"/>
      <c r="AI2392" s="13"/>
      <c r="AJ2392" s="13"/>
      <c r="AK2392" s="13"/>
      <c r="AL2392" s="13"/>
      <c r="AM2392" s="13"/>
      <c r="AN2392" s="13"/>
      <c r="AO2392" s="13"/>
      <c r="AP2392" s="13"/>
    </row>
    <row r="2393" spans="1:42" x14ac:dyDescent="0.25">
      <c r="A2393" s="13"/>
      <c r="C2393" s="13"/>
      <c r="D2393" s="13"/>
      <c r="E2393" s="13"/>
      <c r="F2393" s="13"/>
      <c r="G2393" s="13"/>
      <c r="H2393" s="13"/>
      <c r="I2393" s="13"/>
      <c r="J2393" s="13"/>
      <c r="K2393" s="13"/>
      <c r="L2393" s="13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  <c r="W2393" s="13"/>
      <c r="X2393" s="13"/>
      <c r="Y2393" s="13"/>
      <c r="Z2393" s="13"/>
      <c r="AA2393" s="13"/>
      <c r="AB2393" s="13"/>
      <c r="AC2393" s="13"/>
      <c r="AD2393" s="13"/>
      <c r="AE2393" s="13"/>
      <c r="AF2393" s="13"/>
      <c r="AG2393" s="13"/>
      <c r="AH2393" s="13"/>
      <c r="AI2393" s="13"/>
      <c r="AJ2393" s="13"/>
      <c r="AK2393" s="13"/>
      <c r="AL2393" s="13"/>
      <c r="AM2393" s="13"/>
      <c r="AN2393" s="13"/>
      <c r="AO2393" s="13"/>
      <c r="AP2393" s="13"/>
    </row>
    <row r="2394" spans="1:42" x14ac:dyDescent="0.25">
      <c r="A2394" s="13"/>
      <c r="C2394" s="13"/>
      <c r="D2394" s="13"/>
      <c r="E2394" s="13"/>
      <c r="F2394" s="13"/>
      <c r="G2394" s="13"/>
      <c r="H2394" s="13"/>
      <c r="I2394" s="13"/>
      <c r="J2394" s="13"/>
      <c r="K2394" s="13"/>
      <c r="L2394" s="13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  <c r="W2394" s="13"/>
      <c r="X2394" s="13"/>
      <c r="Y2394" s="13"/>
      <c r="Z2394" s="13"/>
      <c r="AA2394" s="13"/>
      <c r="AB2394" s="13"/>
      <c r="AC2394" s="13"/>
      <c r="AD2394" s="13"/>
      <c r="AE2394" s="13"/>
      <c r="AF2394" s="13"/>
      <c r="AG2394" s="13"/>
      <c r="AH2394" s="13"/>
      <c r="AI2394" s="13"/>
      <c r="AJ2394" s="13"/>
      <c r="AK2394" s="13"/>
      <c r="AL2394" s="13"/>
      <c r="AM2394" s="13"/>
      <c r="AN2394" s="13"/>
      <c r="AO2394" s="13"/>
      <c r="AP2394" s="13"/>
    </row>
    <row r="2395" spans="1:42" x14ac:dyDescent="0.25">
      <c r="A2395" s="13"/>
      <c r="C2395" s="13"/>
      <c r="D2395" s="13"/>
      <c r="E2395" s="13"/>
      <c r="F2395" s="13"/>
      <c r="G2395" s="13"/>
      <c r="H2395" s="13"/>
      <c r="I2395" s="13"/>
      <c r="J2395" s="13"/>
      <c r="K2395" s="13"/>
      <c r="L2395" s="13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  <c r="W2395" s="13"/>
      <c r="X2395" s="13"/>
      <c r="Y2395" s="13"/>
      <c r="Z2395" s="13"/>
      <c r="AA2395" s="13"/>
      <c r="AB2395" s="13"/>
      <c r="AC2395" s="13"/>
      <c r="AD2395" s="13"/>
      <c r="AE2395" s="13"/>
      <c r="AF2395" s="13"/>
      <c r="AG2395" s="13"/>
      <c r="AH2395" s="13"/>
      <c r="AI2395" s="13"/>
      <c r="AJ2395" s="13"/>
      <c r="AK2395" s="13"/>
      <c r="AL2395" s="13"/>
      <c r="AM2395" s="13"/>
      <c r="AN2395" s="13"/>
      <c r="AO2395" s="13"/>
      <c r="AP2395" s="13"/>
    </row>
    <row r="2396" spans="1:42" x14ac:dyDescent="0.25">
      <c r="A2396" s="13"/>
      <c r="C2396" s="13"/>
      <c r="D2396" s="13"/>
      <c r="E2396" s="13"/>
      <c r="F2396" s="13"/>
      <c r="G2396" s="13"/>
      <c r="H2396" s="13"/>
      <c r="I2396" s="13"/>
      <c r="J2396" s="13"/>
      <c r="K2396" s="13"/>
      <c r="L2396" s="13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  <c r="W2396" s="13"/>
      <c r="X2396" s="13"/>
      <c r="Y2396" s="13"/>
      <c r="Z2396" s="13"/>
      <c r="AA2396" s="13"/>
      <c r="AB2396" s="13"/>
      <c r="AC2396" s="13"/>
      <c r="AD2396" s="13"/>
      <c r="AE2396" s="13"/>
      <c r="AF2396" s="13"/>
      <c r="AG2396" s="13"/>
      <c r="AH2396" s="13"/>
      <c r="AI2396" s="13"/>
      <c r="AJ2396" s="13"/>
      <c r="AK2396" s="13"/>
      <c r="AL2396" s="13"/>
      <c r="AM2396" s="13"/>
      <c r="AN2396" s="13"/>
      <c r="AO2396" s="13"/>
      <c r="AP2396" s="13"/>
    </row>
    <row r="2397" spans="1:42" x14ac:dyDescent="0.25">
      <c r="A2397" s="13"/>
      <c r="C2397" s="13"/>
      <c r="D2397" s="13"/>
      <c r="E2397" s="13"/>
      <c r="F2397" s="13"/>
      <c r="G2397" s="13"/>
      <c r="H2397" s="13"/>
      <c r="I2397" s="13"/>
      <c r="J2397" s="13"/>
      <c r="K2397" s="13"/>
      <c r="L2397" s="13"/>
      <c r="M2397" s="13"/>
      <c r="N2397" s="13"/>
      <c r="O2397" s="13"/>
      <c r="P2397" s="13"/>
      <c r="Q2397" s="13"/>
      <c r="R2397" s="13"/>
      <c r="S2397" s="13"/>
      <c r="T2397" s="13"/>
      <c r="U2397" s="13"/>
      <c r="V2397" s="13"/>
      <c r="W2397" s="13"/>
      <c r="X2397" s="13"/>
      <c r="Y2397" s="13"/>
      <c r="Z2397" s="13"/>
      <c r="AA2397" s="13"/>
      <c r="AB2397" s="13"/>
      <c r="AC2397" s="13"/>
      <c r="AD2397" s="13"/>
      <c r="AE2397" s="13"/>
      <c r="AF2397" s="13"/>
      <c r="AG2397" s="13"/>
      <c r="AH2397" s="13"/>
      <c r="AI2397" s="13"/>
      <c r="AJ2397" s="13"/>
      <c r="AK2397" s="13"/>
      <c r="AL2397" s="13"/>
      <c r="AM2397" s="13"/>
      <c r="AN2397" s="13"/>
      <c r="AO2397" s="13"/>
      <c r="AP2397" s="13"/>
    </row>
    <row r="2398" spans="1:42" x14ac:dyDescent="0.25">
      <c r="A2398" s="13"/>
      <c r="C2398" s="13"/>
      <c r="D2398" s="13"/>
      <c r="E2398" s="13"/>
      <c r="F2398" s="13"/>
      <c r="G2398" s="13"/>
      <c r="H2398" s="13"/>
      <c r="I2398" s="13"/>
      <c r="J2398" s="13"/>
      <c r="K2398" s="13"/>
      <c r="L2398" s="13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  <c r="W2398" s="13"/>
      <c r="X2398" s="13"/>
      <c r="Y2398" s="13"/>
      <c r="Z2398" s="13"/>
      <c r="AA2398" s="13"/>
      <c r="AB2398" s="13"/>
      <c r="AC2398" s="13"/>
      <c r="AD2398" s="13"/>
      <c r="AE2398" s="13"/>
      <c r="AF2398" s="13"/>
      <c r="AG2398" s="13"/>
      <c r="AH2398" s="13"/>
      <c r="AI2398" s="13"/>
      <c r="AJ2398" s="13"/>
      <c r="AK2398" s="13"/>
      <c r="AL2398" s="13"/>
      <c r="AM2398" s="13"/>
      <c r="AN2398" s="13"/>
      <c r="AO2398" s="13"/>
      <c r="AP2398" s="13"/>
    </row>
    <row r="2399" spans="1:42" x14ac:dyDescent="0.25">
      <c r="A2399" s="13"/>
      <c r="C2399" s="13"/>
      <c r="D2399" s="13"/>
      <c r="E2399" s="13"/>
      <c r="F2399" s="13"/>
      <c r="G2399" s="13"/>
      <c r="H2399" s="13"/>
      <c r="I2399" s="13"/>
      <c r="J2399" s="13"/>
      <c r="K2399" s="13"/>
      <c r="L2399" s="13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  <c r="W2399" s="13"/>
      <c r="X2399" s="13"/>
      <c r="Y2399" s="13"/>
      <c r="Z2399" s="13"/>
      <c r="AA2399" s="13"/>
      <c r="AB2399" s="13"/>
      <c r="AC2399" s="13"/>
      <c r="AD2399" s="13"/>
      <c r="AE2399" s="13"/>
      <c r="AF2399" s="13"/>
      <c r="AG2399" s="13"/>
      <c r="AH2399" s="13"/>
      <c r="AI2399" s="13"/>
      <c r="AJ2399" s="13"/>
      <c r="AK2399" s="13"/>
      <c r="AL2399" s="13"/>
      <c r="AM2399" s="13"/>
      <c r="AN2399" s="13"/>
      <c r="AO2399" s="13"/>
      <c r="AP2399" s="13"/>
    </row>
    <row r="2400" spans="1:42" x14ac:dyDescent="0.25">
      <c r="A2400" s="13"/>
      <c r="C2400" s="13"/>
      <c r="D2400" s="13"/>
      <c r="E2400" s="13"/>
      <c r="F2400" s="13"/>
      <c r="G2400" s="13"/>
      <c r="H2400" s="13"/>
      <c r="I2400" s="13"/>
      <c r="J2400" s="13"/>
      <c r="K2400" s="13"/>
      <c r="L2400" s="13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  <c r="W2400" s="13"/>
      <c r="X2400" s="13"/>
      <c r="Y2400" s="13"/>
      <c r="Z2400" s="13"/>
      <c r="AA2400" s="13"/>
      <c r="AB2400" s="13"/>
      <c r="AC2400" s="13"/>
      <c r="AD2400" s="13"/>
      <c r="AE2400" s="13"/>
      <c r="AF2400" s="13"/>
      <c r="AG2400" s="13"/>
      <c r="AH2400" s="13"/>
      <c r="AI2400" s="13"/>
      <c r="AJ2400" s="13"/>
      <c r="AK2400" s="13"/>
      <c r="AL2400" s="13"/>
      <c r="AM2400" s="13"/>
      <c r="AN2400" s="13"/>
      <c r="AO2400" s="13"/>
      <c r="AP2400" s="13"/>
    </row>
    <row r="2401" spans="1:42" x14ac:dyDescent="0.25">
      <c r="A2401" s="13"/>
      <c r="C2401" s="13"/>
      <c r="D2401" s="13"/>
      <c r="E2401" s="13"/>
      <c r="F2401" s="13"/>
      <c r="G2401" s="13"/>
      <c r="H2401" s="13"/>
      <c r="I2401" s="13"/>
      <c r="J2401" s="13"/>
      <c r="K2401" s="13"/>
      <c r="L2401" s="13"/>
      <c r="M2401" s="13"/>
      <c r="N2401" s="13"/>
      <c r="O2401" s="13"/>
      <c r="P2401" s="13"/>
      <c r="Q2401" s="13"/>
      <c r="R2401" s="13"/>
      <c r="S2401" s="13"/>
      <c r="T2401" s="13"/>
      <c r="U2401" s="13"/>
      <c r="V2401" s="13"/>
      <c r="W2401" s="13"/>
      <c r="X2401" s="13"/>
      <c r="Y2401" s="13"/>
      <c r="Z2401" s="13"/>
      <c r="AA2401" s="13"/>
      <c r="AB2401" s="13"/>
      <c r="AC2401" s="13"/>
      <c r="AD2401" s="13"/>
      <c r="AE2401" s="13"/>
      <c r="AF2401" s="13"/>
      <c r="AG2401" s="13"/>
      <c r="AH2401" s="13"/>
      <c r="AI2401" s="13"/>
      <c r="AJ2401" s="13"/>
      <c r="AK2401" s="13"/>
      <c r="AL2401" s="13"/>
      <c r="AM2401" s="13"/>
      <c r="AN2401" s="13"/>
      <c r="AO2401" s="13"/>
      <c r="AP2401" s="13"/>
    </row>
    <row r="2402" spans="1:42" x14ac:dyDescent="0.25">
      <c r="A2402" s="13"/>
      <c r="C2402" s="13"/>
      <c r="D2402" s="13"/>
      <c r="E2402" s="13"/>
      <c r="F2402" s="13"/>
      <c r="G2402" s="13"/>
      <c r="H2402" s="13"/>
      <c r="I2402" s="13"/>
      <c r="J2402" s="13"/>
      <c r="K2402" s="13"/>
      <c r="L2402" s="13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  <c r="W2402" s="13"/>
      <c r="X2402" s="13"/>
      <c r="Y2402" s="13"/>
      <c r="Z2402" s="13"/>
      <c r="AA2402" s="13"/>
      <c r="AB2402" s="13"/>
      <c r="AC2402" s="13"/>
      <c r="AD2402" s="13"/>
      <c r="AE2402" s="13"/>
      <c r="AF2402" s="13"/>
      <c r="AG2402" s="13"/>
      <c r="AH2402" s="13"/>
      <c r="AI2402" s="13"/>
      <c r="AJ2402" s="13"/>
      <c r="AK2402" s="13"/>
      <c r="AL2402" s="13"/>
      <c r="AM2402" s="13"/>
      <c r="AN2402" s="13"/>
      <c r="AO2402" s="13"/>
      <c r="AP2402" s="13"/>
    </row>
    <row r="2403" spans="1:42" x14ac:dyDescent="0.25">
      <c r="A2403" s="13"/>
      <c r="C2403" s="13"/>
      <c r="D2403" s="13"/>
      <c r="E2403" s="13"/>
      <c r="F2403" s="13"/>
      <c r="G2403" s="13"/>
      <c r="H2403" s="13"/>
      <c r="I2403" s="13"/>
      <c r="J2403" s="13"/>
      <c r="K2403" s="13"/>
      <c r="L2403" s="13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  <c r="W2403" s="13"/>
      <c r="X2403" s="13"/>
      <c r="Y2403" s="13"/>
      <c r="Z2403" s="13"/>
      <c r="AA2403" s="13"/>
      <c r="AB2403" s="13"/>
      <c r="AC2403" s="13"/>
      <c r="AD2403" s="13"/>
      <c r="AE2403" s="13"/>
      <c r="AF2403" s="13"/>
      <c r="AG2403" s="13"/>
      <c r="AH2403" s="13"/>
      <c r="AI2403" s="13"/>
      <c r="AJ2403" s="13"/>
      <c r="AK2403" s="13"/>
      <c r="AL2403" s="13"/>
      <c r="AM2403" s="13"/>
      <c r="AN2403" s="13"/>
      <c r="AO2403" s="13"/>
      <c r="AP2403" s="13"/>
    </row>
    <row r="2404" spans="1:42" x14ac:dyDescent="0.25">
      <c r="A2404" s="13"/>
      <c r="C2404" s="13"/>
      <c r="D2404" s="13"/>
      <c r="E2404" s="13"/>
      <c r="F2404" s="13"/>
      <c r="G2404" s="13"/>
      <c r="H2404" s="13"/>
      <c r="I2404" s="13"/>
      <c r="J2404" s="13"/>
      <c r="K2404" s="13"/>
      <c r="L2404" s="13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  <c r="W2404" s="13"/>
      <c r="X2404" s="13"/>
      <c r="Y2404" s="13"/>
      <c r="Z2404" s="13"/>
      <c r="AA2404" s="13"/>
      <c r="AB2404" s="13"/>
      <c r="AC2404" s="13"/>
      <c r="AD2404" s="13"/>
      <c r="AE2404" s="13"/>
      <c r="AF2404" s="13"/>
      <c r="AG2404" s="13"/>
      <c r="AH2404" s="13"/>
      <c r="AI2404" s="13"/>
      <c r="AJ2404" s="13"/>
      <c r="AK2404" s="13"/>
      <c r="AL2404" s="13"/>
      <c r="AM2404" s="13"/>
      <c r="AN2404" s="13"/>
      <c r="AO2404" s="13"/>
      <c r="AP2404" s="13"/>
    </row>
    <row r="2405" spans="1:42" x14ac:dyDescent="0.25">
      <c r="A2405" s="13"/>
      <c r="C2405" s="13"/>
      <c r="D2405" s="13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  <c r="W2405" s="13"/>
      <c r="X2405" s="13"/>
      <c r="Y2405" s="13"/>
      <c r="Z2405" s="13"/>
      <c r="AA2405" s="13"/>
      <c r="AB2405" s="13"/>
      <c r="AC2405" s="13"/>
      <c r="AD2405" s="13"/>
      <c r="AE2405" s="13"/>
      <c r="AF2405" s="13"/>
      <c r="AG2405" s="13"/>
      <c r="AH2405" s="13"/>
      <c r="AI2405" s="13"/>
      <c r="AJ2405" s="13"/>
      <c r="AK2405" s="13"/>
      <c r="AL2405" s="13"/>
      <c r="AM2405" s="13"/>
      <c r="AN2405" s="13"/>
      <c r="AO2405" s="13"/>
      <c r="AP2405" s="13"/>
    </row>
    <row r="2406" spans="1:42" x14ac:dyDescent="0.25">
      <c r="A2406" s="13"/>
      <c r="C2406" s="13"/>
      <c r="D2406" s="13"/>
      <c r="E2406" s="13"/>
      <c r="F2406" s="13"/>
      <c r="G2406" s="13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  <c r="W2406" s="13"/>
      <c r="X2406" s="13"/>
      <c r="Y2406" s="13"/>
      <c r="Z2406" s="13"/>
      <c r="AA2406" s="13"/>
      <c r="AB2406" s="13"/>
      <c r="AC2406" s="13"/>
      <c r="AD2406" s="13"/>
      <c r="AE2406" s="13"/>
      <c r="AF2406" s="13"/>
      <c r="AG2406" s="13"/>
      <c r="AH2406" s="13"/>
      <c r="AI2406" s="13"/>
      <c r="AJ2406" s="13"/>
      <c r="AK2406" s="13"/>
      <c r="AL2406" s="13"/>
      <c r="AM2406" s="13"/>
      <c r="AN2406" s="13"/>
      <c r="AO2406" s="13"/>
      <c r="AP2406" s="13"/>
    </row>
    <row r="2407" spans="1:42" x14ac:dyDescent="0.25">
      <c r="A2407" s="13"/>
      <c r="C2407" s="13"/>
      <c r="D2407" s="13"/>
      <c r="E2407" s="13"/>
      <c r="F2407" s="13"/>
      <c r="G2407" s="13"/>
      <c r="H2407" s="13"/>
      <c r="I2407" s="13"/>
      <c r="J2407" s="13"/>
      <c r="K2407" s="13"/>
      <c r="L2407" s="13"/>
      <c r="M2407" s="13"/>
      <c r="N2407" s="13"/>
      <c r="O2407" s="13"/>
      <c r="P2407" s="13"/>
      <c r="Q2407" s="13"/>
      <c r="R2407" s="13"/>
      <c r="S2407" s="13"/>
      <c r="T2407" s="13"/>
      <c r="U2407" s="13"/>
      <c r="V2407" s="13"/>
      <c r="W2407" s="13"/>
      <c r="X2407" s="13"/>
      <c r="Y2407" s="13"/>
      <c r="Z2407" s="13"/>
      <c r="AA2407" s="13"/>
      <c r="AB2407" s="13"/>
      <c r="AC2407" s="13"/>
      <c r="AD2407" s="13"/>
      <c r="AE2407" s="13"/>
      <c r="AF2407" s="13"/>
      <c r="AG2407" s="13"/>
      <c r="AH2407" s="13"/>
      <c r="AI2407" s="13"/>
      <c r="AJ2407" s="13"/>
      <c r="AK2407" s="13"/>
      <c r="AL2407" s="13"/>
      <c r="AM2407" s="13"/>
      <c r="AN2407" s="13"/>
      <c r="AO2407" s="13"/>
      <c r="AP2407" s="13"/>
    </row>
    <row r="2408" spans="1:42" x14ac:dyDescent="0.25">
      <c r="A2408" s="13"/>
      <c r="C2408" s="13"/>
      <c r="D2408" s="13"/>
      <c r="E2408" s="13"/>
      <c r="F2408" s="13"/>
      <c r="G2408" s="13"/>
      <c r="H2408" s="13"/>
      <c r="I2408" s="13"/>
      <c r="J2408" s="13"/>
      <c r="K2408" s="13"/>
      <c r="L2408" s="13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  <c r="W2408" s="13"/>
      <c r="X2408" s="13"/>
      <c r="Y2408" s="13"/>
      <c r="Z2408" s="13"/>
      <c r="AA2408" s="13"/>
      <c r="AB2408" s="13"/>
      <c r="AC2408" s="13"/>
      <c r="AD2408" s="13"/>
      <c r="AE2408" s="13"/>
      <c r="AF2408" s="13"/>
      <c r="AG2408" s="13"/>
      <c r="AH2408" s="13"/>
      <c r="AI2408" s="13"/>
      <c r="AJ2408" s="13"/>
      <c r="AK2408" s="13"/>
      <c r="AL2408" s="13"/>
      <c r="AM2408" s="13"/>
      <c r="AN2408" s="13"/>
      <c r="AO2408" s="13"/>
      <c r="AP2408" s="13"/>
    </row>
    <row r="2409" spans="1:42" x14ac:dyDescent="0.25">
      <c r="A2409" s="13"/>
      <c r="C2409" s="13"/>
      <c r="D2409" s="13"/>
      <c r="E2409" s="13"/>
      <c r="F2409" s="13"/>
      <c r="G2409" s="13"/>
      <c r="H2409" s="13"/>
      <c r="I2409" s="13"/>
      <c r="J2409" s="13"/>
      <c r="K2409" s="13"/>
      <c r="L2409" s="13"/>
      <c r="M2409" s="13"/>
      <c r="N2409" s="13"/>
      <c r="O2409" s="13"/>
      <c r="P2409" s="13"/>
      <c r="Q2409" s="13"/>
      <c r="R2409" s="13"/>
      <c r="S2409" s="13"/>
      <c r="T2409" s="13"/>
      <c r="U2409" s="13"/>
      <c r="V2409" s="13"/>
      <c r="W2409" s="13"/>
      <c r="X2409" s="13"/>
      <c r="Y2409" s="13"/>
      <c r="Z2409" s="13"/>
      <c r="AA2409" s="13"/>
      <c r="AB2409" s="13"/>
      <c r="AC2409" s="13"/>
      <c r="AD2409" s="13"/>
      <c r="AE2409" s="13"/>
      <c r="AF2409" s="13"/>
      <c r="AG2409" s="13"/>
      <c r="AH2409" s="13"/>
      <c r="AI2409" s="13"/>
      <c r="AJ2409" s="13"/>
      <c r="AK2409" s="13"/>
      <c r="AL2409" s="13"/>
      <c r="AM2409" s="13"/>
      <c r="AN2409" s="13"/>
      <c r="AO2409" s="13"/>
      <c r="AP2409" s="13"/>
    </row>
    <row r="2410" spans="1:42" x14ac:dyDescent="0.25">
      <c r="A2410" s="13"/>
      <c r="C2410" s="13"/>
      <c r="D2410" s="13"/>
      <c r="E2410" s="13"/>
      <c r="F2410" s="13"/>
      <c r="G2410" s="13"/>
      <c r="H2410" s="13"/>
      <c r="I2410" s="13"/>
      <c r="J2410" s="13"/>
      <c r="K2410" s="13"/>
      <c r="L2410" s="13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  <c r="W2410" s="13"/>
      <c r="X2410" s="13"/>
      <c r="Y2410" s="13"/>
      <c r="Z2410" s="13"/>
      <c r="AA2410" s="13"/>
      <c r="AB2410" s="13"/>
      <c r="AC2410" s="13"/>
      <c r="AD2410" s="13"/>
      <c r="AE2410" s="13"/>
      <c r="AF2410" s="13"/>
      <c r="AG2410" s="13"/>
      <c r="AH2410" s="13"/>
      <c r="AI2410" s="13"/>
      <c r="AJ2410" s="13"/>
      <c r="AK2410" s="13"/>
      <c r="AL2410" s="13"/>
      <c r="AM2410" s="13"/>
      <c r="AN2410" s="13"/>
      <c r="AO2410" s="13"/>
      <c r="AP2410" s="13"/>
    </row>
    <row r="2411" spans="1:42" x14ac:dyDescent="0.25">
      <c r="A2411" s="13"/>
      <c r="C2411" s="13"/>
      <c r="D2411" s="13"/>
      <c r="E2411" s="13"/>
      <c r="F2411" s="13"/>
      <c r="G2411" s="13"/>
      <c r="H2411" s="13"/>
      <c r="I2411" s="13"/>
      <c r="J2411" s="13"/>
      <c r="K2411" s="13"/>
      <c r="L2411" s="13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  <c r="W2411" s="13"/>
      <c r="X2411" s="13"/>
      <c r="Y2411" s="13"/>
      <c r="Z2411" s="13"/>
      <c r="AA2411" s="13"/>
      <c r="AB2411" s="13"/>
      <c r="AC2411" s="13"/>
      <c r="AD2411" s="13"/>
      <c r="AE2411" s="13"/>
      <c r="AF2411" s="13"/>
      <c r="AG2411" s="13"/>
      <c r="AH2411" s="13"/>
      <c r="AI2411" s="13"/>
      <c r="AJ2411" s="13"/>
      <c r="AK2411" s="13"/>
      <c r="AL2411" s="13"/>
      <c r="AM2411" s="13"/>
      <c r="AN2411" s="13"/>
      <c r="AO2411" s="13"/>
      <c r="AP2411" s="13"/>
    </row>
    <row r="2412" spans="1:42" x14ac:dyDescent="0.25">
      <c r="A2412" s="13"/>
      <c r="C2412" s="13"/>
      <c r="D2412" s="13"/>
      <c r="E2412" s="13"/>
      <c r="F2412" s="13"/>
      <c r="G2412" s="13"/>
      <c r="H2412" s="13"/>
      <c r="I2412" s="13"/>
      <c r="J2412" s="13"/>
      <c r="K2412" s="13"/>
      <c r="L2412" s="13"/>
      <c r="M2412" s="13"/>
      <c r="N2412" s="13"/>
      <c r="O2412" s="13"/>
      <c r="P2412" s="13"/>
      <c r="Q2412" s="13"/>
      <c r="R2412" s="13"/>
      <c r="S2412" s="13"/>
      <c r="T2412" s="13"/>
      <c r="U2412" s="13"/>
      <c r="V2412" s="13"/>
      <c r="W2412" s="13"/>
      <c r="X2412" s="13"/>
      <c r="Y2412" s="13"/>
      <c r="Z2412" s="13"/>
      <c r="AA2412" s="13"/>
      <c r="AB2412" s="13"/>
      <c r="AC2412" s="13"/>
      <c r="AD2412" s="13"/>
      <c r="AE2412" s="13"/>
      <c r="AF2412" s="13"/>
      <c r="AG2412" s="13"/>
      <c r="AH2412" s="13"/>
      <c r="AI2412" s="13"/>
      <c r="AJ2412" s="13"/>
      <c r="AK2412" s="13"/>
      <c r="AL2412" s="13"/>
      <c r="AM2412" s="13"/>
      <c r="AN2412" s="13"/>
      <c r="AO2412" s="13"/>
      <c r="AP2412" s="13"/>
    </row>
    <row r="2413" spans="1:42" x14ac:dyDescent="0.25">
      <c r="A2413" s="13"/>
      <c r="C2413" s="13"/>
      <c r="D2413" s="13"/>
      <c r="E2413" s="13"/>
      <c r="F2413" s="13"/>
      <c r="G2413" s="13"/>
      <c r="H2413" s="13"/>
      <c r="I2413" s="13"/>
      <c r="J2413" s="13"/>
      <c r="K2413" s="13"/>
      <c r="L2413" s="13"/>
      <c r="M2413" s="13"/>
      <c r="N2413" s="13"/>
      <c r="O2413" s="13"/>
      <c r="P2413" s="13"/>
      <c r="Q2413" s="13"/>
      <c r="R2413" s="13"/>
      <c r="S2413" s="13"/>
      <c r="T2413" s="13"/>
      <c r="U2413" s="13"/>
      <c r="V2413" s="13"/>
      <c r="W2413" s="13"/>
      <c r="X2413" s="13"/>
      <c r="Y2413" s="13"/>
      <c r="Z2413" s="13"/>
      <c r="AA2413" s="13"/>
      <c r="AB2413" s="13"/>
      <c r="AC2413" s="13"/>
      <c r="AD2413" s="13"/>
      <c r="AE2413" s="13"/>
      <c r="AF2413" s="13"/>
      <c r="AG2413" s="13"/>
      <c r="AH2413" s="13"/>
      <c r="AI2413" s="13"/>
      <c r="AJ2413" s="13"/>
      <c r="AK2413" s="13"/>
      <c r="AL2413" s="13"/>
      <c r="AM2413" s="13"/>
      <c r="AN2413" s="13"/>
      <c r="AO2413" s="13"/>
      <c r="AP2413" s="13"/>
    </row>
    <row r="2414" spans="1:42" x14ac:dyDescent="0.25">
      <c r="A2414" s="13"/>
      <c r="C2414" s="13"/>
      <c r="D2414" s="13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  <c r="W2414" s="13"/>
      <c r="X2414" s="13"/>
      <c r="Y2414" s="13"/>
      <c r="Z2414" s="13"/>
      <c r="AA2414" s="13"/>
      <c r="AB2414" s="13"/>
      <c r="AC2414" s="13"/>
      <c r="AD2414" s="13"/>
      <c r="AE2414" s="13"/>
      <c r="AF2414" s="13"/>
      <c r="AG2414" s="13"/>
      <c r="AH2414" s="13"/>
      <c r="AI2414" s="13"/>
      <c r="AJ2414" s="13"/>
      <c r="AK2414" s="13"/>
      <c r="AL2414" s="13"/>
      <c r="AM2414" s="13"/>
      <c r="AN2414" s="13"/>
      <c r="AO2414" s="13"/>
      <c r="AP2414" s="13"/>
    </row>
    <row r="2415" spans="1:42" x14ac:dyDescent="0.25">
      <c r="A2415" s="13"/>
      <c r="C2415" s="13"/>
      <c r="D2415" s="13"/>
      <c r="E2415" s="13"/>
      <c r="F2415" s="13"/>
      <c r="G2415" s="13"/>
      <c r="H2415" s="13"/>
      <c r="I2415" s="13"/>
      <c r="J2415" s="13"/>
      <c r="K2415" s="13"/>
      <c r="L2415" s="13"/>
      <c r="M2415" s="13"/>
      <c r="N2415" s="13"/>
      <c r="O2415" s="13"/>
      <c r="P2415" s="13"/>
      <c r="Q2415" s="13"/>
      <c r="R2415" s="13"/>
      <c r="S2415" s="13"/>
      <c r="T2415" s="13"/>
      <c r="U2415" s="13"/>
      <c r="V2415" s="13"/>
      <c r="W2415" s="13"/>
      <c r="X2415" s="13"/>
      <c r="Y2415" s="13"/>
      <c r="Z2415" s="13"/>
      <c r="AA2415" s="13"/>
      <c r="AB2415" s="13"/>
      <c r="AC2415" s="13"/>
      <c r="AD2415" s="13"/>
      <c r="AE2415" s="13"/>
      <c r="AF2415" s="13"/>
      <c r="AG2415" s="13"/>
      <c r="AH2415" s="13"/>
      <c r="AI2415" s="13"/>
      <c r="AJ2415" s="13"/>
      <c r="AK2415" s="13"/>
      <c r="AL2415" s="13"/>
      <c r="AM2415" s="13"/>
      <c r="AN2415" s="13"/>
      <c r="AO2415" s="13"/>
      <c r="AP2415" s="13"/>
    </row>
    <row r="2416" spans="1:42" x14ac:dyDescent="0.25">
      <c r="A2416" s="13"/>
      <c r="C2416" s="13"/>
      <c r="D2416" s="13"/>
      <c r="E2416" s="13"/>
      <c r="F2416" s="13"/>
      <c r="G2416" s="13"/>
      <c r="H2416" s="13"/>
      <c r="I2416" s="13"/>
      <c r="J2416" s="13"/>
      <c r="K2416" s="13"/>
      <c r="L2416" s="13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  <c r="W2416" s="13"/>
      <c r="X2416" s="13"/>
      <c r="Y2416" s="13"/>
      <c r="Z2416" s="13"/>
      <c r="AA2416" s="13"/>
      <c r="AB2416" s="13"/>
      <c r="AC2416" s="13"/>
      <c r="AD2416" s="13"/>
      <c r="AE2416" s="13"/>
      <c r="AF2416" s="13"/>
      <c r="AG2416" s="13"/>
      <c r="AH2416" s="13"/>
      <c r="AI2416" s="13"/>
      <c r="AJ2416" s="13"/>
      <c r="AK2416" s="13"/>
      <c r="AL2416" s="13"/>
      <c r="AM2416" s="13"/>
      <c r="AN2416" s="13"/>
      <c r="AO2416" s="13"/>
      <c r="AP2416" s="13"/>
    </row>
    <row r="2417" spans="1:42" x14ac:dyDescent="0.25">
      <c r="A2417" s="13"/>
      <c r="C2417" s="13"/>
      <c r="D2417" s="13"/>
      <c r="E2417" s="13"/>
      <c r="F2417" s="13"/>
      <c r="G2417" s="13"/>
      <c r="H2417" s="13"/>
      <c r="I2417" s="13"/>
      <c r="J2417" s="13"/>
      <c r="K2417" s="13"/>
      <c r="L2417" s="13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  <c r="W2417" s="13"/>
      <c r="X2417" s="13"/>
      <c r="Y2417" s="13"/>
      <c r="Z2417" s="13"/>
      <c r="AA2417" s="13"/>
      <c r="AB2417" s="13"/>
      <c r="AC2417" s="13"/>
      <c r="AD2417" s="13"/>
      <c r="AE2417" s="13"/>
      <c r="AF2417" s="13"/>
      <c r="AG2417" s="13"/>
      <c r="AH2417" s="13"/>
      <c r="AI2417" s="13"/>
      <c r="AJ2417" s="13"/>
      <c r="AK2417" s="13"/>
      <c r="AL2417" s="13"/>
      <c r="AM2417" s="13"/>
      <c r="AN2417" s="13"/>
      <c r="AO2417" s="13"/>
      <c r="AP2417" s="13"/>
    </row>
    <row r="2418" spans="1:42" x14ac:dyDescent="0.25">
      <c r="A2418" s="13"/>
      <c r="C2418" s="13"/>
      <c r="D2418" s="13"/>
      <c r="E2418" s="13"/>
      <c r="F2418" s="13"/>
      <c r="G2418" s="13"/>
      <c r="H2418" s="13"/>
      <c r="I2418" s="13"/>
      <c r="J2418" s="13"/>
      <c r="K2418" s="13"/>
      <c r="L2418" s="13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  <c r="W2418" s="13"/>
      <c r="X2418" s="13"/>
      <c r="Y2418" s="13"/>
      <c r="Z2418" s="13"/>
      <c r="AA2418" s="13"/>
      <c r="AB2418" s="13"/>
      <c r="AC2418" s="13"/>
      <c r="AD2418" s="13"/>
      <c r="AE2418" s="13"/>
      <c r="AF2418" s="13"/>
      <c r="AG2418" s="13"/>
      <c r="AH2418" s="13"/>
      <c r="AI2418" s="13"/>
      <c r="AJ2418" s="13"/>
      <c r="AK2418" s="13"/>
      <c r="AL2418" s="13"/>
      <c r="AM2418" s="13"/>
      <c r="AN2418" s="13"/>
      <c r="AO2418" s="13"/>
      <c r="AP2418" s="13"/>
    </row>
    <row r="2419" spans="1:42" x14ac:dyDescent="0.25">
      <c r="A2419" s="13"/>
      <c r="C2419" s="13"/>
      <c r="D2419" s="13"/>
      <c r="E2419" s="13"/>
      <c r="F2419" s="13"/>
      <c r="G2419" s="13"/>
      <c r="H2419" s="13"/>
      <c r="I2419" s="13"/>
      <c r="J2419" s="13"/>
      <c r="K2419" s="13"/>
      <c r="L2419" s="13"/>
      <c r="M2419" s="13"/>
      <c r="N2419" s="13"/>
      <c r="O2419" s="13"/>
      <c r="P2419" s="13"/>
      <c r="Q2419" s="13"/>
      <c r="R2419" s="13"/>
      <c r="S2419" s="13"/>
      <c r="T2419" s="13"/>
      <c r="U2419" s="13"/>
      <c r="V2419" s="13"/>
      <c r="W2419" s="13"/>
      <c r="X2419" s="13"/>
      <c r="Y2419" s="13"/>
      <c r="Z2419" s="13"/>
      <c r="AA2419" s="13"/>
      <c r="AB2419" s="13"/>
      <c r="AC2419" s="13"/>
      <c r="AD2419" s="13"/>
      <c r="AE2419" s="13"/>
      <c r="AF2419" s="13"/>
      <c r="AG2419" s="13"/>
      <c r="AH2419" s="13"/>
      <c r="AI2419" s="13"/>
      <c r="AJ2419" s="13"/>
      <c r="AK2419" s="13"/>
      <c r="AL2419" s="13"/>
      <c r="AM2419" s="13"/>
      <c r="AN2419" s="13"/>
      <c r="AO2419" s="13"/>
      <c r="AP2419" s="13"/>
    </row>
    <row r="2420" spans="1:42" x14ac:dyDescent="0.25">
      <c r="A2420" s="13"/>
      <c r="C2420" s="13"/>
      <c r="D2420" s="13"/>
      <c r="E2420" s="13"/>
      <c r="F2420" s="13"/>
      <c r="G2420" s="13"/>
      <c r="H2420" s="13"/>
      <c r="I2420" s="13"/>
      <c r="J2420" s="13"/>
      <c r="K2420" s="13"/>
      <c r="L2420" s="13"/>
      <c r="M2420" s="13"/>
      <c r="N2420" s="13"/>
      <c r="O2420" s="13"/>
      <c r="P2420" s="13"/>
      <c r="Q2420" s="13"/>
      <c r="R2420" s="13"/>
      <c r="S2420" s="13"/>
      <c r="T2420" s="13"/>
      <c r="U2420" s="13"/>
      <c r="V2420" s="13"/>
      <c r="W2420" s="13"/>
      <c r="X2420" s="13"/>
      <c r="Y2420" s="13"/>
      <c r="Z2420" s="13"/>
      <c r="AA2420" s="13"/>
      <c r="AB2420" s="13"/>
      <c r="AC2420" s="13"/>
      <c r="AD2420" s="13"/>
      <c r="AE2420" s="13"/>
      <c r="AF2420" s="13"/>
      <c r="AG2420" s="13"/>
      <c r="AH2420" s="13"/>
      <c r="AI2420" s="13"/>
      <c r="AJ2420" s="13"/>
      <c r="AK2420" s="13"/>
      <c r="AL2420" s="13"/>
      <c r="AM2420" s="13"/>
      <c r="AN2420" s="13"/>
      <c r="AO2420" s="13"/>
      <c r="AP2420" s="13"/>
    </row>
    <row r="2421" spans="1:42" x14ac:dyDescent="0.25">
      <c r="A2421" s="13"/>
      <c r="C2421" s="13"/>
      <c r="D2421" s="13"/>
      <c r="E2421" s="13"/>
      <c r="F2421" s="13"/>
      <c r="G2421" s="13"/>
      <c r="H2421" s="13"/>
      <c r="I2421" s="13"/>
      <c r="J2421" s="13"/>
      <c r="K2421" s="13"/>
      <c r="L2421" s="13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  <c r="W2421" s="13"/>
      <c r="X2421" s="13"/>
      <c r="Y2421" s="13"/>
      <c r="Z2421" s="13"/>
      <c r="AA2421" s="13"/>
      <c r="AB2421" s="13"/>
      <c r="AC2421" s="13"/>
      <c r="AD2421" s="13"/>
      <c r="AE2421" s="13"/>
      <c r="AF2421" s="13"/>
      <c r="AG2421" s="13"/>
      <c r="AH2421" s="13"/>
      <c r="AI2421" s="13"/>
      <c r="AJ2421" s="13"/>
      <c r="AK2421" s="13"/>
      <c r="AL2421" s="13"/>
      <c r="AM2421" s="13"/>
      <c r="AN2421" s="13"/>
      <c r="AO2421" s="13"/>
      <c r="AP2421" s="13"/>
    </row>
    <row r="2422" spans="1:42" x14ac:dyDescent="0.25">
      <c r="A2422" s="13"/>
      <c r="C2422" s="13"/>
      <c r="D2422" s="13"/>
      <c r="E2422" s="13"/>
      <c r="F2422" s="13"/>
      <c r="G2422" s="13"/>
      <c r="H2422" s="13"/>
      <c r="I2422" s="13"/>
      <c r="J2422" s="13"/>
      <c r="K2422" s="13"/>
      <c r="L2422" s="13"/>
      <c r="M2422" s="13"/>
      <c r="N2422" s="13"/>
      <c r="O2422" s="13"/>
      <c r="P2422" s="13"/>
      <c r="Q2422" s="13"/>
      <c r="R2422" s="13"/>
      <c r="S2422" s="13"/>
      <c r="T2422" s="13"/>
      <c r="U2422" s="13"/>
      <c r="V2422" s="13"/>
      <c r="W2422" s="13"/>
      <c r="X2422" s="13"/>
      <c r="Y2422" s="13"/>
      <c r="Z2422" s="13"/>
      <c r="AA2422" s="13"/>
      <c r="AB2422" s="13"/>
      <c r="AC2422" s="13"/>
      <c r="AD2422" s="13"/>
      <c r="AE2422" s="13"/>
      <c r="AF2422" s="13"/>
      <c r="AG2422" s="13"/>
      <c r="AH2422" s="13"/>
      <c r="AI2422" s="13"/>
      <c r="AJ2422" s="13"/>
      <c r="AK2422" s="13"/>
      <c r="AL2422" s="13"/>
      <c r="AM2422" s="13"/>
      <c r="AN2422" s="13"/>
      <c r="AO2422" s="13"/>
      <c r="AP2422" s="13"/>
    </row>
    <row r="2423" spans="1:42" x14ac:dyDescent="0.25">
      <c r="A2423" s="13"/>
      <c r="C2423" s="13"/>
      <c r="D2423" s="13"/>
      <c r="E2423" s="13"/>
      <c r="F2423" s="13"/>
      <c r="G2423" s="13"/>
      <c r="H2423" s="13"/>
      <c r="I2423" s="13"/>
      <c r="J2423" s="13"/>
      <c r="K2423" s="13"/>
      <c r="L2423" s="13"/>
      <c r="M2423" s="13"/>
      <c r="N2423" s="13"/>
      <c r="O2423" s="13"/>
      <c r="P2423" s="13"/>
      <c r="Q2423" s="13"/>
      <c r="R2423" s="13"/>
      <c r="S2423" s="13"/>
      <c r="T2423" s="13"/>
      <c r="U2423" s="13"/>
      <c r="V2423" s="13"/>
      <c r="W2423" s="13"/>
      <c r="X2423" s="13"/>
      <c r="Y2423" s="13"/>
      <c r="Z2423" s="13"/>
      <c r="AA2423" s="13"/>
      <c r="AB2423" s="13"/>
      <c r="AC2423" s="13"/>
      <c r="AD2423" s="13"/>
      <c r="AE2423" s="13"/>
      <c r="AF2423" s="13"/>
      <c r="AG2423" s="13"/>
      <c r="AH2423" s="13"/>
      <c r="AI2423" s="13"/>
      <c r="AJ2423" s="13"/>
      <c r="AK2423" s="13"/>
      <c r="AL2423" s="13"/>
      <c r="AM2423" s="13"/>
      <c r="AN2423" s="13"/>
      <c r="AO2423" s="13"/>
      <c r="AP2423" s="13"/>
    </row>
    <row r="2424" spans="1:42" x14ac:dyDescent="0.25">
      <c r="A2424" s="13"/>
      <c r="C2424" s="13"/>
      <c r="D2424" s="13"/>
      <c r="E2424" s="13"/>
      <c r="F2424" s="13"/>
      <c r="G2424" s="13"/>
      <c r="H2424" s="13"/>
      <c r="I2424" s="13"/>
      <c r="J2424" s="13"/>
      <c r="K2424" s="13"/>
      <c r="L2424" s="13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  <c r="W2424" s="13"/>
      <c r="X2424" s="13"/>
      <c r="Y2424" s="13"/>
      <c r="Z2424" s="13"/>
      <c r="AA2424" s="13"/>
      <c r="AB2424" s="13"/>
      <c r="AC2424" s="13"/>
      <c r="AD2424" s="13"/>
      <c r="AE2424" s="13"/>
      <c r="AF2424" s="13"/>
      <c r="AG2424" s="13"/>
      <c r="AH2424" s="13"/>
      <c r="AI2424" s="13"/>
      <c r="AJ2424" s="13"/>
      <c r="AK2424" s="13"/>
      <c r="AL2424" s="13"/>
      <c r="AM2424" s="13"/>
      <c r="AN2424" s="13"/>
      <c r="AO2424" s="13"/>
      <c r="AP2424" s="13"/>
    </row>
    <row r="2425" spans="1:42" x14ac:dyDescent="0.25">
      <c r="A2425" s="13"/>
      <c r="C2425" s="13"/>
      <c r="D2425" s="13"/>
      <c r="E2425" s="13"/>
      <c r="F2425" s="13"/>
      <c r="G2425" s="13"/>
      <c r="H2425" s="13"/>
      <c r="I2425" s="13"/>
      <c r="J2425" s="13"/>
      <c r="K2425" s="13"/>
      <c r="L2425" s="13"/>
      <c r="M2425" s="13"/>
      <c r="N2425" s="13"/>
      <c r="O2425" s="13"/>
      <c r="P2425" s="13"/>
      <c r="Q2425" s="13"/>
      <c r="R2425" s="13"/>
      <c r="S2425" s="13"/>
      <c r="T2425" s="13"/>
      <c r="U2425" s="13"/>
      <c r="V2425" s="13"/>
      <c r="W2425" s="13"/>
      <c r="X2425" s="13"/>
      <c r="Y2425" s="13"/>
      <c r="Z2425" s="13"/>
      <c r="AA2425" s="13"/>
      <c r="AB2425" s="13"/>
      <c r="AC2425" s="13"/>
      <c r="AD2425" s="13"/>
      <c r="AE2425" s="13"/>
      <c r="AF2425" s="13"/>
      <c r="AG2425" s="13"/>
      <c r="AH2425" s="13"/>
      <c r="AI2425" s="13"/>
      <c r="AJ2425" s="13"/>
      <c r="AK2425" s="13"/>
      <c r="AL2425" s="13"/>
      <c r="AM2425" s="13"/>
      <c r="AN2425" s="13"/>
      <c r="AO2425" s="13"/>
      <c r="AP2425" s="13"/>
    </row>
    <row r="2426" spans="1:42" x14ac:dyDescent="0.25">
      <c r="A2426" s="13"/>
      <c r="C2426" s="13"/>
      <c r="D2426" s="13"/>
      <c r="E2426" s="13"/>
      <c r="F2426" s="13"/>
      <c r="G2426" s="13"/>
      <c r="H2426" s="13"/>
      <c r="I2426" s="13"/>
      <c r="J2426" s="13"/>
      <c r="K2426" s="13"/>
      <c r="L2426" s="13"/>
      <c r="M2426" s="13"/>
      <c r="N2426" s="13"/>
      <c r="O2426" s="13"/>
      <c r="P2426" s="13"/>
      <c r="Q2426" s="13"/>
      <c r="R2426" s="13"/>
      <c r="S2426" s="13"/>
      <c r="T2426" s="13"/>
      <c r="U2426" s="13"/>
      <c r="V2426" s="13"/>
      <c r="W2426" s="13"/>
      <c r="X2426" s="13"/>
      <c r="Y2426" s="13"/>
      <c r="Z2426" s="13"/>
      <c r="AA2426" s="13"/>
      <c r="AB2426" s="13"/>
      <c r="AC2426" s="13"/>
      <c r="AD2426" s="13"/>
      <c r="AE2426" s="13"/>
      <c r="AF2426" s="13"/>
      <c r="AG2426" s="13"/>
      <c r="AH2426" s="13"/>
      <c r="AI2426" s="13"/>
      <c r="AJ2426" s="13"/>
      <c r="AK2426" s="13"/>
      <c r="AL2426" s="13"/>
      <c r="AM2426" s="13"/>
      <c r="AN2426" s="13"/>
      <c r="AO2426" s="13"/>
      <c r="AP2426" s="13"/>
    </row>
    <row r="2427" spans="1:42" x14ac:dyDescent="0.25">
      <c r="A2427" s="13"/>
      <c r="C2427" s="13"/>
      <c r="D2427" s="13"/>
      <c r="E2427" s="13"/>
      <c r="F2427" s="13"/>
      <c r="G2427" s="13"/>
      <c r="H2427" s="13"/>
      <c r="I2427" s="13"/>
      <c r="J2427" s="13"/>
      <c r="K2427" s="13"/>
      <c r="L2427" s="13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  <c r="W2427" s="13"/>
      <c r="X2427" s="13"/>
      <c r="Y2427" s="13"/>
      <c r="Z2427" s="13"/>
      <c r="AA2427" s="13"/>
      <c r="AB2427" s="13"/>
      <c r="AC2427" s="13"/>
      <c r="AD2427" s="13"/>
      <c r="AE2427" s="13"/>
      <c r="AF2427" s="13"/>
      <c r="AG2427" s="13"/>
      <c r="AH2427" s="13"/>
      <c r="AI2427" s="13"/>
      <c r="AJ2427" s="13"/>
      <c r="AK2427" s="13"/>
      <c r="AL2427" s="13"/>
      <c r="AM2427" s="13"/>
      <c r="AN2427" s="13"/>
      <c r="AO2427" s="13"/>
      <c r="AP2427" s="13"/>
    </row>
    <row r="2428" spans="1:42" x14ac:dyDescent="0.25">
      <c r="A2428" s="13"/>
      <c r="C2428" s="13"/>
      <c r="D2428" s="13"/>
      <c r="E2428" s="13"/>
      <c r="F2428" s="13"/>
      <c r="G2428" s="13"/>
      <c r="H2428" s="13"/>
      <c r="I2428" s="13"/>
      <c r="J2428" s="13"/>
      <c r="K2428" s="13"/>
      <c r="L2428" s="13"/>
      <c r="M2428" s="13"/>
      <c r="N2428" s="13"/>
      <c r="O2428" s="13"/>
      <c r="P2428" s="13"/>
      <c r="Q2428" s="13"/>
      <c r="R2428" s="13"/>
      <c r="S2428" s="13"/>
      <c r="T2428" s="13"/>
      <c r="U2428" s="13"/>
      <c r="V2428" s="13"/>
      <c r="W2428" s="13"/>
      <c r="X2428" s="13"/>
      <c r="Y2428" s="13"/>
      <c r="Z2428" s="13"/>
      <c r="AA2428" s="13"/>
      <c r="AB2428" s="13"/>
      <c r="AC2428" s="13"/>
      <c r="AD2428" s="13"/>
      <c r="AE2428" s="13"/>
      <c r="AF2428" s="13"/>
      <c r="AG2428" s="13"/>
      <c r="AH2428" s="13"/>
      <c r="AI2428" s="13"/>
      <c r="AJ2428" s="13"/>
      <c r="AK2428" s="13"/>
      <c r="AL2428" s="13"/>
      <c r="AM2428" s="13"/>
      <c r="AN2428" s="13"/>
      <c r="AO2428" s="13"/>
      <c r="AP2428" s="13"/>
    </row>
    <row r="2429" spans="1:42" x14ac:dyDescent="0.25">
      <c r="A2429" s="13"/>
      <c r="C2429" s="13"/>
      <c r="D2429" s="13"/>
      <c r="E2429" s="13"/>
      <c r="F2429" s="13"/>
      <c r="G2429" s="13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  <c r="W2429" s="13"/>
      <c r="X2429" s="13"/>
      <c r="Y2429" s="13"/>
      <c r="Z2429" s="13"/>
      <c r="AA2429" s="13"/>
      <c r="AB2429" s="13"/>
      <c r="AC2429" s="13"/>
      <c r="AD2429" s="13"/>
      <c r="AE2429" s="13"/>
      <c r="AF2429" s="13"/>
      <c r="AG2429" s="13"/>
      <c r="AH2429" s="13"/>
      <c r="AI2429" s="13"/>
      <c r="AJ2429" s="13"/>
      <c r="AK2429" s="13"/>
      <c r="AL2429" s="13"/>
      <c r="AM2429" s="13"/>
      <c r="AN2429" s="13"/>
      <c r="AO2429" s="13"/>
      <c r="AP2429" s="13"/>
    </row>
    <row r="2430" spans="1:42" x14ac:dyDescent="0.25">
      <c r="A2430" s="13"/>
      <c r="C2430" s="13"/>
      <c r="D2430" s="13"/>
      <c r="E2430" s="13"/>
      <c r="F2430" s="13"/>
      <c r="G2430" s="13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  <c r="W2430" s="13"/>
      <c r="X2430" s="13"/>
      <c r="Y2430" s="13"/>
      <c r="Z2430" s="13"/>
      <c r="AA2430" s="13"/>
      <c r="AB2430" s="13"/>
      <c r="AC2430" s="13"/>
      <c r="AD2430" s="13"/>
      <c r="AE2430" s="13"/>
      <c r="AF2430" s="13"/>
      <c r="AG2430" s="13"/>
      <c r="AH2430" s="13"/>
      <c r="AI2430" s="13"/>
      <c r="AJ2430" s="13"/>
      <c r="AK2430" s="13"/>
      <c r="AL2430" s="13"/>
      <c r="AM2430" s="13"/>
      <c r="AN2430" s="13"/>
      <c r="AO2430" s="13"/>
      <c r="AP2430" s="13"/>
    </row>
    <row r="2431" spans="1:42" x14ac:dyDescent="0.25">
      <c r="A2431" s="13"/>
      <c r="C2431" s="13"/>
      <c r="D2431" s="13"/>
      <c r="E2431" s="13"/>
      <c r="F2431" s="13"/>
      <c r="G2431" s="13"/>
      <c r="H2431" s="13"/>
      <c r="I2431" s="13"/>
      <c r="J2431" s="13"/>
      <c r="K2431" s="13"/>
      <c r="L2431" s="13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  <c r="W2431" s="13"/>
      <c r="X2431" s="13"/>
      <c r="Y2431" s="13"/>
      <c r="Z2431" s="13"/>
      <c r="AA2431" s="13"/>
      <c r="AB2431" s="13"/>
      <c r="AC2431" s="13"/>
      <c r="AD2431" s="13"/>
      <c r="AE2431" s="13"/>
      <c r="AF2431" s="13"/>
      <c r="AG2431" s="13"/>
      <c r="AH2431" s="13"/>
      <c r="AI2431" s="13"/>
      <c r="AJ2431" s="13"/>
      <c r="AK2431" s="13"/>
      <c r="AL2431" s="13"/>
      <c r="AM2431" s="13"/>
      <c r="AN2431" s="13"/>
      <c r="AO2431" s="13"/>
      <c r="AP2431" s="13"/>
    </row>
    <row r="2432" spans="1:42" x14ac:dyDescent="0.25">
      <c r="A2432" s="13"/>
      <c r="C2432" s="13"/>
      <c r="D2432" s="13"/>
      <c r="E2432" s="13"/>
      <c r="F2432" s="13"/>
      <c r="G2432" s="13"/>
      <c r="H2432" s="13"/>
      <c r="I2432" s="13"/>
      <c r="J2432" s="13"/>
      <c r="K2432" s="13"/>
      <c r="L2432" s="13"/>
      <c r="M2432" s="13"/>
      <c r="N2432" s="13"/>
      <c r="O2432" s="13"/>
      <c r="P2432" s="13"/>
      <c r="Q2432" s="13"/>
      <c r="R2432" s="13"/>
      <c r="S2432" s="13"/>
      <c r="T2432" s="13"/>
      <c r="U2432" s="13"/>
      <c r="V2432" s="13"/>
      <c r="W2432" s="13"/>
      <c r="X2432" s="13"/>
      <c r="Y2432" s="13"/>
      <c r="Z2432" s="13"/>
      <c r="AA2432" s="13"/>
      <c r="AB2432" s="13"/>
      <c r="AC2432" s="13"/>
      <c r="AD2432" s="13"/>
      <c r="AE2432" s="13"/>
      <c r="AF2432" s="13"/>
      <c r="AG2432" s="13"/>
      <c r="AH2432" s="13"/>
      <c r="AI2432" s="13"/>
      <c r="AJ2432" s="13"/>
      <c r="AK2432" s="13"/>
      <c r="AL2432" s="13"/>
      <c r="AM2432" s="13"/>
      <c r="AN2432" s="13"/>
      <c r="AO2432" s="13"/>
      <c r="AP2432" s="13"/>
    </row>
    <row r="2433" spans="1:42" x14ac:dyDescent="0.25">
      <c r="A2433" s="13"/>
      <c r="C2433" s="13"/>
      <c r="D2433" s="13"/>
      <c r="E2433" s="13"/>
      <c r="F2433" s="13"/>
      <c r="G2433" s="13"/>
      <c r="H2433" s="13"/>
      <c r="I2433" s="13"/>
      <c r="J2433" s="13"/>
      <c r="K2433" s="13"/>
      <c r="L2433" s="13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  <c r="W2433" s="13"/>
      <c r="X2433" s="13"/>
      <c r="Y2433" s="13"/>
      <c r="Z2433" s="13"/>
      <c r="AA2433" s="13"/>
      <c r="AB2433" s="13"/>
      <c r="AC2433" s="13"/>
      <c r="AD2433" s="13"/>
      <c r="AE2433" s="13"/>
      <c r="AF2433" s="13"/>
      <c r="AG2433" s="13"/>
      <c r="AH2433" s="13"/>
      <c r="AI2433" s="13"/>
      <c r="AJ2433" s="13"/>
      <c r="AK2433" s="13"/>
      <c r="AL2433" s="13"/>
      <c r="AM2433" s="13"/>
      <c r="AN2433" s="13"/>
      <c r="AO2433" s="13"/>
      <c r="AP2433" s="13"/>
    </row>
    <row r="2434" spans="1:42" x14ac:dyDescent="0.25">
      <c r="A2434" s="13"/>
      <c r="C2434" s="13"/>
      <c r="D2434" s="13"/>
      <c r="E2434" s="13"/>
      <c r="F2434" s="13"/>
      <c r="G2434" s="13"/>
      <c r="H2434" s="13"/>
      <c r="I2434" s="13"/>
      <c r="J2434" s="13"/>
      <c r="K2434" s="13"/>
      <c r="L2434" s="13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  <c r="W2434" s="13"/>
      <c r="X2434" s="13"/>
      <c r="Y2434" s="13"/>
      <c r="Z2434" s="13"/>
      <c r="AA2434" s="13"/>
      <c r="AB2434" s="13"/>
      <c r="AC2434" s="13"/>
      <c r="AD2434" s="13"/>
      <c r="AE2434" s="13"/>
      <c r="AF2434" s="13"/>
      <c r="AG2434" s="13"/>
      <c r="AH2434" s="13"/>
      <c r="AI2434" s="13"/>
      <c r="AJ2434" s="13"/>
      <c r="AK2434" s="13"/>
      <c r="AL2434" s="13"/>
      <c r="AM2434" s="13"/>
      <c r="AN2434" s="13"/>
      <c r="AO2434" s="13"/>
      <c r="AP2434" s="13"/>
    </row>
    <row r="2435" spans="1:42" x14ac:dyDescent="0.25">
      <c r="A2435" s="13"/>
      <c r="C2435" s="13"/>
      <c r="D2435" s="13"/>
      <c r="E2435" s="13"/>
      <c r="F2435" s="13"/>
      <c r="G2435" s="13"/>
      <c r="H2435" s="13"/>
      <c r="I2435" s="13"/>
      <c r="J2435" s="13"/>
      <c r="K2435" s="13"/>
      <c r="L2435" s="13"/>
      <c r="M2435" s="13"/>
      <c r="N2435" s="13"/>
      <c r="O2435" s="13"/>
      <c r="P2435" s="13"/>
      <c r="Q2435" s="13"/>
      <c r="R2435" s="13"/>
      <c r="S2435" s="13"/>
      <c r="T2435" s="13"/>
      <c r="U2435" s="13"/>
      <c r="V2435" s="13"/>
      <c r="W2435" s="13"/>
      <c r="X2435" s="13"/>
      <c r="Y2435" s="13"/>
      <c r="Z2435" s="13"/>
      <c r="AA2435" s="13"/>
      <c r="AB2435" s="13"/>
      <c r="AC2435" s="13"/>
      <c r="AD2435" s="13"/>
      <c r="AE2435" s="13"/>
      <c r="AF2435" s="13"/>
      <c r="AG2435" s="13"/>
      <c r="AH2435" s="13"/>
      <c r="AI2435" s="13"/>
      <c r="AJ2435" s="13"/>
      <c r="AK2435" s="13"/>
      <c r="AL2435" s="13"/>
      <c r="AM2435" s="13"/>
      <c r="AN2435" s="13"/>
      <c r="AO2435" s="13"/>
      <c r="AP2435" s="13"/>
    </row>
    <row r="2436" spans="1:42" x14ac:dyDescent="0.25">
      <c r="A2436" s="13"/>
      <c r="C2436" s="13"/>
      <c r="D2436" s="13"/>
      <c r="E2436" s="13"/>
      <c r="F2436" s="13"/>
      <c r="G2436" s="13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  <c r="W2436" s="13"/>
      <c r="X2436" s="13"/>
      <c r="Y2436" s="13"/>
      <c r="Z2436" s="13"/>
      <c r="AA2436" s="13"/>
      <c r="AB2436" s="13"/>
      <c r="AC2436" s="13"/>
      <c r="AD2436" s="13"/>
      <c r="AE2436" s="13"/>
      <c r="AF2436" s="13"/>
      <c r="AG2436" s="13"/>
      <c r="AH2436" s="13"/>
      <c r="AI2436" s="13"/>
      <c r="AJ2436" s="13"/>
      <c r="AK2436" s="13"/>
      <c r="AL2436" s="13"/>
      <c r="AM2436" s="13"/>
      <c r="AN2436" s="13"/>
      <c r="AO2436" s="13"/>
      <c r="AP2436" s="13"/>
    </row>
    <row r="2437" spans="1:42" x14ac:dyDescent="0.25">
      <c r="A2437" s="13"/>
      <c r="C2437" s="13"/>
      <c r="D2437" s="13"/>
      <c r="E2437" s="13"/>
      <c r="F2437" s="13"/>
      <c r="G2437" s="13"/>
      <c r="H2437" s="13"/>
      <c r="I2437" s="13"/>
      <c r="J2437" s="13"/>
      <c r="K2437" s="13"/>
      <c r="L2437" s="13"/>
      <c r="M2437" s="13"/>
      <c r="N2437" s="13"/>
      <c r="O2437" s="13"/>
      <c r="P2437" s="13"/>
      <c r="Q2437" s="13"/>
      <c r="R2437" s="13"/>
      <c r="S2437" s="13"/>
      <c r="T2437" s="13"/>
      <c r="U2437" s="13"/>
      <c r="V2437" s="13"/>
      <c r="W2437" s="13"/>
      <c r="X2437" s="13"/>
      <c r="Y2437" s="13"/>
      <c r="Z2437" s="13"/>
      <c r="AA2437" s="13"/>
      <c r="AB2437" s="13"/>
      <c r="AC2437" s="13"/>
      <c r="AD2437" s="13"/>
      <c r="AE2437" s="13"/>
      <c r="AF2437" s="13"/>
      <c r="AG2437" s="13"/>
      <c r="AH2437" s="13"/>
      <c r="AI2437" s="13"/>
      <c r="AJ2437" s="13"/>
      <c r="AK2437" s="13"/>
      <c r="AL2437" s="13"/>
      <c r="AM2437" s="13"/>
      <c r="AN2437" s="13"/>
      <c r="AO2437" s="13"/>
      <c r="AP2437" s="13"/>
    </row>
    <row r="2438" spans="1:42" x14ac:dyDescent="0.25">
      <c r="A2438" s="13"/>
      <c r="C2438" s="13"/>
      <c r="D2438" s="13"/>
      <c r="E2438" s="13"/>
      <c r="F2438" s="13"/>
      <c r="G2438" s="13"/>
      <c r="H2438" s="13"/>
      <c r="I2438" s="13"/>
      <c r="J2438" s="13"/>
      <c r="K2438" s="13"/>
      <c r="L2438" s="13"/>
      <c r="M2438" s="13"/>
      <c r="N2438" s="13"/>
      <c r="O2438" s="13"/>
      <c r="P2438" s="13"/>
      <c r="Q2438" s="13"/>
      <c r="R2438" s="13"/>
      <c r="S2438" s="13"/>
      <c r="T2438" s="13"/>
      <c r="U2438" s="13"/>
      <c r="V2438" s="13"/>
      <c r="W2438" s="13"/>
      <c r="X2438" s="13"/>
      <c r="Y2438" s="13"/>
      <c r="Z2438" s="13"/>
      <c r="AA2438" s="13"/>
      <c r="AB2438" s="13"/>
      <c r="AC2438" s="13"/>
      <c r="AD2438" s="13"/>
      <c r="AE2438" s="13"/>
      <c r="AF2438" s="13"/>
      <c r="AG2438" s="13"/>
      <c r="AH2438" s="13"/>
      <c r="AI2438" s="13"/>
      <c r="AJ2438" s="13"/>
      <c r="AK2438" s="13"/>
      <c r="AL2438" s="13"/>
      <c r="AM2438" s="13"/>
      <c r="AN2438" s="13"/>
      <c r="AO2438" s="13"/>
      <c r="AP2438" s="13"/>
    </row>
    <row r="2439" spans="1:42" x14ac:dyDescent="0.25">
      <c r="A2439" s="13"/>
      <c r="C2439" s="13"/>
      <c r="D2439" s="13"/>
      <c r="E2439" s="13"/>
      <c r="F2439" s="13"/>
      <c r="G2439" s="13"/>
      <c r="H2439" s="13"/>
      <c r="I2439" s="13"/>
      <c r="J2439" s="13"/>
      <c r="K2439" s="13"/>
      <c r="L2439" s="13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  <c r="W2439" s="13"/>
      <c r="X2439" s="13"/>
      <c r="Y2439" s="13"/>
      <c r="Z2439" s="13"/>
      <c r="AA2439" s="13"/>
      <c r="AB2439" s="13"/>
      <c r="AC2439" s="13"/>
      <c r="AD2439" s="13"/>
      <c r="AE2439" s="13"/>
      <c r="AF2439" s="13"/>
      <c r="AG2439" s="13"/>
      <c r="AH2439" s="13"/>
      <c r="AI2439" s="13"/>
      <c r="AJ2439" s="13"/>
      <c r="AK2439" s="13"/>
      <c r="AL2439" s="13"/>
      <c r="AM2439" s="13"/>
      <c r="AN2439" s="13"/>
      <c r="AO2439" s="13"/>
      <c r="AP2439" s="13"/>
    </row>
    <row r="2440" spans="1:42" x14ac:dyDescent="0.25">
      <c r="A2440" s="13"/>
      <c r="C2440" s="13"/>
      <c r="D2440" s="13"/>
      <c r="E2440" s="13"/>
      <c r="F2440" s="13"/>
      <c r="G2440" s="13"/>
      <c r="H2440" s="13"/>
      <c r="I2440" s="13"/>
      <c r="J2440" s="13"/>
      <c r="K2440" s="13"/>
      <c r="L2440" s="13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  <c r="W2440" s="13"/>
      <c r="X2440" s="13"/>
      <c r="Y2440" s="13"/>
      <c r="Z2440" s="13"/>
      <c r="AA2440" s="13"/>
      <c r="AB2440" s="13"/>
      <c r="AC2440" s="13"/>
      <c r="AD2440" s="13"/>
      <c r="AE2440" s="13"/>
      <c r="AF2440" s="13"/>
      <c r="AG2440" s="13"/>
      <c r="AH2440" s="13"/>
      <c r="AI2440" s="13"/>
      <c r="AJ2440" s="13"/>
      <c r="AK2440" s="13"/>
      <c r="AL2440" s="13"/>
      <c r="AM2440" s="13"/>
      <c r="AN2440" s="13"/>
      <c r="AO2440" s="13"/>
      <c r="AP2440" s="13"/>
    </row>
    <row r="2441" spans="1:42" x14ac:dyDescent="0.25">
      <c r="A2441" s="13"/>
      <c r="C2441" s="13"/>
      <c r="D2441" s="13"/>
      <c r="E2441" s="13"/>
      <c r="F2441" s="13"/>
      <c r="G2441" s="13"/>
      <c r="H2441" s="13"/>
      <c r="I2441" s="13"/>
      <c r="J2441" s="13"/>
      <c r="K2441" s="13"/>
      <c r="L2441" s="13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  <c r="W2441" s="13"/>
      <c r="X2441" s="13"/>
      <c r="Y2441" s="13"/>
      <c r="Z2441" s="13"/>
      <c r="AA2441" s="13"/>
      <c r="AB2441" s="13"/>
      <c r="AC2441" s="13"/>
      <c r="AD2441" s="13"/>
      <c r="AE2441" s="13"/>
      <c r="AF2441" s="13"/>
      <c r="AG2441" s="13"/>
      <c r="AH2441" s="13"/>
      <c r="AI2441" s="13"/>
      <c r="AJ2441" s="13"/>
      <c r="AK2441" s="13"/>
      <c r="AL2441" s="13"/>
      <c r="AM2441" s="13"/>
      <c r="AN2441" s="13"/>
      <c r="AO2441" s="13"/>
      <c r="AP2441" s="13"/>
    </row>
    <row r="2442" spans="1:42" x14ac:dyDescent="0.25">
      <c r="A2442" s="13"/>
      <c r="C2442" s="13"/>
      <c r="D2442" s="13"/>
      <c r="E2442" s="13"/>
      <c r="F2442" s="13"/>
      <c r="G2442" s="13"/>
      <c r="H2442" s="13"/>
      <c r="I2442" s="13"/>
      <c r="J2442" s="13"/>
      <c r="K2442" s="13"/>
      <c r="L2442" s="13"/>
      <c r="M2442" s="13"/>
      <c r="N2442" s="13"/>
      <c r="O2442" s="13"/>
      <c r="P2442" s="13"/>
      <c r="Q2442" s="13"/>
      <c r="R2442" s="13"/>
      <c r="S2442" s="13"/>
      <c r="T2442" s="13"/>
      <c r="U2442" s="13"/>
      <c r="V2442" s="13"/>
      <c r="W2442" s="13"/>
      <c r="X2442" s="13"/>
      <c r="Y2442" s="13"/>
      <c r="Z2442" s="13"/>
      <c r="AA2442" s="13"/>
      <c r="AB2442" s="13"/>
      <c r="AC2442" s="13"/>
      <c r="AD2442" s="13"/>
      <c r="AE2442" s="13"/>
      <c r="AF2442" s="13"/>
      <c r="AG2442" s="13"/>
      <c r="AH2442" s="13"/>
      <c r="AI2442" s="13"/>
      <c r="AJ2442" s="13"/>
      <c r="AK2442" s="13"/>
      <c r="AL2442" s="13"/>
      <c r="AM2442" s="13"/>
      <c r="AN2442" s="13"/>
      <c r="AO2442" s="13"/>
      <c r="AP2442" s="13"/>
    </row>
    <row r="2443" spans="1:42" x14ac:dyDescent="0.25">
      <c r="A2443" s="13"/>
      <c r="C2443" s="13"/>
      <c r="D2443" s="13"/>
      <c r="E2443" s="13"/>
      <c r="F2443" s="13"/>
      <c r="G2443" s="13"/>
      <c r="H2443" s="13"/>
      <c r="I2443" s="13"/>
      <c r="J2443" s="13"/>
      <c r="K2443" s="13"/>
      <c r="L2443" s="13"/>
      <c r="M2443" s="13"/>
      <c r="N2443" s="13"/>
      <c r="O2443" s="13"/>
      <c r="P2443" s="13"/>
      <c r="Q2443" s="13"/>
      <c r="R2443" s="13"/>
      <c r="S2443" s="13"/>
      <c r="T2443" s="13"/>
      <c r="U2443" s="13"/>
      <c r="V2443" s="13"/>
      <c r="W2443" s="13"/>
      <c r="X2443" s="13"/>
      <c r="Y2443" s="13"/>
      <c r="Z2443" s="13"/>
      <c r="AA2443" s="13"/>
      <c r="AB2443" s="13"/>
      <c r="AC2443" s="13"/>
      <c r="AD2443" s="13"/>
      <c r="AE2443" s="13"/>
      <c r="AF2443" s="13"/>
      <c r="AG2443" s="13"/>
      <c r="AH2443" s="13"/>
      <c r="AI2443" s="13"/>
      <c r="AJ2443" s="13"/>
      <c r="AK2443" s="13"/>
      <c r="AL2443" s="13"/>
      <c r="AM2443" s="13"/>
      <c r="AN2443" s="13"/>
      <c r="AO2443" s="13"/>
      <c r="AP2443" s="13"/>
    </row>
    <row r="2444" spans="1:42" x14ac:dyDescent="0.25">
      <c r="A2444" s="13"/>
      <c r="C2444" s="13"/>
      <c r="D2444" s="13"/>
      <c r="E2444" s="13"/>
      <c r="F2444" s="13"/>
      <c r="G2444" s="13"/>
      <c r="H2444" s="13"/>
      <c r="I2444" s="13"/>
      <c r="J2444" s="13"/>
      <c r="K2444" s="13"/>
      <c r="L2444" s="13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  <c r="W2444" s="13"/>
      <c r="X2444" s="13"/>
      <c r="Y2444" s="13"/>
      <c r="Z2444" s="13"/>
      <c r="AA2444" s="13"/>
      <c r="AB2444" s="13"/>
      <c r="AC2444" s="13"/>
      <c r="AD2444" s="13"/>
      <c r="AE2444" s="13"/>
      <c r="AF2444" s="13"/>
      <c r="AG2444" s="13"/>
      <c r="AH2444" s="13"/>
      <c r="AI2444" s="13"/>
      <c r="AJ2444" s="13"/>
      <c r="AK2444" s="13"/>
      <c r="AL2444" s="13"/>
      <c r="AM2444" s="13"/>
      <c r="AN2444" s="13"/>
      <c r="AO2444" s="13"/>
      <c r="AP2444" s="13"/>
    </row>
    <row r="2445" spans="1:42" x14ac:dyDescent="0.25">
      <c r="A2445" s="13"/>
      <c r="C2445" s="13"/>
      <c r="D2445" s="13"/>
      <c r="E2445" s="13"/>
      <c r="F2445" s="13"/>
      <c r="G2445" s="13"/>
      <c r="H2445" s="13"/>
      <c r="I2445" s="13"/>
      <c r="J2445" s="13"/>
      <c r="K2445" s="13"/>
      <c r="L2445" s="13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  <c r="W2445" s="13"/>
      <c r="X2445" s="13"/>
      <c r="Y2445" s="13"/>
      <c r="Z2445" s="13"/>
      <c r="AA2445" s="13"/>
      <c r="AB2445" s="13"/>
      <c r="AC2445" s="13"/>
      <c r="AD2445" s="13"/>
      <c r="AE2445" s="13"/>
      <c r="AF2445" s="13"/>
      <c r="AG2445" s="13"/>
      <c r="AH2445" s="13"/>
      <c r="AI2445" s="13"/>
      <c r="AJ2445" s="13"/>
      <c r="AK2445" s="13"/>
      <c r="AL2445" s="13"/>
      <c r="AM2445" s="13"/>
      <c r="AN2445" s="13"/>
      <c r="AO2445" s="13"/>
      <c r="AP2445" s="13"/>
    </row>
    <row r="2446" spans="1:42" x14ac:dyDescent="0.25">
      <c r="A2446" s="13"/>
      <c r="C2446" s="13"/>
      <c r="D2446" s="13"/>
      <c r="E2446" s="13"/>
      <c r="F2446" s="13"/>
      <c r="G2446" s="13"/>
      <c r="H2446" s="13"/>
      <c r="I2446" s="13"/>
      <c r="J2446" s="13"/>
      <c r="K2446" s="13"/>
      <c r="L2446" s="13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  <c r="W2446" s="13"/>
      <c r="X2446" s="13"/>
      <c r="Y2446" s="13"/>
      <c r="Z2446" s="13"/>
      <c r="AA2446" s="13"/>
      <c r="AB2446" s="13"/>
      <c r="AC2446" s="13"/>
      <c r="AD2446" s="13"/>
      <c r="AE2446" s="13"/>
      <c r="AF2446" s="13"/>
      <c r="AG2446" s="13"/>
      <c r="AH2446" s="13"/>
      <c r="AI2446" s="13"/>
      <c r="AJ2446" s="13"/>
      <c r="AK2446" s="13"/>
      <c r="AL2446" s="13"/>
      <c r="AM2446" s="13"/>
      <c r="AN2446" s="13"/>
      <c r="AO2446" s="13"/>
      <c r="AP2446" s="13"/>
    </row>
    <row r="2447" spans="1:42" x14ac:dyDescent="0.25">
      <c r="A2447" s="13"/>
      <c r="C2447" s="13"/>
      <c r="D2447" s="13"/>
      <c r="E2447" s="13"/>
      <c r="F2447" s="13"/>
      <c r="G2447" s="13"/>
      <c r="H2447" s="13"/>
      <c r="I2447" s="13"/>
      <c r="J2447" s="13"/>
      <c r="K2447" s="13"/>
      <c r="L2447" s="13"/>
      <c r="M2447" s="13"/>
      <c r="N2447" s="13"/>
      <c r="O2447" s="13"/>
      <c r="P2447" s="13"/>
      <c r="Q2447" s="13"/>
      <c r="R2447" s="13"/>
      <c r="S2447" s="13"/>
      <c r="T2447" s="13"/>
      <c r="U2447" s="13"/>
      <c r="V2447" s="13"/>
      <c r="W2447" s="13"/>
      <c r="X2447" s="13"/>
      <c r="Y2447" s="13"/>
      <c r="Z2447" s="13"/>
      <c r="AA2447" s="13"/>
      <c r="AB2447" s="13"/>
      <c r="AC2447" s="13"/>
      <c r="AD2447" s="13"/>
      <c r="AE2447" s="13"/>
      <c r="AF2447" s="13"/>
      <c r="AG2447" s="13"/>
      <c r="AH2447" s="13"/>
      <c r="AI2447" s="13"/>
      <c r="AJ2447" s="13"/>
      <c r="AK2447" s="13"/>
      <c r="AL2447" s="13"/>
      <c r="AM2447" s="13"/>
      <c r="AN2447" s="13"/>
      <c r="AO2447" s="13"/>
      <c r="AP2447" s="13"/>
    </row>
    <row r="2448" spans="1:42" x14ac:dyDescent="0.25">
      <c r="A2448" s="13"/>
      <c r="C2448" s="13"/>
      <c r="D2448" s="13"/>
      <c r="E2448" s="13"/>
      <c r="F2448" s="13"/>
      <c r="G2448" s="13"/>
      <c r="H2448" s="13"/>
      <c r="I2448" s="13"/>
      <c r="J2448" s="13"/>
      <c r="K2448" s="13"/>
      <c r="L2448" s="13"/>
      <c r="M2448" s="13"/>
      <c r="N2448" s="13"/>
      <c r="O2448" s="13"/>
      <c r="P2448" s="13"/>
      <c r="Q2448" s="13"/>
      <c r="R2448" s="13"/>
      <c r="S2448" s="13"/>
      <c r="T2448" s="13"/>
      <c r="U2448" s="13"/>
      <c r="V2448" s="13"/>
      <c r="W2448" s="13"/>
      <c r="X2448" s="13"/>
      <c r="Y2448" s="13"/>
      <c r="Z2448" s="13"/>
      <c r="AA2448" s="13"/>
      <c r="AB2448" s="13"/>
      <c r="AC2448" s="13"/>
      <c r="AD2448" s="13"/>
      <c r="AE2448" s="13"/>
      <c r="AF2448" s="13"/>
      <c r="AG2448" s="13"/>
      <c r="AH2448" s="13"/>
      <c r="AI2448" s="13"/>
      <c r="AJ2448" s="13"/>
      <c r="AK2448" s="13"/>
      <c r="AL2448" s="13"/>
      <c r="AM2448" s="13"/>
      <c r="AN2448" s="13"/>
      <c r="AO2448" s="13"/>
      <c r="AP2448" s="13"/>
    </row>
    <row r="2449" spans="1:42" x14ac:dyDescent="0.25">
      <c r="A2449" s="13"/>
      <c r="C2449" s="13"/>
      <c r="D2449" s="13"/>
      <c r="E2449" s="13"/>
      <c r="F2449" s="13"/>
      <c r="G2449" s="13"/>
      <c r="H2449" s="13"/>
      <c r="I2449" s="13"/>
      <c r="J2449" s="13"/>
      <c r="K2449" s="13"/>
      <c r="L2449" s="13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  <c r="W2449" s="13"/>
      <c r="X2449" s="13"/>
      <c r="Y2449" s="13"/>
      <c r="Z2449" s="13"/>
      <c r="AA2449" s="13"/>
      <c r="AB2449" s="13"/>
      <c r="AC2449" s="13"/>
      <c r="AD2449" s="13"/>
      <c r="AE2449" s="13"/>
      <c r="AF2449" s="13"/>
      <c r="AG2449" s="13"/>
      <c r="AH2449" s="13"/>
      <c r="AI2449" s="13"/>
      <c r="AJ2449" s="13"/>
      <c r="AK2449" s="13"/>
      <c r="AL2449" s="13"/>
      <c r="AM2449" s="13"/>
      <c r="AN2449" s="13"/>
      <c r="AO2449" s="13"/>
      <c r="AP2449" s="13"/>
    </row>
    <row r="2450" spans="1:42" x14ac:dyDescent="0.25">
      <c r="A2450" s="13"/>
      <c r="C2450" s="13"/>
      <c r="D2450" s="13"/>
      <c r="E2450" s="13"/>
      <c r="F2450" s="13"/>
      <c r="G2450" s="13"/>
      <c r="H2450" s="13"/>
      <c r="I2450" s="13"/>
      <c r="J2450" s="13"/>
      <c r="K2450" s="13"/>
      <c r="L2450" s="13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  <c r="W2450" s="13"/>
      <c r="X2450" s="13"/>
      <c r="Y2450" s="13"/>
      <c r="Z2450" s="13"/>
      <c r="AA2450" s="13"/>
      <c r="AB2450" s="13"/>
      <c r="AC2450" s="13"/>
      <c r="AD2450" s="13"/>
      <c r="AE2450" s="13"/>
      <c r="AF2450" s="13"/>
      <c r="AG2450" s="13"/>
      <c r="AH2450" s="13"/>
      <c r="AI2450" s="13"/>
      <c r="AJ2450" s="13"/>
      <c r="AK2450" s="13"/>
      <c r="AL2450" s="13"/>
      <c r="AM2450" s="13"/>
      <c r="AN2450" s="13"/>
      <c r="AO2450" s="13"/>
      <c r="AP2450" s="13"/>
    </row>
    <row r="2451" spans="1:42" x14ac:dyDescent="0.25">
      <c r="A2451" s="13"/>
      <c r="C2451" s="13"/>
      <c r="D2451" s="13"/>
      <c r="E2451" s="13"/>
      <c r="F2451" s="13"/>
      <c r="G2451" s="13"/>
      <c r="H2451" s="13"/>
      <c r="I2451" s="13"/>
      <c r="J2451" s="13"/>
      <c r="K2451" s="13"/>
      <c r="L2451" s="13"/>
      <c r="M2451" s="13"/>
      <c r="N2451" s="13"/>
      <c r="O2451" s="13"/>
      <c r="P2451" s="13"/>
      <c r="Q2451" s="13"/>
      <c r="R2451" s="13"/>
      <c r="S2451" s="13"/>
      <c r="T2451" s="13"/>
      <c r="U2451" s="13"/>
      <c r="V2451" s="13"/>
      <c r="W2451" s="13"/>
      <c r="X2451" s="13"/>
      <c r="Y2451" s="13"/>
      <c r="Z2451" s="13"/>
      <c r="AA2451" s="13"/>
      <c r="AB2451" s="13"/>
      <c r="AC2451" s="13"/>
      <c r="AD2451" s="13"/>
      <c r="AE2451" s="13"/>
      <c r="AF2451" s="13"/>
      <c r="AG2451" s="13"/>
      <c r="AH2451" s="13"/>
      <c r="AI2451" s="13"/>
      <c r="AJ2451" s="13"/>
      <c r="AK2451" s="13"/>
      <c r="AL2451" s="13"/>
      <c r="AM2451" s="13"/>
      <c r="AN2451" s="13"/>
      <c r="AO2451" s="13"/>
      <c r="AP2451" s="13"/>
    </row>
    <row r="2452" spans="1:42" x14ac:dyDescent="0.25">
      <c r="A2452" s="13"/>
      <c r="C2452" s="13"/>
      <c r="D2452" s="13"/>
      <c r="E2452" s="13"/>
      <c r="F2452" s="13"/>
      <c r="G2452" s="13"/>
      <c r="H2452" s="13"/>
      <c r="I2452" s="13"/>
      <c r="J2452" s="13"/>
      <c r="K2452" s="13"/>
      <c r="L2452" s="13"/>
      <c r="M2452" s="13"/>
      <c r="N2452" s="13"/>
      <c r="O2452" s="13"/>
      <c r="P2452" s="13"/>
      <c r="Q2452" s="13"/>
      <c r="R2452" s="13"/>
      <c r="S2452" s="13"/>
      <c r="T2452" s="13"/>
      <c r="U2452" s="13"/>
      <c r="V2452" s="13"/>
      <c r="W2452" s="13"/>
      <c r="X2452" s="13"/>
      <c r="Y2452" s="13"/>
      <c r="Z2452" s="13"/>
      <c r="AA2452" s="13"/>
      <c r="AB2452" s="13"/>
      <c r="AC2452" s="13"/>
      <c r="AD2452" s="13"/>
      <c r="AE2452" s="13"/>
      <c r="AF2452" s="13"/>
      <c r="AG2452" s="13"/>
      <c r="AH2452" s="13"/>
      <c r="AI2452" s="13"/>
      <c r="AJ2452" s="13"/>
      <c r="AK2452" s="13"/>
      <c r="AL2452" s="13"/>
      <c r="AM2452" s="13"/>
      <c r="AN2452" s="13"/>
      <c r="AO2452" s="13"/>
      <c r="AP2452" s="13"/>
    </row>
    <row r="2453" spans="1:42" x14ac:dyDescent="0.25">
      <c r="A2453" s="13"/>
      <c r="C2453" s="13"/>
      <c r="D2453" s="13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  <c r="W2453" s="13"/>
      <c r="X2453" s="13"/>
      <c r="Y2453" s="13"/>
      <c r="Z2453" s="13"/>
      <c r="AA2453" s="13"/>
      <c r="AB2453" s="13"/>
      <c r="AC2453" s="13"/>
      <c r="AD2453" s="13"/>
      <c r="AE2453" s="13"/>
      <c r="AF2453" s="13"/>
      <c r="AG2453" s="13"/>
      <c r="AH2453" s="13"/>
      <c r="AI2453" s="13"/>
      <c r="AJ2453" s="13"/>
      <c r="AK2453" s="13"/>
      <c r="AL2453" s="13"/>
      <c r="AM2453" s="13"/>
      <c r="AN2453" s="13"/>
      <c r="AO2453" s="13"/>
      <c r="AP2453" s="13"/>
    </row>
    <row r="2454" spans="1:42" x14ac:dyDescent="0.25">
      <c r="A2454" s="13"/>
      <c r="C2454" s="13"/>
      <c r="D2454" s="13"/>
      <c r="E2454" s="13"/>
      <c r="F2454" s="13"/>
      <c r="G2454" s="13"/>
      <c r="H2454" s="13"/>
      <c r="I2454" s="13"/>
      <c r="J2454" s="13"/>
      <c r="K2454" s="13"/>
      <c r="L2454" s="13"/>
      <c r="M2454" s="13"/>
      <c r="N2454" s="13"/>
      <c r="O2454" s="13"/>
      <c r="P2454" s="13"/>
      <c r="Q2454" s="13"/>
      <c r="R2454" s="13"/>
      <c r="S2454" s="13"/>
      <c r="T2454" s="13"/>
      <c r="U2454" s="13"/>
      <c r="V2454" s="13"/>
      <c r="W2454" s="13"/>
      <c r="X2454" s="13"/>
      <c r="Y2454" s="13"/>
      <c r="Z2454" s="13"/>
      <c r="AA2454" s="13"/>
      <c r="AB2454" s="13"/>
      <c r="AC2454" s="13"/>
      <c r="AD2454" s="13"/>
      <c r="AE2454" s="13"/>
      <c r="AF2454" s="13"/>
      <c r="AG2454" s="13"/>
      <c r="AH2454" s="13"/>
      <c r="AI2454" s="13"/>
      <c r="AJ2454" s="13"/>
      <c r="AK2454" s="13"/>
      <c r="AL2454" s="13"/>
      <c r="AM2454" s="13"/>
      <c r="AN2454" s="13"/>
      <c r="AO2454" s="13"/>
      <c r="AP2454" s="13"/>
    </row>
    <row r="2455" spans="1:42" x14ac:dyDescent="0.25">
      <c r="A2455" s="13"/>
      <c r="C2455" s="13"/>
      <c r="D2455" s="13"/>
      <c r="E2455" s="13"/>
      <c r="F2455" s="13"/>
      <c r="G2455" s="13"/>
      <c r="H2455" s="13"/>
      <c r="I2455" s="13"/>
      <c r="J2455" s="13"/>
      <c r="K2455" s="13"/>
      <c r="L2455" s="13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  <c r="W2455" s="13"/>
      <c r="X2455" s="13"/>
      <c r="Y2455" s="13"/>
      <c r="Z2455" s="13"/>
      <c r="AA2455" s="13"/>
      <c r="AB2455" s="13"/>
      <c r="AC2455" s="13"/>
      <c r="AD2455" s="13"/>
      <c r="AE2455" s="13"/>
      <c r="AF2455" s="13"/>
      <c r="AG2455" s="13"/>
      <c r="AH2455" s="13"/>
      <c r="AI2455" s="13"/>
      <c r="AJ2455" s="13"/>
      <c r="AK2455" s="13"/>
      <c r="AL2455" s="13"/>
      <c r="AM2455" s="13"/>
      <c r="AN2455" s="13"/>
      <c r="AO2455" s="13"/>
      <c r="AP2455" s="13"/>
    </row>
    <row r="2456" spans="1:42" x14ac:dyDescent="0.25">
      <c r="A2456" s="13"/>
      <c r="C2456" s="13"/>
      <c r="D2456" s="13"/>
      <c r="E2456" s="13"/>
      <c r="F2456" s="13"/>
      <c r="G2456" s="13"/>
      <c r="H2456" s="13"/>
      <c r="I2456" s="13"/>
      <c r="J2456" s="13"/>
      <c r="K2456" s="13"/>
      <c r="L2456" s="13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  <c r="W2456" s="13"/>
      <c r="X2456" s="13"/>
      <c r="Y2456" s="13"/>
      <c r="Z2456" s="13"/>
      <c r="AA2456" s="13"/>
      <c r="AB2456" s="13"/>
      <c r="AC2456" s="13"/>
      <c r="AD2456" s="13"/>
      <c r="AE2456" s="13"/>
      <c r="AF2456" s="13"/>
      <c r="AG2456" s="13"/>
      <c r="AH2456" s="13"/>
      <c r="AI2456" s="13"/>
      <c r="AJ2456" s="13"/>
      <c r="AK2456" s="13"/>
      <c r="AL2456" s="13"/>
      <c r="AM2456" s="13"/>
      <c r="AN2456" s="13"/>
      <c r="AO2456" s="13"/>
      <c r="AP2456" s="13"/>
    </row>
    <row r="2457" spans="1:42" x14ac:dyDescent="0.25">
      <c r="A2457" s="13"/>
      <c r="C2457" s="13"/>
      <c r="D2457" s="13"/>
      <c r="E2457" s="13"/>
      <c r="F2457" s="13"/>
      <c r="G2457" s="13"/>
      <c r="H2457" s="13"/>
      <c r="I2457" s="13"/>
      <c r="J2457" s="13"/>
      <c r="K2457" s="13"/>
      <c r="L2457" s="13"/>
      <c r="M2457" s="13"/>
      <c r="N2457" s="13"/>
      <c r="O2457" s="13"/>
      <c r="P2457" s="13"/>
      <c r="Q2457" s="13"/>
      <c r="R2457" s="13"/>
      <c r="S2457" s="13"/>
      <c r="T2457" s="13"/>
      <c r="U2457" s="13"/>
      <c r="V2457" s="13"/>
      <c r="W2457" s="13"/>
      <c r="X2457" s="13"/>
      <c r="Y2457" s="13"/>
      <c r="Z2457" s="13"/>
      <c r="AA2457" s="13"/>
      <c r="AB2457" s="13"/>
      <c r="AC2457" s="13"/>
      <c r="AD2457" s="13"/>
      <c r="AE2457" s="13"/>
      <c r="AF2457" s="13"/>
      <c r="AG2457" s="13"/>
      <c r="AH2457" s="13"/>
      <c r="AI2457" s="13"/>
      <c r="AJ2457" s="13"/>
      <c r="AK2457" s="13"/>
      <c r="AL2457" s="13"/>
      <c r="AM2457" s="13"/>
      <c r="AN2457" s="13"/>
      <c r="AO2457" s="13"/>
      <c r="AP2457" s="13"/>
    </row>
    <row r="2458" spans="1:42" x14ac:dyDescent="0.25">
      <c r="A2458" s="13"/>
      <c r="C2458" s="13"/>
      <c r="D2458" s="13"/>
      <c r="E2458" s="13"/>
      <c r="F2458" s="13"/>
      <c r="G2458" s="13"/>
      <c r="H2458" s="13"/>
      <c r="I2458" s="13"/>
      <c r="J2458" s="13"/>
      <c r="K2458" s="13"/>
      <c r="L2458" s="13"/>
      <c r="M2458" s="13"/>
      <c r="N2458" s="13"/>
      <c r="O2458" s="13"/>
      <c r="P2458" s="13"/>
      <c r="Q2458" s="13"/>
      <c r="R2458" s="13"/>
      <c r="S2458" s="13"/>
      <c r="T2458" s="13"/>
      <c r="U2458" s="13"/>
      <c r="V2458" s="13"/>
      <c r="W2458" s="13"/>
      <c r="X2458" s="13"/>
      <c r="Y2458" s="13"/>
      <c r="Z2458" s="13"/>
      <c r="AA2458" s="13"/>
      <c r="AB2458" s="13"/>
      <c r="AC2458" s="13"/>
      <c r="AD2458" s="13"/>
      <c r="AE2458" s="13"/>
      <c r="AF2458" s="13"/>
      <c r="AG2458" s="13"/>
      <c r="AH2458" s="13"/>
      <c r="AI2458" s="13"/>
      <c r="AJ2458" s="13"/>
      <c r="AK2458" s="13"/>
      <c r="AL2458" s="13"/>
      <c r="AM2458" s="13"/>
      <c r="AN2458" s="13"/>
      <c r="AO2458" s="13"/>
      <c r="AP2458" s="13"/>
    </row>
    <row r="2459" spans="1:42" x14ac:dyDescent="0.25">
      <c r="A2459" s="13"/>
      <c r="C2459" s="13"/>
      <c r="D2459" s="13"/>
      <c r="E2459" s="13"/>
      <c r="F2459" s="13"/>
      <c r="G2459" s="13"/>
      <c r="H2459" s="13"/>
      <c r="I2459" s="13"/>
      <c r="J2459" s="13"/>
      <c r="K2459" s="13"/>
      <c r="L2459" s="13"/>
      <c r="M2459" s="13"/>
      <c r="N2459" s="13"/>
      <c r="O2459" s="13"/>
      <c r="P2459" s="13"/>
      <c r="Q2459" s="13"/>
      <c r="R2459" s="13"/>
      <c r="S2459" s="13"/>
      <c r="T2459" s="13"/>
      <c r="U2459" s="13"/>
      <c r="V2459" s="13"/>
      <c r="W2459" s="13"/>
      <c r="X2459" s="13"/>
      <c r="Y2459" s="13"/>
      <c r="Z2459" s="13"/>
      <c r="AA2459" s="13"/>
      <c r="AB2459" s="13"/>
      <c r="AC2459" s="13"/>
      <c r="AD2459" s="13"/>
      <c r="AE2459" s="13"/>
      <c r="AF2459" s="13"/>
      <c r="AG2459" s="13"/>
      <c r="AH2459" s="13"/>
      <c r="AI2459" s="13"/>
      <c r="AJ2459" s="13"/>
      <c r="AK2459" s="13"/>
      <c r="AL2459" s="13"/>
      <c r="AM2459" s="13"/>
      <c r="AN2459" s="13"/>
      <c r="AO2459" s="13"/>
      <c r="AP2459" s="13"/>
    </row>
    <row r="2460" spans="1:42" x14ac:dyDescent="0.25">
      <c r="A2460" s="13"/>
      <c r="C2460" s="13"/>
      <c r="D2460" s="13"/>
      <c r="E2460" s="13"/>
      <c r="F2460" s="13"/>
      <c r="G2460" s="13"/>
      <c r="H2460" s="13"/>
      <c r="I2460" s="13"/>
      <c r="J2460" s="13"/>
      <c r="K2460" s="13"/>
      <c r="L2460" s="13"/>
      <c r="M2460" s="13"/>
      <c r="N2460" s="13"/>
      <c r="O2460" s="13"/>
      <c r="P2460" s="13"/>
      <c r="Q2460" s="13"/>
      <c r="R2460" s="13"/>
      <c r="S2460" s="13"/>
      <c r="T2460" s="13"/>
      <c r="U2460" s="13"/>
      <c r="V2460" s="13"/>
      <c r="W2460" s="13"/>
      <c r="X2460" s="13"/>
      <c r="Y2460" s="13"/>
      <c r="Z2460" s="13"/>
      <c r="AA2460" s="13"/>
      <c r="AB2460" s="13"/>
      <c r="AC2460" s="13"/>
      <c r="AD2460" s="13"/>
      <c r="AE2460" s="13"/>
      <c r="AF2460" s="13"/>
      <c r="AG2460" s="13"/>
      <c r="AH2460" s="13"/>
      <c r="AI2460" s="13"/>
      <c r="AJ2460" s="13"/>
      <c r="AK2460" s="13"/>
      <c r="AL2460" s="13"/>
      <c r="AM2460" s="13"/>
      <c r="AN2460" s="13"/>
      <c r="AO2460" s="13"/>
      <c r="AP2460" s="13"/>
    </row>
    <row r="2461" spans="1:42" x14ac:dyDescent="0.25">
      <c r="A2461" s="13"/>
      <c r="C2461" s="13"/>
      <c r="D2461" s="13"/>
      <c r="E2461" s="13"/>
      <c r="F2461" s="13"/>
      <c r="G2461" s="13"/>
      <c r="H2461" s="13"/>
      <c r="I2461" s="13"/>
      <c r="J2461" s="13"/>
      <c r="K2461" s="13"/>
      <c r="L2461" s="13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  <c r="W2461" s="13"/>
      <c r="X2461" s="13"/>
      <c r="Y2461" s="13"/>
      <c r="Z2461" s="13"/>
      <c r="AA2461" s="13"/>
      <c r="AB2461" s="13"/>
      <c r="AC2461" s="13"/>
      <c r="AD2461" s="13"/>
      <c r="AE2461" s="13"/>
      <c r="AF2461" s="13"/>
      <c r="AG2461" s="13"/>
      <c r="AH2461" s="13"/>
      <c r="AI2461" s="13"/>
      <c r="AJ2461" s="13"/>
      <c r="AK2461" s="13"/>
      <c r="AL2461" s="13"/>
      <c r="AM2461" s="13"/>
      <c r="AN2461" s="13"/>
      <c r="AO2461" s="13"/>
      <c r="AP2461" s="13"/>
    </row>
    <row r="2462" spans="1:42" x14ac:dyDescent="0.25">
      <c r="A2462" s="13"/>
      <c r="C2462" s="13"/>
      <c r="D2462" s="13"/>
      <c r="E2462" s="13"/>
      <c r="F2462" s="13"/>
      <c r="G2462" s="13"/>
      <c r="H2462" s="13"/>
      <c r="I2462" s="13"/>
      <c r="J2462" s="13"/>
      <c r="K2462" s="13"/>
      <c r="L2462" s="13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  <c r="W2462" s="13"/>
      <c r="X2462" s="13"/>
      <c r="Y2462" s="13"/>
      <c r="Z2462" s="13"/>
      <c r="AA2462" s="13"/>
      <c r="AB2462" s="13"/>
      <c r="AC2462" s="13"/>
      <c r="AD2462" s="13"/>
      <c r="AE2462" s="13"/>
      <c r="AF2462" s="13"/>
      <c r="AG2462" s="13"/>
      <c r="AH2462" s="13"/>
      <c r="AI2462" s="13"/>
      <c r="AJ2462" s="13"/>
      <c r="AK2462" s="13"/>
      <c r="AL2462" s="13"/>
      <c r="AM2462" s="13"/>
      <c r="AN2462" s="13"/>
      <c r="AO2462" s="13"/>
      <c r="AP2462" s="13"/>
    </row>
    <row r="2463" spans="1:42" x14ac:dyDescent="0.25">
      <c r="A2463" s="13"/>
      <c r="C2463" s="13"/>
      <c r="D2463" s="13"/>
      <c r="E2463" s="13"/>
      <c r="F2463" s="13"/>
      <c r="G2463" s="13"/>
      <c r="H2463" s="13"/>
      <c r="I2463" s="13"/>
      <c r="J2463" s="13"/>
      <c r="K2463" s="13"/>
      <c r="L2463" s="13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  <c r="W2463" s="13"/>
      <c r="X2463" s="13"/>
      <c r="Y2463" s="13"/>
      <c r="Z2463" s="13"/>
      <c r="AA2463" s="13"/>
      <c r="AB2463" s="13"/>
      <c r="AC2463" s="13"/>
      <c r="AD2463" s="13"/>
      <c r="AE2463" s="13"/>
      <c r="AF2463" s="13"/>
      <c r="AG2463" s="13"/>
      <c r="AH2463" s="13"/>
      <c r="AI2463" s="13"/>
      <c r="AJ2463" s="13"/>
      <c r="AK2463" s="13"/>
      <c r="AL2463" s="13"/>
      <c r="AM2463" s="13"/>
      <c r="AN2463" s="13"/>
      <c r="AO2463" s="13"/>
      <c r="AP2463" s="13"/>
    </row>
    <row r="2464" spans="1:42" x14ac:dyDescent="0.25">
      <c r="A2464" s="13"/>
      <c r="C2464" s="13"/>
      <c r="D2464" s="13"/>
      <c r="E2464" s="13"/>
      <c r="F2464" s="13"/>
      <c r="G2464" s="13"/>
      <c r="H2464" s="13"/>
      <c r="I2464" s="13"/>
      <c r="J2464" s="13"/>
      <c r="K2464" s="13"/>
      <c r="L2464" s="13"/>
      <c r="M2464" s="13"/>
      <c r="N2464" s="13"/>
      <c r="O2464" s="13"/>
      <c r="P2464" s="13"/>
      <c r="Q2464" s="13"/>
      <c r="R2464" s="13"/>
      <c r="S2464" s="13"/>
      <c r="T2464" s="13"/>
      <c r="U2464" s="13"/>
      <c r="V2464" s="13"/>
      <c r="W2464" s="13"/>
      <c r="X2464" s="13"/>
      <c r="Y2464" s="13"/>
      <c r="Z2464" s="13"/>
      <c r="AA2464" s="13"/>
      <c r="AB2464" s="13"/>
      <c r="AC2464" s="13"/>
      <c r="AD2464" s="13"/>
      <c r="AE2464" s="13"/>
      <c r="AF2464" s="13"/>
      <c r="AG2464" s="13"/>
      <c r="AH2464" s="13"/>
      <c r="AI2464" s="13"/>
      <c r="AJ2464" s="13"/>
      <c r="AK2464" s="13"/>
      <c r="AL2464" s="13"/>
      <c r="AM2464" s="13"/>
      <c r="AN2464" s="13"/>
      <c r="AO2464" s="13"/>
      <c r="AP2464" s="13"/>
    </row>
    <row r="2465" spans="1:42" x14ac:dyDescent="0.25">
      <c r="A2465" s="13"/>
      <c r="C2465" s="13"/>
      <c r="D2465" s="13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  <c r="W2465" s="13"/>
      <c r="X2465" s="13"/>
      <c r="Y2465" s="13"/>
      <c r="Z2465" s="13"/>
      <c r="AA2465" s="13"/>
      <c r="AB2465" s="13"/>
      <c r="AC2465" s="13"/>
      <c r="AD2465" s="13"/>
      <c r="AE2465" s="13"/>
      <c r="AF2465" s="13"/>
      <c r="AG2465" s="13"/>
      <c r="AH2465" s="13"/>
      <c r="AI2465" s="13"/>
      <c r="AJ2465" s="13"/>
      <c r="AK2465" s="13"/>
      <c r="AL2465" s="13"/>
      <c r="AM2465" s="13"/>
      <c r="AN2465" s="13"/>
      <c r="AO2465" s="13"/>
      <c r="AP2465" s="13"/>
    </row>
    <row r="2466" spans="1:42" x14ac:dyDescent="0.25">
      <c r="A2466" s="13"/>
      <c r="C2466" s="13"/>
      <c r="D2466" s="13"/>
      <c r="E2466" s="13"/>
      <c r="F2466" s="13"/>
      <c r="G2466" s="13"/>
      <c r="H2466" s="13"/>
      <c r="I2466" s="13"/>
      <c r="J2466" s="13"/>
      <c r="K2466" s="13"/>
      <c r="L2466" s="13"/>
      <c r="M2466" s="13"/>
      <c r="N2466" s="13"/>
      <c r="O2466" s="13"/>
      <c r="P2466" s="13"/>
      <c r="Q2466" s="13"/>
      <c r="R2466" s="13"/>
      <c r="S2466" s="13"/>
      <c r="T2466" s="13"/>
      <c r="U2466" s="13"/>
      <c r="V2466" s="13"/>
      <c r="W2466" s="13"/>
      <c r="X2466" s="13"/>
      <c r="Y2466" s="13"/>
      <c r="Z2466" s="13"/>
      <c r="AA2466" s="13"/>
      <c r="AB2466" s="13"/>
      <c r="AC2466" s="13"/>
      <c r="AD2466" s="13"/>
      <c r="AE2466" s="13"/>
      <c r="AF2466" s="13"/>
      <c r="AG2466" s="13"/>
      <c r="AH2466" s="13"/>
      <c r="AI2466" s="13"/>
      <c r="AJ2466" s="13"/>
      <c r="AK2466" s="13"/>
      <c r="AL2466" s="13"/>
      <c r="AM2466" s="13"/>
      <c r="AN2466" s="13"/>
      <c r="AO2466" s="13"/>
      <c r="AP2466" s="13"/>
    </row>
    <row r="2467" spans="1:42" x14ac:dyDescent="0.25">
      <c r="A2467" s="13"/>
      <c r="C2467" s="13"/>
      <c r="D2467" s="13"/>
      <c r="E2467" s="13"/>
      <c r="F2467" s="13"/>
      <c r="G2467" s="13"/>
      <c r="H2467" s="13"/>
      <c r="I2467" s="13"/>
      <c r="J2467" s="13"/>
      <c r="K2467" s="13"/>
      <c r="L2467" s="13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  <c r="W2467" s="13"/>
      <c r="X2467" s="13"/>
      <c r="Y2467" s="13"/>
      <c r="Z2467" s="13"/>
      <c r="AA2467" s="13"/>
      <c r="AB2467" s="13"/>
      <c r="AC2467" s="13"/>
      <c r="AD2467" s="13"/>
      <c r="AE2467" s="13"/>
      <c r="AF2467" s="13"/>
      <c r="AG2467" s="13"/>
      <c r="AH2467" s="13"/>
      <c r="AI2467" s="13"/>
      <c r="AJ2467" s="13"/>
      <c r="AK2467" s="13"/>
      <c r="AL2467" s="13"/>
      <c r="AM2467" s="13"/>
      <c r="AN2467" s="13"/>
      <c r="AO2467" s="13"/>
      <c r="AP2467" s="13"/>
    </row>
    <row r="2468" spans="1:42" x14ac:dyDescent="0.25">
      <c r="A2468" s="13"/>
      <c r="C2468" s="13"/>
      <c r="D2468" s="13"/>
      <c r="E2468" s="13"/>
      <c r="F2468" s="13"/>
      <c r="G2468" s="13"/>
      <c r="H2468" s="13"/>
      <c r="I2468" s="13"/>
      <c r="J2468" s="13"/>
      <c r="K2468" s="13"/>
      <c r="L2468" s="13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  <c r="W2468" s="13"/>
      <c r="X2468" s="13"/>
      <c r="Y2468" s="13"/>
      <c r="Z2468" s="13"/>
      <c r="AA2468" s="13"/>
      <c r="AB2468" s="13"/>
      <c r="AC2468" s="13"/>
      <c r="AD2468" s="13"/>
      <c r="AE2468" s="13"/>
      <c r="AF2468" s="13"/>
      <c r="AG2468" s="13"/>
      <c r="AH2468" s="13"/>
      <c r="AI2468" s="13"/>
      <c r="AJ2468" s="13"/>
      <c r="AK2468" s="13"/>
      <c r="AL2468" s="13"/>
      <c r="AM2468" s="13"/>
      <c r="AN2468" s="13"/>
      <c r="AO2468" s="13"/>
      <c r="AP2468" s="13"/>
    </row>
    <row r="2469" spans="1:42" x14ac:dyDescent="0.25">
      <c r="A2469" s="13"/>
      <c r="C2469" s="13"/>
      <c r="D2469" s="13"/>
      <c r="E2469" s="13"/>
      <c r="F2469" s="13"/>
      <c r="G2469" s="13"/>
      <c r="H2469" s="13"/>
      <c r="I2469" s="13"/>
      <c r="J2469" s="13"/>
      <c r="K2469" s="13"/>
      <c r="L2469" s="13"/>
      <c r="M2469" s="13"/>
      <c r="N2469" s="13"/>
      <c r="O2469" s="13"/>
      <c r="P2469" s="13"/>
      <c r="Q2469" s="13"/>
      <c r="R2469" s="13"/>
      <c r="S2469" s="13"/>
      <c r="T2469" s="13"/>
      <c r="U2469" s="13"/>
      <c r="V2469" s="13"/>
      <c r="W2469" s="13"/>
      <c r="X2469" s="13"/>
      <c r="Y2469" s="13"/>
      <c r="Z2469" s="13"/>
      <c r="AA2469" s="13"/>
      <c r="AB2469" s="13"/>
      <c r="AC2469" s="13"/>
      <c r="AD2469" s="13"/>
      <c r="AE2469" s="13"/>
      <c r="AF2469" s="13"/>
      <c r="AG2469" s="13"/>
      <c r="AH2469" s="13"/>
      <c r="AI2469" s="13"/>
      <c r="AJ2469" s="13"/>
      <c r="AK2469" s="13"/>
      <c r="AL2469" s="13"/>
      <c r="AM2469" s="13"/>
      <c r="AN2469" s="13"/>
      <c r="AO2469" s="13"/>
      <c r="AP2469" s="13"/>
    </row>
    <row r="2470" spans="1:42" x14ac:dyDescent="0.25">
      <c r="A2470" s="13"/>
      <c r="C2470" s="13"/>
      <c r="D2470" s="13"/>
      <c r="E2470" s="13"/>
      <c r="F2470" s="13"/>
      <c r="G2470" s="13"/>
      <c r="H2470" s="13"/>
      <c r="I2470" s="13"/>
      <c r="J2470" s="13"/>
      <c r="K2470" s="13"/>
      <c r="L2470" s="13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  <c r="W2470" s="13"/>
      <c r="X2470" s="13"/>
      <c r="Y2470" s="13"/>
      <c r="Z2470" s="13"/>
      <c r="AA2470" s="13"/>
      <c r="AB2470" s="13"/>
      <c r="AC2470" s="13"/>
      <c r="AD2470" s="13"/>
      <c r="AE2470" s="13"/>
      <c r="AF2470" s="13"/>
      <c r="AG2470" s="13"/>
      <c r="AH2470" s="13"/>
      <c r="AI2470" s="13"/>
      <c r="AJ2470" s="13"/>
      <c r="AK2470" s="13"/>
      <c r="AL2470" s="13"/>
      <c r="AM2470" s="13"/>
      <c r="AN2470" s="13"/>
      <c r="AO2470" s="13"/>
      <c r="AP2470" s="13"/>
    </row>
    <row r="2471" spans="1:42" x14ac:dyDescent="0.25">
      <c r="A2471" s="13"/>
      <c r="C2471" s="13"/>
      <c r="D2471" s="13"/>
      <c r="E2471" s="13"/>
      <c r="F2471" s="13"/>
      <c r="G2471" s="13"/>
      <c r="H2471" s="13"/>
      <c r="I2471" s="13"/>
      <c r="J2471" s="13"/>
      <c r="K2471" s="13"/>
      <c r="L2471" s="13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  <c r="W2471" s="13"/>
      <c r="X2471" s="13"/>
      <c r="Y2471" s="13"/>
      <c r="Z2471" s="13"/>
      <c r="AA2471" s="13"/>
      <c r="AB2471" s="13"/>
      <c r="AC2471" s="13"/>
      <c r="AD2471" s="13"/>
      <c r="AE2471" s="13"/>
      <c r="AF2471" s="13"/>
      <c r="AG2471" s="13"/>
      <c r="AH2471" s="13"/>
      <c r="AI2471" s="13"/>
      <c r="AJ2471" s="13"/>
      <c r="AK2471" s="13"/>
      <c r="AL2471" s="13"/>
      <c r="AM2471" s="13"/>
      <c r="AN2471" s="13"/>
      <c r="AO2471" s="13"/>
      <c r="AP2471" s="13"/>
    </row>
    <row r="2472" spans="1:42" x14ac:dyDescent="0.25">
      <c r="A2472" s="13"/>
      <c r="C2472" s="13"/>
      <c r="D2472" s="13"/>
      <c r="E2472" s="13"/>
      <c r="F2472" s="13"/>
      <c r="G2472" s="13"/>
      <c r="H2472" s="13"/>
      <c r="I2472" s="13"/>
      <c r="J2472" s="13"/>
      <c r="K2472" s="13"/>
      <c r="L2472" s="13"/>
      <c r="M2472" s="13"/>
      <c r="N2472" s="13"/>
      <c r="O2472" s="13"/>
      <c r="P2472" s="13"/>
      <c r="Q2472" s="13"/>
      <c r="R2472" s="13"/>
      <c r="S2472" s="13"/>
      <c r="T2472" s="13"/>
      <c r="U2472" s="13"/>
      <c r="V2472" s="13"/>
      <c r="W2472" s="13"/>
      <c r="X2472" s="13"/>
      <c r="Y2472" s="13"/>
      <c r="Z2472" s="13"/>
      <c r="AA2472" s="13"/>
      <c r="AB2472" s="13"/>
      <c r="AC2472" s="13"/>
      <c r="AD2472" s="13"/>
      <c r="AE2472" s="13"/>
      <c r="AF2472" s="13"/>
      <c r="AG2472" s="13"/>
      <c r="AH2472" s="13"/>
      <c r="AI2472" s="13"/>
      <c r="AJ2472" s="13"/>
      <c r="AK2472" s="13"/>
      <c r="AL2472" s="13"/>
      <c r="AM2472" s="13"/>
      <c r="AN2472" s="13"/>
      <c r="AO2472" s="13"/>
      <c r="AP2472" s="13"/>
    </row>
    <row r="2473" spans="1:42" x14ac:dyDescent="0.25">
      <c r="A2473" s="13"/>
      <c r="C2473" s="13"/>
      <c r="D2473" s="13"/>
      <c r="E2473" s="13"/>
      <c r="F2473" s="13"/>
      <c r="G2473" s="13"/>
      <c r="H2473" s="13"/>
      <c r="I2473" s="13"/>
      <c r="J2473" s="13"/>
      <c r="K2473" s="13"/>
      <c r="L2473" s="13"/>
      <c r="M2473" s="13"/>
      <c r="N2473" s="13"/>
      <c r="O2473" s="13"/>
      <c r="P2473" s="13"/>
      <c r="Q2473" s="13"/>
      <c r="R2473" s="13"/>
      <c r="S2473" s="13"/>
      <c r="T2473" s="13"/>
      <c r="U2473" s="13"/>
      <c r="V2473" s="13"/>
      <c r="W2473" s="13"/>
      <c r="X2473" s="13"/>
      <c r="Y2473" s="13"/>
      <c r="Z2473" s="13"/>
      <c r="AA2473" s="13"/>
      <c r="AB2473" s="13"/>
      <c r="AC2473" s="13"/>
      <c r="AD2473" s="13"/>
      <c r="AE2473" s="13"/>
      <c r="AF2473" s="13"/>
      <c r="AG2473" s="13"/>
      <c r="AH2473" s="13"/>
      <c r="AI2473" s="13"/>
      <c r="AJ2473" s="13"/>
      <c r="AK2473" s="13"/>
      <c r="AL2473" s="13"/>
      <c r="AM2473" s="13"/>
      <c r="AN2473" s="13"/>
      <c r="AO2473" s="13"/>
      <c r="AP2473" s="13"/>
    </row>
    <row r="2474" spans="1:42" x14ac:dyDescent="0.25">
      <c r="A2474" s="13"/>
      <c r="C2474" s="13"/>
      <c r="D2474" s="13"/>
      <c r="E2474" s="13"/>
      <c r="F2474" s="13"/>
      <c r="G2474" s="13"/>
      <c r="H2474" s="13"/>
      <c r="I2474" s="13"/>
      <c r="J2474" s="13"/>
      <c r="K2474" s="13"/>
      <c r="L2474" s="13"/>
      <c r="M2474" s="13"/>
      <c r="N2474" s="13"/>
      <c r="O2474" s="13"/>
      <c r="P2474" s="13"/>
      <c r="Q2474" s="13"/>
      <c r="R2474" s="13"/>
      <c r="S2474" s="13"/>
      <c r="T2474" s="13"/>
      <c r="U2474" s="13"/>
      <c r="V2474" s="13"/>
      <c r="W2474" s="13"/>
      <c r="X2474" s="13"/>
      <c r="Y2474" s="13"/>
      <c r="Z2474" s="13"/>
      <c r="AA2474" s="13"/>
      <c r="AB2474" s="13"/>
      <c r="AC2474" s="13"/>
      <c r="AD2474" s="13"/>
      <c r="AE2474" s="13"/>
      <c r="AF2474" s="13"/>
      <c r="AG2474" s="13"/>
      <c r="AH2474" s="13"/>
      <c r="AI2474" s="13"/>
      <c r="AJ2474" s="13"/>
      <c r="AK2474" s="13"/>
      <c r="AL2474" s="13"/>
      <c r="AM2474" s="13"/>
      <c r="AN2474" s="13"/>
      <c r="AO2474" s="13"/>
      <c r="AP2474" s="13"/>
    </row>
    <row r="2475" spans="1:42" x14ac:dyDescent="0.25">
      <c r="A2475" s="13"/>
      <c r="C2475" s="13"/>
      <c r="D2475" s="13"/>
      <c r="E2475" s="13"/>
      <c r="F2475" s="13"/>
      <c r="G2475" s="13"/>
      <c r="H2475" s="13"/>
      <c r="I2475" s="13"/>
      <c r="J2475" s="13"/>
      <c r="K2475" s="13"/>
      <c r="L2475" s="13"/>
      <c r="M2475" s="13"/>
      <c r="N2475" s="13"/>
      <c r="O2475" s="13"/>
      <c r="P2475" s="13"/>
      <c r="Q2475" s="13"/>
      <c r="R2475" s="13"/>
      <c r="S2475" s="13"/>
      <c r="T2475" s="13"/>
      <c r="U2475" s="13"/>
      <c r="V2475" s="13"/>
      <c r="W2475" s="13"/>
      <c r="X2475" s="13"/>
      <c r="Y2475" s="13"/>
      <c r="Z2475" s="13"/>
      <c r="AA2475" s="13"/>
      <c r="AB2475" s="13"/>
      <c r="AC2475" s="13"/>
      <c r="AD2475" s="13"/>
      <c r="AE2475" s="13"/>
      <c r="AF2475" s="13"/>
      <c r="AG2475" s="13"/>
      <c r="AH2475" s="13"/>
      <c r="AI2475" s="13"/>
      <c r="AJ2475" s="13"/>
      <c r="AK2475" s="13"/>
      <c r="AL2475" s="13"/>
      <c r="AM2475" s="13"/>
      <c r="AN2475" s="13"/>
      <c r="AO2475" s="13"/>
      <c r="AP2475" s="13"/>
    </row>
    <row r="2476" spans="1:42" x14ac:dyDescent="0.25">
      <c r="A2476" s="13"/>
      <c r="C2476" s="13"/>
      <c r="D2476" s="13"/>
      <c r="E2476" s="13"/>
      <c r="F2476" s="13"/>
      <c r="G2476" s="13"/>
      <c r="H2476" s="13"/>
      <c r="I2476" s="13"/>
      <c r="J2476" s="13"/>
      <c r="K2476" s="13"/>
      <c r="L2476" s="13"/>
      <c r="M2476" s="13"/>
      <c r="N2476" s="13"/>
      <c r="O2476" s="13"/>
      <c r="P2476" s="13"/>
      <c r="Q2476" s="13"/>
      <c r="R2476" s="13"/>
      <c r="S2476" s="13"/>
      <c r="T2476" s="13"/>
      <c r="U2476" s="13"/>
      <c r="V2476" s="13"/>
      <c r="W2476" s="13"/>
      <c r="X2476" s="13"/>
      <c r="Y2476" s="13"/>
      <c r="Z2476" s="13"/>
      <c r="AA2476" s="13"/>
      <c r="AB2476" s="13"/>
      <c r="AC2476" s="13"/>
      <c r="AD2476" s="13"/>
      <c r="AE2476" s="13"/>
      <c r="AF2476" s="13"/>
      <c r="AG2476" s="13"/>
      <c r="AH2476" s="13"/>
      <c r="AI2476" s="13"/>
      <c r="AJ2476" s="13"/>
      <c r="AK2476" s="13"/>
      <c r="AL2476" s="13"/>
      <c r="AM2476" s="13"/>
      <c r="AN2476" s="13"/>
      <c r="AO2476" s="13"/>
      <c r="AP2476" s="13"/>
    </row>
    <row r="2477" spans="1:42" x14ac:dyDescent="0.25">
      <c r="A2477" s="13"/>
      <c r="C2477" s="13"/>
      <c r="D2477" s="13"/>
      <c r="E2477" s="13"/>
      <c r="F2477" s="13"/>
      <c r="G2477" s="13"/>
      <c r="H2477" s="13"/>
      <c r="I2477" s="13"/>
      <c r="J2477" s="13"/>
      <c r="K2477" s="13"/>
      <c r="L2477" s="13"/>
      <c r="M2477" s="13"/>
      <c r="N2477" s="13"/>
      <c r="O2477" s="13"/>
      <c r="P2477" s="13"/>
      <c r="Q2477" s="13"/>
      <c r="R2477" s="13"/>
      <c r="S2477" s="13"/>
      <c r="T2477" s="13"/>
      <c r="U2477" s="13"/>
      <c r="V2477" s="13"/>
      <c r="W2477" s="13"/>
      <c r="X2477" s="13"/>
      <c r="Y2477" s="13"/>
      <c r="Z2477" s="13"/>
      <c r="AA2477" s="13"/>
      <c r="AB2477" s="13"/>
      <c r="AC2477" s="13"/>
      <c r="AD2477" s="13"/>
      <c r="AE2477" s="13"/>
      <c r="AF2477" s="13"/>
      <c r="AG2477" s="13"/>
      <c r="AH2477" s="13"/>
      <c r="AI2477" s="13"/>
      <c r="AJ2477" s="13"/>
      <c r="AK2477" s="13"/>
      <c r="AL2477" s="13"/>
      <c r="AM2477" s="13"/>
      <c r="AN2477" s="13"/>
      <c r="AO2477" s="13"/>
      <c r="AP2477" s="13"/>
    </row>
    <row r="2478" spans="1:42" x14ac:dyDescent="0.25">
      <c r="A2478" s="13"/>
      <c r="C2478" s="13"/>
      <c r="D2478" s="13"/>
      <c r="E2478" s="13"/>
      <c r="F2478" s="13"/>
      <c r="G2478" s="13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  <c r="W2478" s="13"/>
      <c r="X2478" s="13"/>
      <c r="Y2478" s="13"/>
      <c r="Z2478" s="13"/>
      <c r="AA2478" s="13"/>
      <c r="AB2478" s="13"/>
      <c r="AC2478" s="13"/>
      <c r="AD2478" s="13"/>
      <c r="AE2478" s="13"/>
      <c r="AF2478" s="13"/>
      <c r="AG2478" s="13"/>
      <c r="AH2478" s="13"/>
      <c r="AI2478" s="13"/>
      <c r="AJ2478" s="13"/>
      <c r="AK2478" s="13"/>
      <c r="AL2478" s="13"/>
      <c r="AM2478" s="13"/>
      <c r="AN2478" s="13"/>
      <c r="AO2478" s="13"/>
      <c r="AP2478" s="13"/>
    </row>
    <row r="2479" spans="1:42" x14ac:dyDescent="0.25">
      <c r="A2479" s="13"/>
      <c r="C2479" s="13"/>
      <c r="D2479" s="13"/>
      <c r="E2479" s="13"/>
      <c r="F2479" s="13"/>
      <c r="G2479" s="13"/>
      <c r="H2479" s="13"/>
      <c r="I2479" s="13"/>
      <c r="J2479" s="13"/>
      <c r="K2479" s="13"/>
      <c r="L2479" s="13"/>
      <c r="M2479" s="13"/>
      <c r="N2479" s="13"/>
      <c r="O2479" s="13"/>
      <c r="P2479" s="13"/>
      <c r="Q2479" s="13"/>
      <c r="R2479" s="13"/>
      <c r="S2479" s="13"/>
      <c r="T2479" s="13"/>
      <c r="U2479" s="13"/>
      <c r="V2479" s="13"/>
      <c r="W2479" s="13"/>
      <c r="X2479" s="13"/>
      <c r="Y2479" s="13"/>
      <c r="Z2479" s="13"/>
      <c r="AA2479" s="13"/>
      <c r="AB2479" s="13"/>
      <c r="AC2479" s="13"/>
      <c r="AD2479" s="13"/>
      <c r="AE2479" s="13"/>
      <c r="AF2479" s="13"/>
      <c r="AG2479" s="13"/>
      <c r="AH2479" s="13"/>
      <c r="AI2479" s="13"/>
      <c r="AJ2479" s="13"/>
      <c r="AK2479" s="13"/>
      <c r="AL2479" s="13"/>
      <c r="AM2479" s="13"/>
      <c r="AN2479" s="13"/>
      <c r="AO2479" s="13"/>
      <c r="AP2479" s="13"/>
    </row>
    <row r="2480" spans="1:42" x14ac:dyDescent="0.25">
      <c r="A2480" s="13"/>
      <c r="C2480" s="13"/>
      <c r="D2480" s="13"/>
      <c r="E2480" s="13"/>
      <c r="F2480" s="13"/>
      <c r="G2480" s="13"/>
      <c r="H2480" s="13"/>
      <c r="I2480" s="13"/>
      <c r="J2480" s="13"/>
      <c r="K2480" s="13"/>
      <c r="L2480" s="13"/>
      <c r="M2480" s="13"/>
      <c r="N2480" s="13"/>
      <c r="O2480" s="13"/>
      <c r="P2480" s="13"/>
      <c r="Q2480" s="13"/>
      <c r="R2480" s="13"/>
      <c r="S2480" s="13"/>
      <c r="T2480" s="13"/>
      <c r="U2480" s="13"/>
      <c r="V2480" s="13"/>
      <c r="W2480" s="13"/>
      <c r="X2480" s="13"/>
      <c r="Y2480" s="13"/>
      <c r="Z2480" s="13"/>
      <c r="AA2480" s="13"/>
      <c r="AB2480" s="13"/>
      <c r="AC2480" s="13"/>
      <c r="AD2480" s="13"/>
      <c r="AE2480" s="13"/>
      <c r="AF2480" s="13"/>
      <c r="AG2480" s="13"/>
      <c r="AH2480" s="13"/>
      <c r="AI2480" s="13"/>
      <c r="AJ2480" s="13"/>
      <c r="AK2480" s="13"/>
      <c r="AL2480" s="13"/>
      <c r="AM2480" s="13"/>
      <c r="AN2480" s="13"/>
      <c r="AO2480" s="13"/>
      <c r="AP2480" s="13"/>
    </row>
    <row r="2481" spans="1:42" x14ac:dyDescent="0.25">
      <c r="A2481" s="13"/>
      <c r="C2481" s="13"/>
      <c r="D2481" s="13"/>
      <c r="E2481" s="13"/>
      <c r="F2481" s="13"/>
      <c r="G2481" s="13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  <c r="W2481" s="13"/>
      <c r="X2481" s="13"/>
      <c r="Y2481" s="13"/>
      <c r="Z2481" s="13"/>
      <c r="AA2481" s="13"/>
      <c r="AB2481" s="13"/>
      <c r="AC2481" s="13"/>
      <c r="AD2481" s="13"/>
      <c r="AE2481" s="13"/>
      <c r="AF2481" s="13"/>
      <c r="AG2481" s="13"/>
      <c r="AH2481" s="13"/>
      <c r="AI2481" s="13"/>
      <c r="AJ2481" s="13"/>
      <c r="AK2481" s="13"/>
      <c r="AL2481" s="13"/>
      <c r="AM2481" s="13"/>
      <c r="AN2481" s="13"/>
      <c r="AO2481" s="13"/>
      <c r="AP2481" s="13"/>
    </row>
    <row r="2482" spans="1:42" x14ac:dyDescent="0.25">
      <c r="A2482" s="13"/>
      <c r="C2482" s="13"/>
      <c r="D2482" s="13"/>
      <c r="E2482" s="13"/>
      <c r="F2482" s="13"/>
      <c r="G2482" s="13"/>
      <c r="H2482" s="13"/>
      <c r="I2482" s="13"/>
      <c r="J2482" s="13"/>
      <c r="K2482" s="13"/>
      <c r="L2482" s="13"/>
      <c r="M2482" s="13"/>
      <c r="N2482" s="13"/>
      <c r="O2482" s="13"/>
      <c r="P2482" s="13"/>
      <c r="Q2482" s="13"/>
      <c r="R2482" s="13"/>
      <c r="S2482" s="13"/>
      <c r="T2482" s="13"/>
      <c r="U2482" s="13"/>
      <c r="V2482" s="13"/>
      <c r="W2482" s="13"/>
      <c r="X2482" s="13"/>
      <c r="Y2482" s="13"/>
      <c r="Z2482" s="13"/>
      <c r="AA2482" s="13"/>
      <c r="AB2482" s="13"/>
      <c r="AC2482" s="13"/>
      <c r="AD2482" s="13"/>
      <c r="AE2482" s="13"/>
      <c r="AF2482" s="13"/>
      <c r="AG2482" s="13"/>
      <c r="AH2482" s="13"/>
      <c r="AI2482" s="13"/>
      <c r="AJ2482" s="13"/>
      <c r="AK2482" s="13"/>
      <c r="AL2482" s="13"/>
      <c r="AM2482" s="13"/>
      <c r="AN2482" s="13"/>
      <c r="AO2482" s="13"/>
      <c r="AP2482" s="13"/>
    </row>
    <row r="2483" spans="1:42" x14ac:dyDescent="0.25">
      <c r="A2483" s="13"/>
      <c r="C2483" s="13"/>
      <c r="D2483" s="13"/>
      <c r="E2483" s="13"/>
      <c r="F2483" s="13"/>
      <c r="G2483" s="13"/>
      <c r="H2483" s="13"/>
      <c r="I2483" s="13"/>
      <c r="J2483" s="13"/>
      <c r="K2483" s="13"/>
      <c r="L2483" s="13"/>
      <c r="M2483" s="13"/>
      <c r="N2483" s="13"/>
      <c r="O2483" s="13"/>
      <c r="P2483" s="13"/>
      <c r="Q2483" s="13"/>
      <c r="R2483" s="13"/>
      <c r="S2483" s="13"/>
      <c r="T2483" s="13"/>
      <c r="U2483" s="13"/>
      <c r="V2483" s="13"/>
      <c r="W2483" s="13"/>
      <c r="X2483" s="13"/>
      <c r="Y2483" s="13"/>
      <c r="Z2483" s="13"/>
      <c r="AA2483" s="13"/>
      <c r="AB2483" s="13"/>
      <c r="AC2483" s="13"/>
      <c r="AD2483" s="13"/>
      <c r="AE2483" s="13"/>
      <c r="AF2483" s="13"/>
      <c r="AG2483" s="13"/>
      <c r="AH2483" s="13"/>
      <c r="AI2483" s="13"/>
      <c r="AJ2483" s="13"/>
      <c r="AK2483" s="13"/>
      <c r="AL2483" s="13"/>
      <c r="AM2483" s="13"/>
      <c r="AN2483" s="13"/>
      <c r="AO2483" s="13"/>
      <c r="AP2483" s="13"/>
    </row>
    <row r="2484" spans="1:42" x14ac:dyDescent="0.25">
      <c r="A2484" s="13"/>
      <c r="C2484" s="13"/>
      <c r="D2484" s="13"/>
      <c r="E2484" s="13"/>
      <c r="F2484" s="13"/>
      <c r="G2484" s="13"/>
      <c r="H2484" s="13"/>
      <c r="I2484" s="13"/>
      <c r="J2484" s="13"/>
      <c r="K2484" s="13"/>
      <c r="L2484" s="13"/>
      <c r="M2484" s="13"/>
      <c r="N2484" s="13"/>
      <c r="O2484" s="13"/>
      <c r="P2484" s="13"/>
      <c r="Q2484" s="13"/>
      <c r="R2484" s="13"/>
      <c r="S2484" s="13"/>
      <c r="T2484" s="13"/>
      <c r="U2484" s="13"/>
      <c r="V2484" s="13"/>
      <c r="W2484" s="13"/>
      <c r="X2484" s="13"/>
      <c r="Y2484" s="13"/>
      <c r="Z2484" s="13"/>
      <c r="AA2484" s="13"/>
      <c r="AB2484" s="13"/>
      <c r="AC2484" s="13"/>
      <c r="AD2484" s="13"/>
      <c r="AE2484" s="13"/>
      <c r="AF2484" s="13"/>
      <c r="AG2484" s="13"/>
      <c r="AH2484" s="13"/>
      <c r="AI2484" s="13"/>
      <c r="AJ2484" s="13"/>
      <c r="AK2484" s="13"/>
      <c r="AL2484" s="13"/>
      <c r="AM2484" s="13"/>
      <c r="AN2484" s="13"/>
      <c r="AO2484" s="13"/>
      <c r="AP2484" s="13"/>
    </row>
    <row r="2485" spans="1:42" x14ac:dyDescent="0.25">
      <c r="A2485" s="13"/>
      <c r="C2485" s="13"/>
      <c r="D2485" s="13"/>
      <c r="E2485" s="13"/>
      <c r="F2485" s="13"/>
      <c r="G2485" s="13"/>
      <c r="H2485" s="13"/>
      <c r="I2485" s="13"/>
      <c r="J2485" s="13"/>
      <c r="K2485" s="13"/>
      <c r="L2485" s="13"/>
      <c r="M2485" s="13"/>
      <c r="N2485" s="13"/>
      <c r="O2485" s="13"/>
      <c r="P2485" s="13"/>
      <c r="Q2485" s="13"/>
      <c r="R2485" s="13"/>
      <c r="S2485" s="13"/>
      <c r="T2485" s="13"/>
      <c r="U2485" s="13"/>
      <c r="V2485" s="13"/>
      <c r="W2485" s="13"/>
      <c r="X2485" s="13"/>
      <c r="Y2485" s="13"/>
      <c r="Z2485" s="13"/>
      <c r="AA2485" s="13"/>
      <c r="AB2485" s="13"/>
      <c r="AC2485" s="13"/>
      <c r="AD2485" s="13"/>
      <c r="AE2485" s="13"/>
      <c r="AF2485" s="13"/>
      <c r="AG2485" s="13"/>
      <c r="AH2485" s="13"/>
      <c r="AI2485" s="13"/>
      <c r="AJ2485" s="13"/>
      <c r="AK2485" s="13"/>
      <c r="AL2485" s="13"/>
      <c r="AM2485" s="13"/>
      <c r="AN2485" s="13"/>
      <c r="AO2485" s="13"/>
      <c r="AP2485" s="13"/>
    </row>
    <row r="2486" spans="1:42" x14ac:dyDescent="0.25">
      <c r="A2486" s="13"/>
      <c r="C2486" s="13"/>
      <c r="D2486" s="13"/>
      <c r="E2486" s="13"/>
      <c r="F2486" s="13"/>
      <c r="G2486" s="13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  <c r="W2486" s="13"/>
      <c r="X2486" s="13"/>
      <c r="Y2486" s="13"/>
      <c r="Z2486" s="13"/>
      <c r="AA2486" s="13"/>
      <c r="AB2486" s="13"/>
      <c r="AC2486" s="13"/>
      <c r="AD2486" s="13"/>
      <c r="AE2486" s="13"/>
      <c r="AF2486" s="13"/>
      <c r="AG2486" s="13"/>
      <c r="AH2486" s="13"/>
      <c r="AI2486" s="13"/>
      <c r="AJ2486" s="13"/>
      <c r="AK2486" s="13"/>
      <c r="AL2486" s="13"/>
      <c r="AM2486" s="13"/>
      <c r="AN2486" s="13"/>
      <c r="AO2486" s="13"/>
      <c r="AP2486" s="13"/>
    </row>
    <row r="2487" spans="1:42" x14ac:dyDescent="0.25">
      <c r="A2487" s="13"/>
      <c r="C2487" s="13"/>
      <c r="D2487" s="13"/>
      <c r="E2487" s="13"/>
      <c r="F2487" s="13"/>
      <c r="G2487" s="13"/>
      <c r="H2487" s="13"/>
      <c r="I2487" s="13"/>
      <c r="J2487" s="13"/>
      <c r="K2487" s="13"/>
      <c r="L2487" s="13"/>
      <c r="M2487" s="13"/>
      <c r="N2487" s="13"/>
      <c r="O2487" s="13"/>
      <c r="P2487" s="13"/>
      <c r="Q2487" s="13"/>
      <c r="R2487" s="13"/>
      <c r="S2487" s="13"/>
      <c r="T2487" s="13"/>
      <c r="U2487" s="13"/>
      <c r="V2487" s="13"/>
      <c r="W2487" s="13"/>
      <c r="X2487" s="13"/>
      <c r="Y2487" s="13"/>
      <c r="Z2487" s="13"/>
      <c r="AA2487" s="13"/>
      <c r="AB2487" s="13"/>
      <c r="AC2487" s="13"/>
      <c r="AD2487" s="13"/>
      <c r="AE2487" s="13"/>
      <c r="AF2487" s="13"/>
      <c r="AG2487" s="13"/>
      <c r="AH2487" s="13"/>
      <c r="AI2487" s="13"/>
      <c r="AJ2487" s="13"/>
      <c r="AK2487" s="13"/>
      <c r="AL2487" s="13"/>
      <c r="AM2487" s="13"/>
      <c r="AN2487" s="13"/>
      <c r="AO2487" s="13"/>
      <c r="AP2487" s="13"/>
    </row>
    <row r="2488" spans="1:42" x14ac:dyDescent="0.25">
      <c r="A2488" s="13"/>
      <c r="C2488" s="13"/>
      <c r="D2488" s="13"/>
      <c r="E2488" s="13"/>
      <c r="F2488" s="13"/>
      <c r="G2488" s="13"/>
      <c r="H2488" s="13"/>
      <c r="I2488" s="13"/>
      <c r="J2488" s="13"/>
      <c r="K2488" s="13"/>
      <c r="L2488" s="13"/>
      <c r="M2488" s="13"/>
      <c r="N2488" s="13"/>
      <c r="O2488" s="13"/>
      <c r="P2488" s="13"/>
      <c r="Q2488" s="13"/>
      <c r="R2488" s="13"/>
      <c r="S2488" s="13"/>
      <c r="T2488" s="13"/>
      <c r="U2488" s="13"/>
      <c r="V2488" s="13"/>
      <c r="W2488" s="13"/>
      <c r="X2488" s="13"/>
      <c r="Y2488" s="13"/>
      <c r="Z2488" s="13"/>
      <c r="AA2488" s="13"/>
      <c r="AB2488" s="13"/>
      <c r="AC2488" s="13"/>
      <c r="AD2488" s="13"/>
      <c r="AE2488" s="13"/>
      <c r="AF2488" s="13"/>
      <c r="AG2488" s="13"/>
      <c r="AH2488" s="13"/>
      <c r="AI2488" s="13"/>
      <c r="AJ2488" s="13"/>
      <c r="AK2488" s="13"/>
      <c r="AL2488" s="13"/>
      <c r="AM2488" s="13"/>
      <c r="AN2488" s="13"/>
      <c r="AO2488" s="13"/>
      <c r="AP2488" s="13"/>
    </row>
    <row r="2489" spans="1:42" x14ac:dyDescent="0.25">
      <c r="A2489" s="13"/>
      <c r="C2489" s="13"/>
      <c r="D2489" s="13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  <c r="W2489" s="13"/>
      <c r="X2489" s="13"/>
      <c r="Y2489" s="13"/>
      <c r="Z2489" s="13"/>
      <c r="AA2489" s="13"/>
      <c r="AB2489" s="13"/>
      <c r="AC2489" s="13"/>
      <c r="AD2489" s="13"/>
      <c r="AE2489" s="13"/>
      <c r="AF2489" s="13"/>
      <c r="AG2489" s="13"/>
      <c r="AH2489" s="13"/>
      <c r="AI2489" s="13"/>
      <c r="AJ2489" s="13"/>
      <c r="AK2489" s="13"/>
      <c r="AL2489" s="13"/>
      <c r="AM2489" s="13"/>
      <c r="AN2489" s="13"/>
      <c r="AO2489" s="13"/>
      <c r="AP2489" s="13"/>
    </row>
    <row r="2490" spans="1:42" x14ac:dyDescent="0.25">
      <c r="A2490" s="13"/>
      <c r="C2490" s="13"/>
      <c r="D2490" s="13"/>
      <c r="E2490" s="13"/>
      <c r="F2490" s="13"/>
      <c r="G2490" s="13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  <c r="W2490" s="13"/>
      <c r="X2490" s="13"/>
      <c r="Y2490" s="13"/>
      <c r="Z2490" s="13"/>
      <c r="AA2490" s="13"/>
      <c r="AB2490" s="13"/>
      <c r="AC2490" s="13"/>
      <c r="AD2490" s="13"/>
      <c r="AE2490" s="13"/>
      <c r="AF2490" s="13"/>
      <c r="AG2490" s="13"/>
      <c r="AH2490" s="13"/>
      <c r="AI2490" s="13"/>
      <c r="AJ2490" s="13"/>
      <c r="AK2490" s="13"/>
      <c r="AL2490" s="13"/>
      <c r="AM2490" s="13"/>
      <c r="AN2490" s="13"/>
      <c r="AO2490" s="13"/>
      <c r="AP2490" s="13"/>
    </row>
    <row r="2491" spans="1:42" x14ac:dyDescent="0.25">
      <c r="A2491" s="13"/>
      <c r="C2491" s="13"/>
      <c r="D2491" s="13"/>
      <c r="E2491" s="13"/>
      <c r="F2491" s="13"/>
      <c r="G2491" s="13"/>
      <c r="H2491" s="13"/>
      <c r="I2491" s="13"/>
      <c r="J2491" s="13"/>
      <c r="K2491" s="13"/>
      <c r="L2491" s="13"/>
      <c r="M2491" s="13"/>
      <c r="N2491" s="13"/>
      <c r="O2491" s="13"/>
      <c r="P2491" s="13"/>
      <c r="Q2491" s="13"/>
      <c r="R2491" s="13"/>
      <c r="S2491" s="13"/>
      <c r="T2491" s="13"/>
      <c r="U2491" s="13"/>
      <c r="V2491" s="13"/>
      <c r="W2491" s="13"/>
      <c r="X2491" s="13"/>
      <c r="Y2491" s="13"/>
      <c r="Z2491" s="13"/>
      <c r="AA2491" s="13"/>
      <c r="AB2491" s="13"/>
      <c r="AC2491" s="13"/>
      <c r="AD2491" s="13"/>
      <c r="AE2491" s="13"/>
      <c r="AF2491" s="13"/>
      <c r="AG2491" s="13"/>
      <c r="AH2491" s="13"/>
      <c r="AI2491" s="13"/>
      <c r="AJ2491" s="13"/>
      <c r="AK2491" s="13"/>
      <c r="AL2491" s="13"/>
      <c r="AM2491" s="13"/>
      <c r="AN2491" s="13"/>
      <c r="AO2491" s="13"/>
      <c r="AP2491" s="13"/>
    </row>
    <row r="2492" spans="1:42" x14ac:dyDescent="0.25">
      <c r="A2492" s="13"/>
      <c r="C2492" s="13"/>
      <c r="D2492" s="13"/>
      <c r="E2492" s="13"/>
      <c r="F2492" s="13"/>
      <c r="G2492" s="13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  <c r="W2492" s="13"/>
      <c r="X2492" s="13"/>
      <c r="Y2492" s="13"/>
      <c r="Z2492" s="13"/>
      <c r="AA2492" s="13"/>
      <c r="AB2492" s="13"/>
      <c r="AC2492" s="13"/>
      <c r="AD2492" s="13"/>
      <c r="AE2492" s="13"/>
      <c r="AF2492" s="13"/>
      <c r="AG2492" s="13"/>
      <c r="AH2492" s="13"/>
      <c r="AI2492" s="13"/>
      <c r="AJ2492" s="13"/>
      <c r="AK2492" s="13"/>
      <c r="AL2492" s="13"/>
      <c r="AM2492" s="13"/>
      <c r="AN2492" s="13"/>
      <c r="AO2492" s="13"/>
      <c r="AP2492" s="13"/>
    </row>
    <row r="2493" spans="1:42" x14ac:dyDescent="0.25">
      <c r="A2493" s="13"/>
      <c r="C2493" s="13"/>
      <c r="D2493" s="13"/>
      <c r="E2493" s="13"/>
      <c r="F2493" s="13"/>
      <c r="G2493" s="13"/>
      <c r="H2493" s="13"/>
      <c r="I2493" s="13"/>
      <c r="J2493" s="13"/>
      <c r="K2493" s="13"/>
      <c r="L2493" s="13"/>
      <c r="M2493" s="13"/>
      <c r="N2493" s="13"/>
      <c r="O2493" s="13"/>
      <c r="P2493" s="13"/>
      <c r="Q2493" s="13"/>
      <c r="R2493" s="13"/>
      <c r="S2493" s="13"/>
      <c r="T2493" s="13"/>
      <c r="U2493" s="13"/>
      <c r="V2493" s="13"/>
      <c r="W2493" s="13"/>
      <c r="X2493" s="13"/>
      <c r="Y2493" s="13"/>
      <c r="Z2493" s="13"/>
      <c r="AA2493" s="13"/>
      <c r="AB2493" s="13"/>
      <c r="AC2493" s="13"/>
      <c r="AD2493" s="13"/>
      <c r="AE2493" s="13"/>
      <c r="AF2493" s="13"/>
      <c r="AG2493" s="13"/>
      <c r="AH2493" s="13"/>
      <c r="AI2493" s="13"/>
      <c r="AJ2493" s="13"/>
      <c r="AK2493" s="13"/>
      <c r="AL2493" s="13"/>
      <c r="AM2493" s="13"/>
      <c r="AN2493" s="13"/>
      <c r="AO2493" s="13"/>
      <c r="AP2493" s="13"/>
    </row>
    <row r="2494" spans="1:42" x14ac:dyDescent="0.25">
      <c r="A2494" s="13"/>
      <c r="C2494" s="13"/>
      <c r="D2494" s="13"/>
      <c r="E2494" s="13"/>
      <c r="F2494" s="13"/>
      <c r="G2494" s="13"/>
      <c r="H2494" s="13"/>
      <c r="I2494" s="13"/>
      <c r="J2494" s="13"/>
      <c r="K2494" s="13"/>
      <c r="L2494" s="13"/>
      <c r="M2494" s="13"/>
      <c r="N2494" s="13"/>
      <c r="O2494" s="13"/>
      <c r="P2494" s="13"/>
      <c r="Q2494" s="13"/>
      <c r="R2494" s="13"/>
      <c r="S2494" s="13"/>
      <c r="T2494" s="13"/>
      <c r="U2494" s="13"/>
      <c r="V2494" s="13"/>
      <c r="W2494" s="13"/>
      <c r="X2494" s="13"/>
      <c r="Y2494" s="13"/>
      <c r="Z2494" s="13"/>
      <c r="AA2494" s="13"/>
      <c r="AB2494" s="13"/>
      <c r="AC2494" s="13"/>
      <c r="AD2494" s="13"/>
      <c r="AE2494" s="13"/>
      <c r="AF2494" s="13"/>
      <c r="AG2494" s="13"/>
      <c r="AH2494" s="13"/>
      <c r="AI2494" s="13"/>
      <c r="AJ2494" s="13"/>
      <c r="AK2494" s="13"/>
      <c r="AL2494" s="13"/>
      <c r="AM2494" s="13"/>
      <c r="AN2494" s="13"/>
      <c r="AO2494" s="13"/>
      <c r="AP2494" s="13"/>
    </row>
    <row r="2495" spans="1:42" x14ac:dyDescent="0.25">
      <c r="A2495" s="13"/>
      <c r="C2495" s="13"/>
      <c r="D2495" s="13"/>
      <c r="E2495" s="13"/>
      <c r="F2495" s="13"/>
      <c r="G2495" s="13"/>
      <c r="H2495" s="13"/>
      <c r="I2495" s="13"/>
      <c r="J2495" s="13"/>
      <c r="K2495" s="13"/>
      <c r="L2495" s="13"/>
      <c r="M2495" s="13"/>
      <c r="N2495" s="13"/>
      <c r="O2495" s="13"/>
      <c r="P2495" s="13"/>
      <c r="Q2495" s="13"/>
      <c r="R2495" s="13"/>
      <c r="S2495" s="13"/>
      <c r="T2495" s="13"/>
      <c r="U2495" s="13"/>
      <c r="V2495" s="13"/>
      <c r="W2495" s="13"/>
      <c r="X2495" s="13"/>
      <c r="Y2495" s="13"/>
      <c r="Z2495" s="13"/>
      <c r="AA2495" s="13"/>
      <c r="AB2495" s="13"/>
      <c r="AC2495" s="13"/>
      <c r="AD2495" s="13"/>
      <c r="AE2495" s="13"/>
      <c r="AF2495" s="13"/>
      <c r="AG2495" s="13"/>
      <c r="AH2495" s="13"/>
      <c r="AI2495" s="13"/>
      <c r="AJ2495" s="13"/>
      <c r="AK2495" s="13"/>
      <c r="AL2495" s="13"/>
      <c r="AM2495" s="13"/>
      <c r="AN2495" s="13"/>
      <c r="AO2495" s="13"/>
      <c r="AP2495" s="13"/>
    </row>
    <row r="2496" spans="1:42" x14ac:dyDescent="0.25">
      <c r="A2496" s="13"/>
      <c r="C2496" s="13"/>
      <c r="D2496" s="13"/>
      <c r="E2496" s="13"/>
      <c r="F2496" s="13"/>
      <c r="G2496" s="13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  <c r="W2496" s="13"/>
      <c r="X2496" s="13"/>
      <c r="Y2496" s="13"/>
      <c r="Z2496" s="13"/>
      <c r="AA2496" s="13"/>
      <c r="AB2496" s="13"/>
      <c r="AC2496" s="13"/>
      <c r="AD2496" s="13"/>
      <c r="AE2496" s="13"/>
      <c r="AF2496" s="13"/>
      <c r="AG2496" s="13"/>
      <c r="AH2496" s="13"/>
      <c r="AI2496" s="13"/>
      <c r="AJ2496" s="13"/>
      <c r="AK2496" s="13"/>
      <c r="AL2496" s="13"/>
      <c r="AM2496" s="13"/>
      <c r="AN2496" s="13"/>
      <c r="AO2496" s="13"/>
      <c r="AP2496" s="13"/>
    </row>
    <row r="2497" spans="1:42" x14ac:dyDescent="0.25">
      <c r="A2497" s="13"/>
      <c r="C2497" s="13"/>
      <c r="D2497" s="13"/>
      <c r="E2497" s="13"/>
      <c r="F2497" s="13"/>
      <c r="G2497" s="13"/>
      <c r="H2497" s="13"/>
      <c r="I2497" s="13"/>
      <c r="J2497" s="13"/>
      <c r="K2497" s="13"/>
      <c r="L2497" s="13"/>
      <c r="M2497" s="13"/>
      <c r="N2497" s="13"/>
      <c r="O2497" s="13"/>
      <c r="P2497" s="13"/>
      <c r="Q2497" s="13"/>
      <c r="R2497" s="13"/>
      <c r="S2497" s="13"/>
      <c r="T2497" s="13"/>
      <c r="U2497" s="13"/>
      <c r="V2497" s="13"/>
      <c r="W2497" s="13"/>
      <c r="X2497" s="13"/>
      <c r="Y2497" s="13"/>
      <c r="Z2497" s="13"/>
      <c r="AA2497" s="13"/>
      <c r="AB2497" s="13"/>
      <c r="AC2497" s="13"/>
      <c r="AD2497" s="13"/>
      <c r="AE2497" s="13"/>
      <c r="AF2497" s="13"/>
      <c r="AG2497" s="13"/>
      <c r="AH2497" s="13"/>
      <c r="AI2497" s="13"/>
      <c r="AJ2497" s="13"/>
      <c r="AK2497" s="13"/>
      <c r="AL2497" s="13"/>
      <c r="AM2497" s="13"/>
      <c r="AN2497" s="13"/>
      <c r="AO2497" s="13"/>
      <c r="AP2497" s="13"/>
    </row>
    <row r="2498" spans="1:42" x14ac:dyDescent="0.25">
      <c r="A2498" s="13"/>
      <c r="C2498" s="13"/>
      <c r="D2498" s="13"/>
      <c r="E2498" s="13"/>
      <c r="F2498" s="13"/>
      <c r="G2498" s="13"/>
      <c r="H2498" s="13"/>
      <c r="I2498" s="13"/>
      <c r="J2498" s="13"/>
      <c r="K2498" s="13"/>
      <c r="L2498" s="13"/>
      <c r="M2498" s="13"/>
      <c r="N2498" s="13"/>
      <c r="O2498" s="13"/>
      <c r="P2498" s="13"/>
      <c r="Q2498" s="13"/>
      <c r="R2498" s="13"/>
      <c r="S2498" s="13"/>
      <c r="T2498" s="13"/>
      <c r="U2498" s="13"/>
      <c r="V2498" s="13"/>
      <c r="W2498" s="13"/>
      <c r="X2498" s="13"/>
      <c r="Y2498" s="13"/>
      <c r="Z2498" s="13"/>
      <c r="AA2498" s="13"/>
      <c r="AB2498" s="13"/>
      <c r="AC2498" s="13"/>
      <c r="AD2498" s="13"/>
      <c r="AE2498" s="13"/>
      <c r="AF2498" s="13"/>
      <c r="AG2498" s="13"/>
      <c r="AH2498" s="13"/>
      <c r="AI2498" s="13"/>
      <c r="AJ2498" s="13"/>
      <c r="AK2498" s="13"/>
      <c r="AL2498" s="13"/>
      <c r="AM2498" s="13"/>
      <c r="AN2498" s="13"/>
      <c r="AO2498" s="13"/>
      <c r="AP2498" s="13"/>
    </row>
    <row r="2499" spans="1:42" x14ac:dyDescent="0.25">
      <c r="A2499" s="13"/>
      <c r="C2499" s="13"/>
      <c r="D2499" s="13"/>
      <c r="E2499" s="13"/>
      <c r="F2499" s="13"/>
      <c r="G2499" s="13"/>
      <c r="H2499" s="13"/>
      <c r="I2499" s="13"/>
      <c r="J2499" s="13"/>
      <c r="K2499" s="13"/>
      <c r="L2499" s="13"/>
      <c r="M2499" s="13"/>
      <c r="N2499" s="13"/>
      <c r="O2499" s="13"/>
      <c r="P2499" s="13"/>
      <c r="Q2499" s="13"/>
      <c r="R2499" s="13"/>
      <c r="S2499" s="13"/>
      <c r="T2499" s="13"/>
      <c r="U2499" s="13"/>
      <c r="V2499" s="13"/>
      <c r="W2499" s="13"/>
      <c r="X2499" s="13"/>
      <c r="Y2499" s="13"/>
      <c r="Z2499" s="13"/>
      <c r="AA2499" s="13"/>
      <c r="AB2499" s="13"/>
      <c r="AC2499" s="13"/>
      <c r="AD2499" s="13"/>
      <c r="AE2499" s="13"/>
      <c r="AF2499" s="13"/>
      <c r="AG2499" s="13"/>
      <c r="AH2499" s="13"/>
      <c r="AI2499" s="13"/>
      <c r="AJ2499" s="13"/>
      <c r="AK2499" s="13"/>
      <c r="AL2499" s="13"/>
      <c r="AM2499" s="13"/>
      <c r="AN2499" s="13"/>
      <c r="AO2499" s="13"/>
      <c r="AP2499" s="13"/>
    </row>
    <row r="2500" spans="1:42" x14ac:dyDescent="0.25">
      <c r="A2500" s="13"/>
      <c r="C2500" s="13"/>
      <c r="D2500" s="13"/>
      <c r="E2500" s="13"/>
      <c r="F2500" s="13"/>
      <c r="G2500" s="13"/>
      <c r="H2500" s="13"/>
      <c r="I2500" s="13"/>
      <c r="J2500" s="13"/>
      <c r="K2500" s="13"/>
      <c r="L2500" s="13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  <c r="W2500" s="13"/>
      <c r="X2500" s="13"/>
      <c r="Y2500" s="13"/>
      <c r="Z2500" s="13"/>
      <c r="AA2500" s="13"/>
      <c r="AB2500" s="13"/>
      <c r="AC2500" s="13"/>
      <c r="AD2500" s="13"/>
      <c r="AE2500" s="13"/>
      <c r="AF2500" s="13"/>
      <c r="AG2500" s="13"/>
      <c r="AH2500" s="13"/>
      <c r="AI2500" s="13"/>
      <c r="AJ2500" s="13"/>
      <c r="AK2500" s="13"/>
      <c r="AL2500" s="13"/>
      <c r="AM2500" s="13"/>
      <c r="AN2500" s="13"/>
      <c r="AO2500" s="13"/>
      <c r="AP2500" s="13"/>
    </row>
    <row r="2501" spans="1:42" x14ac:dyDescent="0.25">
      <c r="A2501" s="13"/>
      <c r="C2501" s="13"/>
      <c r="D2501" s="13"/>
      <c r="E2501" s="13"/>
      <c r="F2501" s="13"/>
      <c r="G2501" s="13"/>
      <c r="H2501" s="13"/>
      <c r="I2501" s="13"/>
      <c r="J2501" s="13"/>
      <c r="K2501" s="13"/>
      <c r="L2501" s="13"/>
      <c r="M2501" s="13"/>
      <c r="N2501" s="13"/>
      <c r="O2501" s="13"/>
      <c r="P2501" s="13"/>
      <c r="Q2501" s="13"/>
      <c r="R2501" s="13"/>
      <c r="S2501" s="13"/>
      <c r="T2501" s="13"/>
      <c r="U2501" s="13"/>
      <c r="V2501" s="13"/>
      <c r="W2501" s="13"/>
      <c r="X2501" s="13"/>
      <c r="Y2501" s="13"/>
      <c r="Z2501" s="13"/>
      <c r="AA2501" s="13"/>
      <c r="AB2501" s="13"/>
      <c r="AC2501" s="13"/>
      <c r="AD2501" s="13"/>
      <c r="AE2501" s="13"/>
      <c r="AF2501" s="13"/>
      <c r="AG2501" s="13"/>
      <c r="AH2501" s="13"/>
      <c r="AI2501" s="13"/>
      <c r="AJ2501" s="13"/>
      <c r="AK2501" s="13"/>
      <c r="AL2501" s="13"/>
      <c r="AM2501" s="13"/>
      <c r="AN2501" s="13"/>
      <c r="AO2501" s="13"/>
      <c r="AP2501" s="13"/>
    </row>
    <row r="2502" spans="1:42" x14ac:dyDescent="0.25">
      <c r="A2502" s="13"/>
      <c r="C2502" s="13"/>
      <c r="D2502" s="13"/>
      <c r="E2502" s="13"/>
      <c r="F2502" s="13"/>
      <c r="G2502" s="13"/>
      <c r="H2502" s="13"/>
      <c r="I2502" s="13"/>
      <c r="J2502" s="13"/>
      <c r="K2502" s="13"/>
      <c r="L2502" s="13"/>
      <c r="M2502" s="13"/>
      <c r="N2502" s="13"/>
      <c r="O2502" s="13"/>
      <c r="P2502" s="13"/>
      <c r="Q2502" s="13"/>
      <c r="R2502" s="13"/>
      <c r="S2502" s="13"/>
      <c r="T2502" s="13"/>
      <c r="U2502" s="13"/>
      <c r="V2502" s="13"/>
      <c r="W2502" s="13"/>
      <c r="X2502" s="13"/>
      <c r="Y2502" s="13"/>
      <c r="Z2502" s="13"/>
      <c r="AA2502" s="13"/>
      <c r="AB2502" s="13"/>
      <c r="AC2502" s="13"/>
      <c r="AD2502" s="13"/>
      <c r="AE2502" s="13"/>
      <c r="AF2502" s="13"/>
      <c r="AG2502" s="13"/>
      <c r="AH2502" s="13"/>
      <c r="AI2502" s="13"/>
      <c r="AJ2502" s="13"/>
      <c r="AK2502" s="13"/>
      <c r="AL2502" s="13"/>
      <c r="AM2502" s="13"/>
      <c r="AN2502" s="13"/>
      <c r="AO2502" s="13"/>
      <c r="AP2502" s="13"/>
    </row>
    <row r="2503" spans="1:42" x14ac:dyDescent="0.25">
      <c r="A2503" s="13"/>
      <c r="C2503" s="13"/>
      <c r="D2503" s="13"/>
      <c r="E2503" s="13"/>
      <c r="F2503" s="13"/>
      <c r="G2503" s="13"/>
      <c r="H2503" s="13"/>
      <c r="I2503" s="13"/>
      <c r="J2503" s="13"/>
      <c r="K2503" s="13"/>
      <c r="L2503" s="13"/>
      <c r="M2503" s="13"/>
      <c r="N2503" s="13"/>
      <c r="O2503" s="13"/>
      <c r="P2503" s="13"/>
      <c r="Q2503" s="13"/>
      <c r="R2503" s="13"/>
      <c r="S2503" s="13"/>
      <c r="T2503" s="13"/>
      <c r="U2503" s="13"/>
      <c r="V2503" s="13"/>
      <c r="W2503" s="13"/>
      <c r="X2503" s="13"/>
      <c r="Y2503" s="13"/>
      <c r="Z2503" s="13"/>
      <c r="AA2503" s="13"/>
      <c r="AB2503" s="13"/>
      <c r="AC2503" s="13"/>
      <c r="AD2503" s="13"/>
      <c r="AE2503" s="13"/>
      <c r="AF2503" s="13"/>
      <c r="AG2503" s="13"/>
      <c r="AH2503" s="13"/>
      <c r="AI2503" s="13"/>
      <c r="AJ2503" s="13"/>
      <c r="AK2503" s="13"/>
      <c r="AL2503" s="13"/>
      <c r="AM2503" s="13"/>
      <c r="AN2503" s="13"/>
      <c r="AO2503" s="13"/>
      <c r="AP2503" s="13"/>
    </row>
    <row r="2504" spans="1:42" x14ac:dyDescent="0.25">
      <c r="A2504" s="13"/>
      <c r="C2504" s="13"/>
      <c r="D2504" s="13"/>
      <c r="E2504" s="13"/>
      <c r="F2504" s="13"/>
      <c r="G2504" s="13"/>
      <c r="H2504" s="13"/>
      <c r="I2504" s="13"/>
      <c r="J2504" s="13"/>
      <c r="K2504" s="13"/>
      <c r="L2504" s="13"/>
      <c r="M2504" s="13"/>
      <c r="N2504" s="13"/>
      <c r="O2504" s="13"/>
      <c r="P2504" s="13"/>
      <c r="Q2504" s="13"/>
      <c r="R2504" s="13"/>
      <c r="S2504" s="13"/>
      <c r="T2504" s="13"/>
      <c r="U2504" s="13"/>
      <c r="V2504" s="13"/>
      <c r="W2504" s="13"/>
      <c r="X2504" s="13"/>
      <c r="Y2504" s="13"/>
      <c r="Z2504" s="13"/>
      <c r="AA2504" s="13"/>
      <c r="AB2504" s="13"/>
      <c r="AC2504" s="13"/>
      <c r="AD2504" s="13"/>
      <c r="AE2504" s="13"/>
      <c r="AF2504" s="13"/>
      <c r="AG2504" s="13"/>
      <c r="AH2504" s="13"/>
      <c r="AI2504" s="13"/>
      <c r="AJ2504" s="13"/>
      <c r="AK2504" s="13"/>
      <c r="AL2504" s="13"/>
      <c r="AM2504" s="13"/>
      <c r="AN2504" s="13"/>
      <c r="AO2504" s="13"/>
      <c r="AP2504" s="13"/>
    </row>
    <row r="2505" spans="1:42" x14ac:dyDescent="0.25">
      <c r="A2505" s="13"/>
      <c r="C2505" s="13"/>
      <c r="D2505" s="13"/>
      <c r="E2505" s="13"/>
      <c r="F2505" s="13"/>
      <c r="G2505" s="13"/>
      <c r="H2505" s="13"/>
      <c r="I2505" s="13"/>
      <c r="J2505" s="13"/>
      <c r="K2505" s="13"/>
      <c r="L2505" s="13"/>
      <c r="M2505" s="13"/>
      <c r="N2505" s="13"/>
      <c r="O2505" s="13"/>
      <c r="P2505" s="13"/>
      <c r="Q2505" s="13"/>
      <c r="R2505" s="13"/>
      <c r="S2505" s="13"/>
      <c r="T2505" s="13"/>
      <c r="U2505" s="13"/>
      <c r="V2505" s="13"/>
      <c r="W2505" s="13"/>
      <c r="X2505" s="13"/>
      <c r="Y2505" s="13"/>
      <c r="Z2505" s="13"/>
      <c r="AA2505" s="13"/>
      <c r="AB2505" s="13"/>
      <c r="AC2505" s="13"/>
      <c r="AD2505" s="13"/>
      <c r="AE2505" s="13"/>
      <c r="AF2505" s="13"/>
      <c r="AG2505" s="13"/>
      <c r="AH2505" s="13"/>
      <c r="AI2505" s="13"/>
      <c r="AJ2505" s="13"/>
      <c r="AK2505" s="13"/>
      <c r="AL2505" s="13"/>
      <c r="AM2505" s="13"/>
      <c r="AN2505" s="13"/>
      <c r="AO2505" s="13"/>
      <c r="AP2505" s="13"/>
    </row>
    <row r="2506" spans="1:42" x14ac:dyDescent="0.25">
      <c r="A2506" s="13"/>
      <c r="C2506" s="13"/>
      <c r="D2506" s="13"/>
      <c r="E2506" s="13"/>
      <c r="F2506" s="13"/>
      <c r="G2506" s="13"/>
      <c r="H2506" s="13"/>
      <c r="I2506" s="13"/>
      <c r="J2506" s="13"/>
      <c r="K2506" s="13"/>
      <c r="L2506" s="13"/>
      <c r="M2506" s="13"/>
      <c r="N2506" s="13"/>
      <c r="O2506" s="13"/>
      <c r="P2506" s="13"/>
      <c r="Q2506" s="13"/>
      <c r="R2506" s="13"/>
      <c r="S2506" s="13"/>
      <c r="T2506" s="13"/>
      <c r="U2506" s="13"/>
      <c r="V2506" s="13"/>
      <c r="W2506" s="13"/>
      <c r="X2506" s="13"/>
      <c r="Y2506" s="13"/>
      <c r="Z2506" s="13"/>
      <c r="AA2506" s="13"/>
      <c r="AB2506" s="13"/>
      <c r="AC2506" s="13"/>
      <c r="AD2506" s="13"/>
      <c r="AE2506" s="13"/>
      <c r="AF2506" s="13"/>
      <c r="AG2506" s="13"/>
      <c r="AH2506" s="13"/>
      <c r="AI2506" s="13"/>
      <c r="AJ2506" s="13"/>
      <c r="AK2506" s="13"/>
      <c r="AL2506" s="13"/>
      <c r="AM2506" s="13"/>
      <c r="AN2506" s="13"/>
      <c r="AO2506" s="13"/>
      <c r="AP2506" s="13"/>
    </row>
    <row r="2507" spans="1:42" x14ac:dyDescent="0.25">
      <c r="A2507" s="13"/>
      <c r="C2507" s="13"/>
      <c r="D2507" s="13"/>
      <c r="E2507" s="13"/>
      <c r="F2507" s="13"/>
      <c r="G2507" s="13"/>
      <c r="H2507" s="13"/>
      <c r="I2507" s="13"/>
      <c r="J2507" s="13"/>
      <c r="K2507" s="13"/>
      <c r="L2507" s="13"/>
      <c r="M2507" s="13"/>
      <c r="N2507" s="13"/>
      <c r="O2507" s="13"/>
      <c r="P2507" s="13"/>
      <c r="Q2507" s="13"/>
      <c r="R2507" s="13"/>
      <c r="S2507" s="13"/>
      <c r="T2507" s="13"/>
      <c r="U2507" s="13"/>
      <c r="V2507" s="13"/>
      <c r="W2507" s="13"/>
      <c r="X2507" s="13"/>
      <c r="Y2507" s="13"/>
      <c r="Z2507" s="13"/>
      <c r="AA2507" s="13"/>
      <c r="AB2507" s="13"/>
      <c r="AC2507" s="13"/>
      <c r="AD2507" s="13"/>
      <c r="AE2507" s="13"/>
      <c r="AF2507" s="13"/>
      <c r="AG2507" s="13"/>
      <c r="AH2507" s="13"/>
      <c r="AI2507" s="13"/>
      <c r="AJ2507" s="13"/>
      <c r="AK2507" s="13"/>
      <c r="AL2507" s="13"/>
      <c r="AM2507" s="13"/>
      <c r="AN2507" s="13"/>
      <c r="AO2507" s="13"/>
      <c r="AP2507" s="13"/>
    </row>
    <row r="2508" spans="1:42" x14ac:dyDescent="0.25">
      <c r="A2508" s="13"/>
      <c r="C2508" s="13"/>
      <c r="D2508" s="13"/>
      <c r="E2508" s="13"/>
      <c r="F2508" s="13"/>
      <c r="G2508" s="13"/>
      <c r="H2508" s="13"/>
      <c r="I2508" s="13"/>
      <c r="J2508" s="13"/>
      <c r="K2508" s="13"/>
      <c r="L2508" s="13"/>
      <c r="M2508" s="13"/>
      <c r="N2508" s="13"/>
      <c r="O2508" s="13"/>
      <c r="P2508" s="13"/>
      <c r="Q2508" s="13"/>
      <c r="R2508" s="13"/>
      <c r="S2508" s="13"/>
      <c r="T2508" s="13"/>
      <c r="U2508" s="13"/>
      <c r="V2508" s="13"/>
      <c r="W2508" s="13"/>
      <c r="X2508" s="13"/>
      <c r="Y2508" s="13"/>
      <c r="Z2508" s="13"/>
      <c r="AA2508" s="13"/>
      <c r="AB2508" s="13"/>
      <c r="AC2508" s="13"/>
      <c r="AD2508" s="13"/>
      <c r="AE2508" s="13"/>
      <c r="AF2508" s="13"/>
      <c r="AG2508" s="13"/>
      <c r="AH2508" s="13"/>
      <c r="AI2508" s="13"/>
      <c r="AJ2508" s="13"/>
      <c r="AK2508" s="13"/>
      <c r="AL2508" s="13"/>
      <c r="AM2508" s="13"/>
      <c r="AN2508" s="13"/>
      <c r="AO2508" s="13"/>
      <c r="AP2508" s="13"/>
    </row>
    <row r="2509" spans="1:42" x14ac:dyDescent="0.25">
      <c r="A2509" s="13"/>
      <c r="C2509" s="13"/>
      <c r="D2509" s="13"/>
      <c r="E2509" s="13"/>
      <c r="F2509" s="13"/>
      <c r="G2509" s="13"/>
      <c r="H2509" s="13"/>
      <c r="I2509" s="13"/>
      <c r="J2509" s="13"/>
      <c r="K2509" s="13"/>
      <c r="L2509" s="13"/>
      <c r="M2509" s="13"/>
      <c r="N2509" s="13"/>
      <c r="O2509" s="13"/>
      <c r="P2509" s="13"/>
      <c r="Q2509" s="13"/>
      <c r="R2509" s="13"/>
      <c r="S2509" s="13"/>
      <c r="T2509" s="13"/>
      <c r="U2509" s="13"/>
      <c r="V2509" s="13"/>
      <c r="W2509" s="13"/>
      <c r="X2509" s="13"/>
      <c r="Y2509" s="13"/>
      <c r="Z2509" s="13"/>
      <c r="AA2509" s="13"/>
      <c r="AB2509" s="13"/>
      <c r="AC2509" s="13"/>
      <c r="AD2509" s="13"/>
      <c r="AE2509" s="13"/>
      <c r="AF2509" s="13"/>
      <c r="AG2509" s="13"/>
      <c r="AH2509" s="13"/>
      <c r="AI2509" s="13"/>
      <c r="AJ2509" s="13"/>
      <c r="AK2509" s="13"/>
      <c r="AL2509" s="13"/>
      <c r="AM2509" s="13"/>
      <c r="AN2509" s="13"/>
      <c r="AO2509" s="13"/>
      <c r="AP2509" s="13"/>
    </row>
    <row r="2510" spans="1:42" x14ac:dyDescent="0.25">
      <c r="A2510" s="13"/>
      <c r="C2510" s="13"/>
      <c r="D2510" s="13"/>
      <c r="E2510" s="13"/>
      <c r="F2510" s="13"/>
      <c r="G2510" s="13"/>
      <c r="H2510" s="13"/>
      <c r="I2510" s="13"/>
      <c r="J2510" s="13"/>
      <c r="K2510" s="13"/>
      <c r="L2510" s="13"/>
      <c r="M2510" s="13"/>
      <c r="N2510" s="13"/>
      <c r="O2510" s="13"/>
      <c r="P2510" s="13"/>
      <c r="Q2510" s="13"/>
      <c r="R2510" s="13"/>
      <c r="S2510" s="13"/>
      <c r="T2510" s="13"/>
      <c r="U2510" s="13"/>
      <c r="V2510" s="13"/>
      <c r="W2510" s="13"/>
      <c r="X2510" s="13"/>
      <c r="Y2510" s="13"/>
      <c r="Z2510" s="13"/>
      <c r="AA2510" s="13"/>
      <c r="AB2510" s="13"/>
      <c r="AC2510" s="13"/>
      <c r="AD2510" s="13"/>
      <c r="AE2510" s="13"/>
      <c r="AF2510" s="13"/>
      <c r="AG2510" s="13"/>
      <c r="AH2510" s="13"/>
      <c r="AI2510" s="13"/>
      <c r="AJ2510" s="13"/>
      <c r="AK2510" s="13"/>
      <c r="AL2510" s="13"/>
      <c r="AM2510" s="13"/>
      <c r="AN2510" s="13"/>
      <c r="AO2510" s="13"/>
      <c r="AP2510" s="13"/>
    </row>
    <row r="2511" spans="1:42" x14ac:dyDescent="0.25">
      <c r="A2511" s="13"/>
      <c r="C2511" s="13"/>
      <c r="D2511" s="13"/>
      <c r="E2511" s="13"/>
      <c r="F2511" s="13"/>
      <c r="G2511" s="13"/>
      <c r="H2511" s="13"/>
      <c r="I2511" s="13"/>
      <c r="J2511" s="13"/>
      <c r="K2511" s="13"/>
      <c r="L2511" s="13"/>
      <c r="M2511" s="13"/>
      <c r="N2511" s="13"/>
      <c r="O2511" s="13"/>
      <c r="P2511" s="13"/>
      <c r="Q2511" s="13"/>
      <c r="R2511" s="13"/>
      <c r="S2511" s="13"/>
      <c r="T2511" s="13"/>
      <c r="U2511" s="13"/>
      <c r="V2511" s="13"/>
      <c r="W2511" s="13"/>
      <c r="X2511" s="13"/>
      <c r="Y2511" s="13"/>
      <c r="Z2511" s="13"/>
      <c r="AA2511" s="13"/>
      <c r="AB2511" s="13"/>
      <c r="AC2511" s="13"/>
      <c r="AD2511" s="13"/>
      <c r="AE2511" s="13"/>
      <c r="AF2511" s="13"/>
      <c r="AG2511" s="13"/>
      <c r="AH2511" s="13"/>
      <c r="AI2511" s="13"/>
      <c r="AJ2511" s="13"/>
      <c r="AK2511" s="13"/>
      <c r="AL2511" s="13"/>
      <c r="AM2511" s="13"/>
      <c r="AN2511" s="13"/>
      <c r="AO2511" s="13"/>
      <c r="AP2511" s="13"/>
    </row>
    <row r="2512" spans="1:42" x14ac:dyDescent="0.25">
      <c r="A2512" s="13"/>
      <c r="C2512" s="13"/>
      <c r="D2512" s="13"/>
      <c r="E2512" s="13"/>
      <c r="F2512" s="13"/>
      <c r="G2512" s="13"/>
      <c r="H2512" s="13"/>
      <c r="I2512" s="13"/>
      <c r="J2512" s="13"/>
      <c r="K2512" s="13"/>
      <c r="L2512" s="13"/>
      <c r="M2512" s="13"/>
      <c r="N2512" s="13"/>
      <c r="O2512" s="13"/>
      <c r="P2512" s="13"/>
      <c r="Q2512" s="13"/>
      <c r="R2512" s="13"/>
      <c r="S2512" s="13"/>
      <c r="T2512" s="13"/>
      <c r="U2512" s="13"/>
      <c r="V2512" s="13"/>
      <c r="W2512" s="13"/>
      <c r="X2512" s="13"/>
      <c r="Y2512" s="13"/>
      <c r="Z2512" s="13"/>
      <c r="AA2512" s="13"/>
      <c r="AB2512" s="13"/>
      <c r="AC2512" s="13"/>
      <c r="AD2512" s="13"/>
      <c r="AE2512" s="13"/>
      <c r="AF2512" s="13"/>
      <c r="AG2512" s="13"/>
      <c r="AH2512" s="13"/>
      <c r="AI2512" s="13"/>
      <c r="AJ2512" s="13"/>
      <c r="AK2512" s="13"/>
      <c r="AL2512" s="13"/>
      <c r="AM2512" s="13"/>
      <c r="AN2512" s="13"/>
      <c r="AO2512" s="13"/>
      <c r="AP2512" s="13"/>
    </row>
    <row r="2513" spans="1:42" x14ac:dyDescent="0.25">
      <c r="A2513" s="13"/>
      <c r="C2513" s="13"/>
      <c r="D2513" s="13"/>
      <c r="E2513" s="13"/>
      <c r="F2513" s="13"/>
      <c r="G2513" s="13"/>
      <c r="H2513" s="13"/>
      <c r="I2513" s="13"/>
      <c r="J2513" s="13"/>
      <c r="K2513" s="13"/>
      <c r="L2513" s="13"/>
      <c r="M2513" s="13"/>
      <c r="N2513" s="13"/>
      <c r="O2513" s="13"/>
      <c r="P2513" s="13"/>
      <c r="Q2513" s="13"/>
      <c r="R2513" s="13"/>
      <c r="S2513" s="13"/>
      <c r="T2513" s="13"/>
      <c r="U2513" s="13"/>
      <c r="V2513" s="13"/>
      <c r="W2513" s="13"/>
      <c r="X2513" s="13"/>
      <c r="Y2513" s="13"/>
      <c r="Z2513" s="13"/>
      <c r="AA2513" s="13"/>
      <c r="AB2513" s="13"/>
      <c r="AC2513" s="13"/>
      <c r="AD2513" s="13"/>
      <c r="AE2513" s="13"/>
      <c r="AF2513" s="13"/>
      <c r="AG2513" s="13"/>
      <c r="AH2513" s="13"/>
      <c r="AI2513" s="13"/>
      <c r="AJ2513" s="13"/>
      <c r="AK2513" s="13"/>
      <c r="AL2513" s="13"/>
      <c r="AM2513" s="13"/>
      <c r="AN2513" s="13"/>
      <c r="AO2513" s="13"/>
      <c r="AP2513" s="13"/>
    </row>
    <row r="2514" spans="1:42" x14ac:dyDescent="0.25">
      <c r="A2514" s="13"/>
      <c r="C2514" s="13"/>
      <c r="D2514" s="13"/>
      <c r="E2514" s="13"/>
      <c r="F2514" s="13"/>
      <c r="G2514" s="13"/>
      <c r="H2514" s="13"/>
      <c r="I2514" s="13"/>
      <c r="J2514" s="13"/>
      <c r="K2514" s="13"/>
      <c r="L2514" s="13"/>
      <c r="M2514" s="13"/>
      <c r="N2514" s="13"/>
      <c r="O2514" s="13"/>
      <c r="P2514" s="13"/>
      <c r="Q2514" s="13"/>
      <c r="R2514" s="13"/>
      <c r="S2514" s="13"/>
      <c r="T2514" s="13"/>
      <c r="U2514" s="13"/>
      <c r="V2514" s="13"/>
      <c r="W2514" s="13"/>
      <c r="X2514" s="13"/>
      <c r="Y2514" s="13"/>
      <c r="Z2514" s="13"/>
      <c r="AA2514" s="13"/>
      <c r="AB2514" s="13"/>
      <c r="AC2514" s="13"/>
      <c r="AD2514" s="13"/>
      <c r="AE2514" s="13"/>
      <c r="AF2514" s="13"/>
      <c r="AG2514" s="13"/>
      <c r="AH2514" s="13"/>
      <c r="AI2514" s="13"/>
      <c r="AJ2514" s="13"/>
      <c r="AK2514" s="13"/>
      <c r="AL2514" s="13"/>
      <c r="AM2514" s="13"/>
      <c r="AN2514" s="13"/>
      <c r="AO2514" s="13"/>
      <c r="AP2514" s="13"/>
    </row>
    <row r="2515" spans="1:42" x14ac:dyDescent="0.25">
      <c r="A2515" s="13"/>
      <c r="C2515" s="13"/>
      <c r="D2515" s="13"/>
      <c r="E2515" s="13"/>
      <c r="F2515" s="13"/>
      <c r="G2515" s="13"/>
      <c r="H2515" s="13"/>
      <c r="I2515" s="13"/>
      <c r="J2515" s="13"/>
      <c r="K2515" s="13"/>
      <c r="L2515" s="13"/>
      <c r="M2515" s="13"/>
      <c r="N2515" s="13"/>
      <c r="O2515" s="13"/>
      <c r="P2515" s="13"/>
      <c r="Q2515" s="13"/>
      <c r="R2515" s="13"/>
      <c r="S2515" s="13"/>
      <c r="T2515" s="13"/>
      <c r="U2515" s="13"/>
      <c r="V2515" s="13"/>
      <c r="W2515" s="13"/>
      <c r="X2515" s="13"/>
      <c r="Y2515" s="13"/>
      <c r="Z2515" s="13"/>
      <c r="AA2515" s="13"/>
      <c r="AB2515" s="13"/>
      <c r="AC2515" s="13"/>
      <c r="AD2515" s="13"/>
      <c r="AE2515" s="13"/>
      <c r="AF2515" s="13"/>
      <c r="AG2515" s="13"/>
      <c r="AH2515" s="13"/>
      <c r="AI2515" s="13"/>
      <c r="AJ2515" s="13"/>
      <c r="AK2515" s="13"/>
      <c r="AL2515" s="13"/>
      <c r="AM2515" s="13"/>
      <c r="AN2515" s="13"/>
      <c r="AO2515" s="13"/>
      <c r="AP2515" s="13"/>
    </row>
    <row r="2516" spans="1:42" x14ac:dyDescent="0.25">
      <c r="A2516" s="13"/>
      <c r="C2516" s="13"/>
      <c r="D2516" s="13"/>
      <c r="E2516" s="13"/>
      <c r="F2516" s="13"/>
      <c r="G2516" s="13"/>
      <c r="H2516" s="13"/>
      <c r="I2516" s="13"/>
      <c r="J2516" s="13"/>
      <c r="K2516" s="13"/>
      <c r="L2516" s="13"/>
      <c r="M2516" s="13"/>
      <c r="N2516" s="13"/>
      <c r="O2516" s="13"/>
      <c r="P2516" s="13"/>
      <c r="Q2516" s="13"/>
      <c r="R2516" s="13"/>
      <c r="S2516" s="13"/>
      <c r="T2516" s="13"/>
      <c r="U2516" s="13"/>
      <c r="V2516" s="13"/>
      <c r="W2516" s="13"/>
      <c r="X2516" s="13"/>
      <c r="Y2516" s="13"/>
      <c r="Z2516" s="13"/>
      <c r="AA2516" s="13"/>
      <c r="AB2516" s="13"/>
      <c r="AC2516" s="13"/>
      <c r="AD2516" s="13"/>
      <c r="AE2516" s="13"/>
      <c r="AF2516" s="13"/>
      <c r="AG2516" s="13"/>
      <c r="AH2516" s="13"/>
      <c r="AI2516" s="13"/>
      <c r="AJ2516" s="13"/>
      <c r="AK2516" s="13"/>
      <c r="AL2516" s="13"/>
      <c r="AM2516" s="13"/>
      <c r="AN2516" s="13"/>
      <c r="AO2516" s="13"/>
      <c r="AP2516" s="13"/>
    </row>
    <row r="2517" spans="1:42" x14ac:dyDescent="0.25">
      <c r="A2517" s="13"/>
      <c r="C2517" s="13"/>
      <c r="D2517" s="13"/>
      <c r="E2517" s="13"/>
      <c r="F2517" s="13"/>
      <c r="G2517" s="13"/>
      <c r="H2517" s="13"/>
      <c r="I2517" s="13"/>
      <c r="J2517" s="13"/>
      <c r="K2517" s="13"/>
      <c r="L2517" s="13"/>
      <c r="M2517" s="13"/>
      <c r="N2517" s="13"/>
      <c r="O2517" s="13"/>
      <c r="P2517" s="13"/>
      <c r="Q2517" s="13"/>
      <c r="R2517" s="13"/>
      <c r="S2517" s="13"/>
      <c r="T2517" s="13"/>
      <c r="U2517" s="13"/>
      <c r="V2517" s="13"/>
      <c r="W2517" s="13"/>
      <c r="X2517" s="13"/>
      <c r="Y2517" s="13"/>
      <c r="Z2517" s="13"/>
      <c r="AA2517" s="13"/>
      <c r="AB2517" s="13"/>
      <c r="AC2517" s="13"/>
      <c r="AD2517" s="13"/>
      <c r="AE2517" s="13"/>
      <c r="AF2517" s="13"/>
      <c r="AG2517" s="13"/>
      <c r="AH2517" s="13"/>
      <c r="AI2517" s="13"/>
      <c r="AJ2517" s="13"/>
      <c r="AK2517" s="13"/>
      <c r="AL2517" s="13"/>
      <c r="AM2517" s="13"/>
      <c r="AN2517" s="13"/>
      <c r="AO2517" s="13"/>
      <c r="AP2517" s="13"/>
    </row>
    <row r="2518" spans="1:42" x14ac:dyDescent="0.25">
      <c r="A2518" s="13"/>
      <c r="C2518" s="13"/>
      <c r="D2518" s="13"/>
      <c r="E2518" s="13"/>
      <c r="F2518" s="13"/>
      <c r="G2518" s="13"/>
      <c r="H2518" s="13"/>
      <c r="I2518" s="13"/>
      <c r="J2518" s="13"/>
      <c r="K2518" s="13"/>
      <c r="L2518" s="13"/>
      <c r="M2518" s="13"/>
      <c r="N2518" s="13"/>
      <c r="O2518" s="13"/>
      <c r="P2518" s="13"/>
      <c r="Q2518" s="13"/>
      <c r="R2518" s="13"/>
      <c r="S2518" s="13"/>
      <c r="T2518" s="13"/>
      <c r="U2518" s="13"/>
      <c r="V2518" s="13"/>
      <c r="W2518" s="13"/>
      <c r="X2518" s="13"/>
      <c r="Y2518" s="13"/>
      <c r="Z2518" s="13"/>
      <c r="AA2518" s="13"/>
      <c r="AB2518" s="13"/>
      <c r="AC2518" s="13"/>
      <c r="AD2518" s="13"/>
      <c r="AE2518" s="13"/>
      <c r="AF2518" s="13"/>
      <c r="AG2518" s="13"/>
      <c r="AH2518" s="13"/>
      <c r="AI2518" s="13"/>
      <c r="AJ2518" s="13"/>
      <c r="AK2518" s="13"/>
      <c r="AL2518" s="13"/>
      <c r="AM2518" s="13"/>
      <c r="AN2518" s="13"/>
      <c r="AO2518" s="13"/>
      <c r="AP2518" s="13"/>
    </row>
    <row r="2519" spans="1:42" x14ac:dyDescent="0.25">
      <c r="A2519" s="13"/>
      <c r="C2519" s="13"/>
      <c r="D2519" s="13"/>
      <c r="E2519" s="13"/>
      <c r="F2519" s="13"/>
      <c r="G2519" s="13"/>
      <c r="H2519" s="13"/>
      <c r="I2519" s="13"/>
      <c r="J2519" s="13"/>
      <c r="K2519" s="13"/>
      <c r="L2519" s="13"/>
      <c r="M2519" s="13"/>
      <c r="N2519" s="13"/>
      <c r="O2519" s="13"/>
      <c r="P2519" s="13"/>
      <c r="Q2519" s="13"/>
      <c r="R2519" s="13"/>
      <c r="S2519" s="13"/>
      <c r="T2519" s="13"/>
      <c r="U2519" s="13"/>
      <c r="V2519" s="13"/>
      <c r="W2519" s="13"/>
      <c r="X2519" s="13"/>
      <c r="Y2519" s="13"/>
      <c r="Z2519" s="13"/>
      <c r="AA2519" s="13"/>
      <c r="AB2519" s="13"/>
      <c r="AC2519" s="13"/>
      <c r="AD2519" s="13"/>
      <c r="AE2519" s="13"/>
      <c r="AF2519" s="13"/>
      <c r="AG2519" s="13"/>
      <c r="AH2519" s="13"/>
      <c r="AI2519" s="13"/>
      <c r="AJ2519" s="13"/>
      <c r="AK2519" s="13"/>
      <c r="AL2519" s="13"/>
      <c r="AM2519" s="13"/>
      <c r="AN2519" s="13"/>
      <c r="AO2519" s="13"/>
      <c r="AP2519" s="13"/>
    </row>
    <row r="2520" spans="1:42" x14ac:dyDescent="0.25">
      <c r="A2520" s="13"/>
      <c r="C2520" s="13"/>
      <c r="D2520" s="13"/>
      <c r="E2520" s="13"/>
      <c r="F2520" s="13"/>
      <c r="G2520" s="13"/>
      <c r="H2520" s="13"/>
      <c r="I2520" s="13"/>
      <c r="J2520" s="13"/>
      <c r="K2520" s="13"/>
      <c r="L2520" s="13"/>
      <c r="M2520" s="13"/>
      <c r="N2520" s="13"/>
      <c r="O2520" s="13"/>
      <c r="P2520" s="13"/>
      <c r="Q2520" s="13"/>
      <c r="R2520" s="13"/>
      <c r="S2520" s="13"/>
      <c r="T2520" s="13"/>
      <c r="U2520" s="13"/>
      <c r="V2520" s="13"/>
      <c r="W2520" s="13"/>
      <c r="X2520" s="13"/>
      <c r="Y2520" s="13"/>
      <c r="Z2520" s="13"/>
      <c r="AA2520" s="13"/>
      <c r="AB2520" s="13"/>
      <c r="AC2520" s="13"/>
      <c r="AD2520" s="13"/>
      <c r="AE2520" s="13"/>
      <c r="AF2520" s="13"/>
      <c r="AG2520" s="13"/>
      <c r="AH2520" s="13"/>
      <c r="AI2520" s="13"/>
      <c r="AJ2520" s="13"/>
      <c r="AK2520" s="13"/>
      <c r="AL2520" s="13"/>
      <c r="AM2520" s="13"/>
      <c r="AN2520" s="13"/>
      <c r="AO2520" s="13"/>
      <c r="AP2520" s="13"/>
    </row>
    <row r="2521" spans="1:42" x14ac:dyDescent="0.25">
      <c r="A2521" s="13"/>
      <c r="C2521" s="13"/>
      <c r="D2521" s="13"/>
      <c r="E2521" s="13"/>
      <c r="F2521" s="13"/>
      <c r="G2521" s="13"/>
      <c r="H2521" s="13"/>
      <c r="I2521" s="13"/>
      <c r="J2521" s="13"/>
      <c r="K2521" s="13"/>
      <c r="L2521" s="13"/>
      <c r="M2521" s="13"/>
      <c r="N2521" s="13"/>
      <c r="O2521" s="13"/>
      <c r="P2521" s="13"/>
      <c r="Q2521" s="13"/>
      <c r="R2521" s="13"/>
      <c r="S2521" s="13"/>
      <c r="T2521" s="13"/>
      <c r="U2521" s="13"/>
      <c r="V2521" s="13"/>
      <c r="W2521" s="13"/>
      <c r="X2521" s="13"/>
      <c r="Y2521" s="13"/>
      <c r="Z2521" s="13"/>
      <c r="AA2521" s="13"/>
      <c r="AB2521" s="13"/>
      <c r="AC2521" s="13"/>
      <c r="AD2521" s="13"/>
      <c r="AE2521" s="13"/>
      <c r="AF2521" s="13"/>
      <c r="AG2521" s="13"/>
      <c r="AH2521" s="13"/>
      <c r="AI2521" s="13"/>
      <c r="AJ2521" s="13"/>
      <c r="AK2521" s="13"/>
      <c r="AL2521" s="13"/>
      <c r="AM2521" s="13"/>
      <c r="AN2521" s="13"/>
      <c r="AO2521" s="13"/>
      <c r="AP2521" s="13"/>
    </row>
    <row r="2522" spans="1:42" x14ac:dyDescent="0.25">
      <c r="A2522" s="13"/>
      <c r="C2522" s="13"/>
      <c r="D2522" s="13"/>
      <c r="E2522" s="13"/>
      <c r="F2522" s="13"/>
      <c r="G2522" s="13"/>
      <c r="H2522" s="13"/>
      <c r="I2522" s="13"/>
      <c r="J2522" s="13"/>
      <c r="K2522" s="13"/>
      <c r="L2522" s="13"/>
      <c r="M2522" s="13"/>
      <c r="N2522" s="13"/>
      <c r="O2522" s="13"/>
      <c r="P2522" s="13"/>
      <c r="Q2522" s="13"/>
      <c r="R2522" s="13"/>
      <c r="S2522" s="13"/>
      <c r="T2522" s="13"/>
      <c r="U2522" s="13"/>
      <c r="V2522" s="13"/>
      <c r="W2522" s="13"/>
      <c r="X2522" s="13"/>
      <c r="Y2522" s="13"/>
      <c r="Z2522" s="13"/>
      <c r="AA2522" s="13"/>
      <c r="AB2522" s="13"/>
      <c r="AC2522" s="13"/>
      <c r="AD2522" s="13"/>
      <c r="AE2522" s="13"/>
      <c r="AF2522" s="13"/>
      <c r="AG2522" s="13"/>
      <c r="AH2522" s="13"/>
      <c r="AI2522" s="13"/>
      <c r="AJ2522" s="13"/>
      <c r="AK2522" s="13"/>
      <c r="AL2522" s="13"/>
      <c r="AM2522" s="13"/>
      <c r="AN2522" s="13"/>
      <c r="AO2522" s="13"/>
      <c r="AP2522" s="13"/>
    </row>
    <row r="2523" spans="1:42" x14ac:dyDescent="0.25">
      <c r="A2523" s="13"/>
      <c r="C2523" s="13"/>
      <c r="D2523" s="13"/>
      <c r="E2523" s="13"/>
      <c r="F2523" s="13"/>
      <c r="G2523" s="13"/>
      <c r="H2523" s="13"/>
      <c r="I2523" s="13"/>
      <c r="J2523" s="13"/>
      <c r="K2523" s="13"/>
      <c r="L2523" s="13"/>
      <c r="M2523" s="13"/>
      <c r="N2523" s="13"/>
      <c r="O2523" s="13"/>
      <c r="P2523" s="13"/>
      <c r="Q2523" s="13"/>
      <c r="R2523" s="13"/>
      <c r="S2523" s="13"/>
      <c r="T2523" s="13"/>
      <c r="U2523" s="13"/>
      <c r="V2523" s="13"/>
      <c r="W2523" s="13"/>
      <c r="X2523" s="13"/>
      <c r="Y2523" s="13"/>
      <c r="Z2523" s="13"/>
      <c r="AA2523" s="13"/>
      <c r="AB2523" s="13"/>
      <c r="AC2523" s="13"/>
      <c r="AD2523" s="13"/>
      <c r="AE2523" s="13"/>
      <c r="AF2523" s="13"/>
      <c r="AG2523" s="13"/>
      <c r="AH2523" s="13"/>
      <c r="AI2523" s="13"/>
      <c r="AJ2523" s="13"/>
      <c r="AK2523" s="13"/>
      <c r="AL2523" s="13"/>
      <c r="AM2523" s="13"/>
      <c r="AN2523" s="13"/>
      <c r="AO2523" s="13"/>
      <c r="AP2523" s="13"/>
    </row>
    <row r="2524" spans="1:42" x14ac:dyDescent="0.25">
      <c r="A2524" s="13"/>
      <c r="C2524" s="13"/>
      <c r="D2524" s="13"/>
      <c r="E2524" s="13"/>
      <c r="F2524" s="13"/>
      <c r="G2524" s="13"/>
      <c r="H2524" s="13"/>
      <c r="I2524" s="13"/>
      <c r="J2524" s="13"/>
      <c r="K2524" s="13"/>
      <c r="L2524" s="13"/>
      <c r="M2524" s="13"/>
      <c r="N2524" s="13"/>
      <c r="O2524" s="13"/>
      <c r="P2524" s="13"/>
      <c r="Q2524" s="13"/>
      <c r="R2524" s="13"/>
      <c r="S2524" s="13"/>
      <c r="T2524" s="13"/>
      <c r="U2524" s="13"/>
      <c r="V2524" s="13"/>
      <c r="W2524" s="13"/>
      <c r="X2524" s="13"/>
      <c r="Y2524" s="13"/>
      <c r="Z2524" s="13"/>
      <c r="AA2524" s="13"/>
      <c r="AB2524" s="13"/>
      <c r="AC2524" s="13"/>
      <c r="AD2524" s="13"/>
      <c r="AE2524" s="13"/>
      <c r="AF2524" s="13"/>
      <c r="AG2524" s="13"/>
      <c r="AH2524" s="13"/>
      <c r="AI2524" s="13"/>
      <c r="AJ2524" s="13"/>
      <c r="AK2524" s="13"/>
      <c r="AL2524" s="13"/>
      <c r="AM2524" s="13"/>
      <c r="AN2524" s="13"/>
      <c r="AO2524" s="13"/>
      <c r="AP2524" s="13"/>
    </row>
    <row r="2525" spans="1:42" x14ac:dyDescent="0.25">
      <c r="A2525" s="13"/>
      <c r="C2525" s="13"/>
      <c r="D2525" s="13"/>
      <c r="E2525" s="13"/>
      <c r="F2525" s="13"/>
      <c r="G2525" s="13"/>
      <c r="H2525" s="13"/>
      <c r="I2525" s="13"/>
      <c r="J2525" s="13"/>
      <c r="K2525" s="13"/>
      <c r="L2525" s="13"/>
      <c r="M2525" s="13"/>
      <c r="N2525" s="13"/>
      <c r="O2525" s="13"/>
      <c r="P2525" s="13"/>
      <c r="Q2525" s="13"/>
      <c r="R2525" s="13"/>
      <c r="S2525" s="13"/>
      <c r="T2525" s="13"/>
      <c r="U2525" s="13"/>
      <c r="V2525" s="13"/>
      <c r="W2525" s="13"/>
      <c r="X2525" s="13"/>
      <c r="Y2525" s="13"/>
      <c r="Z2525" s="13"/>
      <c r="AA2525" s="13"/>
      <c r="AB2525" s="13"/>
      <c r="AC2525" s="13"/>
      <c r="AD2525" s="13"/>
      <c r="AE2525" s="13"/>
      <c r="AF2525" s="13"/>
      <c r="AG2525" s="13"/>
      <c r="AH2525" s="13"/>
      <c r="AI2525" s="13"/>
      <c r="AJ2525" s="13"/>
      <c r="AK2525" s="13"/>
      <c r="AL2525" s="13"/>
      <c r="AM2525" s="13"/>
      <c r="AN2525" s="13"/>
      <c r="AO2525" s="13"/>
      <c r="AP2525" s="13"/>
    </row>
    <row r="2526" spans="1:42" x14ac:dyDescent="0.25">
      <c r="A2526" s="13"/>
      <c r="C2526" s="13"/>
      <c r="D2526" s="13"/>
      <c r="E2526" s="13"/>
      <c r="F2526" s="13"/>
      <c r="G2526" s="13"/>
      <c r="H2526" s="13"/>
      <c r="I2526" s="13"/>
      <c r="J2526" s="13"/>
      <c r="K2526" s="13"/>
      <c r="L2526" s="13"/>
      <c r="M2526" s="13"/>
      <c r="N2526" s="13"/>
      <c r="O2526" s="13"/>
      <c r="P2526" s="13"/>
      <c r="Q2526" s="13"/>
      <c r="R2526" s="13"/>
      <c r="S2526" s="13"/>
      <c r="T2526" s="13"/>
      <c r="U2526" s="13"/>
      <c r="V2526" s="13"/>
      <c r="W2526" s="13"/>
      <c r="X2526" s="13"/>
      <c r="Y2526" s="13"/>
      <c r="Z2526" s="13"/>
      <c r="AA2526" s="13"/>
      <c r="AB2526" s="13"/>
      <c r="AC2526" s="13"/>
      <c r="AD2526" s="13"/>
      <c r="AE2526" s="13"/>
      <c r="AF2526" s="13"/>
      <c r="AG2526" s="13"/>
      <c r="AH2526" s="13"/>
      <c r="AI2526" s="13"/>
      <c r="AJ2526" s="13"/>
      <c r="AK2526" s="13"/>
      <c r="AL2526" s="13"/>
      <c r="AM2526" s="13"/>
      <c r="AN2526" s="13"/>
      <c r="AO2526" s="13"/>
      <c r="AP2526" s="13"/>
    </row>
    <row r="2527" spans="1:42" x14ac:dyDescent="0.25">
      <c r="A2527" s="13"/>
      <c r="C2527" s="13"/>
      <c r="D2527" s="13"/>
      <c r="E2527" s="13"/>
      <c r="F2527" s="13"/>
      <c r="G2527" s="13"/>
      <c r="H2527" s="13"/>
      <c r="I2527" s="13"/>
      <c r="J2527" s="13"/>
      <c r="K2527" s="13"/>
      <c r="L2527" s="13"/>
      <c r="M2527" s="13"/>
      <c r="N2527" s="13"/>
      <c r="O2527" s="13"/>
      <c r="P2527" s="13"/>
      <c r="Q2527" s="13"/>
      <c r="R2527" s="13"/>
      <c r="S2527" s="13"/>
      <c r="T2527" s="13"/>
      <c r="U2527" s="13"/>
      <c r="V2527" s="13"/>
      <c r="W2527" s="13"/>
      <c r="X2527" s="13"/>
      <c r="Y2527" s="13"/>
      <c r="Z2527" s="13"/>
      <c r="AA2527" s="13"/>
      <c r="AB2527" s="13"/>
      <c r="AC2527" s="13"/>
      <c r="AD2527" s="13"/>
      <c r="AE2527" s="13"/>
      <c r="AF2527" s="13"/>
      <c r="AG2527" s="13"/>
      <c r="AH2527" s="13"/>
      <c r="AI2527" s="13"/>
      <c r="AJ2527" s="13"/>
      <c r="AK2527" s="13"/>
      <c r="AL2527" s="13"/>
      <c r="AM2527" s="13"/>
      <c r="AN2527" s="13"/>
      <c r="AO2527" s="13"/>
      <c r="AP2527" s="13"/>
    </row>
    <row r="2528" spans="1:42" x14ac:dyDescent="0.25">
      <c r="A2528" s="13"/>
      <c r="C2528" s="13"/>
      <c r="D2528" s="13"/>
      <c r="E2528" s="13"/>
      <c r="F2528" s="13"/>
      <c r="G2528" s="13"/>
      <c r="H2528" s="13"/>
      <c r="I2528" s="13"/>
      <c r="J2528" s="13"/>
      <c r="K2528" s="13"/>
      <c r="L2528" s="13"/>
      <c r="M2528" s="13"/>
      <c r="N2528" s="13"/>
      <c r="O2528" s="13"/>
      <c r="P2528" s="13"/>
      <c r="Q2528" s="13"/>
      <c r="R2528" s="13"/>
      <c r="S2528" s="13"/>
      <c r="T2528" s="13"/>
      <c r="U2528" s="13"/>
      <c r="V2528" s="13"/>
      <c r="W2528" s="13"/>
      <c r="X2528" s="13"/>
      <c r="Y2528" s="13"/>
      <c r="Z2528" s="13"/>
      <c r="AA2528" s="13"/>
      <c r="AB2528" s="13"/>
      <c r="AC2528" s="13"/>
      <c r="AD2528" s="13"/>
      <c r="AE2528" s="13"/>
      <c r="AF2528" s="13"/>
      <c r="AG2528" s="13"/>
      <c r="AH2528" s="13"/>
      <c r="AI2528" s="13"/>
      <c r="AJ2528" s="13"/>
      <c r="AK2528" s="13"/>
      <c r="AL2528" s="13"/>
      <c r="AM2528" s="13"/>
      <c r="AN2528" s="13"/>
      <c r="AO2528" s="13"/>
      <c r="AP2528" s="13"/>
    </row>
    <row r="2529" spans="1:42" x14ac:dyDescent="0.25">
      <c r="A2529" s="13"/>
      <c r="C2529" s="13"/>
      <c r="D2529" s="13"/>
      <c r="E2529" s="13"/>
      <c r="F2529" s="13"/>
      <c r="G2529" s="13"/>
      <c r="H2529" s="13"/>
      <c r="I2529" s="13"/>
      <c r="J2529" s="13"/>
      <c r="K2529" s="13"/>
      <c r="L2529" s="13"/>
      <c r="M2529" s="13"/>
      <c r="N2529" s="13"/>
      <c r="O2529" s="13"/>
      <c r="P2529" s="13"/>
      <c r="Q2529" s="13"/>
      <c r="R2529" s="13"/>
      <c r="S2529" s="13"/>
      <c r="T2529" s="13"/>
      <c r="U2529" s="13"/>
      <c r="V2529" s="13"/>
      <c r="W2529" s="13"/>
      <c r="X2529" s="13"/>
      <c r="Y2529" s="13"/>
      <c r="Z2529" s="13"/>
      <c r="AA2529" s="13"/>
      <c r="AB2529" s="13"/>
      <c r="AC2529" s="13"/>
      <c r="AD2529" s="13"/>
      <c r="AE2529" s="13"/>
      <c r="AF2529" s="13"/>
      <c r="AG2529" s="13"/>
      <c r="AH2529" s="13"/>
      <c r="AI2529" s="13"/>
      <c r="AJ2529" s="13"/>
      <c r="AK2529" s="13"/>
      <c r="AL2529" s="13"/>
      <c r="AM2529" s="13"/>
      <c r="AN2529" s="13"/>
      <c r="AO2529" s="13"/>
      <c r="AP2529" s="13"/>
    </row>
    <row r="2530" spans="1:42" x14ac:dyDescent="0.25">
      <c r="A2530" s="13"/>
      <c r="C2530" s="13"/>
      <c r="D2530" s="13"/>
      <c r="E2530" s="13"/>
      <c r="F2530" s="13"/>
      <c r="G2530" s="13"/>
      <c r="H2530" s="13"/>
      <c r="I2530" s="13"/>
      <c r="J2530" s="13"/>
      <c r="K2530" s="13"/>
      <c r="L2530" s="13"/>
      <c r="M2530" s="13"/>
      <c r="N2530" s="13"/>
      <c r="O2530" s="13"/>
      <c r="P2530" s="13"/>
      <c r="Q2530" s="13"/>
      <c r="R2530" s="13"/>
      <c r="S2530" s="13"/>
      <c r="T2530" s="13"/>
      <c r="U2530" s="13"/>
      <c r="V2530" s="13"/>
      <c r="W2530" s="13"/>
      <c r="X2530" s="13"/>
      <c r="Y2530" s="13"/>
      <c r="Z2530" s="13"/>
      <c r="AA2530" s="13"/>
      <c r="AB2530" s="13"/>
      <c r="AC2530" s="13"/>
      <c r="AD2530" s="13"/>
      <c r="AE2530" s="13"/>
      <c r="AF2530" s="13"/>
      <c r="AG2530" s="13"/>
      <c r="AH2530" s="13"/>
      <c r="AI2530" s="13"/>
      <c r="AJ2530" s="13"/>
      <c r="AK2530" s="13"/>
      <c r="AL2530" s="13"/>
      <c r="AM2530" s="13"/>
      <c r="AN2530" s="13"/>
      <c r="AO2530" s="13"/>
      <c r="AP2530" s="13"/>
    </row>
    <row r="2531" spans="1:42" x14ac:dyDescent="0.25">
      <c r="A2531" s="13"/>
      <c r="C2531" s="13"/>
      <c r="D2531" s="13"/>
      <c r="E2531" s="13"/>
      <c r="F2531" s="13"/>
      <c r="G2531" s="13"/>
      <c r="H2531" s="13"/>
      <c r="I2531" s="13"/>
      <c r="J2531" s="13"/>
      <c r="K2531" s="13"/>
      <c r="L2531" s="13"/>
      <c r="M2531" s="13"/>
      <c r="N2531" s="13"/>
      <c r="O2531" s="13"/>
      <c r="P2531" s="13"/>
      <c r="Q2531" s="13"/>
      <c r="R2531" s="13"/>
      <c r="S2531" s="13"/>
      <c r="T2531" s="13"/>
      <c r="U2531" s="13"/>
      <c r="V2531" s="13"/>
      <c r="W2531" s="13"/>
      <c r="X2531" s="13"/>
      <c r="Y2531" s="13"/>
      <c r="Z2531" s="13"/>
      <c r="AA2531" s="13"/>
      <c r="AB2531" s="13"/>
      <c r="AC2531" s="13"/>
      <c r="AD2531" s="13"/>
      <c r="AE2531" s="13"/>
      <c r="AF2531" s="13"/>
      <c r="AG2531" s="13"/>
      <c r="AH2531" s="13"/>
      <c r="AI2531" s="13"/>
      <c r="AJ2531" s="13"/>
      <c r="AK2531" s="13"/>
      <c r="AL2531" s="13"/>
      <c r="AM2531" s="13"/>
      <c r="AN2531" s="13"/>
      <c r="AO2531" s="13"/>
      <c r="AP2531" s="13"/>
    </row>
    <row r="2532" spans="1:42" x14ac:dyDescent="0.25">
      <c r="A2532" s="13"/>
      <c r="C2532" s="13"/>
      <c r="D2532" s="13"/>
      <c r="E2532" s="13"/>
      <c r="F2532" s="13"/>
      <c r="G2532" s="13"/>
      <c r="H2532" s="13"/>
      <c r="I2532" s="13"/>
      <c r="J2532" s="13"/>
      <c r="K2532" s="13"/>
      <c r="L2532" s="13"/>
      <c r="M2532" s="13"/>
      <c r="N2532" s="13"/>
      <c r="O2532" s="13"/>
      <c r="P2532" s="13"/>
      <c r="Q2532" s="13"/>
      <c r="R2532" s="13"/>
      <c r="S2532" s="13"/>
      <c r="T2532" s="13"/>
      <c r="U2532" s="13"/>
      <c r="V2532" s="13"/>
      <c r="W2532" s="13"/>
      <c r="X2532" s="13"/>
      <c r="Y2532" s="13"/>
      <c r="Z2532" s="13"/>
      <c r="AA2532" s="13"/>
      <c r="AB2532" s="13"/>
      <c r="AC2532" s="13"/>
      <c r="AD2532" s="13"/>
      <c r="AE2532" s="13"/>
      <c r="AF2532" s="13"/>
      <c r="AG2532" s="13"/>
      <c r="AH2532" s="13"/>
      <c r="AI2532" s="13"/>
      <c r="AJ2532" s="13"/>
      <c r="AK2532" s="13"/>
      <c r="AL2532" s="13"/>
      <c r="AM2532" s="13"/>
      <c r="AN2532" s="13"/>
      <c r="AO2532" s="13"/>
      <c r="AP2532" s="13"/>
    </row>
    <row r="2533" spans="1:42" x14ac:dyDescent="0.25">
      <c r="A2533" s="13"/>
      <c r="C2533" s="13"/>
      <c r="D2533" s="13"/>
      <c r="E2533" s="13"/>
      <c r="F2533" s="13"/>
      <c r="G2533" s="13"/>
      <c r="H2533" s="13"/>
      <c r="I2533" s="13"/>
      <c r="J2533" s="13"/>
      <c r="K2533" s="13"/>
      <c r="L2533" s="13"/>
      <c r="M2533" s="13"/>
      <c r="N2533" s="13"/>
      <c r="O2533" s="13"/>
      <c r="P2533" s="13"/>
      <c r="Q2533" s="13"/>
      <c r="R2533" s="13"/>
      <c r="S2533" s="13"/>
      <c r="T2533" s="13"/>
      <c r="U2533" s="13"/>
      <c r="V2533" s="13"/>
      <c r="W2533" s="13"/>
      <c r="X2533" s="13"/>
      <c r="Y2533" s="13"/>
      <c r="Z2533" s="13"/>
      <c r="AA2533" s="13"/>
      <c r="AB2533" s="13"/>
      <c r="AC2533" s="13"/>
      <c r="AD2533" s="13"/>
      <c r="AE2533" s="13"/>
      <c r="AF2533" s="13"/>
      <c r="AG2533" s="13"/>
      <c r="AH2533" s="13"/>
      <c r="AI2533" s="13"/>
      <c r="AJ2533" s="13"/>
      <c r="AK2533" s="13"/>
      <c r="AL2533" s="13"/>
      <c r="AM2533" s="13"/>
      <c r="AN2533" s="13"/>
      <c r="AO2533" s="13"/>
      <c r="AP2533" s="13"/>
    </row>
    <row r="2534" spans="1:42" x14ac:dyDescent="0.25">
      <c r="A2534" s="13"/>
      <c r="C2534" s="13"/>
      <c r="D2534" s="13"/>
      <c r="E2534" s="13"/>
      <c r="F2534" s="13"/>
      <c r="G2534" s="13"/>
      <c r="H2534" s="13"/>
      <c r="I2534" s="13"/>
      <c r="J2534" s="13"/>
      <c r="K2534" s="13"/>
      <c r="L2534" s="13"/>
      <c r="M2534" s="13"/>
      <c r="N2534" s="13"/>
      <c r="O2534" s="13"/>
      <c r="P2534" s="13"/>
      <c r="Q2534" s="13"/>
      <c r="R2534" s="13"/>
      <c r="S2534" s="13"/>
      <c r="T2534" s="13"/>
      <c r="U2534" s="13"/>
      <c r="V2534" s="13"/>
      <c r="W2534" s="13"/>
      <c r="X2534" s="13"/>
      <c r="Y2534" s="13"/>
      <c r="Z2534" s="13"/>
      <c r="AA2534" s="13"/>
      <c r="AB2534" s="13"/>
      <c r="AC2534" s="13"/>
      <c r="AD2534" s="13"/>
      <c r="AE2534" s="13"/>
      <c r="AF2534" s="13"/>
      <c r="AG2534" s="13"/>
      <c r="AH2534" s="13"/>
      <c r="AI2534" s="13"/>
      <c r="AJ2534" s="13"/>
      <c r="AK2534" s="13"/>
      <c r="AL2534" s="13"/>
      <c r="AM2534" s="13"/>
      <c r="AN2534" s="13"/>
      <c r="AO2534" s="13"/>
      <c r="AP2534" s="13"/>
    </row>
    <row r="2535" spans="1:42" x14ac:dyDescent="0.25">
      <c r="A2535" s="13"/>
      <c r="C2535" s="13"/>
      <c r="D2535" s="13"/>
      <c r="E2535" s="13"/>
      <c r="F2535" s="13"/>
      <c r="G2535" s="13"/>
      <c r="H2535" s="13"/>
      <c r="I2535" s="13"/>
      <c r="J2535" s="13"/>
      <c r="K2535" s="13"/>
      <c r="L2535" s="13"/>
      <c r="M2535" s="13"/>
      <c r="N2535" s="13"/>
      <c r="O2535" s="13"/>
      <c r="P2535" s="13"/>
      <c r="Q2535" s="13"/>
      <c r="R2535" s="13"/>
      <c r="S2535" s="13"/>
      <c r="T2535" s="13"/>
      <c r="U2535" s="13"/>
      <c r="V2535" s="13"/>
      <c r="W2535" s="13"/>
      <c r="X2535" s="13"/>
      <c r="Y2535" s="13"/>
      <c r="Z2535" s="13"/>
      <c r="AA2535" s="13"/>
      <c r="AB2535" s="13"/>
      <c r="AC2535" s="13"/>
      <c r="AD2535" s="13"/>
      <c r="AE2535" s="13"/>
      <c r="AF2535" s="13"/>
      <c r="AG2535" s="13"/>
      <c r="AH2535" s="13"/>
      <c r="AI2535" s="13"/>
      <c r="AJ2535" s="13"/>
      <c r="AK2535" s="13"/>
      <c r="AL2535" s="13"/>
      <c r="AM2535" s="13"/>
      <c r="AN2535" s="13"/>
      <c r="AO2535" s="13"/>
      <c r="AP2535" s="13"/>
    </row>
    <row r="2536" spans="1:42" x14ac:dyDescent="0.25">
      <c r="A2536" s="13"/>
      <c r="C2536" s="13"/>
      <c r="D2536" s="13"/>
      <c r="E2536" s="13"/>
      <c r="F2536" s="13"/>
      <c r="G2536" s="13"/>
      <c r="H2536" s="13"/>
      <c r="I2536" s="13"/>
      <c r="J2536" s="13"/>
      <c r="K2536" s="13"/>
      <c r="L2536" s="13"/>
      <c r="M2536" s="13"/>
      <c r="N2536" s="13"/>
      <c r="O2536" s="13"/>
      <c r="P2536" s="13"/>
      <c r="Q2536" s="13"/>
      <c r="R2536" s="13"/>
      <c r="S2536" s="13"/>
      <c r="T2536" s="13"/>
      <c r="U2536" s="13"/>
      <c r="V2536" s="13"/>
      <c r="W2536" s="13"/>
      <c r="X2536" s="13"/>
      <c r="Y2536" s="13"/>
      <c r="Z2536" s="13"/>
      <c r="AA2536" s="13"/>
      <c r="AB2536" s="13"/>
      <c r="AC2536" s="13"/>
      <c r="AD2536" s="13"/>
      <c r="AE2536" s="13"/>
      <c r="AF2536" s="13"/>
      <c r="AG2536" s="13"/>
      <c r="AH2536" s="13"/>
      <c r="AI2536" s="13"/>
      <c r="AJ2536" s="13"/>
      <c r="AK2536" s="13"/>
      <c r="AL2536" s="13"/>
      <c r="AM2536" s="13"/>
      <c r="AN2536" s="13"/>
      <c r="AO2536" s="13"/>
      <c r="AP2536" s="13"/>
    </row>
    <row r="2537" spans="1:42" x14ac:dyDescent="0.25">
      <c r="A2537" s="13"/>
      <c r="C2537" s="13"/>
      <c r="D2537" s="13"/>
      <c r="E2537" s="13"/>
      <c r="F2537" s="13"/>
      <c r="G2537" s="13"/>
      <c r="H2537" s="13"/>
      <c r="I2537" s="13"/>
      <c r="J2537" s="13"/>
      <c r="K2537" s="13"/>
      <c r="L2537" s="13"/>
      <c r="M2537" s="13"/>
      <c r="N2537" s="13"/>
      <c r="O2537" s="13"/>
      <c r="P2537" s="13"/>
      <c r="Q2537" s="13"/>
      <c r="R2537" s="13"/>
      <c r="S2537" s="13"/>
      <c r="T2537" s="13"/>
      <c r="U2537" s="13"/>
      <c r="V2537" s="13"/>
      <c r="W2537" s="13"/>
      <c r="X2537" s="13"/>
      <c r="Y2537" s="13"/>
      <c r="Z2537" s="13"/>
      <c r="AA2537" s="13"/>
      <c r="AB2537" s="13"/>
      <c r="AC2537" s="13"/>
      <c r="AD2537" s="13"/>
      <c r="AE2537" s="13"/>
      <c r="AF2537" s="13"/>
      <c r="AG2537" s="13"/>
      <c r="AH2537" s="13"/>
      <c r="AI2537" s="13"/>
      <c r="AJ2537" s="13"/>
      <c r="AK2537" s="13"/>
      <c r="AL2537" s="13"/>
      <c r="AM2537" s="13"/>
      <c r="AN2537" s="13"/>
      <c r="AO2537" s="13"/>
      <c r="AP2537" s="13"/>
    </row>
    <row r="2538" spans="1:42" x14ac:dyDescent="0.25">
      <c r="A2538" s="13"/>
      <c r="C2538" s="13"/>
      <c r="D2538" s="13"/>
      <c r="E2538" s="13"/>
      <c r="F2538" s="13"/>
      <c r="G2538" s="13"/>
      <c r="H2538" s="13"/>
      <c r="I2538" s="13"/>
      <c r="J2538" s="13"/>
      <c r="K2538" s="13"/>
      <c r="L2538" s="13"/>
      <c r="M2538" s="13"/>
      <c r="N2538" s="13"/>
      <c r="O2538" s="13"/>
      <c r="P2538" s="13"/>
      <c r="Q2538" s="13"/>
      <c r="R2538" s="13"/>
      <c r="S2538" s="13"/>
      <c r="T2538" s="13"/>
      <c r="U2538" s="13"/>
      <c r="V2538" s="13"/>
      <c r="W2538" s="13"/>
      <c r="X2538" s="13"/>
      <c r="Y2538" s="13"/>
      <c r="Z2538" s="13"/>
      <c r="AA2538" s="13"/>
      <c r="AB2538" s="13"/>
      <c r="AC2538" s="13"/>
      <c r="AD2538" s="13"/>
      <c r="AE2538" s="13"/>
      <c r="AF2538" s="13"/>
      <c r="AG2538" s="13"/>
      <c r="AH2538" s="13"/>
      <c r="AI2538" s="13"/>
      <c r="AJ2538" s="13"/>
      <c r="AK2538" s="13"/>
      <c r="AL2538" s="13"/>
      <c r="AM2538" s="13"/>
      <c r="AN2538" s="13"/>
      <c r="AO2538" s="13"/>
      <c r="AP2538" s="13"/>
    </row>
    <row r="2539" spans="1:42" x14ac:dyDescent="0.25">
      <c r="A2539" s="13"/>
      <c r="C2539" s="13"/>
      <c r="D2539" s="13"/>
      <c r="E2539" s="13"/>
      <c r="F2539" s="13"/>
      <c r="G2539" s="13"/>
      <c r="H2539" s="13"/>
      <c r="I2539" s="13"/>
      <c r="J2539" s="13"/>
      <c r="K2539" s="13"/>
      <c r="L2539" s="13"/>
      <c r="M2539" s="13"/>
      <c r="N2539" s="13"/>
      <c r="O2539" s="13"/>
      <c r="P2539" s="13"/>
      <c r="Q2539" s="13"/>
      <c r="R2539" s="13"/>
      <c r="S2539" s="13"/>
      <c r="T2539" s="13"/>
      <c r="U2539" s="13"/>
      <c r="V2539" s="13"/>
      <c r="W2539" s="13"/>
      <c r="X2539" s="13"/>
      <c r="Y2539" s="13"/>
      <c r="Z2539" s="13"/>
      <c r="AA2539" s="13"/>
      <c r="AB2539" s="13"/>
      <c r="AC2539" s="13"/>
      <c r="AD2539" s="13"/>
      <c r="AE2539" s="13"/>
      <c r="AF2539" s="13"/>
      <c r="AG2539" s="13"/>
      <c r="AH2539" s="13"/>
      <c r="AI2539" s="13"/>
      <c r="AJ2539" s="13"/>
      <c r="AK2539" s="13"/>
      <c r="AL2539" s="13"/>
      <c r="AM2539" s="13"/>
      <c r="AN2539" s="13"/>
      <c r="AO2539" s="13"/>
      <c r="AP2539" s="13"/>
    </row>
    <row r="2540" spans="1:42" x14ac:dyDescent="0.25">
      <c r="A2540" s="13"/>
      <c r="C2540" s="13"/>
      <c r="D2540" s="13"/>
      <c r="E2540" s="13"/>
      <c r="F2540" s="13"/>
      <c r="G2540" s="13"/>
      <c r="H2540" s="13"/>
      <c r="I2540" s="13"/>
      <c r="J2540" s="13"/>
      <c r="K2540" s="13"/>
      <c r="L2540" s="13"/>
      <c r="M2540" s="13"/>
      <c r="N2540" s="13"/>
      <c r="O2540" s="13"/>
      <c r="P2540" s="13"/>
      <c r="Q2540" s="13"/>
      <c r="R2540" s="13"/>
      <c r="S2540" s="13"/>
      <c r="T2540" s="13"/>
      <c r="U2540" s="13"/>
      <c r="V2540" s="13"/>
      <c r="W2540" s="13"/>
      <c r="X2540" s="13"/>
      <c r="Y2540" s="13"/>
      <c r="Z2540" s="13"/>
      <c r="AA2540" s="13"/>
      <c r="AB2540" s="13"/>
      <c r="AC2540" s="13"/>
      <c r="AD2540" s="13"/>
      <c r="AE2540" s="13"/>
      <c r="AF2540" s="13"/>
      <c r="AG2540" s="13"/>
      <c r="AH2540" s="13"/>
      <c r="AI2540" s="13"/>
      <c r="AJ2540" s="13"/>
      <c r="AK2540" s="13"/>
      <c r="AL2540" s="13"/>
      <c r="AM2540" s="13"/>
      <c r="AN2540" s="13"/>
      <c r="AO2540" s="13"/>
      <c r="AP2540" s="13"/>
    </row>
    <row r="2541" spans="1:42" x14ac:dyDescent="0.25">
      <c r="A2541" s="13"/>
      <c r="C2541" s="13"/>
      <c r="D2541" s="13"/>
      <c r="E2541" s="13"/>
      <c r="F2541" s="13"/>
      <c r="G2541" s="13"/>
      <c r="H2541" s="13"/>
      <c r="I2541" s="13"/>
      <c r="J2541" s="13"/>
      <c r="K2541" s="13"/>
      <c r="L2541" s="13"/>
      <c r="M2541" s="13"/>
      <c r="N2541" s="13"/>
      <c r="O2541" s="13"/>
      <c r="P2541" s="13"/>
      <c r="Q2541" s="13"/>
      <c r="R2541" s="13"/>
      <c r="S2541" s="13"/>
      <c r="T2541" s="13"/>
      <c r="U2541" s="13"/>
      <c r="V2541" s="13"/>
      <c r="W2541" s="13"/>
      <c r="X2541" s="13"/>
      <c r="Y2541" s="13"/>
      <c r="Z2541" s="13"/>
      <c r="AA2541" s="13"/>
      <c r="AB2541" s="13"/>
      <c r="AC2541" s="13"/>
      <c r="AD2541" s="13"/>
      <c r="AE2541" s="13"/>
      <c r="AF2541" s="13"/>
      <c r="AG2541" s="13"/>
      <c r="AH2541" s="13"/>
      <c r="AI2541" s="13"/>
      <c r="AJ2541" s="13"/>
      <c r="AK2541" s="13"/>
      <c r="AL2541" s="13"/>
      <c r="AM2541" s="13"/>
      <c r="AN2541" s="13"/>
      <c r="AO2541" s="13"/>
      <c r="AP2541" s="13"/>
    </row>
    <row r="2542" spans="1:42" x14ac:dyDescent="0.25">
      <c r="A2542" s="13"/>
      <c r="C2542" s="13"/>
      <c r="D2542" s="13"/>
      <c r="E2542" s="13"/>
      <c r="F2542" s="13"/>
      <c r="G2542" s="13"/>
      <c r="H2542" s="13"/>
      <c r="I2542" s="13"/>
      <c r="J2542" s="13"/>
      <c r="K2542" s="13"/>
      <c r="L2542" s="13"/>
      <c r="M2542" s="13"/>
      <c r="N2542" s="13"/>
      <c r="O2542" s="13"/>
      <c r="P2542" s="13"/>
      <c r="Q2542" s="13"/>
      <c r="R2542" s="13"/>
      <c r="S2542" s="13"/>
      <c r="T2542" s="13"/>
      <c r="U2542" s="13"/>
      <c r="V2542" s="13"/>
      <c r="W2542" s="13"/>
      <c r="X2542" s="13"/>
      <c r="Y2542" s="13"/>
      <c r="Z2542" s="13"/>
      <c r="AA2542" s="13"/>
      <c r="AB2542" s="13"/>
      <c r="AC2542" s="13"/>
      <c r="AD2542" s="13"/>
      <c r="AE2542" s="13"/>
      <c r="AF2542" s="13"/>
      <c r="AG2542" s="13"/>
      <c r="AH2542" s="13"/>
      <c r="AI2542" s="13"/>
      <c r="AJ2542" s="13"/>
      <c r="AK2542" s="13"/>
      <c r="AL2542" s="13"/>
      <c r="AM2542" s="13"/>
      <c r="AN2542" s="13"/>
      <c r="AO2542" s="13"/>
      <c r="AP2542" s="13"/>
    </row>
    <row r="2543" spans="1:42" x14ac:dyDescent="0.25">
      <c r="A2543" s="13"/>
      <c r="C2543" s="13"/>
      <c r="D2543" s="13"/>
      <c r="E2543" s="13"/>
      <c r="F2543" s="13"/>
      <c r="G2543" s="13"/>
      <c r="H2543" s="13"/>
      <c r="I2543" s="13"/>
      <c r="J2543" s="13"/>
      <c r="K2543" s="13"/>
      <c r="L2543" s="13"/>
      <c r="M2543" s="13"/>
      <c r="N2543" s="13"/>
      <c r="O2543" s="13"/>
      <c r="P2543" s="13"/>
      <c r="Q2543" s="13"/>
      <c r="R2543" s="13"/>
      <c r="S2543" s="13"/>
      <c r="T2543" s="13"/>
      <c r="U2543" s="13"/>
      <c r="V2543" s="13"/>
      <c r="W2543" s="13"/>
      <c r="X2543" s="13"/>
      <c r="Y2543" s="13"/>
      <c r="Z2543" s="13"/>
      <c r="AA2543" s="13"/>
      <c r="AB2543" s="13"/>
      <c r="AC2543" s="13"/>
      <c r="AD2543" s="13"/>
      <c r="AE2543" s="13"/>
      <c r="AF2543" s="13"/>
      <c r="AG2543" s="13"/>
      <c r="AH2543" s="13"/>
      <c r="AI2543" s="13"/>
      <c r="AJ2543" s="13"/>
      <c r="AK2543" s="13"/>
      <c r="AL2543" s="13"/>
      <c r="AM2543" s="13"/>
      <c r="AN2543" s="13"/>
      <c r="AO2543" s="13"/>
      <c r="AP2543" s="13"/>
    </row>
    <row r="2544" spans="1:42" x14ac:dyDescent="0.25">
      <c r="A2544" s="13"/>
      <c r="C2544" s="13"/>
      <c r="D2544" s="13"/>
      <c r="E2544" s="13"/>
      <c r="F2544" s="13"/>
      <c r="G2544" s="13"/>
      <c r="H2544" s="13"/>
      <c r="I2544" s="13"/>
      <c r="J2544" s="13"/>
      <c r="K2544" s="13"/>
      <c r="L2544" s="13"/>
      <c r="M2544" s="13"/>
      <c r="N2544" s="13"/>
      <c r="O2544" s="13"/>
      <c r="P2544" s="13"/>
      <c r="Q2544" s="13"/>
      <c r="R2544" s="13"/>
      <c r="S2544" s="13"/>
      <c r="T2544" s="13"/>
      <c r="U2544" s="13"/>
      <c r="V2544" s="13"/>
      <c r="W2544" s="13"/>
      <c r="X2544" s="13"/>
      <c r="Y2544" s="13"/>
      <c r="Z2544" s="13"/>
      <c r="AA2544" s="13"/>
      <c r="AB2544" s="13"/>
      <c r="AC2544" s="13"/>
      <c r="AD2544" s="13"/>
      <c r="AE2544" s="13"/>
      <c r="AF2544" s="13"/>
      <c r="AG2544" s="13"/>
      <c r="AH2544" s="13"/>
      <c r="AI2544" s="13"/>
      <c r="AJ2544" s="13"/>
      <c r="AK2544" s="13"/>
      <c r="AL2544" s="13"/>
      <c r="AM2544" s="13"/>
      <c r="AN2544" s="13"/>
      <c r="AO2544" s="13"/>
      <c r="AP2544" s="13"/>
    </row>
    <row r="2545" spans="1:42" x14ac:dyDescent="0.25">
      <c r="A2545" s="13"/>
      <c r="C2545" s="13"/>
      <c r="D2545" s="13"/>
      <c r="E2545" s="13"/>
      <c r="F2545" s="13"/>
      <c r="G2545" s="13"/>
      <c r="H2545" s="13"/>
      <c r="I2545" s="13"/>
      <c r="J2545" s="13"/>
      <c r="K2545" s="13"/>
      <c r="L2545" s="13"/>
      <c r="M2545" s="13"/>
      <c r="N2545" s="13"/>
      <c r="O2545" s="13"/>
      <c r="P2545" s="13"/>
      <c r="Q2545" s="13"/>
      <c r="R2545" s="13"/>
      <c r="S2545" s="13"/>
      <c r="T2545" s="13"/>
      <c r="U2545" s="13"/>
      <c r="V2545" s="13"/>
      <c r="W2545" s="13"/>
      <c r="X2545" s="13"/>
      <c r="Y2545" s="13"/>
      <c r="Z2545" s="13"/>
      <c r="AA2545" s="13"/>
      <c r="AB2545" s="13"/>
      <c r="AC2545" s="13"/>
      <c r="AD2545" s="13"/>
      <c r="AE2545" s="13"/>
      <c r="AF2545" s="13"/>
      <c r="AG2545" s="13"/>
      <c r="AH2545" s="13"/>
      <c r="AI2545" s="13"/>
      <c r="AJ2545" s="13"/>
      <c r="AK2545" s="13"/>
      <c r="AL2545" s="13"/>
      <c r="AM2545" s="13"/>
      <c r="AN2545" s="13"/>
      <c r="AO2545" s="13"/>
      <c r="AP2545" s="13"/>
    </row>
    <row r="2546" spans="1:42" x14ac:dyDescent="0.25">
      <c r="A2546" s="13"/>
      <c r="C2546" s="13"/>
      <c r="D2546" s="13"/>
      <c r="E2546" s="13"/>
      <c r="F2546" s="13"/>
      <c r="G2546" s="13"/>
      <c r="H2546" s="13"/>
      <c r="I2546" s="13"/>
      <c r="J2546" s="13"/>
      <c r="K2546" s="13"/>
      <c r="L2546" s="13"/>
      <c r="M2546" s="13"/>
      <c r="N2546" s="13"/>
      <c r="O2546" s="13"/>
      <c r="P2546" s="13"/>
      <c r="Q2546" s="13"/>
      <c r="R2546" s="13"/>
      <c r="S2546" s="13"/>
      <c r="T2546" s="13"/>
      <c r="U2546" s="13"/>
      <c r="V2546" s="13"/>
      <c r="W2546" s="13"/>
      <c r="X2546" s="13"/>
      <c r="Y2546" s="13"/>
      <c r="Z2546" s="13"/>
      <c r="AA2546" s="13"/>
      <c r="AB2546" s="13"/>
      <c r="AC2546" s="13"/>
      <c r="AD2546" s="13"/>
      <c r="AE2546" s="13"/>
      <c r="AF2546" s="13"/>
      <c r="AG2546" s="13"/>
      <c r="AH2546" s="13"/>
      <c r="AI2546" s="13"/>
      <c r="AJ2546" s="13"/>
      <c r="AK2546" s="13"/>
      <c r="AL2546" s="13"/>
      <c r="AM2546" s="13"/>
      <c r="AN2546" s="13"/>
      <c r="AO2546" s="13"/>
      <c r="AP2546" s="13"/>
    </row>
    <row r="2547" spans="1:42" x14ac:dyDescent="0.25">
      <c r="A2547" s="13"/>
      <c r="C2547" s="13"/>
      <c r="D2547" s="13"/>
      <c r="E2547" s="13"/>
      <c r="F2547" s="13"/>
      <c r="G2547" s="13"/>
      <c r="H2547" s="13"/>
      <c r="I2547" s="13"/>
      <c r="J2547" s="13"/>
      <c r="K2547" s="13"/>
      <c r="L2547" s="13"/>
      <c r="M2547" s="13"/>
      <c r="N2547" s="13"/>
      <c r="O2547" s="13"/>
      <c r="P2547" s="13"/>
      <c r="Q2547" s="13"/>
      <c r="R2547" s="13"/>
      <c r="S2547" s="13"/>
      <c r="T2547" s="13"/>
      <c r="U2547" s="13"/>
      <c r="V2547" s="13"/>
      <c r="W2547" s="13"/>
      <c r="X2547" s="13"/>
      <c r="Y2547" s="13"/>
      <c r="Z2547" s="13"/>
      <c r="AA2547" s="13"/>
      <c r="AB2547" s="13"/>
      <c r="AC2547" s="13"/>
      <c r="AD2547" s="13"/>
      <c r="AE2547" s="13"/>
      <c r="AF2547" s="13"/>
      <c r="AG2547" s="13"/>
      <c r="AH2547" s="13"/>
      <c r="AI2547" s="13"/>
      <c r="AJ2547" s="13"/>
      <c r="AK2547" s="13"/>
      <c r="AL2547" s="13"/>
      <c r="AM2547" s="13"/>
      <c r="AN2547" s="13"/>
      <c r="AO2547" s="13"/>
      <c r="AP2547" s="13"/>
    </row>
    <row r="2548" spans="1:42" x14ac:dyDescent="0.25">
      <c r="A2548" s="13"/>
      <c r="C2548" s="13"/>
      <c r="D2548" s="13"/>
      <c r="E2548" s="13"/>
      <c r="F2548" s="13"/>
      <c r="G2548" s="13"/>
      <c r="H2548" s="13"/>
      <c r="I2548" s="13"/>
      <c r="J2548" s="13"/>
      <c r="K2548" s="13"/>
      <c r="L2548" s="13"/>
      <c r="M2548" s="13"/>
      <c r="N2548" s="13"/>
      <c r="O2548" s="13"/>
      <c r="P2548" s="13"/>
      <c r="Q2548" s="13"/>
      <c r="R2548" s="13"/>
      <c r="S2548" s="13"/>
      <c r="T2548" s="13"/>
      <c r="U2548" s="13"/>
      <c r="V2548" s="13"/>
      <c r="W2548" s="13"/>
      <c r="X2548" s="13"/>
      <c r="Y2548" s="13"/>
      <c r="Z2548" s="13"/>
      <c r="AA2548" s="13"/>
      <c r="AB2548" s="13"/>
      <c r="AC2548" s="13"/>
      <c r="AD2548" s="13"/>
      <c r="AE2548" s="13"/>
      <c r="AF2548" s="13"/>
      <c r="AG2548" s="13"/>
      <c r="AH2548" s="13"/>
      <c r="AI2548" s="13"/>
      <c r="AJ2548" s="13"/>
      <c r="AK2548" s="13"/>
      <c r="AL2548" s="13"/>
      <c r="AM2548" s="13"/>
      <c r="AN2548" s="13"/>
      <c r="AO2548" s="13"/>
      <c r="AP2548" s="13"/>
    </row>
    <row r="2549" spans="1:42" x14ac:dyDescent="0.25">
      <c r="A2549" s="13"/>
      <c r="C2549" s="13"/>
      <c r="D2549" s="13"/>
      <c r="E2549" s="13"/>
      <c r="F2549" s="13"/>
      <c r="G2549" s="13"/>
      <c r="H2549" s="13"/>
      <c r="I2549" s="13"/>
      <c r="J2549" s="13"/>
      <c r="K2549" s="13"/>
      <c r="L2549" s="13"/>
      <c r="M2549" s="13"/>
      <c r="N2549" s="13"/>
      <c r="O2549" s="13"/>
      <c r="P2549" s="13"/>
      <c r="Q2549" s="13"/>
      <c r="R2549" s="13"/>
      <c r="S2549" s="13"/>
      <c r="T2549" s="13"/>
      <c r="U2549" s="13"/>
      <c r="V2549" s="13"/>
      <c r="W2549" s="13"/>
      <c r="X2549" s="13"/>
      <c r="Y2549" s="13"/>
      <c r="Z2549" s="13"/>
      <c r="AA2549" s="13"/>
      <c r="AB2549" s="13"/>
      <c r="AC2549" s="13"/>
      <c r="AD2549" s="13"/>
      <c r="AE2549" s="13"/>
      <c r="AF2549" s="13"/>
      <c r="AG2549" s="13"/>
      <c r="AH2549" s="13"/>
      <c r="AI2549" s="13"/>
      <c r="AJ2549" s="13"/>
      <c r="AK2549" s="13"/>
      <c r="AL2549" s="13"/>
      <c r="AM2549" s="13"/>
      <c r="AN2549" s="13"/>
      <c r="AO2549" s="13"/>
      <c r="AP2549" s="13"/>
    </row>
    <row r="2550" spans="1:42" x14ac:dyDescent="0.25">
      <c r="A2550" s="13"/>
      <c r="C2550" s="13"/>
      <c r="D2550" s="13"/>
      <c r="E2550" s="13"/>
      <c r="F2550" s="13"/>
      <c r="G2550" s="13"/>
      <c r="H2550" s="13"/>
      <c r="I2550" s="13"/>
      <c r="J2550" s="13"/>
      <c r="K2550" s="13"/>
      <c r="L2550" s="13"/>
      <c r="M2550" s="13"/>
      <c r="N2550" s="13"/>
      <c r="O2550" s="13"/>
      <c r="P2550" s="13"/>
      <c r="Q2550" s="13"/>
      <c r="R2550" s="13"/>
      <c r="S2550" s="13"/>
      <c r="T2550" s="13"/>
      <c r="U2550" s="13"/>
      <c r="V2550" s="13"/>
      <c r="W2550" s="13"/>
      <c r="X2550" s="13"/>
      <c r="Y2550" s="13"/>
      <c r="Z2550" s="13"/>
      <c r="AA2550" s="13"/>
      <c r="AB2550" s="13"/>
      <c r="AC2550" s="13"/>
      <c r="AD2550" s="13"/>
      <c r="AE2550" s="13"/>
      <c r="AF2550" s="13"/>
      <c r="AG2550" s="13"/>
      <c r="AH2550" s="13"/>
      <c r="AI2550" s="13"/>
      <c r="AJ2550" s="13"/>
      <c r="AK2550" s="13"/>
      <c r="AL2550" s="13"/>
      <c r="AM2550" s="13"/>
      <c r="AN2550" s="13"/>
      <c r="AO2550" s="13"/>
      <c r="AP2550" s="13"/>
    </row>
    <row r="2551" spans="1:42" x14ac:dyDescent="0.25">
      <c r="A2551" s="13"/>
      <c r="C2551" s="13"/>
      <c r="D2551" s="13"/>
      <c r="E2551" s="13"/>
      <c r="F2551" s="13"/>
      <c r="G2551" s="13"/>
      <c r="H2551" s="13"/>
      <c r="I2551" s="13"/>
      <c r="J2551" s="13"/>
      <c r="K2551" s="13"/>
      <c r="L2551" s="13"/>
      <c r="M2551" s="13"/>
      <c r="N2551" s="13"/>
      <c r="O2551" s="13"/>
      <c r="P2551" s="13"/>
      <c r="Q2551" s="13"/>
      <c r="R2551" s="13"/>
      <c r="S2551" s="13"/>
      <c r="T2551" s="13"/>
      <c r="U2551" s="13"/>
      <c r="V2551" s="13"/>
      <c r="W2551" s="13"/>
      <c r="X2551" s="13"/>
      <c r="Y2551" s="13"/>
      <c r="Z2551" s="13"/>
      <c r="AA2551" s="13"/>
      <c r="AB2551" s="13"/>
      <c r="AC2551" s="13"/>
      <c r="AD2551" s="13"/>
      <c r="AE2551" s="13"/>
      <c r="AF2551" s="13"/>
      <c r="AG2551" s="13"/>
      <c r="AH2551" s="13"/>
      <c r="AI2551" s="13"/>
      <c r="AJ2551" s="13"/>
      <c r="AK2551" s="13"/>
      <c r="AL2551" s="13"/>
      <c r="AM2551" s="13"/>
      <c r="AN2551" s="13"/>
      <c r="AO2551" s="13"/>
      <c r="AP2551" s="13"/>
    </row>
    <row r="2552" spans="1:42" x14ac:dyDescent="0.25">
      <c r="A2552" s="13"/>
      <c r="C2552" s="13"/>
      <c r="D2552" s="13"/>
      <c r="E2552" s="13"/>
      <c r="F2552" s="13"/>
      <c r="G2552" s="13"/>
      <c r="H2552" s="13"/>
      <c r="I2552" s="13"/>
      <c r="J2552" s="13"/>
      <c r="K2552" s="13"/>
      <c r="L2552" s="13"/>
      <c r="M2552" s="13"/>
      <c r="N2552" s="13"/>
      <c r="O2552" s="13"/>
      <c r="P2552" s="13"/>
      <c r="Q2552" s="13"/>
      <c r="R2552" s="13"/>
      <c r="S2552" s="13"/>
      <c r="T2552" s="13"/>
      <c r="U2552" s="13"/>
      <c r="V2552" s="13"/>
      <c r="W2552" s="13"/>
      <c r="X2552" s="13"/>
      <c r="Y2552" s="13"/>
      <c r="Z2552" s="13"/>
      <c r="AA2552" s="13"/>
      <c r="AB2552" s="13"/>
      <c r="AC2552" s="13"/>
      <c r="AD2552" s="13"/>
      <c r="AE2552" s="13"/>
      <c r="AF2552" s="13"/>
      <c r="AG2552" s="13"/>
      <c r="AH2552" s="13"/>
      <c r="AI2552" s="13"/>
      <c r="AJ2552" s="13"/>
      <c r="AK2552" s="13"/>
      <c r="AL2552" s="13"/>
      <c r="AM2552" s="13"/>
      <c r="AN2552" s="13"/>
      <c r="AO2552" s="13"/>
      <c r="AP2552" s="13"/>
    </row>
    <row r="2553" spans="1:42" x14ac:dyDescent="0.25">
      <c r="A2553" s="13"/>
      <c r="C2553" s="13"/>
      <c r="D2553" s="13"/>
      <c r="E2553" s="13"/>
      <c r="F2553" s="13"/>
      <c r="G2553" s="13"/>
      <c r="H2553" s="13"/>
      <c r="I2553" s="13"/>
      <c r="J2553" s="13"/>
      <c r="K2553" s="13"/>
      <c r="L2553" s="13"/>
      <c r="M2553" s="13"/>
      <c r="N2553" s="13"/>
      <c r="O2553" s="13"/>
      <c r="P2553" s="13"/>
      <c r="Q2553" s="13"/>
      <c r="R2553" s="13"/>
      <c r="S2553" s="13"/>
      <c r="T2553" s="13"/>
      <c r="U2553" s="13"/>
      <c r="V2553" s="13"/>
      <c r="W2553" s="13"/>
      <c r="X2553" s="13"/>
      <c r="Y2553" s="13"/>
      <c r="Z2553" s="13"/>
      <c r="AA2553" s="13"/>
      <c r="AB2553" s="13"/>
      <c r="AC2553" s="13"/>
      <c r="AD2553" s="13"/>
      <c r="AE2553" s="13"/>
      <c r="AF2553" s="13"/>
      <c r="AG2553" s="13"/>
      <c r="AH2553" s="13"/>
      <c r="AI2553" s="13"/>
      <c r="AJ2553" s="13"/>
      <c r="AK2553" s="13"/>
      <c r="AL2553" s="13"/>
      <c r="AM2553" s="13"/>
      <c r="AN2553" s="13"/>
      <c r="AO2553" s="13"/>
      <c r="AP2553" s="13"/>
    </row>
    <row r="2554" spans="1:42" x14ac:dyDescent="0.25">
      <c r="A2554" s="13"/>
      <c r="C2554" s="13"/>
      <c r="D2554" s="13"/>
      <c r="E2554" s="13"/>
      <c r="F2554" s="13"/>
      <c r="G2554" s="13"/>
      <c r="H2554" s="13"/>
      <c r="I2554" s="13"/>
      <c r="J2554" s="13"/>
      <c r="K2554" s="13"/>
      <c r="L2554" s="13"/>
      <c r="M2554" s="13"/>
      <c r="N2554" s="13"/>
      <c r="O2554" s="13"/>
      <c r="P2554" s="13"/>
      <c r="Q2554" s="13"/>
      <c r="R2554" s="13"/>
      <c r="S2554" s="13"/>
      <c r="T2554" s="13"/>
      <c r="U2554" s="13"/>
      <c r="V2554" s="13"/>
      <c r="W2554" s="13"/>
      <c r="X2554" s="13"/>
      <c r="Y2554" s="13"/>
      <c r="Z2554" s="13"/>
      <c r="AA2554" s="13"/>
      <c r="AB2554" s="13"/>
      <c r="AC2554" s="13"/>
      <c r="AD2554" s="13"/>
      <c r="AE2554" s="13"/>
      <c r="AF2554" s="13"/>
      <c r="AG2554" s="13"/>
      <c r="AH2554" s="13"/>
      <c r="AI2554" s="13"/>
      <c r="AJ2554" s="13"/>
      <c r="AK2554" s="13"/>
      <c r="AL2554" s="13"/>
      <c r="AM2554" s="13"/>
      <c r="AN2554" s="13"/>
      <c r="AO2554" s="13"/>
      <c r="AP2554" s="13"/>
    </row>
    <row r="2555" spans="1:42" x14ac:dyDescent="0.25">
      <c r="A2555" s="13"/>
      <c r="C2555" s="13"/>
      <c r="D2555" s="13"/>
      <c r="E2555" s="13"/>
      <c r="F2555" s="13"/>
      <c r="G2555" s="13"/>
      <c r="H2555" s="13"/>
      <c r="I2555" s="13"/>
      <c r="J2555" s="13"/>
      <c r="K2555" s="13"/>
      <c r="L2555" s="13"/>
      <c r="M2555" s="13"/>
      <c r="N2555" s="13"/>
      <c r="O2555" s="13"/>
      <c r="P2555" s="13"/>
      <c r="Q2555" s="13"/>
      <c r="R2555" s="13"/>
      <c r="S2555" s="13"/>
      <c r="T2555" s="13"/>
      <c r="U2555" s="13"/>
      <c r="V2555" s="13"/>
      <c r="W2555" s="13"/>
      <c r="X2555" s="13"/>
      <c r="Y2555" s="13"/>
      <c r="Z2555" s="13"/>
      <c r="AA2555" s="13"/>
      <c r="AB2555" s="13"/>
      <c r="AC2555" s="13"/>
      <c r="AD2555" s="13"/>
      <c r="AE2555" s="13"/>
      <c r="AF2555" s="13"/>
      <c r="AG2555" s="13"/>
      <c r="AH2555" s="13"/>
      <c r="AI2555" s="13"/>
      <c r="AJ2555" s="13"/>
      <c r="AK2555" s="13"/>
      <c r="AL2555" s="13"/>
      <c r="AM2555" s="13"/>
      <c r="AN2555" s="13"/>
      <c r="AO2555" s="13"/>
      <c r="AP2555" s="13"/>
    </row>
    <row r="2556" spans="1:42" x14ac:dyDescent="0.25">
      <c r="A2556" s="13"/>
      <c r="C2556" s="13"/>
      <c r="D2556" s="13"/>
      <c r="E2556" s="13"/>
      <c r="F2556" s="13"/>
      <c r="G2556" s="13"/>
      <c r="H2556" s="13"/>
      <c r="I2556" s="13"/>
      <c r="J2556" s="13"/>
      <c r="K2556" s="13"/>
      <c r="L2556" s="13"/>
      <c r="M2556" s="13"/>
      <c r="N2556" s="13"/>
      <c r="O2556" s="13"/>
      <c r="P2556" s="13"/>
      <c r="Q2556" s="13"/>
      <c r="R2556" s="13"/>
      <c r="S2556" s="13"/>
      <c r="T2556" s="13"/>
      <c r="U2556" s="13"/>
      <c r="V2556" s="13"/>
      <c r="W2556" s="13"/>
      <c r="X2556" s="13"/>
      <c r="Y2556" s="13"/>
      <c r="Z2556" s="13"/>
      <c r="AA2556" s="13"/>
      <c r="AB2556" s="13"/>
      <c r="AC2556" s="13"/>
      <c r="AD2556" s="13"/>
      <c r="AE2556" s="13"/>
      <c r="AF2556" s="13"/>
      <c r="AG2556" s="13"/>
      <c r="AH2556" s="13"/>
      <c r="AI2556" s="13"/>
      <c r="AJ2556" s="13"/>
      <c r="AK2556" s="13"/>
      <c r="AL2556" s="13"/>
      <c r="AM2556" s="13"/>
      <c r="AN2556" s="13"/>
      <c r="AO2556" s="13"/>
      <c r="AP2556" s="13"/>
    </row>
    <row r="2557" spans="1:42" x14ac:dyDescent="0.25">
      <c r="A2557" s="13"/>
      <c r="C2557" s="13"/>
      <c r="D2557" s="13"/>
      <c r="E2557" s="13"/>
      <c r="F2557" s="13"/>
      <c r="G2557" s="13"/>
      <c r="H2557" s="13"/>
      <c r="I2557" s="13"/>
      <c r="J2557" s="13"/>
      <c r="K2557" s="13"/>
      <c r="L2557" s="13"/>
      <c r="M2557" s="13"/>
      <c r="N2557" s="13"/>
      <c r="O2557" s="13"/>
      <c r="P2557" s="13"/>
      <c r="Q2557" s="13"/>
      <c r="R2557" s="13"/>
      <c r="S2557" s="13"/>
      <c r="T2557" s="13"/>
      <c r="U2557" s="13"/>
      <c r="V2557" s="13"/>
      <c r="W2557" s="13"/>
      <c r="X2557" s="13"/>
      <c r="Y2557" s="13"/>
      <c r="Z2557" s="13"/>
      <c r="AA2557" s="13"/>
      <c r="AB2557" s="13"/>
      <c r="AC2557" s="13"/>
      <c r="AD2557" s="13"/>
      <c r="AE2557" s="13"/>
      <c r="AF2557" s="13"/>
      <c r="AG2557" s="13"/>
      <c r="AH2557" s="13"/>
      <c r="AI2557" s="13"/>
      <c r="AJ2557" s="13"/>
      <c r="AK2557" s="13"/>
      <c r="AL2557" s="13"/>
      <c r="AM2557" s="13"/>
      <c r="AN2557" s="13"/>
      <c r="AO2557" s="13"/>
      <c r="AP2557" s="13"/>
    </row>
    <row r="2558" spans="1:42" x14ac:dyDescent="0.25">
      <c r="A2558" s="13"/>
      <c r="C2558" s="13"/>
      <c r="D2558" s="13"/>
      <c r="E2558" s="13"/>
      <c r="F2558" s="13"/>
      <c r="G2558" s="13"/>
      <c r="H2558" s="13"/>
      <c r="I2558" s="13"/>
      <c r="J2558" s="13"/>
      <c r="K2558" s="13"/>
      <c r="L2558" s="13"/>
      <c r="M2558" s="13"/>
      <c r="N2558" s="13"/>
      <c r="O2558" s="13"/>
      <c r="P2558" s="13"/>
      <c r="Q2558" s="13"/>
      <c r="R2558" s="13"/>
      <c r="S2558" s="13"/>
      <c r="T2558" s="13"/>
      <c r="U2558" s="13"/>
      <c r="V2558" s="13"/>
      <c r="W2558" s="13"/>
      <c r="X2558" s="13"/>
      <c r="Y2558" s="13"/>
      <c r="Z2558" s="13"/>
      <c r="AA2558" s="13"/>
      <c r="AB2558" s="13"/>
      <c r="AC2558" s="13"/>
      <c r="AD2558" s="13"/>
      <c r="AE2558" s="13"/>
      <c r="AF2558" s="13"/>
      <c r="AG2558" s="13"/>
      <c r="AH2558" s="13"/>
      <c r="AI2558" s="13"/>
      <c r="AJ2558" s="13"/>
      <c r="AK2558" s="13"/>
      <c r="AL2558" s="13"/>
      <c r="AM2558" s="13"/>
      <c r="AN2558" s="13"/>
      <c r="AO2558" s="13"/>
      <c r="AP2558" s="13"/>
    </row>
    <row r="2559" spans="1:42" x14ac:dyDescent="0.25">
      <c r="A2559" s="13"/>
      <c r="C2559" s="13"/>
      <c r="D2559" s="13"/>
      <c r="E2559" s="13"/>
      <c r="F2559" s="13"/>
      <c r="G2559" s="13"/>
      <c r="H2559" s="13"/>
      <c r="I2559" s="13"/>
      <c r="J2559" s="13"/>
      <c r="K2559" s="13"/>
      <c r="L2559" s="13"/>
      <c r="M2559" s="13"/>
      <c r="N2559" s="13"/>
      <c r="O2559" s="13"/>
      <c r="P2559" s="13"/>
      <c r="Q2559" s="13"/>
      <c r="R2559" s="13"/>
      <c r="S2559" s="13"/>
      <c r="T2559" s="13"/>
      <c r="U2559" s="13"/>
      <c r="V2559" s="13"/>
      <c r="W2559" s="13"/>
      <c r="X2559" s="13"/>
      <c r="Y2559" s="13"/>
      <c r="Z2559" s="13"/>
      <c r="AA2559" s="13"/>
      <c r="AB2559" s="13"/>
      <c r="AC2559" s="13"/>
      <c r="AD2559" s="13"/>
      <c r="AE2559" s="13"/>
      <c r="AF2559" s="13"/>
      <c r="AG2559" s="13"/>
      <c r="AH2559" s="13"/>
      <c r="AI2559" s="13"/>
      <c r="AJ2559" s="13"/>
      <c r="AK2559" s="13"/>
      <c r="AL2559" s="13"/>
      <c r="AM2559" s="13"/>
      <c r="AN2559" s="13"/>
      <c r="AO2559" s="13"/>
      <c r="AP2559" s="13"/>
    </row>
    <row r="2560" spans="1:42" x14ac:dyDescent="0.25">
      <c r="A2560" s="13"/>
      <c r="C2560" s="13"/>
      <c r="D2560" s="13"/>
      <c r="E2560" s="13"/>
      <c r="F2560" s="13"/>
      <c r="G2560" s="13"/>
      <c r="H2560" s="13"/>
      <c r="I2560" s="13"/>
      <c r="J2560" s="13"/>
      <c r="K2560" s="13"/>
      <c r="L2560" s="13"/>
      <c r="M2560" s="13"/>
      <c r="N2560" s="13"/>
      <c r="O2560" s="13"/>
      <c r="P2560" s="13"/>
      <c r="Q2560" s="13"/>
      <c r="R2560" s="13"/>
      <c r="S2560" s="13"/>
      <c r="T2560" s="13"/>
      <c r="U2560" s="13"/>
      <c r="V2560" s="13"/>
      <c r="W2560" s="13"/>
      <c r="X2560" s="13"/>
      <c r="Y2560" s="13"/>
      <c r="Z2560" s="13"/>
      <c r="AA2560" s="13"/>
      <c r="AB2560" s="13"/>
      <c r="AC2560" s="13"/>
      <c r="AD2560" s="13"/>
      <c r="AE2560" s="13"/>
      <c r="AF2560" s="13"/>
      <c r="AG2560" s="13"/>
      <c r="AH2560" s="13"/>
      <c r="AI2560" s="13"/>
      <c r="AJ2560" s="13"/>
      <c r="AK2560" s="13"/>
      <c r="AL2560" s="13"/>
      <c r="AM2560" s="13"/>
      <c r="AN2560" s="13"/>
      <c r="AO2560" s="13"/>
      <c r="AP2560" s="13"/>
    </row>
    <row r="2561" spans="1:42" x14ac:dyDescent="0.25">
      <c r="A2561" s="13"/>
      <c r="C2561" s="13"/>
      <c r="D2561" s="13"/>
      <c r="E2561" s="13"/>
      <c r="F2561" s="13"/>
      <c r="G2561" s="13"/>
      <c r="H2561" s="13"/>
      <c r="I2561" s="13"/>
      <c r="J2561" s="13"/>
      <c r="K2561" s="13"/>
      <c r="L2561" s="13"/>
      <c r="M2561" s="13"/>
      <c r="N2561" s="13"/>
      <c r="O2561" s="13"/>
      <c r="P2561" s="13"/>
      <c r="Q2561" s="13"/>
      <c r="R2561" s="13"/>
      <c r="S2561" s="13"/>
      <c r="T2561" s="13"/>
      <c r="U2561" s="13"/>
      <c r="V2561" s="13"/>
      <c r="W2561" s="13"/>
      <c r="X2561" s="13"/>
      <c r="Y2561" s="13"/>
      <c r="Z2561" s="13"/>
      <c r="AA2561" s="13"/>
      <c r="AB2561" s="13"/>
      <c r="AC2561" s="13"/>
      <c r="AD2561" s="13"/>
      <c r="AE2561" s="13"/>
      <c r="AF2561" s="13"/>
      <c r="AG2561" s="13"/>
      <c r="AH2561" s="13"/>
      <c r="AI2561" s="13"/>
      <c r="AJ2561" s="13"/>
      <c r="AK2561" s="13"/>
      <c r="AL2561" s="13"/>
      <c r="AM2561" s="13"/>
      <c r="AN2561" s="13"/>
      <c r="AO2561" s="13"/>
      <c r="AP2561" s="13"/>
    </row>
    <row r="2562" spans="1:42" x14ac:dyDescent="0.25">
      <c r="A2562" s="13"/>
      <c r="C2562" s="13"/>
      <c r="D2562" s="13"/>
      <c r="E2562" s="13"/>
      <c r="F2562" s="13"/>
      <c r="G2562" s="13"/>
      <c r="H2562" s="13"/>
      <c r="I2562" s="13"/>
      <c r="J2562" s="13"/>
      <c r="K2562" s="13"/>
      <c r="L2562" s="13"/>
      <c r="M2562" s="13"/>
      <c r="N2562" s="13"/>
      <c r="O2562" s="13"/>
      <c r="P2562" s="13"/>
      <c r="Q2562" s="13"/>
      <c r="R2562" s="13"/>
      <c r="S2562" s="13"/>
      <c r="T2562" s="13"/>
      <c r="U2562" s="13"/>
      <c r="V2562" s="13"/>
      <c r="W2562" s="13"/>
      <c r="X2562" s="13"/>
      <c r="Y2562" s="13"/>
      <c r="Z2562" s="13"/>
      <c r="AA2562" s="13"/>
      <c r="AB2562" s="13"/>
      <c r="AC2562" s="13"/>
      <c r="AD2562" s="13"/>
      <c r="AE2562" s="13"/>
      <c r="AF2562" s="13"/>
      <c r="AG2562" s="13"/>
      <c r="AH2562" s="13"/>
      <c r="AI2562" s="13"/>
      <c r="AJ2562" s="13"/>
      <c r="AK2562" s="13"/>
      <c r="AL2562" s="13"/>
      <c r="AM2562" s="13"/>
      <c r="AN2562" s="13"/>
      <c r="AO2562" s="13"/>
      <c r="AP2562" s="13"/>
    </row>
    <row r="2563" spans="1:42" x14ac:dyDescent="0.25">
      <c r="A2563" s="13"/>
      <c r="C2563" s="13"/>
      <c r="D2563" s="13"/>
      <c r="E2563" s="13"/>
      <c r="F2563" s="13"/>
      <c r="G2563" s="13"/>
      <c r="H2563" s="13"/>
      <c r="I2563" s="13"/>
      <c r="J2563" s="13"/>
      <c r="K2563" s="13"/>
      <c r="L2563" s="13"/>
      <c r="M2563" s="13"/>
      <c r="N2563" s="13"/>
      <c r="O2563" s="13"/>
      <c r="P2563" s="13"/>
      <c r="Q2563" s="13"/>
      <c r="R2563" s="13"/>
      <c r="S2563" s="13"/>
      <c r="T2563" s="13"/>
      <c r="U2563" s="13"/>
      <c r="V2563" s="13"/>
      <c r="W2563" s="13"/>
      <c r="X2563" s="13"/>
      <c r="Y2563" s="13"/>
      <c r="Z2563" s="13"/>
      <c r="AA2563" s="13"/>
      <c r="AB2563" s="13"/>
      <c r="AC2563" s="13"/>
      <c r="AD2563" s="13"/>
      <c r="AE2563" s="13"/>
      <c r="AF2563" s="13"/>
      <c r="AG2563" s="13"/>
      <c r="AH2563" s="13"/>
      <c r="AI2563" s="13"/>
      <c r="AJ2563" s="13"/>
      <c r="AK2563" s="13"/>
      <c r="AL2563" s="13"/>
      <c r="AM2563" s="13"/>
      <c r="AN2563" s="13"/>
      <c r="AO2563" s="13"/>
      <c r="AP2563" s="13"/>
    </row>
    <row r="2564" spans="1:42" x14ac:dyDescent="0.25">
      <c r="A2564" s="13"/>
      <c r="C2564" s="13"/>
      <c r="D2564" s="13"/>
      <c r="E2564" s="13"/>
      <c r="F2564" s="13"/>
      <c r="G2564" s="13"/>
      <c r="H2564" s="13"/>
      <c r="I2564" s="13"/>
      <c r="J2564" s="13"/>
      <c r="K2564" s="13"/>
      <c r="L2564" s="13"/>
      <c r="M2564" s="13"/>
      <c r="N2564" s="13"/>
      <c r="O2564" s="13"/>
      <c r="P2564" s="13"/>
      <c r="Q2564" s="13"/>
      <c r="R2564" s="13"/>
      <c r="S2564" s="13"/>
      <c r="T2564" s="13"/>
      <c r="U2564" s="13"/>
      <c r="V2564" s="13"/>
      <c r="W2564" s="13"/>
      <c r="X2564" s="13"/>
      <c r="Y2564" s="13"/>
      <c r="Z2564" s="13"/>
      <c r="AA2564" s="13"/>
      <c r="AB2564" s="13"/>
      <c r="AC2564" s="13"/>
      <c r="AD2564" s="13"/>
      <c r="AE2564" s="13"/>
      <c r="AF2564" s="13"/>
      <c r="AG2564" s="13"/>
      <c r="AH2564" s="13"/>
      <c r="AI2564" s="13"/>
      <c r="AJ2564" s="13"/>
      <c r="AK2564" s="13"/>
      <c r="AL2564" s="13"/>
      <c r="AM2564" s="13"/>
      <c r="AN2564" s="13"/>
      <c r="AO2564" s="13"/>
      <c r="AP2564" s="13"/>
    </row>
    <row r="2565" spans="1:42" x14ac:dyDescent="0.25">
      <c r="A2565" s="13"/>
      <c r="C2565" s="13"/>
      <c r="D2565" s="13"/>
      <c r="E2565" s="13"/>
      <c r="F2565" s="13"/>
      <c r="G2565" s="13"/>
      <c r="H2565" s="13"/>
      <c r="I2565" s="13"/>
      <c r="J2565" s="13"/>
      <c r="K2565" s="13"/>
      <c r="L2565" s="13"/>
      <c r="M2565" s="13"/>
      <c r="N2565" s="13"/>
      <c r="O2565" s="13"/>
      <c r="P2565" s="13"/>
      <c r="Q2565" s="13"/>
      <c r="R2565" s="13"/>
      <c r="S2565" s="13"/>
      <c r="T2565" s="13"/>
      <c r="U2565" s="13"/>
      <c r="V2565" s="13"/>
      <c r="W2565" s="13"/>
      <c r="X2565" s="13"/>
      <c r="Y2565" s="13"/>
      <c r="Z2565" s="13"/>
      <c r="AA2565" s="13"/>
      <c r="AB2565" s="13"/>
      <c r="AC2565" s="13"/>
      <c r="AD2565" s="13"/>
      <c r="AE2565" s="13"/>
      <c r="AF2565" s="13"/>
      <c r="AG2565" s="13"/>
      <c r="AH2565" s="13"/>
      <c r="AI2565" s="13"/>
      <c r="AJ2565" s="13"/>
      <c r="AK2565" s="13"/>
      <c r="AL2565" s="13"/>
      <c r="AM2565" s="13"/>
      <c r="AN2565" s="13"/>
      <c r="AO2565" s="13"/>
      <c r="AP2565" s="13"/>
    </row>
    <row r="2566" spans="1:42" x14ac:dyDescent="0.25">
      <c r="A2566" s="13"/>
      <c r="C2566" s="13"/>
      <c r="D2566" s="13"/>
      <c r="E2566" s="13"/>
      <c r="F2566" s="13"/>
      <c r="G2566" s="13"/>
      <c r="H2566" s="13"/>
      <c r="I2566" s="13"/>
      <c r="J2566" s="13"/>
      <c r="K2566" s="13"/>
      <c r="L2566" s="13"/>
      <c r="M2566" s="13"/>
      <c r="N2566" s="13"/>
      <c r="O2566" s="13"/>
      <c r="P2566" s="13"/>
      <c r="Q2566" s="13"/>
      <c r="R2566" s="13"/>
      <c r="S2566" s="13"/>
      <c r="T2566" s="13"/>
      <c r="U2566" s="13"/>
      <c r="V2566" s="13"/>
      <c r="W2566" s="13"/>
      <c r="X2566" s="13"/>
      <c r="Y2566" s="13"/>
      <c r="Z2566" s="13"/>
      <c r="AA2566" s="13"/>
      <c r="AB2566" s="13"/>
      <c r="AC2566" s="13"/>
      <c r="AD2566" s="13"/>
      <c r="AE2566" s="13"/>
      <c r="AF2566" s="13"/>
      <c r="AG2566" s="13"/>
      <c r="AH2566" s="13"/>
      <c r="AI2566" s="13"/>
      <c r="AJ2566" s="13"/>
      <c r="AK2566" s="13"/>
      <c r="AL2566" s="13"/>
      <c r="AM2566" s="13"/>
      <c r="AN2566" s="13"/>
      <c r="AO2566" s="13"/>
      <c r="AP2566" s="13"/>
    </row>
    <row r="2567" spans="1:42" x14ac:dyDescent="0.25">
      <c r="A2567" s="13"/>
      <c r="C2567" s="13"/>
      <c r="D2567" s="13"/>
      <c r="E2567" s="13"/>
      <c r="F2567" s="13"/>
      <c r="G2567" s="13"/>
      <c r="H2567" s="13"/>
      <c r="I2567" s="13"/>
      <c r="J2567" s="13"/>
      <c r="K2567" s="13"/>
      <c r="L2567" s="13"/>
      <c r="M2567" s="13"/>
      <c r="N2567" s="13"/>
      <c r="O2567" s="13"/>
      <c r="P2567" s="13"/>
      <c r="Q2567" s="13"/>
      <c r="R2567" s="13"/>
      <c r="S2567" s="13"/>
      <c r="T2567" s="13"/>
      <c r="U2567" s="13"/>
      <c r="V2567" s="13"/>
      <c r="W2567" s="13"/>
      <c r="X2567" s="13"/>
      <c r="Y2567" s="13"/>
      <c r="Z2567" s="13"/>
      <c r="AA2567" s="13"/>
      <c r="AB2567" s="13"/>
      <c r="AC2567" s="13"/>
      <c r="AD2567" s="13"/>
      <c r="AE2567" s="13"/>
      <c r="AF2567" s="13"/>
      <c r="AG2567" s="13"/>
      <c r="AH2567" s="13"/>
      <c r="AI2567" s="13"/>
      <c r="AJ2567" s="13"/>
      <c r="AK2567" s="13"/>
      <c r="AL2567" s="13"/>
      <c r="AM2567" s="13"/>
      <c r="AN2567" s="13"/>
      <c r="AO2567" s="13"/>
      <c r="AP2567" s="13"/>
    </row>
    <row r="2568" spans="1:42" x14ac:dyDescent="0.25">
      <c r="A2568" s="13"/>
      <c r="C2568" s="13"/>
      <c r="D2568" s="13"/>
      <c r="E2568" s="13"/>
      <c r="F2568" s="13"/>
      <c r="G2568" s="13"/>
      <c r="H2568" s="13"/>
      <c r="I2568" s="13"/>
      <c r="J2568" s="13"/>
      <c r="K2568" s="13"/>
      <c r="L2568" s="13"/>
      <c r="M2568" s="13"/>
      <c r="N2568" s="13"/>
      <c r="O2568" s="13"/>
      <c r="P2568" s="13"/>
      <c r="Q2568" s="13"/>
      <c r="R2568" s="13"/>
      <c r="S2568" s="13"/>
      <c r="T2568" s="13"/>
      <c r="U2568" s="13"/>
      <c r="V2568" s="13"/>
      <c r="W2568" s="13"/>
      <c r="X2568" s="13"/>
      <c r="Y2568" s="13"/>
      <c r="Z2568" s="13"/>
      <c r="AA2568" s="13"/>
      <c r="AB2568" s="13"/>
      <c r="AC2568" s="13"/>
      <c r="AD2568" s="13"/>
      <c r="AE2568" s="13"/>
      <c r="AF2568" s="13"/>
      <c r="AG2568" s="13"/>
      <c r="AH2568" s="13"/>
      <c r="AI2568" s="13"/>
      <c r="AJ2568" s="13"/>
      <c r="AK2568" s="13"/>
      <c r="AL2568" s="13"/>
      <c r="AM2568" s="13"/>
      <c r="AN2568" s="13"/>
      <c r="AO2568" s="13"/>
      <c r="AP2568" s="13"/>
    </row>
    <row r="2569" spans="1:42" x14ac:dyDescent="0.25">
      <c r="A2569" s="13"/>
      <c r="C2569" s="13"/>
      <c r="D2569" s="13"/>
      <c r="E2569" s="13"/>
      <c r="F2569" s="13"/>
      <c r="G2569" s="13"/>
      <c r="H2569" s="13"/>
      <c r="I2569" s="13"/>
      <c r="J2569" s="13"/>
      <c r="K2569" s="13"/>
      <c r="L2569" s="13"/>
      <c r="M2569" s="13"/>
      <c r="N2569" s="13"/>
      <c r="O2569" s="13"/>
      <c r="P2569" s="13"/>
      <c r="Q2569" s="13"/>
      <c r="R2569" s="13"/>
      <c r="S2569" s="13"/>
      <c r="T2569" s="13"/>
      <c r="U2569" s="13"/>
      <c r="V2569" s="13"/>
      <c r="W2569" s="13"/>
      <c r="X2569" s="13"/>
      <c r="Y2569" s="13"/>
      <c r="Z2569" s="13"/>
      <c r="AA2569" s="13"/>
      <c r="AB2569" s="13"/>
      <c r="AC2569" s="13"/>
      <c r="AD2569" s="13"/>
      <c r="AE2569" s="13"/>
      <c r="AF2569" s="13"/>
      <c r="AG2569" s="13"/>
      <c r="AH2569" s="13"/>
      <c r="AI2569" s="13"/>
      <c r="AJ2569" s="13"/>
      <c r="AK2569" s="13"/>
      <c r="AL2569" s="13"/>
      <c r="AM2569" s="13"/>
      <c r="AN2569" s="13"/>
      <c r="AO2569" s="13"/>
      <c r="AP2569" s="13"/>
    </row>
    <row r="2570" spans="1:42" x14ac:dyDescent="0.25">
      <c r="A2570" s="13"/>
      <c r="C2570" s="13"/>
      <c r="D2570" s="13"/>
      <c r="E2570" s="13"/>
      <c r="F2570" s="13"/>
      <c r="G2570" s="13"/>
      <c r="H2570" s="13"/>
      <c r="I2570" s="13"/>
      <c r="J2570" s="13"/>
      <c r="K2570" s="13"/>
      <c r="L2570" s="13"/>
      <c r="M2570" s="13"/>
      <c r="N2570" s="13"/>
      <c r="O2570" s="13"/>
      <c r="P2570" s="13"/>
      <c r="Q2570" s="13"/>
      <c r="R2570" s="13"/>
      <c r="S2570" s="13"/>
      <c r="T2570" s="13"/>
      <c r="U2570" s="13"/>
      <c r="V2570" s="13"/>
      <c r="W2570" s="13"/>
      <c r="X2570" s="13"/>
      <c r="Y2570" s="13"/>
      <c r="Z2570" s="13"/>
      <c r="AA2570" s="13"/>
      <c r="AB2570" s="13"/>
      <c r="AC2570" s="13"/>
      <c r="AD2570" s="13"/>
      <c r="AE2570" s="13"/>
      <c r="AF2570" s="13"/>
      <c r="AG2570" s="13"/>
      <c r="AH2570" s="13"/>
      <c r="AI2570" s="13"/>
      <c r="AJ2570" s="13"/>
      <c r="AK2570" s="13"/>
      <c r="AL2570" s="13"/>
      <c r="AM2570" s="13"/>
      <c r="AN2570" s="13"/>
      <c r="AO2570" s="13"/>
      <c r="AP2570" s="13"/>
    </row>
    <row r="2571" spans="1:42" x14ac:dyDescent="0.25">
      <c r="A2571" s="13"/>
      <c r="C2571" s="13"/>
      <c r="D2571" s="13"/>
      <c r="E2571" s="13"/>
      <c r="F2571" s="13"/>
      <c r="G2571" s="13"/>
      <c r="H2571" s="13"/>
      <c r="I2571" s="13"/>
      <c r="J2571" s="13"/>
      <c r="K2571" s="13"/>
      <c r="L2571" s="13"/>
      <c r="M2571" s="13"/>
      <c r="N2571" s="13"/>
      <c r="O2571" s="13"/>
      <c r="P2571" s="13"/>
      <c r="Q2571" s="13"/>
      <c r="R2571" s="13"/>
      <c r="S2571" s="13"/>
      <c r="T2571" s="13"/>
      <c r="U2571" s="13"/>
      <c r="V2571" s="13"/>
      <c r="W2571" s="13"/>
      <c r="X2571" s="13"/>
      <c r="Y2571" s="13"/>
      <c r="Z2571" s="13"/>
      <c r="AA2571" s="13"/>
      <c r="AB2571" s="13"/>
      <c r="AC2571" s="13"/>
      <c r="AD2571" s="13"/>
      <c r="AE2571" s="13"/>
      <c r="AF2571" s="13"/>
      <c r="AG2571" s="13"/>
      <c r="AH2571" s="13"/>
      <c r="AI2571" s="13"/>
      <c r="AJ2571" s="13"/>
      <c r="AK2571" s="13"/>
      <c r="AL2571" s="13"/>
      <c r="AM2571" s="13"/>
      <c r="AN2571" s="13"/>
      <c r="AO2571" s="13"/>
      <c r="AP2571" s="13"/>
    </row>
    <row r="2572" spans="1:42" x14ac:dyDescent="0.25">
      <c r="A2572" s="13"/>
      <c r="C2572" s="13"/>
      <c r="D2572" s="13"/>
      <c r="E2572" s="13"/>
      <c r="F2572" s="13"/>
      <c r="G2572" s="13"/>
      <c r="H2572" s="13"/>
      <c r="I2572" s="13"/>
      <c r="J2572" s="13"/>
      <c r="K2572" s="13"/>
      <c r="L2572" s="13"/>
      <c r="M2572" s="13"/>
      <c r="N2572" s="13"/>
      <c r="O2572" s="13"/>
      <c r="P2572" s="13"/>
      <c r="Q2572" s="13"/>
      <c r="R2572" s="13"/>
      <c r="S2572" s="13"/>
      <c r="T2572" s="13"/>
      <c r="U2572" s="13"/>
      <c r="V2572" s="13"/>
      <c r="W2572" s="13"/>
      <c r="X2572" s="13"/>
      <c r="Y2572" s="13"/>
      <c r="Z2572" s="13"/>
      <c r="AA2572" s="13"/>
      <c r="AB2572" s="13"/>
      <c r="AC2572" s="13"/>
      <c r="AD2572" s="13"/>
      <c r="AE2572" s="13"/>
      <c r="AF2572" s="13"/>
      <c r="AG2572" s="13"/>
      <c r="AH2572" s="13"/>
      <c r="AI2572" s="13"/>
      <c r="AJ2572" s="13"/>
      <c r="AK2572" s="13"/>
      <c r="AL2572" s="13"/>
      <c r="AM2572" s="13"/>
      <c r="AN2572" s="13"/>
      <c r="AO2572" s="13"/>
      <c r="AP2572" s="13"/>
    </row>
    <row r="2573" spans="1:42" x14ac:dyDescent="0.25">
      <c r="A2573" s="13"/>
      <c r="C2573" s="13"/>
      <c r="D2573" s="13"/>
      <c r="E2573" s="13"/>
      <c r="F2573" s="13"/>
      <c r="G2573" s="13"/>
      <c r="H2573" s="13"/>
      <c r="I2573" s="13"/>
      <c r="J2573" s="13"/>
      <c r="K2573" s="13"/>
      <c r="L2573" s="13"/>
      <c r="M2573" s="13"/>
      <c r="N2573" s="13"/>
      <c r="O2573" s="13"/>
      <c r="P2573" s="13"/>
      <c r="Q2573" s="13"/>
      <c r="R2573" s="13"/>
      <c r="S2573" s="13"/>
      <c r="T2573" s="13"/>
      <c r="U2573" s="13"/>
      <c r="V2573" s="13"/>
      <c r="W2573" s="13"/>
      <c r="X2573" s="13"/>
      <c r="Y2573" s="13"/>
      <c r="Z2573" s="13"/>
      <c r="AA2573" s="13"/>
      <c r="AB2573" s="13"/>
      <c r="AC2573" s="13"/>
      <c r="AD2573" s="13"/>
      <c r="AE2573" s="13"/>
      <c r="AF2573" s="13"/>
      <c r="AG2573" s="13"/>
      <c r="AH2573" s="13"/>
      <c r="AI2573" s="13"/>
      <c r="AJ2573" s="13"/>
      <c r="AK2573" s="13"/>
      <c r="AL2573" s="13"/>
      <c r="AM2573" s="13"/>
      <c r="AN2573" s="13"/>
      <c r="AO2573" s="13"/>
      <c r="AP2573" s="13"/>
    </row>
    <row r="2574" spans="1:42" x14ac:dyDescent="0.25">
      <c r="A2574" s="13"/>
      <c r="C2574" s="13"/>
      <c r="D2574" s="13"/>
      <c r="E2574" s="13"/>
      <c r="F2574" s="13"/>
      <c r="G2574" s="13"/>
      <c r="H2574" s="13"/>
      <c r="I2574" s="13"/>
      <c r="J2574" s="13"/>
      <c r="K2574" s="13"/>
      <c r="L2574" s="13"/>
      <c r="M2574" s="13"/>
      <c r="N2574" s="13"/>
      <c r="O2574" s="13"/>
      <c r="P2574" s="13"/>
      <c r="Q2574" s="13"/>
      <c r="R2574" s="13"/>
      <c r="S2574" s="13"/>
      <c r="T2574" s="13"/>
      <c r="U2574" s="13"/>
      <c r="V2574" s="13"/>
      <c r="W2574" s="13"/>
      <c r="X2574" s="13"/>
      <c r="Y2574" s="13"/>
      <c r="Z2574" s="13"/>
      <c r="AA2574" s="13"/>
      <c r="AB2574" s="13"/>
      <c r="AC2574" s="13"/>
      <c r="AD2574" s="13"/>
      <c r="AE2574" s="13"/>
      <c r="AF2574" s="13"/>
      <c r="AG2574" s="13"/>
      <c r="AH2574" s="13"/>
      <c r="AI2574" s="13"/>
      <c r="AJ2574" s="13"/>
      <c r="AK2574" s="13"/>
      <c r="AL2574" s="13"/>
      <c r="AM2574" s="13"/>
      <c r="AN2574" s="13"/>
      <c r="AO2574" s="13"/>
      <c r="AP2574" s="13"/>
    </row>
    <row r="2575" spans="1:42" x14ac:dyDescent="0.25">
      <c r="A2575" s="13"/>
      <c r="C2575" s="13"/>
      <c r="D2575" s="13"/>
      <c r="E2575" s="13"/>
      <c r="F2575" s="13"/>
      <c r="G2575" s="13"/>
      <c r="H2575" s="13"/>
      <c r="I2575" s="13"/>
      <c r="J2575" s="13"/>
      <c r="K2575" s="13"/>
      <c r="L2575" s="13"/>
      <c r="M2575" s="13"/>
      <c r="N2575" s="13"/>
      <c r="O2575" s="13"/>
      <c r="P2575" s="13"/>
      <c r="Q2575" s="13"/>
      <c r="R2575" s="13"/>
      <c r="S2575" s="13"/>
      <c r="T2575" s="13"/>
      <c r="U2575" s="13"/>
      <c r="V2575" s="13"/>
      <c r="W2575" s="13"/>
      <c r="X2575" s="13"/>
      <c r="Y2575" s="13"/>
      <c r="Z2575" s="13"/>
      <c r="AA2575" s="13"/>
      <c r="AB2575" s="13"/>
      <c r="AC2575" s="13"/>
      <c r="AD2575" s="13"/>
      <c r="AE2575" s="13"/>
      <c r="AF2575" s="13"/>
      <c r="AG2575" s="13"/>
      <c r="AH2575" s="13"/>
      <c r="AI2575" s="13"/>
      <c r="AJ2575" s="13"/>
      <c r="AK2575" s="13"/>
      <c r="AL2575" s="13"/>
      <c r="AM2575" s="13"/>
      <c r="AN2575" s="13"/>
      <c r="AO2575" s="13"/>
      <c r="AP2575" s="13"/>
    </row>
    <row r="2576" spans="1:42" x14ac:dyDescent="0.25">
      <c r="A2576" s="13"/>
      <c r="C2576" s="13"/>
      <c r="D2576" s="13"/>
      <c r="E2576" s="13"/>
      <c r="F2576" s="13"/>
      <c r="G2576" s="13"/>
      <c r="H2576" s="13"/>
      <c r="I2576" s="13"/>
      <c r="J2576" s="13"/>
      <c r="K2576" s="13"/>
      <c r="L2576" s="13"/>
      <c r="M2576" s="13"/>
      <c r="N2576" s="13"/>
      <c r="O2576" s="13"/>
      <c r="P2576" s="13"/>
      <c r="Q2576" s="13"/>
      <c r="R2576" s="13"/>
      <c r="S2576" s="13"/>
      <c r="T2576" s="13"/>
      <c r="U2576" s="13"/>
      <c r="V2576" s="13"/>
      <c r="W2576" s="13"/>
      <c r="X2576" s="13"/>
      <c r="Y2576" s="13"/>
      <c r="Z2576" s="13"/>
      <c r="AA2576" s="13"/>
      <c r="AB2576" s="13"/>
      <c r="AC2576" s="13"/>
      <c r="AD2576" s="13"/>
      <c r="AE2576" s="13"/>
      <c r="AF2576" s="13"/>
      <c r="AG2576" s="13"/>
      <c r="AH2576" s="13"/>
      <c r="AI2576" s="13"/>
      <c r="AJ2576" s="13"/>
      <c r="AK2576" s="13"/>
      <c r="AL2576" s="13"/>
      <c r="AM2576" s="13"/>
      <c r="AN2576" s="13"/>
      <c r="AO2576" s="13"/>
      <c r="AP2576" s="13"/>
    </row>
    <row r="2577" spans="1:42" x14ac:dyDescent="0.25">
      <c r="A2577" s="13"/>
      <c r="C2577" s="13"/>
      <c r="D2577" s="13"/>
      <c r="E2577" s="13"/>
      <c r="F2577" s="13"/>
      <c r="G2577" s="13"/>
      <c r="H2577" s="13"/>
      <c r="I2577" s="13"/>
      <c r="J2577" s="13"/>
      <c r="K2577" s="13"/>
      <c r="L2577" s="13"/>
      <c r="M2577" s="13"/>
      <c r="N2577" s="13"/>
      <c r="O2577" s="13"/>
      <c r="P2577" s="13"/>
      <c r="Q2577" s="13"/>
      <c r="R2577" s="13"/>
      <c r="S2577" s="13"/>
      <c r="T2577" s="13"/>
      <c r="U2577" s="13"/>
      <c r="V2577" s="13"/>
      <c r="W2577" s="13"/>
      <c r="X2577" s="13"/>
      <c r="Y2577" s="13"/>
      <c r="Z2577" s="13"/>
      <c r="AA2577" s="13"/>
      <c r="AB2577" s="13"/>
      <c r="AC2577" s="13"/>
      <c r="AD2577" s="13"/>
      <c r="AE2577" s="13"/>
      <c r="AF2577" s="13"/>
      <c r="AG2577" s="13"/>
      <c r="AH2577" s="13"/>
      <c r="AI2577" s="13"/>
      <c r="AJ2577" s="13"/>
      <c r="AK2577" s="13"/>
      <c r="AL2577" s="13"/>
      <c r="AM2577" s="13"/>
      <c r="AN2577" s="13"/>
      <c r="AO2577" s="13"/>
      <c r="AP2577" s="13"/>
    </row>
    <row r="2578" spans="1:42" x14ac:dyDescent="0.25">
      <c r="A2578" s="13"/>
      <c r="C2578" s="13"/>
      <c r="D2578" s="13"/>
      <c r="E2578" s="13"/>
      <c r="F2578" s="13"/>
      <c r="G2578" s="13"/>
      <c r="H2578" s="13"/>
      <c r="I2578" s="13"/>
      <c r="J2578" s="13"/>
      <c r="K2578" s="13"/>
      <c r="L2578" s="13"/>
      <c r="M2578" s="13"/>
      <c r="N2578" s="13"/>
      <c r="O2578" s="13"/>
      <c r="P2578" s="13"/>
      <c r="Q2578" s="13"/>
      <c r="R2578" s="13"/>
      <c r="S2578" s="13"/>
      <c r="T2578" s="13"/>
      <c r="U2578" s="13"/>
      <c r="V2578" s="13"/>
      <c r="W2578" s="13"/>
      <c r="X2578" s="13"/>
      <c r="Y2578" s="13"/>
      <c r="Z2578" s="13"/>
      <c r="AA2578" s="13"/>
      <c r="AB2578" s="13"/>
      <c r="AC2578" s="13"/>
      <c r="AD2578" s="13"/>
      <c r="AE2578" s="13"/>
      <c r="AF2578" s="13"/>
      <c r="AG2578" s="13"/>
      <c r="AH2578" s="13"/>
      <c r="AI2578" s="13"/>
      <c r="AJ2578" s="13"/>
      <c r="AK2578" s="13"/>
      <c r="AL2578" s="13"/>
      <c r="AM2578" s="13"/>
      <c r="AN2578" s="13"/>
      <c r="AO2578" s="13"/>
      <c r="AP2578" s="13"/>
    </row>
    <row r="2579" spans="1:42" x14ac:dyDescent="0.25">
      <c r="A2579" s="13"/>
      <c r="C2579" s="13"/>
      <c r="D2579" s="13"/>
      <c r="E2579" s="13"/>
      <c r="F2579" s="13"/>
      <c r="G2579" s="13"/>
      <c r="H2579" s="13"/>
      <c r="I2579" s="13"/>
      <c r="J2579" s="13"/>
      <c r="K2579" s="13"/>
      <c r="L2579" s="13"/>
      <c r="M2579" s="13"/>
      <c r="N2579" s="13"/>
      <c r="O2579" s="13"/>
      <c r="P2579" s="13"/>
      <c r="Q2579" s="13"/>
      <c r="R2579" s="13"/>
      <c r="S2579" s="13"/>
      <c r="T2579" s="13"/>
      <c r="U2579" s="13"/>
      <c r="V2579" s="13"/>
      <c r="W2579" s="13"/>
      <c r="X2579" s="13"/>
      <c r="Y2579" s="13"/>
      <c r="Z2579" s="13"/>
      <c r="AA2579" s="13"/>
      <c r="AB2579" s="13"/>
      <c r="AC2579" s="13"/>
      <c r="AD2579" s="13"/>
      <c r="AE2579" s="13"/>
      <c r="AF2579" s="13"/>
      <c r="AG2579" s="13"/>
      <c r="AH2579" s="13"/>
      <c r="AI2579" s="13"/>
      <c r="AJ2579" s="13"/>
      <c r="AK2579" s="13"/>
      <c r="AL2579" s="13"/>
      <c r="AM2579" s="13"/>
      <c r="AN2579" s="13"/>
      <c r="AO2579" s="13"/>
      <c r="AP2579" s="13"/>
    </row>
    <row r="2580" spans="1:42" x14ac:dyDescent="0.25">
      <c r="A2580" s="13"/>
      <c r="C2580" s="13"/>
      <c r="D2580" s="13"/>
      <c r="E2580" s="13"/>
      <c r="F2580" s="13"/>
      <c r="G2580" s="13"/>
      <c r="H2580" s="13"/>
      <c r="I2580" s="13"/>
      <c r="J2580" s="13"/>
      <c r="K2580" s="13"/>
      <c r="L2580" s="13"/>
      <c r="M2580" s="13"/>
      <c r="N2580" s="13"/>
      <c r="O2580" s="13"/>
      <c r="P2580" s="13"/>
      <c r="Q2580" s="13"/>
      <c r="R2580" s="13"/>
      <c r="S2580" s="13"/>
      <c r="T2580" s="13"/>
      <c r="U2580" s="13"/>
      <c r="V2580" s="13"/>
      <c r="W2580" s="13"/>
      <c r="X2580" s="13"/>
      <c r="Y2580" s="13"/>
      <c r="Z2580" s="13"/>
      <c r="AA2580" s="13"/>
      <c r="AB2580" s="13"/>
      <c r="AC2580" s="13"/>
      <c r="AD2580" s="13"/>
      <c r="AE2580" s="13"/>
      <c r="AF2580" s="13"/>
      <c r="AG2580" s="13"/>
      <c r="AH2580" s="13"/>
      <c r="AI2580" s="13"/>
      <c r="AJ2580" s="13"/>
      <c r="AK2580" s="13"/>
      <c r="AL2580" s="13"/>
      <c r="AM2580" s="13"/>
      <c r="AN2580" s="13"/>
      <c r="AO2580" s="13"/>
      <c r="AP2580" s="13"/>
    </row>
    <row r="2581" spans="1:42" x14ac:dyDescent="0.25">
      <c r="A2581" s="13"/>
      <c r="C2581" s="13"/>
      <c r="D2581" s="13"/>
      <c r="E2581" s="13"/>
      <c r="F2581" s="13"/>
      <c r="G2581" s="13"/>
      <c r="H2581" s="13"/>
      <c r="I2581" s="13"/>
      <c r="J2581" s="13"/>
      <c r="K2581" s="13"/>
      <c r="L2581" s="13"/>
      <c r="M2581" s="13"/>
      <c r="N2581" s="13"/>
      <c r="O2581" s="13"/>
      <c r="P2581" s="13"/>
      <c r="Q2581" s="13"/>
      <c r="R2581" s="13"/>
      <c r="S2581" s="13"/>
      <c r="T2581" s="13"/>
      <c r="U2581" s="13"/>
      <c r="V2581" s="13"/>
      <c r="W2581" s="13"/>
      <c r="X2581" s="13"/>
      <c r="Y2581" s="13"/>
      <c r="Z2581" s="13"/>
      <c r="AA2581" s="13"/>
      <c r="AB2581" s="13"/>
      <c r="AC2581" s="13"/>
      <c r="AD2581" s="13"/>
      <c r="AE2581" s="13"/>
      <c r="AF2581" s="13"/>
      <c r="AG2581" s="13"/>
      <c r="AH2581" s="13"/>
      <c r="AI2581" s="13"/>
      <c r="AJ2581" s="13"/>
      <c r="AK2581" s="13"/>
      <c r="AL2581" s="13"/>
      <c r="AM2581" s="13"/>
      <c r="AN2581" s="13"/>
      <c r="AO2581" s="13"/>
      <c r="AP2581" s="13"/>
    </row>
    <row r="2582" spans="1:42" x14ac:dyDescent="0.25">
      <c r="A2582" s="13"/>
      <c r="C2582" s="13"/>
      <c r="D2582" s="13"/>
      <c r="E2582" s="13"/>
      <c r="F2582" s="13"/>
      <c r="G2582" s="13"/>
      <c r="H2582" s="13"/>
      <c r="I2582" s="13"/>
      <c r="J2582" s="13"/>
      <c r="K2582" s="13"/>
      <c r="L2582" s="13"/>
      <c r="M2582" s="13"/>
      <c r="N2582" s="13"/>
      <c r="O2582" s="13"/>
      <c r="P2582" s="13"/>
      <c r="Q2582" s="13"/>
      <c r="R2582" s="13"/>
      <c r="S2582" s="13"/>
      <c r="T2582" s="13"/>
      <c r="U2582" s="13"/>
      <c r="V2582" s="13"/>
      <c r="W2582" s="13"/>
      <c r="X2582" s="13"/>
      <c r="Y2582" s="13"/>
      <c r="Z2582" s="13"/>
      <c r="AA2582" s="13"/>
      <c r="AB2582" s="13"/>
      <c r="AC2582" s="13"/>
      <c r="AD2582" s="13"/>
      <c r="AE2582" s="13"/>
      <c r="AF2582" s="13"/>
      <c r="AG2582" s="13"/>
      <c r="AH2582" s="13"/>
      <c r="AI2582" s="13"/>
      <c r="AJ2582" s="13"/>
      <c r="AK2582" s="13"/>
      <c r="AL2582" s="13"/>
      <c r="AM2582" s="13"/>
      <c r="AN2582" s="13"/>
      <c r="AO2582" s="13"/>
      <c r="AP2582" s="13"/>
    </row>
    <row r="2583" spans="1:42" x14ac:dyDescent="0.25">
      <c r="A2583" s="13"/>
      <c r="C2583" s="13"/>
      <c r="D2583" s="13"/>
      <c r="E2583" s="13"/>
      <c r="F2583" s="13"/>
      <c r="G2583" s="13"/>
      <c r="H2583" s="13"/>
      <c r="I2583" s="13"/>
      <c r="J2583" s="13"/>
      <c r="K2583" s="13"/>
      <c r="L2583" s="13"/>
      <c r="M2583" s="13"/>
      <c r="N2583" s="13"/>
      <c r="O2583" s="13"/>
      <c r="P2583" s="13"/>
      <c r="Q2583" s="13"/>
      <c r="R2583" s="13"/>
      <c r="S2583" s="13"/>
      <c r="T2583" s="13"/>
      <c r="U2583" s="13"/>
      <c r="V2583" s="13"/>
      <c r="W2583" s="13"/>
      <c r="X2583" s="13"/>
      <c r="Y2583" s="13"/>
      <c r="Z2583" s="13"/>
      <c r="AA2583" s="13"/>
      <c r="AB2583" s="13"/>
      <c r="AC2583" s="13"/>
      <c r="AD2583" s="13"/>
      <c r="AE2583" s="13"/>
      <c r="AF2583" s="13"/>
      <c r="AG2583" s="13"/>
      <c r="AH2583" s="13"/>
      <c r="AI2583" s="13"/>
      <c r="AJ2583" s="13"/>
      <c r="AK2583" s="13"/>
      <c r="AL2583" s="13"/>
      <c r="AM2583" s="13"/>
      <c r="AN2583" s="13"/>
      <c r="AO2583" s="13"/>
      <c r="AP2583" s="13"/>
    </row>
    <row r="2584" spans="1:42" x14ac:dyDescent="0.25">
      <c r="A2584" s="13"/>
      <c r="C2584" s="13"/>
      <c r="D2584" s="13"/>
      <c r="E2584" s="13"/>
      <c r="F2584" s="13"/>
      <c r="G2584" s="13"/>
      <c r="H2584" s="13"/>
      <c r="I2584" s="13"/>
      <c r="J2584" s="13"/>
      <c r="K2584" s="13"/>
      <c r="L2584" s="13"/>
      <c r="M2584" s="13"/>
      <c r="N2584" s="13"/>
      <c r="O2584" s="13"/>
      <c r="P2584" s="13"/>
      <c r="Q2584" s="13"/>
      <c r="R2584" s="13"/>
      <c r="S2584" s="13"/>
      <c r="T2584" s="13"/>
      <c r="U2584" s="13"/>
      <c r="V2584" s="13"/>
      <c r="W2584" s="13"/>
      <c r="X2584" s="13"/>
      <c r="Y2584" s="13"/>
      <c r="Z2584" s="13"/>
      <c r="AA2584" s="13"/>
      <c r="AB2584" s="13"/>
      <c r="AC2584" s="13"/>
      <c r="AD2584" s="13"/>
      <c r="AE2584" s="13"/>
      <c r="AF2584" s="13"/>
      <c r="AG2584" s="13"/>
      <c r="AH2584" s="13"/>
      <c r="AI2584" s="13"/>
      <c r="AJ2584" s="13"/>
      <c r="AK2584" s="13"/>
      <c r="AL2584" s="13"/>
      <c r="AM2584" s="13"/>
      <c r="AN2584" s="13"/>
      <c r="AO2584" s="13"/>
      <c r="AP2584" s="13"/>
    </row>
    <row r="2585" spans="1:42" x14ac:dyDescent="0.25">
      <c r="A2585" s="13"/>
      <c r="C2585" s="13"/>
      <c r="D2585" s="13"/>
      <c r="E2585" s="13"/>
      <c r="F2585" s="13"/>
      <c r="G2585" s="13"/>
      <c r="H2585" s="13"/>
      <c r="I2585" s="13"/>
      <c r="J2585" s="13"/>
      <c r="K2585" s="13"/>
      <c r="L2585" s="13"/>
      <c r="M2585" s="13"/>
      <c r="N2585" s="13"/>
      <c r="O2585" s="13"/>
      <c r="P2585" s="13"/>
      <c r="Q2585" s="13"/>
      <c r="R2585" s="13"/>
      <c r="S2585" s="13"/>
      <c r="T2585" s="13"/>
      <c r="U2585" s="13"/>
      <c r="V2585" s="13"/>
      <c r="W2585" s="13"/>
      <c r="X2585" s="13"/>
      <c r="Y2585" s="13"/>
      <c r="Z2585" s="13"/>
      <c r="AA2585" s="13"/>
      <c r="AB2585" s="13"/>
      <c r="AC2585" s="13"/>
      <c r="AD2585" s="13"/>
      <c r="AE2585" s="13"/>
      <c r="AF2585" s="13"/>
      <c r="AG2585" s="13"/>
      <c r="AH2585" s="13"/>
      <c r="AI2585" s="13"/>
      <c r="AJ2585" s="13"/>
      <c r="AK2585" s="13"/>
      <c r="AL2585" s="13"/>
      <c r="AM2585" s="13"/>
      <c r="AN2585" s="13"/>
      <c r="AO2585" s="13"/>
      <c r="AP2585" s="13"/>
    </row>
    <row r="2586" spans="1:42" x14ac:dyDescent="0.25">
      <c r="A2586" s="13"/>
      <c r="C2586" s="13"/>
      <c r="D2586" s="13"/>
      <c r="E2586" s="13"/>
      <c r="F2586" s="13"/>
      <c r="G2586" s="13"/>
      <c r="H2586" s="13"/>
      <c r="I2586" s="13"/>
      <c r="J2586" s="13"/>
      <c r="K2586" s="13"/>
      <c r="L2586" s="13"/>
      <c r="M2586" s="13"/>
      <c r="N2586" s="13"/>
      <c r="O2586" s="13"/>
      <c r="P2586" s="13"/>
      <c r="Q2586" s="13"/>
      <c r="R2586" s="13"/>
      <c r="S2586" s="13"/>
      <c r="T2586" s="13"/>
      <c r="U2586" s="13"/>
      <c r="V2586" s="13"/>
      <c r="W2586" s="13"/>
      <c r="X2586" s="13"/>
      <c r="Y2586" s="13"/>
      <c r="Z2586" s="13"/>
      <c r="AA2586" s="13"/>
      <c r="AB2586" s="13"/>
      <c r="AC2586" s="13"/>
      <c r="AD2586" s="13"/>
      <c r="AE2586" s="13"/>
      <c r="AF2586" s="13"/>
      <c r="AG2586" s="13"/>
      <c r="AH2586" s="13"/>
      <c r="AI2586" s="13"/>
      <c r="AJ2586" s="13"/>
      <c r="AK2586" s="13"/>
      <c r="AL2586" s="13"/>
      <c r="AM2586" s="13"/>
      <c r="AN2586" s="13"/>
      <c r="AO2586" s="13"/>
      <c r="AP2586" s="13"/>
    </row>
    <row r="2587" spans="1:42" x14ac:dyDescent="0.25">
      <c r="A2587" s="13"/>
      <c r="C2587" s="13"/>
      <c r="D2587" s="13"/>
      <c r="E2587" s="13"/>
      <c r="F2587" s="13"/>
      <c r="G2587" s="13"/>
      <c r="H2587" s="13"/>
      <c r="I2587" s="13"/>
      <c r="J2587" s="13"/>
      <c r="K2587" s="13"/>
      <c r="L2587" s="13"/>
      <c r="M2587" s="13"/>
      <c r="N2587" s="13"/>
      <c r="O2587" s="13"/>
      <c r="P2587" s="13"/>
      <c r="Q2587" s="13"/>
      <c r="R2587" s="13"/>
      <c r="S2587" s="13"/>
      <c r="T2587" s="13"/>
      <c r="U2587" s="13"/>
      <c r="V2587" s="13"/>
      <c r="W2587" s="13"/>
      <c r="X2587" s="13"/>
      <c r="Y2587" s="13"/>
      <c r="Z2587" s="13"/>
      <c r="AA2587" s="13"/>
      <c r="AB2587" s="13"/>
      <c r="AC2587" s="13"/>
      <c r="AD2587" s="13"/>
      <c r="AE2587" s="13"/>
      <c r="AF2587" s="13"/>
      <c r="AG2587" s="13"/>
      <c r="AH2587" s="13"/>
      <c r="AI2587" s="13"/>
      <c r="AJ2587" s="13"/>
      <c r="AK2587" s="13"/>
      <c r="AL2587" s="13"/>
      <c r="AM2587" s="13"/>
      <c r="AN2587" s="13"/>
      <c r="AO2587" s="13"/>
      <c r="AP2587" s="13"/>
    </row>
    <row r="2588" spans="1:42" x14ac:dyDescent="0.25">
      <c r="A2588" s="13"/>
      <c r="C2588" s="13"/>
      <c r="D2588" s="13"/>
      <c r="E2588" s="13"/>
      <c r="F2588" s="13"/>
      <c r="G2588" s="13"/>
      <c r="H2588" s="13"/>
      <c r="I2588" s="13"/>
      <c r="J2588" s="13"/>
      <c r="K2588" s="13"/>
      <c r="L2588" s="13"/>
      <c r="M2588" s="13"/>
      <c r="N2588" s="13"/>
      <c r="O2588" s="13"/>
      <c r="P2588" s="13"/>
      <c r="Q2588" s="13"/>
      <c r="R2588" s="13"/>
      <c r="S2588" s="13"/>
      <c r="T2588" s="13"/>
      <c r="U2588" s="13"/>
      <c r="V2588" s="13"/>
      <c r="W2588" s="13"/>
      <c r="X2588" s="13"/>
      <c r="Y2588" s="13"/>
      <c r="Z2588" s="13"/>
      <c r="AA2588" s="13"/>
      <c r="AB2588" s="13"/>
      <c r="AC2588" s="13"/>
      <c r="AD2588" s="13"/>
      <c r="AE2588" s="13"/>
      <c r="AF2588" s="13"/>
      <c r="AG2588" s="13"/>
      <c r="AH2588" s="13"/>
      <c r="AI2588" s="13"/>
      <c r="AJ2588" s="13"/>
      <c r="AK2588" s="13"/>
      <c r="AL2588" s="13"/>
      <c r="AM2588" s="13"/>
      <c r="AN2588" s="13"/>
      <c r="AO2588" s="13"/>
      <c r="AP2588" s="13"/>
    </row>
    <row r="2589" spans="1:42" x14ac:dyDescent="0.25">
      <c r="A2589" s="13"/>
      <c r="C2589" s="13"/>
      <c r="D2589" s="13"/>
      <c r="E2589" s="13"/>
      <c r="F2589" s="13"/>
      <c r="G2589" s="13"/>
      <c r="H2589" s="13"/>
      <c r="I2589" s="13"/>
      <c r="J2589" s="13"/>
      <c r="K2589" s="13"/>
      <c r="L2589" s="13"/>
      <c r="M2589" s="13"/>
      <c r="N2589" s="13"/>
      <c r="O2589" s="13"/>
      <c r="P2589" s="13"/>
      <c r="Q2589" s="13"/>
      <c r="R2589" s="13"/>
      <c r="S2589" s="13"/>
      <c r="T2589" s="13"/>
      <c r="U2589" s="13"/>
      <c r="V2589" s="13"/>
      <c r="W2589" s="13"/>
      <c r="X2589" s="13"/>
      <c r="Y2589" s="13"/>
      <c r="Z2589" s="13"/>
      <c r="AA2589" s="13"/>
      <c r="AB2589" s="13"/>
      <c r="AC2589" s="13"/>
      <c r="AD2589" s="13"/>
      <c r="AE2589" s="13"/>
      <c r="AF2589" s="13"/>
      <c r="AG2589" s="13"/>
      <c r="AH2589" s="13"/>
      <c r="AI2589" s="13"/>
      <c r="AJ2589" s="13"/>
      <c r="AK2589" s="13"/>
      <c r="AL2589" s="13"/>
      <c r="AM2589" s="13"/>
      <c r="AN2589" s="13"/>
      <c r="AO2589" s="13"/>
      <c r="AP2589" s="13"/>
    </row>
    <row r="2590" spans="1:42" x14ac:dyDescent="0.25">
      <c r="A2590" s="13"/>
      <c r="C2590" s="13"/>
      <c r="D2590" s="13"/>
      <c r="E2590" s="13"/>
      <c r="F2590" s="13"/>
      <c r="G2590" s="13"/>
      <c r="H2590" s="13"/>
      <c r="I2590" s="13"/>
      <c r="J2590" s="13"/>
      <c r="K2590" s="13"/>
      <c r="L2590" s="13"/>
      <c r="M2590" s="13"/>
      <c r="N2590" s="13"/>
      <c r="O2590" s="13"/>
      <c r="P2590" s="13"/>
      <c r="Q2590" s="13"/>
      <c r="R2590" s="13"/>
      <c r="S2590" s="13"/>
      <c r="T2590" s="13"/>
      <c r="U2590" s="13"/>
      <c r="V2590" s="13"/>
      <c r="W2590" s="13"/>
      <c r="X2590" s="13"/>
      <c r="Y2590" s="13"/>
      <c r="Z2590" s="13"/>
      <c r="AA2590" s="13"/>
      <c r="AB2590" s="13"/>
      <c r="AC2590" s="13"/>
      <c r="AD2590" s="13"/>
      <c r="AE2590" s="13"/>
      <c r="AF2590" s="13"/>
      <c r="AG2590" s="13"/>
      <c r="AH2590" s="13"/>
      <c r="AI2590" s="13"/>
      <c r="AJ2590" s="13"/>
      <c r="AK2590" s="13"/>
      <c r="AL2590" s="13"/>
      <c r="AM2590" s="13"/>
      <c r="AN2590" s="13"/>
      <c r="AO2590" s="13"/>
      <c r="AP2590" s="13"/>
    </row>
    <row r="2591" spans="1:42" x14ac:dyDescent="0.25">
      <c r="A2591" s="13"/>
      <c r="C2591" s="13"/>
      <c r="D2591" s="13"/>
      <c r="E2591" s="13"/>
      <c r="F2591" s="13"/>
      <c r="G2591" s="13"/>
      <c r="H2591" s="13"/>
      <c r="I2591" s="13"/>
      <c r="J2591" s="13"/>
      <c r="K2591" s="13"/>
      <c r="L2591" s="13"/>
      <c r="M2591" s="13"/>
      <c r="N2591" s="13"/>
      <c r="O2591" s="13"/>
      <c r="P2591" s="13"/>
      <c r="Q2591" s="13"/>
      <c r="R2591" s="13"/>
      <c r="S2591" s="13"/>
      <c r="T2591" s="13"/>
      <c r="U2591" s="13"/>
      <c r="V2591" s="13"/>
      <c r="W2591" s="13"/>
      <c r="X2591" s="13"/>
      <c r="Y2591" s="13"/>
      <c r="Z2591" s="13"/>
      <c r="AA2591" s="13"/>
      <c r="AB2591" s="13"/>
      <c r="AC2591" s="13"/>
      <c r="AD2591" s="13"/>
      <c r="AE2591" s="13"/>
      <c r="AF2591" s="13"/>
      <c r="AG2591" s="13"/>
      <c r="AH2591" s="13"/>
      <c r="AI2591" s="13"/>
      <c r="AJ2591" s="13"/>
      <c r="AK2591" s="13"/>
      <c r="AL2591" s="13"/>
      <c r="AM2591" s="13"/>
      <c r="AN2591" s="13"/>
      <c r="AO2591" s="13"/>
      <c r="AP2591" s="13"/>
    </row>
    <row r="2592" spans="1:42" x14ac:dyDescent="0.25">
      <c r="A2592" s="13"/>
      <c r="C2592" s="13"/>
      <c r="D2592" s="13"/>
      <c r="E2592" s="13"/>
      <c r="F2592" s="13"/>
      <c r="G2592" s="13"/>
      <c r="H2592" s="13"/>
      <c r="I2592" s="13"/>
      <c r="J2592" s="13"/>
      <c r="K2592" s="13"/>
      <c r="L2592" s="13"/>
      <c r="M2592" s="13"/>
      <c r="N2592" s="13"/>
      <c r="O2592" s="13"/>
      <c r="P2592" s="13"/>
      <c r="Q2592" s="13"/>
      <c r="R2592" s="13"/>
      <c r="S2592" s="13"/>
      <c r="T2592" s="13"/>
      <c r="U2592" s="13"/>
      <c r="V2592" s="13"/>
      <c r="W2592" s="13"/>
      <c r="X2592" s="13"/>
      <c r="Y2592" s="13"/>
      <c r="Z2592" s="13"/>
      <c r="AA2592" s="13"/>
      <c r="AB2592" s="13"/>
      <c r="AC2592" s="13"/>
      <c r="AD2592" s="13"/>
      <c r="AE2592" s="13"/>
      <c r="AF2592" s="13"/>
      <c r="AG2592" s="13"/>
      <c r="AH2592" s="13"/>
      <c r="AI2592" s="13"/>
      <c r="AJ2592" s="13"/>
      <c r="AK2592" s="13"/>
      <c r="AL2592" s="13"/>
      <c r="AM2592" s="13"/>
      <c r="AN2592" s="13"/>
      <c r="AO2592" s="13"/>
      <c r="AP2592" s="13"/>
    </row>
    <row r="2593" spans="1:42" x14ac:dyDescent="0.25">
      <c r="A2593" s="13"/>
      <c r="C2593" s="13"/>
      <c r="D2593" s="13"/>
      <c r="E2593" s="13"/>
      <c r="F2593" s="13"/>
      <c r="G2593" s="13"/>
      <c r="H2593" s="13"/>
      <c r="I2593" s="13"/>
      <c r="J2593" s="13"/>
      <c r="K2593" s="13"/>
      <c r="L2593" s="13"/>
      <c r="M2593" s="13"/>
      <c r="N2593" s="13"/>
      <c r="O2593" s="13"/>
      <c r="P2593" s="13"/>
      <c r="Q2593" s="13"/>
      <c r="R2593" s="13"/>
      <c r="S2593" s="13"/>
      <c r="T2593" s="13"/>
      <c r="U2593" s="13"/>
      <c r="V2593" s="13"/>
      <c r="W2593" s="13"/>
      <c r="X2593" s="13"/>
      <c r="Y2593" s="13"/>
      <c r="Z2593" s="13"/>
      <c r="AA2593" s="13"/>
      <c r="AB2593" s="13"/>
      <c r="AC2593" s="13"/>
      <c r="AD2593" s="13"/>
      <c r="AE2593" s="13"/>
      <c r="AF2593" s="13"/>
      <c r="AG2593" s="13"/>
      <c r="AH2593" s="13"/>
      <c r="AI2593" s="13"/>
      <c r="AJ2593" s="13"/>
      <c r="AK2593" s="13"/>
      <c r="AL2593" s="13"/>
      <c r="AM2593" s="13"/>
      <c r="AN2593" s="13"/>
      <c r="AO2593" s="13"/>
      <c r="AP2593" s="13"/>
    </row>
    <row r="2594" spans="1:42" x14ac:dyDescent="0.25">
      <c r="A2594" s="13"/>
      <c r="C2594" s="13"/>
      <c r="D2594" s="13"/>
      <c r="E2594" s="13"/>
      <c r="F2594" s="13"/>
      <c r="G2594" s="13"/>
      <c r="H2594" s="13"/>
      <c r="I2594" s="13"/>
      <c r="J2594" s="13"/>
      <c r="K2594" s="13"/>
      <c r="L2594" s="13"/>
      <c r="M2594" s="13"/>
      <c r="N2594" s="13"/>
      <c r="O2594" s="13"/>
      <c r="P2594" s="13"/>
      <c r="Q2594" s="13"/>
      <c r="R2594" s="13"/>
      <c r="S2594" s="13"/>
      <c r="T2594" s="13"/>
      <c r="U2594" s="13"/>
      <c r="V2594" s="13"/>
      <c r="W2594" s="13"/>
      <c r="X2594" s="13"/>
      <c r="Y2594" s="13"/>
      <c r="Z2594" s="13"/>
      <c r="AA2594" s="13"/>
      <c r="AB2594" s="13"/>
      <c r="AC2594" s="13"/>
      <c r="AD2594" s="13"/>
      <c r="AE2594" s="13"/>
      <c r="AF2594" s="13"/>
      <c r="AG2594" s="13"/>
      <c r="AH2594" s="13"/>
      <c r="AI2594" s="13"/>
      <c r="AJ2594" s="13"/>
      <c r="AK2594" s="13"/>
      <c r="AL2594" s="13"/>
      <c r="AM2594" s="13"/>
      <c r="AN2594" s="13"/>
      <c r="AO2594" s="13"/>
      <c r="AP2594" s="13"/>
    </row>
    <row r="2595" spans="1:42" x14ac:dyDescent="0.25">
      <c r="A2595" s="13"/>
      <c r="C2595" s="13"/>
      <c r="D2595" s="13"/>
      <c r="E2595" s="13"/>
      <c r="F2595" s="13"/>
      <c r="G2595" s="13"/>
      <c r="H2595" s="13"/>
      <c r="I2595" s="13"/>
      <c r="J2595" s="13"/>
      <c r="K2595" s="13"/>
      <c r="L2595" s="13"/>
      <c r="M2595" s="13"/>
      <c r="N2595" s="13"/>
      <c r="O2595" s="13"/>
      <c r="P2595" s="13"/>
      <c r="Q2595" s="13"/>
      <c r="R2595" s="13"/>
      <c r="S2595" s="13"/>
      <c r="T2595" s="13"/>
      <c r="U2595" s="13"/>
      <c r="V2595" s="13"/>
      <c r="W2595" s="13"/>
      <c r="X2595" s="13"/>
      <c r="Y2595" s="13"/>
      <c r="Z2595" s="13"/>
      <c r="AA2595" s="13"/>
      <c r="AB2595" s="13"/>
      <c r="AC2595" s="13"/>
      <c r="AD2595" s="13"/>
      <c r="AE2595" s="13"/>
      <c r="AF2595" s="13"/>
      <c r="AG2595" s="13"/>
      <c r="AH2595" s="13"/>
      <c r="AI2595" s="13"/>
      <c r="AJ2595" s="13"/>
      <c r="AK2595" s="13"/>
      <c r="AL2595" s="13"/>
      <c r="AM2595" s="13"/>
      <c r="AN2595" s="13"/>
      <c r="AO2595" s="13"/>
      <c r="AP2595" s="13"/>
    </row>
    <row r="2596" spans="1:42" x14ac:dyDescent="0.25">
      <c r="A2596" s="13"/>
      <c r="C2596" s="13"/>
      <c r="D2596" s="13"/>
      <c r="E2596" s="13"/>
      <c r="F2596" s="13"/>
      <c r="G2596" s="13"/>
      <c r="H2596" s="13"/>
      <c r="I2596" s="13"/>
      <c r="J2596" s="13"/>
      <c r="K2596" s="13"/>
      <c r="L2596" s="13"/>
      <c r="M2596" s="13"/>
      <c r="N2596" s="13"/>
      <c r="O2596" s="13"/>
      <c r="P2596" s="13"/>
      <c r="Q2596" s="13"/>
      <c r="R2596" s="13"/>
      <c r="S2596" s="13"/>
      <c r="T2596" s="13"/>
      <c r="U2596" s="13"/>
      <c r="V2596" s="13"/>
      <c r="W2596" s="13"/>
      <c r="X2596" s="13"/>
      <c r="Y2596" s="13"/>
      <c r="Z2596" s="13"/>
      <c r="AA2596" s="13"/>
      <c r="AB2596" s="13"/>
      <c r="AC2596" s="13"/>
      <c r="AD2596" s="13"/>
      <c r="AE2596" s="13"/>
      <c r="AF2596" s="13"/>
      <c r="AG2596" s="13"/>
      <c r="AH2596" s="13"/>
      <c r="AI2596" s="13"/>
      <c r="AJ2596" s="13"/>
      <c r="AK2596" s="13"/>
      <c r="AL2596" s="13"/>
      <c r="AM2596" s="13"/>
      <c r="AN2596" s="13"/>
      <c r="AO2596" s="13"/>
      <c r="AP2596" s="13"/>
    </row>
    <row r="2597" spans="1:42" x14ac:dyDescent="0.25">
      <c r="A2597" s="13"/>
      <c r="C2597" s="13"/>
      <c r="D2597" s="13"/>
      <c r="E2597" s="13"/>
      <c r="F2597" s="13"/>
      <c r="G2597" s="13"/>
      <c r="H2597" s="13"/>
      <c r="I2597" s="13"/>
      <c r="J2597" s="13"/>
      <c r="K2597" s="13"/>
      <c r="L2597" s="13"/>
      <c r="M2597" s="13"/>
      <c r="N2597" s="13"/>
      <c r="O2597" s="13"/>
      <c r="P2597" s="13"/>
      <c r="Q2597" s="13"/>
      <c r="R2597" s="13"/>
      <c r="S2597" s="13"/>
      <c r="T2597" s="13"/>
      <c r="U2597" s="13"/>
      <c r="V2597" s="13"/>
      <c r="W2597" s="13"/>
      <c r="X2597" s="13"/>
      <c r="Y2597" s="13"/>
      <c r="Z2597" s="13"/>
      <c r="AA2597" s="13"/>
      <c r="AB2597" s="13"/>
      <c r="AC2597" s="13"/>
      <c r="AD2597" s="13"/>
      <c r="AE2597" s="13"/>
      <c r="AF2597" s="13"/>
      <c r="AG2597" s="13"/>
      <c r="AH2597" s="13"/>
      <c r="AI2597" s="13"/>
      <c r="AJ2597" s="13"/>
      <c r="AK2597" s="13"/>
      <c r="AL2597" s="13"/>
      <c r="AM2597" s="13"/>
      <c r="AN2597" s="13"/>
      <c r="AO2597" s="13"/>
      <c r="AP2597" s="13"/>
    </row>
    <row r="2598" spans="1:42" x14ac:dyDescent="0.25">
      <c r="A2598" s="13"/>
      <c r="C2598" s="13"/>
      <c r="D2598" s="13"/>
      <c r="E2598" s="13"/>
      <c r="F2598" s="13"/>
      <c r="G2598" s="13"/>
      <c r="H2598" s="13"/>
      <c r="I2598" s="13"/>
      <c r="J2598" s="13"/>
      <c r="K2598" s="13"/>
      <c r="L2598" s="13"/>
      <c r="M2598" s="13"/>
      <c r="N2598" s="13"/>
      <c r="O2598" s="13"/>
      <c r="P2598" s="13"/>
      <c r="Q2598" s="13"/>
      <c r="R2598" s="13"/>
      <c r="S2598" s="13"/>
      <c r="T2598" s="13"/>
      <c r="U2598" s="13"/>
      <c r="V2598" s="13"/>
      <c r="W2598" s="13"/>
      <c r="X2598" s="13"/>
      <c r="Y2598" s="13"/>
      <c r="Z2598" s="13"/>
      <c r="AA2598" s="13"/>
      <c r="AB2598" s="13"/>
      <c r="AC2598" s="13"/>
      <c r="AD2598" s="13"/>
      <c r="AE2598" s="13"/>
      <c r="AF2598" s="13"/>
      <c r="AG2598" s="13"/>
      <c r="AH2598" s="13"/>
      <c r="AI2598" s="13"/>
      <c r="AJ2598" s="13"/>
      <c r="AK2598" s="13"/>
      <c r="AL2598" s="13"/>
      <c r="AM2598" s="13"/>
      <c r="AN2598" s="13"/>
      <c r="AO2598" s="13"/>
      <c r="AP2598" s="13"/>
    </row>
    <row r="2599" spans="1:42" x14ac:dyDescent="0.25">
      <c r="A2599" s="13"/>
      <c r="C2599" s="13"/>
      <c r="D2599" s="13"/>
      <c r="E2599" s="13"/>
      <c r="F2599" s="13"/>
      <c r="G2599" s="13"/>
      <c r="H2599" s="13"/>
      <c r="I2599" s="13"/>
      <c r="J2599" s="13"/>
      <c r="K2599" s="13"/>
      <c r="L2599" s="13"/>
      <c r="M2599" s="13"/>
      <c r="N2599" s="13"/>
      <c r="O2599" s="13"/>
      <c r="P2599" s="13"/>
      <c r="Q2599" s="13"/>
      <c r="R2599" s="13"/>
      <c r="S2599" s="13"/>
      <c r="T2599" s="13"/>
      <c r="U2599" s="13"/>
      <c r="V2599" s="13"/>
      <c r="W2599" s="13"/>
      <c r="X2599" s="13"/>
      <c r="Y2599" s="13"/>
      <c r="Z2599" s="13"/>
      <c r="AA2599" s="13"/>
      <c r="AB2599" s="13"/>
      <c r="AC2599" s="13"/>
      <c r="AD2599" s="13"/>
      <c r="AE2599" s="13"/>
      <c r="AF2599" s="13"/>
      <c r="AG2599" s="13"/>
      <c r="AH2599" s="13"/>
      <c r="AI2599" s="13"/>
      <c r="AJ2599" s="13"/>
      <c r="AK2599" s="13"/>
      <c r="AL2599" s="13"/>
      <c r="AM2599" s="13"/>
      <c r="AN2599" s="13"/>
      <c r="AO2599" s="13"/>
      <c r="AP2599" s="13"/>
    </row>
    <row r="2600" spans="1:42" x14ac:dyDescent="0.25">
      <c r="A2600" s="13"/>
      <c r="C2600" s="13"/>
      <c r="D2600" s="13"/>
      <c r="E2600" s="13"/>
      <c r="F2600" s="13"/>
      <c r="G2600" s="13"/>
      <c r="H2600" s="13"/>
      <c r="I2600" s="13"/>
      <c r="J2600" s="13"/>
      <c r="K2600" s="13"/>
      <c r="L2600" s="13"/>
      <c r="M2600" s="13"/>
      <c r="N2600" s="13"/>
      <c r="O2600" s="13"/>
      <c r="P2600" s="13"/>
      <c r="Q2600" s="13"/>
      <c r="R2600" s="13"/>
      <c r="S2600" s="13"/>
      <c r="T2600" s="13"/>
      <c r="U2600" s="13"/>
      <c r="V2600" s="13"/>
      <c r="W2600" s="13"/>
      <c r="X2600" s="13"/>
      <c r="Y2600" s="13"/>
      <c r="Z2600" s="13"/>
      <c r="AA2600" s="13"/>
      <c r="AB2600" s="13"/>
      <c r="AC2600" s="13"/>
      <c r="AD2600" s="13"/>
      <c r="AE2600" s="13"/>
      <c r="AF2600" s="13"/>
      <c r="AG2600" s="13"/>
      <c r="AH2600" s="13"/>
      <c r="AI2600" s="13"/>
      <c r="AJ2600" s="13"/>
      <c r="AK2600" s="13"/>
      <c r="AL2600" s="13"/>
      <c r="AM2600" s="13"/>
      <c r="AN2600" s="13"/>
      <c r="AO2600" s="13"/>
      <c r="AP2600" s="13"/>
    </row>
    <row r="2601" spans="1:42" x14ac:dyDescent="0.25">
      <c r="A2601" s="13"/>
      <c r="C2601" s="13"/>
      <c r="D2601" s="13"/>
      <c r="E2601" s="13"/>
      <c r="F2601" s="13"/>
      <c r="G2601" s="13"/>
      <c r="H2601" s="13"/>
      <c r="I2601" s="13"/>
      <c r="J2601" s="13"/>
      <c r="K2601" s="13"/>
      <c r="L2601" s="13"/>
      <c r="M2601" s="13"/>
      <c r="N2601" s="13"/>
      <c r="O2601" s="13"/>
      <c r="P2601" s="13"/>
      <c r="Q2601" s="13"/>
      <c r="R2601" s="13"/>
      <c r="S2601" s="13"/>
      <c r="T2601" s="13"/>
      <c r="U2601" s="13"/>
      <c r="V2601" s="13"/>
      <c r="W2601" s="13"/>
      <c r="X2601" s="13"/>
      <c r="Y2601" s="13"/>
      <c r="Z2601" s="13"/>
      <c r="AA2601" s="13"/>
      <c r="AB2601" s="13"/>
      <c r="AC2601" s="13"/>
      <c r="AD2601" s="13"/>
      <c r="AE2601" s="13"/>
      <c r="AF2601" s="13"/>
      <c r="AG2601" s="13"/>
      <c r="AH2601" s="13"/>
      <c r="AI2601" s="13"/>
      <c r="AJ2601" s="13"/>
      <c r="AK2601" s="13"/>
      <c r="AL2601" s="13"/>
      <c r="AM2601" s="13"/>
      <c r="AN2601" s="13"/>
      <c r="AO2601" s="13"/>
      <c r="AP2601" s="13"/>
    </row>
    <row r="2602" spans="1:42" x14ac:dyDescent="0.25">
      <c r="A2602" s="13"/>
      <c r="C2602" s="13"/>
      <c r="D2602" s="13"/>
      <c r="E2602" s="13"/>
      <c r="F2602" s="13"/>
      <c r="G2602" s="13"/>
      <c r="H2602" s="13"/>
      <c r="I2602" s="13"/>
      <c r="J2602" s="13"/>
      <c r="K2602" s="13"/>
      <c r="L2602" s="13"/>
      <c r="M2602" s="13"/>
      <c r="N2602" s="13"/>
      <c r="O2602" s="13"/>
      <c r="P2602" s="13"/>
      <c r="Q2602" s="13"/>
      <c r="R2602" s="13"/>
      <c r="S2602" s="13"/>
      <c r="T2602" s="13"/>
      <c r="U2602" s="13"/>
      <c r="V2602" s="13"/>
      <c r="W2602" s="13"/>
      <c r="X2602" s="13"/>
      <c r="Y2602" s="13"/>
      <c r="Z2602" s="13"/>
      <c r="AA2602" s="13"/>
      <c r="AB2602" s="13"/>
      <c r="AC2602" s="13"/>
      <c r="AD2602" s="13"/>
      <c r="AE2602" s="13"/>
      <c r="AF2602" s="13"/>
      <c r="AG2602" s="13"/>
      <c r="AH2602" s="13"/>
      <c r="AI2602" s="13"/>
      <c r="AJ2602" s="13"/>
      <c r="AK2602" s="13"/>
      <c r="AL2602" s="13"/>
      <c r="AM2602" s="13"/>
      <c r="AN2602" s="13"/>
      <c r="AO2602" s="13"/>
      <c r="AP2602" s="13"/>
    </row>
    <row r="2603" spans="1:42" x14ac:dyDescent="0.25">
      <c r="A2603" s="13"/>
      <c r="C2603" s="13"/>
      <c r="D2603" s="13"/>
      <c r="E2603" s="13"/>
      <c r="F2603" s="13"/>
      <c r="G2603" s="13"/>
      <c r="H2603" s="13"/>
      <c r="I2603" s="13"/>
      <c r="J2603" s="13"/>
      <c r="K2603" s="13"/>
      <c r="L2603" s="13"/>
      <c r="M2603" s="13"/>
      <c r="N2603" s="13"/>
      <c r="O2603" s="13"/>
      <c r="P2603" s="13"/>
      <c r="Q2603" s="13"/>
      <c r="R2603" s="13"/>
      <c r="S2603" s="13"/>
      <c r="T2603" s="13"/>
      <c r="U2603" s="13"/>
      <c r="V2603" s="13"/>
      <c r="W2603" s="13"/>
      <c r="X2603" s="13"/>
      <c r="Y2603" s="13"/>
      <c r="Z2603" s="13"/>
      <c r="AA2603" s="13"/>
      <c r="AB2603" s="13"/>
      <c r="AC2603" s="13"/>
      <c r="AD2603" s="13"/>
      <c r="AE2603" s="13"/>
      <c r="AF2603" s="13"/>
      <c r="AG2603" s="13"/>
      <c r="AH2603" s="13"/>
      <c r="AI2603" s="13"/>
      <c r="AJ2603" s="13"/>
      <c r="AK2603" s="13"/>
      <c r="AL2603" s="13"/>
      <c r="AM2603" s="13"/>
      <c r="AN2603" s="13"/>
      <c r="AO2603" s="13"/>
      <c r="AP2603" s="13"/>
    </row>
    <row r="2604" spans="1:42" x14ac:dyDescent="0.25">
      <c r="A2604" s="13"/>
      <c r="C2604" s="13"/>
      <c r="D2604" s="13"/>
      <c r="E2604" s="13"/>
      <c r="F2604" s="13"/>
      <c r="G2604" s="13"/>
      <c r="H2604" s="13"/>
      <c r="I2604" s="13"/>
      <c r="J2604" s="13"/>
      <c r="K2604" s="13"/>
      <c r="L2604" s="13"/>
      <c r="M2604" s="13"/>
      <c r="N2604" s="13"/>
      <c r="O2604" s="13"/>
      <c r="P2604" s="13"/>
      <c r="Q2604" s="13"/>
      <c r="R2604" s="13"/>
      <c r="S2604" s="13"/>
      <c r="T2604" s="13"/>
      <c r="U2604" s="13"/>
      <c r="V2604" s="13"/>
      <c r="W2604" s="13"/>
      <c r="X2604" s="13"/>
      <c r="Y2604" s="13"/>
      <c r="Z2604" s="13"/>
      <c r="AA2604" s="13"/>
      <c r="AB2604" s="13"/>
      <c r="AC2604" s="13"/>
      <c r="AD2604" s="13"/>
      <c r="AE2604" s="13"/>
      <c r="AF2604" s="13"/>
      <c r="AG2604" s="13"/>
      <c r="AH2604" s="13"/>
      <c r="AI2604" s="13"/>
      <c r="AJ2604" s="13"/>
      <c r="AK2604" s="13"/>
      <c r="AL2604" s="13"/>
      <c r="AM2604" s="13"/>
      <c r="AN2604" s="13"/>
      <c r="AO2604" s="13"/>
      <c r="AP2604" s="13"/>
    </row>
    <row r="2605" spans="1:42" x14ac:dyDescent="0.25">
      <c r="A2605" s="13"/>
      <c r="C2605" s="13"/>
      <c r="D2605" s="13"/>
      <c r="E2605" s="13"/>
      <c r="F2605" s="13"/>
      <c r="G2605" s="13"/>
      <c r="H2605" s="13"/>
      <c r="I2605" s="13"/>
      <c r="J2605" s="13"/>
      <c r="K2605" s="13"/>
      <c r="L2605" s="13"/>
      <c r="M2605" s="13"/>
      <c r="N2605" s="13"/>
      <c r="O2605" s="13"/>
      <c r="P2605" s="13"/>
      <c r="Q2605" s="13"/>
      <c r="R2605" s="13"/>
      <c r="S2605" s="13"/>
      <c r="T2605" s="13"/>
      <c r="U2605" s="13"/>
      <c r="V2605" s="13"/>
      <c r="W2605" s="13"/>
      <c r="X2605" s="13"/>
      <c r="Y2605" s="13"/>
      <c r="Z2605" s="13"/>
      <c r="AA2605" s="13"/>
      <c r="AB2605" s="13"/>
      <c r="AC2605" s="13"/>
      <c r="AD2605" s="13"/>
      <c r="AE2605" s="13"/>
      <c r="AF2605" s="13"/>
      <c r="AG2605" s="13"/>
      <c r="AH2605" s="13"/>
      <c r="AI2605" s="13"/>
      <c r="AJ2605" s="13"/>
      <c r="AK2605" s="13"/>
      <c r="AL2605" s="13"/>
      <c r="AM2605" s="13"/>
      <c r="AN2605" s="13"/>
      <c r="AO2605" s="13"/>
      <c r="AP2605" s="13"/>
    </row>
    <row r="2606" spans="1:42" x14ac:dyDescent="0.25">
      <c r="A2606" s="13"/>
      <c r="C2606" s="13"/>
      <c r="D2606" s="13"/>
      <c r="E2606" s="13"/>
      <c r="F2606" s="13"/>
      <c r="G2606" s="13"/>
      <c r="H2606" s="13"/>
      <c r="I2606" s="13"/>
      <c r="J2606" s="13"/>
      <c r="K2606" s="13"/>
      <c r="L2606" s="13"/>
      <c r="M2606" s="13"/>
      <c r="N2606" s="13"/>
      <c r="O2606" s="13"/>
      <c r="P2606" s="13"/>
      <c r="Q2606" s="13"/>
      <c r="R2606" s="13"/>
      <c r="S2606" s="13"/>
      <c r="T2606" s="13"/>
      <c r="U2606" s="13"/>
      <c r="V2606" s="13"/>
      <c r="W2606" s="13"/>
      <c r="X2606" s="13"/>
      <c r="Y2606" s="13"/>
      <c r="Z2606" s="13"/>
      <c r="AA2606" s="13"/>
      <c r="AB2606" s="13"/>
      <c r="AC2606" s="13"/>
      <c r="AD2606" s="13"/>
      <c r="AE2606" s="13"/>
      <c r="AF2606" s="13"/>
      <c r="AG2606" s="13"/>
      <c r="AH2606" s="13"/>
      <c r="AI2606" s="13"/>
      <c r="AJ2606" s="13"/>
      <c r="AK2606" s="13"/>
      <c r="AL2606" s="13"/>
      <c r="AM2606" s="13"/>
      <c r="AN2606" s="13"/>
      <c r="AO2606" s="13"/>
      <c r="AP2606" s="13"/>
    </row>
    <row r="2607" spans="1:42" x14ac:dyDescent="0.25">
      <c r="A2607" s="13"/>
      <c r="C2607" s="13"/>
      <c r="D2607" s="13"/>
      <c r="E2607" s="13"/>
      <c r="F2607" s="13"/>
      <c r="G2607" s="13"/>
      <c r="H2607" s="13"/>
      <c r="I2607" s="13"/>
      <c r="J2607" s="13"/>
      <c r="K2607" s="13"/>
      <c r="L2607" s="13"/>
      <c r="M2607" s="13"/>
      <c r="N2607" s="13"/>
      <c r="O2607" s="13"/>
      <c r="P2607" s="13"/>
      <c r="Q2607" s="13"/>
      <c r="R2607" s="13"/>
      <c r="S2607" s="13"/>
      <c r="T2607" s="13"/>
      <c r="U2607" s="13"/>
      <c r="V2607" s="13"/>
      <c r="W2607" s="13"/>
      <c r="X2607" s="13"/>
      <c r="Y2607" s="13"/>
      <c r="Z2607" s="13"/>
      <c r="AA2607" s="13"/>
      <c r="AB2607" s="13"/>
      <c r="AC2607" s="13"/>
      <c r="AD2607" s="13"/>
      <c r="AE2607" s="13"/>
      <c r="AF2607" s="13"/>
      <c r="AG2607" s="13"/>
      <c r="AH2607" s="13"/>
      <c r="AI2607" s="13"/>
      <c r="AJ2607" s="13"/>
      <c r="AK2607" s="13"/>
      <c r="AL2607" s="13"/>
      <c r="AM2607" s="13"/>
      <c r="AN2607" s="13"/>
      <c r="AO2607" s="13"/>
      <c r="AP2607" s="13"/>
    </row>
    <row r="2608" spans="1:42" x14ac:dyDescent="0.25">
      <c r="A2608" s="13"/>
      <c r="C2608" s="13"/>
      <c r="D2608" s="13"/>
      <c r="E2608" s="13"/>
      <c r="F2608" s="13"/>
      <c r="G2608" s="13"/>
      <c r="H2608" s="13"/>
      <c r="I2608" s="13"/>
      <c r="J2608" s="13"/>
      <c r="K2608" s="13"/>
      <c r="L2608" s="13"/>
      <c r="M2608" s="13"/>
      <c r="N2608" s="13"/>
      <c r="O2608" s="13"/>
      <c r="P2608" s="13"/>
      <c r="Q2608" s="13"/>
      <c r="R2608" s="13"/>
      <c r="S2608" s="13"/>
      <c r="T2608" s="13"/>
      <c r="U2608" s="13"/>
      <c r="V2608" s="13"/>
      <c r="W2608" s="13"/>
      <c r="X2608" s="13"/>
      <c r="Y2608" s="13"/>
      <c r="Z2608" s="13"/>
      <c r="AA2608" s="13"/>
      <c r="AB2608" s="13"/>
      <c r="AC2608" s="13"/>
      <c r="AD2608" s="13"/>
      <c r="AE2608" s="13"/>
      <c r="AF2608" s="13"/>
      <c r="AG2608" s="13"/>
      <c r="AH2608" s="13"/>
      <c r="AI2608" s="13"/>
      <c r="AJ2608" s="13"/>
      <c r="AK2608" s="13"/>
      <c r="AL2608" s="13"/>
      <c r="AM2608" s="13"/>
      <c r="AN2608" s="13"/>
      <c r="AO2608" s="13"/>
      <c r="AP2608" s="13"/>
    </row>
    <row r="2609" spans="1:42" x14ac:dyDescent="0.25">
      <c r="A2609" s="13"/>
      <c r="C2609" s="13"/>
      <c r="D2609" s="13"/>
      <c r="E2609" s="13"/>
      <c r="F2609" s="13"/>
      <c r="G2609" s="13"/>
      <c r="H2609" s="13"/>
      <c r="I2609" s="13"/>
      <c r="J2609" s="13"/>
      <c r="K2609" s="13"/>
      <c r="L2609" s="13"/>
      <c r="M2609" s="13"/>
      <c r="N2609" s="13"/>
      <c r="O2609" s="13"/>
      <c r="P2609" s="13"/>
      <c r="Q2609" s="13"/>
      <c r="R2609" s="13"/>
      <c r="S2609" s="13"/>
      <c r="T2609" s="13"/>
      <c r="U2609" s="13"/>
      <c r="V2609" s="13"/>
      <c r="W2609" s="13"/>
      <c r="X2609" s="13"/>
      <c r="Y2609" s="13"/>
      <c r="Z2609" s="13"/>
      <c r="AA2609" s="13"/>
      <c r="AB2609" s="13"/>
      <c r="AC2609" s="13"/>
      <c r="AD2609" s="13"/>
      <c r="AE2609" s="13"/>
      <c r="AF2609" s="13"/>
      <c r="AG2609" s="13"/>
      <c r="AH2609" s="13"/>
      <c r="AI2609" s="13"/>
      <c r="AJ2609" s="13"/>
      <c r="AK2609" s="13"/>
      <c r="AL2609" s="13"/>
      <c r="AM2609" s="13"/>
      <c r="AN2609" s="13"/>
      <c r="AO2609" s="13"/>
      <c r="AP2609" s="13"/>
    </row>
    <row r="2610" spans="1:42" x14ac:dyDescent="0.25">
      <c r="A2610" s="13"/>
      <c r="C2610" s="13"/>
      <c r="D2610" s="13"/>
      <c r="E2610" s="13"/>
      <c r="F2610" s="13"/>
      <c r="G2610" s="13"/>
      <c r="H2610" s="13"/>
      <c r="I2610" s="13"/>
      <c r="J2610" s="13"/>
      <c r="K2610" s="13"/>
      <c r="L2610" s="13"/>
      <c r="M2610" s="13"/>
      <c r="N2610" s="13"/>
      <c r="O2610" s="13"/>
      <c r="P2610" s="13"/>
      <c r="Q2610" s="13"/>
      <c r="R2610" s="13"/>
      <c r="S2610" s="13"/>
      <c r="T2610" s="13"/>
      <c r="U2610" s="13"/>
      <c r="V2610" s="13"/>
      <c r="W2610" s="13"/>
      <c r="X2610" s="13"/>
      <c r="Y2610" s="13"/>
      <c r="Z2610" s="13"/>
      <c r="AA2610" s="13"/>
      <c r="AB2610" s="13"/>
      <c r="AC2610" s="13"/>
      <c r="AD2610" s="13"/>
      <c r="AE2610" s="13"/>
      <c r="AF2610" s="13"/>
      <c r="AG2610" s="13"/>
      <c r="AH2610" s="13"/>
      <c r="AI2610" s="13"/>
      <c r="AJ2610" s="13"/>
      <c r="AK2610" s="13"/>
      <c r="AL2610" s="13"/>
      <c r="AM2610" s="13"/>
      <c r="AN2610" s="13"/>
      <c r="AO2610" s="13"/>
      <c r="AP2610" s="13"/>
    </row>
    <row r="2611" spans="1:42" x14ac:dyDescent="0.25">
      <c r="A2611" s="13"/>
      <c r="C2611" s="13"/>
      <c r="D2611" s="13"/>
      <c r="E2611" s="13"/>
      <c r="F2611" s="13"/>
      <c r="G2611" s="13"/>
      <c r="H2611" s="13"/>
      <c r="I2611" s="13"/>
      <c r="J2611" s="13"/>
      <c r="K2611" s="13"/>
      <c r="L2611" s="13"/>
      <c r="M2611" s="13"/>
      <c r="N2611" s="13"/>
      <c r="O2611" s="13"/>
      <c r="P2611" s="13"/>
      <c r="Q2611" s="13"/>
      <c r="R2611" s="13"/>
      <c r="S2611" s="13"/>
      <c r="T2611" s="13"/>
      <c r="U2611" s="13"/>
      <c r="V2611" s="13"/>
      <c r="W2611" s="13"/>
      <c r="X2611" s="13"/>
      <c r="Y2611" s="13"/>
      <c r="Z2611" s="13"/>
      <c r="AA2611" s="13"/>
      <c r="AB2611" s="13"/>
      <c r="AC2611" s="13"/>
      <c r="AD2611" s="13"/>
      <c r="AE2611" s="13"/>
      <c r="AF2611" s="13"/>
      <c r="AG2611" s="13"/>
      <c r="AH2611" s="13"/>
      <c r="AI2611" s="13"/>
      <c r="AJ2611" s="13"/>
      <c r="AK2611" s="13"/>
      <c r="AL2611" s="13"/>
      <c r="AM2611" s="13"/>
      <c r="AN2611" s="13"/>
      <c r="AO2611" s="13"/>
      <c r="AP2611" s="13"/>
    </row>
    <row r="2612" spans="1:42" x14ac:dyDescent="0.25">
      <c r="A2612" s="13"/>
      <c r="C2612" s="13"/>
      <c r="D2612" s="13"/>
      <c r="E2612" s="13"/>
      <c r="F2612" s="13"/>
      <c r="G2612" s="13"/>
      <c r="H2612" s="13"/>
      <c r="I2612" s="13"/>
      <c r="J2612" s="13"/>
      <c r="K2612" s="13"/>
      <c r="L2612" s="13"/>
      <c r="M2612" s="13"/>
      <c r="N2612" s="13"/>
      <c r="O2612" s="13"/>
      <c r="P2612" s="13"/>
      <c r="Q2612" s="13"/>
      <c r="R2612" s="13"/>
      <c r="S2612" s="13"/>
      <c r="T2612" s="13"/>
      <c r="U2612" s="13"/>
      <c r="V2612" s="13"/>
      <c r="W2612" s="13"/>
      <c r="X2612" s="13"/>
      <c r="Y2612" s="13"/>
      <c r="Z2612" s="13"/>
      <c r="AA2612" s="13"/>
      <c r="AB2612" s="13"/>
      <c r="AC2612" s="13"/>
      <c r="AD2612" s="13"/>
      <c r="AE2612" s="13"/>
      <c r="AF2612" s="13"/>
      <c r="AG2612" s="13"/>
      <c r="AH2612" s="13"/>
      <c r="AI2612" s="13"/>
      <c r="AJ2612" s="13"/>
      <c r="AK2612" s="13"/>
      <c r="AL2612" s="13"/>
      <c r="AM2612" s="13"/>
      <c r="AN2612" s="13"/>
      <c r="AO2612" s="13"/>
      <c r="AP2612" s="13"/>
    </row>
    <row r="2613" spans="1:42" x14ac:dyDescent="0.25">
      <c r="A2613" s="13"/>
      <c r="C2613" s="13"/>
      <c r="D2613" s="13"/>
      <c r="E2613" s="13"/>
      <c r="F2613" s="13"/>
      <c r="G2613" s="13"/>
      <c r="H2613" s="13"/>
      <c r="I2613" s="13"/>
      <c r="J2613" s="13"/>
      <c r="K2613" s="13"/>
      <c r="L2613" s="13"/>
      <c r="M2613" s="13"/>
      <c r="N2613" s="13"/>
      <c r="O2613" s="13"/>
      <c r="P2613" s="13"/>
      <c r="Q2613" s="13"/>
      <c r="R2613" s="13"/>
      <c r="S2613" s="13"/>
      <c r="T2613" s="13"/>
      <c r="U2613" s="13"/>
      <c r="V2613" s="13"/>
      <c r="W2613" s="13"/>
      <c r="X2613" s="13"/>
      <c r="Y2613" s="13"/>
      <c r="Z2613" s="13"/>
      <c r="AA2613" s="13"/>
      <c r="AB2613" s="13"/>
      <c r="AC2613" s="13"/>
      <c r="AD2613" s="13"/>
      <c r="AE2613" s="13"/>
      <c r="AF2613" s="13"/>
      <c r="AG2613" s="13"/>
      <c r="AH2613" s="13"/>
      <c r="AI2613" s="13"/>
      <c r="AJ2613" s="13"/>
      <c r="AK2613" s="13"/>
      <c r="AL2613" s="13"/>
      <c r="AM2613" s="13"/>
      <c r="AN2613" s="13"/>
      <c r="AO2613" s="13"/>
      <c r="AP2613" s="13"/>
    </row>
    <row r="2614" spans="1:42" x14ac:dyDescent="0.25">
      <c r="A2614" s="13"/>
      <c r="C2614" s="13"/>
      <c r="D2614" s="13"/>
      <c r="E2614" s="13"/>
      <c r="F2614" s="13"/>
      <c r="G2614" s="13"/>
      <c r="H2614" s="13"/>
      <c r="I2614" s="13"/>
      <c r="J2614" s="13"/>
      <c r="K2614" s="13"/>
      <c r="L2614" s="13"/>
      <c r="M2614" s="13"/>
      <c r="N2614" s="13"/>
      <c r="O2614" s="13"/>
      <c r="P2614" s="13"/>
      <c r="Q2614" s="13"/>
      <c r="R2614" s="13"/>
      <c r="S2614" s="13"/>
      <c r="T2614" s="13"/>
      <c r="U2614" s="13"/>
      <c r="V2614" s="13"/>
      <c r="W2614" s="13"/>
      <c r="X2614" s="13"/>
      <c r="Y2614" s="13"/>
      <c r="Z2614" s="13"/>
      <c r="AA2614" s="13"/>
      <c r="AB2614" s="13"/>
      <c r="AC2614" s="13"/>
      <c r="AD2614" s="13"/>
      <c r="AE2614" s="13"/>
      <c r="AF2614" s="13"/>
      <c r="AG2614" s="13"/>
      <c r="AH2614" s="13"/>
      <c r="AI2614" s="13"/>
      <c r="AJ2614" s="13"/>
      <c r="AK2614" s="13"/>
      <c r="AL2614" s="13"/>
      <c r="AM2614" s="13"/>
      <c r="AN2614" s="13"/>
      <c r="AO2614" s="13"/>
      <c r="AP2614" s="13"/>
    </row>
    <row r="2615" spans="1:42" x14ac:dyDescent="0.25">
      <c r="A2615" s="13"/>
      <c r="C2615" s="13"/>
      <c r="D2615" s="13"/>
      <c r="E2615" s="13"/>
      <c r="F2615" s="13"/>
      <c r="G2615" s="13"/>
      <c r="H2615" s="13"/>
      <c r="I2615" s="13"/>
      <c r="J2615" s="13"/>
      <c r="K2615" s="13"/>
      <c r="L2615" s="13"/>
      <c r="M2615" s="13"/>
      <c r="N2615" s="13"/>
      <c r="O2615" s="13"/>
      <c r="P2615" s="13"/>
      <c r="Q2615" s="13"/>
      <c r="R2615" s="13"/>
      <c r="S2615" s="13"/>
      <c r="T2615" s="13"/>
      <c r="U2615" s="13"/>
      <c r="V2615" s="13"/>
      <c r="W2615" s="13"/>
      <c r="X2615" s="13"/>
      <c r="Y2615" s="13"/>
      <c r="Z2615" s="13"/>
      <c r="AA2615" s="13"/>
      <c r="AB2615" s="13"/>
      <c r="AC2615" s="13"/>
      <c r="AD2615" s="13"/>
      <c r="AE2615" s="13"/>
      <c r="AF2615" s="13"/>
      <c r="AG2615" s="13"/>
      <c r="AH2615" s="13"/>
      <c r="AI2615" s="13"/>
      <c r="AJ2615" s="13"/>
      <c r="AK2615" s="13"/>
      <c r="AL2615" s="13"/>
      <c r="AM2615" s="13"/>
      <c r="AN2615" s="13"/>
      <c r="AO2615" s="13"/>
      <c r="AP2615" s="13"/>
    </row>
    <row r="2616" spans="1:42" x14ac:dyDescent="0.25">
      <c r="A2616" s="13"/>
      <c r="C2616" s="13"/>
      <c r="D2616" s="13"/>
      <c r="E2616" s="13"/>
      <c r="F2616" s="13"/>
      <c r="G2616" s="13"/>
      <c r="H2616" s="13"/>
      <c r="I2616" s="13"/>
      <c r="J2616" s="13"/>
      <c r="K2616" s="13"/>
      <c r="L2616" s="13"/>
      <c r="M2616" s="13"/>
      <c r="N2616" s="13"/>
      <c r="O2616" s="13"/>
      <c r="P2616" s="13"/>
      <c r="Q2616" s="13"/>
      <c r="R2616" s="13"/>
      <c r="S2616" s="13"/>
      <c r="T2616" s="13"/>
      <c r="U2616" s="13"/>
      <c r="V2616" s="13"/>
      <c r="W2616" s="13"/>
      <c r="X2616" s="13"/>
      <c r="Y2616" s="13"/>
      <c r="Z2616" s="13"/>
      <c r="AA2616" s="13"/>
      <c r="AB2616" s="13"/>
      <c r="AC2616" s="13"/>
      <c r="AD2616" s="13"/>
      <c r="AE2616" s="13"/>
      <c r="AF2616" s="13"/>
      <c r="AG2616" s="13"/>
      <c r="AH2616" s="13"/>
      <c r="AI2616" s="13"/>
      <c r="AJ2616" s="13"/>
      <c r="AK2616" s="13"/>
      <c r="AL2616" s="13"/>
      <c r="AM2616" s="13"/>
      <c r="AN2616" s="13"/>
      <c r="AO2616" s="13"/>
      <c r="AP2616" s="13"/>
    </row>
    <row r="2617" spans="1:42" x14ac:dyDescent="0.25">
      <c r="A2617" s="13"/>
      <c r="C2617" s="13"/>
      <c r="D2617" s="13"/>
      <c r="E2617" s="13"/>
      <c r="F2617" s="13"/>
      <c r="G2617" s="13"/>
      <c r="H2617" s="13"/>
      <c r="I2617" s="13"/>
      <c r="J2617" s="13"/>
      <c r="K2617" s="13"/>
      <c r="L2617" s="13"/>
      <c r="M2617" s="13"/>
      <c r="N2617" s="13"/>
      <c r="O2617" s="13"/>
      <c r="P2617" s="13"/>
      <c r="Q2617" s="13"/>
      <c r="R2617" s="13"/>
      <c r="S2617" s="13"/>
      <c r="T2617" s="13"/>
      <c r="U2617" s="13"/>
      <c r="V2617" s="13"/>
      <c r="W2617" s="13"/>
      <c r="X2617" s="13"/>
      <c r="Y2617" s="13"/>
      <c r="Z2617" s="13"/>
      <c r="AA2617" s="13"/>
      <c r="AB2617" s="13"/>
      <c r="AC2617" s="13"/>
      <c r="AD2617" s="13"/>
      <c r="AE2617" s="13"/>
      <c r="AF2617" s="13"/>
      <c r="AG2617" s="13"/>
      <c r="AH2617" s="13"/>
      <c r="AI2617" s="13"/>
      <c r="AJ2617" s="13"/>
      <c r="AK2617" s="13"/>
      <c r="AL2617" s="13"/>
      <c r="AM2617" s="13"/>
      <c r="AN2617" s="13"/>
      <c r="AO2617" s="13"/>
      <c r="AP2617" s="13"/>
    </row>
    <row r="2618" spans="1:42" x14ac:dyDescent="0.25">
      <c r="A2618" s="13"/>
      <c r="C2618" s="13"/>
      <c r="D2618" s="13"/>
      <c r="E2618" s="13"/>
      <c r="F2618" s="13"/>
      <c r="G2618" s="13"/>
      <c r="H2618" s="13"/>
      <c r="I2618" s="13"/>
      <c r="J2618" s="13"/>
      <c r="K2618" s="13"/>
      <c r="L2618" s="13"/>
      <c r="M2618" s="13"/>
      <c r="N2618" s="13"/>
      <c r="O2618" s="13"/>
      <c r="P2618" s="13"/>
      <c r="Q2618" s="13"/>
      <c r="R2618" s="13"/>
      <c r="S2618" s="13"/>
      <c r="T2618" s="13"/>
      <c r="U2618" s="13"/>
      <c r="V2618" s="13"/>
      <c r="W2618" s="13"/>
      <c r="X2618" s="13"/>
      <c r="Y2618" s="13"/>
      <c r="Z2618" s="13"/>
      <c r="AA2618" s="13"/>
      <c r="AB2618" s="13"/>
      <c r="AC2618" s="13"/>
      <c r="AD2618" s="13"/>
      <c r="AE2618" s="13"/>
      <c r="AF2618" s="13"/>
      <c r="AG2618" s="13"/>
      <c r="AH2618" s="13"/>
      <c r="AI2618" s="13"/>
      <c r="AJ2618" s="13"/>
      <c r="AK2618" s="13"/>
      <c r="AL2618" s="13"/>
      <c r="AM2618" s="13"/>
      <c r="AN2618" s="13"/>
      <c r="AO2618" s="13"/>
      <c r="AP2618" s="13"/>
    </row>
    <row r="2619" spans="1:42" x14ac:dyDescent="0.25">
      <c r="A2619" s="13"/>
      <c r="C2619" s="13"/>
      <c r="D2619" s="13"/>
      <c r="E2619" s="13"/>
      <c r="F2619" s="13"/>
      <c r="G2619" s="13"/>
      <c r="H2619" s="13"/>
      <c r="I2619" s="13"/>
      <c r="J2619" s="13"/>
      <c r="K2619" s="13"/>
      <c r="L2619" s="13"/>
      <c r="M2619" s="13"/>
      <c r="N2619" s="13"/>
      <c r="O2619" s="13"/>
      <c r="P2619" s="13"/>
      <c r="Q2619" s="13"/>
      <c r="R2619" s="13"/>
      <c r="S2619" s="13"/>
      <c r="T2619" s="13"/>
      <c r="U2619" s="13"/>
      <c r="V2619" s="13"/>
      <c r="W2619" s="13"/>
      <c r="X2619" s="13"/>
      <c r="Y2619" s="13"/>
      <c r="Z2619" s="13"/>
      <c r="AA2619" s="13"/>
      <c r="AB2619" s="13"/>
      <c r="AC2619" s="13"/>
      <c r="AD2619" s="13"/>
      <c r="AE2619" s="13"/>
      <c r="AF2619" s="13"/>
      <c r="AG2619" s="13"/>
      <c r="AH2619" s="13"/>
      <c r="AI2619" s="13"/>
      <c r="AJ2619" s="13"/>
      <c r="AK2619" s="13"/>
      <c r="AL2619" s="13"/>
      <c r="AM2619" s="13"/>
      <c r="AN2619" s="13"/>
      <c r="AO2619" s="13"/>
      <c r="AP2619" s="13"/>
    </row>
    <row r="2620" spans="1:42" x14ac:dyDescent="0.25">
      <c r="A2620" s="13"/>
      <c r="C2620" s="13"/>
      <c r="D2620" s="13"/>
      <c r="E2620" s="13"/>
      <c r="F2620" s="13"/>
      <c r="G2620" s="13"/>
      <c r="H2620" s="13"/>
      <c r="I2620" s="13"/>
      <c r="J2620" s="13"/>
      <c r="K2620" s="13"/>
      <c r="L2620" s="13"/>
      <c r="M2620" s="13"/>
      <c r="N2620" s="13"/>
      <c r="O2620" s="13"/>
      <c r="P2620" s="13"/>
      <c r="Q2620" s="13"/>
      <c r="R2620" s="13"/>
      <c r="S2620" s="13"/>
      <c r="T2620" s="13"/>
      <c r="U2620" s="13"/>
      <c r="V2620" s="13"/>
      <c r="W2620" s="13"/>
      <c r="X2620" s="13"/>
      <c r="Y2620" s="13"/>
      <c r="Z2620" s="13"/>
      <c r="AA2620" s="13"/>
      <c r="AB2620" s="13"/>
      <c r="AC2620" s="13"/>
      <c r="AD2620" s="13"/>
      <c r="AE2620" s="13"/>
      <c r="AF2620" s="13"/>
      <c r="AG2620" s="13"/>
      <c r="AH2620" s="13"/>
      <c r="AI2620" s="13"/>
      <c r="AJ2620" s="13"/>
      <c r="AK2620" s="13"/>
      <c r="AL2620" s="13"/>
      <c r="AM2620" s="13"/>
      <c r="AN2620" s="13"/>
      <c r="AO2620" s="13"/>
      <c r="AP2620" s="13"/>
    </row>
    <row r="2621" spans="1:42" x14ac:dyDescent="0.25">
      <c r="A2621" s="13"/>
      <c r="C2621" s="13"/>
      <c r="D2621" s="13"/>
      <c r="E2621" s="13"/>
      <c r="F2621" s="13"/>
      <c r="G2621" s="13"/>
      <c r="H2621" s="13"/>
      <c r="I2621" s="13"/>
      <c r="J2621" s="13"/>
      <c r="K2621" s="13"/>
      <c r="L2621" s="13"/>
      <c r="M2621" s="13"/>
      <c r="N2621" s="13"/>
      <c r="O2621" s="13"/>
      <c r="P2621" s="13"/>
      <c r="Q2621" s="13"/>
      <c r="R2621" s="13"/>
      <c r="S2621" s="13"/>
      <c r="T2621" s="13"/>
      <c r="U2621" s="13"/>
      <c r="V2621" s="13"/>
      <c r="W2621" s="13"/>
      <c r="X2621" s="13"/>
      <c r="Y2621" s="13"/>
      <c r="Z2621" s="13"/>
      <c r="AA2621" s="13"/>
      <c r="AB2621" s="13"/>
      <c r="AC2621" s="13"/>
      <c r="AD2621" s="13"/>
      <c r="AE2621" s="13"/>
      <c r="AF2621" s="13"/>
      <c r="AG2621" s="13"/>
      <c r="AH2621" s="13"/>
      <c r="AI2621" s="13"/>
      <c r="AJ2621" s="13"/>
      <c r="AK2621" s="13"/>
      <c r="AL2621" s="13"/>
      <c r="AM2621" s="13"/>
      <c r="AN2621" s="13"/>
      <c r="AO2621" s="13"/>
      <c r="AP2621" s="13"/>
    </row>
    <row r="2622" spans="1:42" x14ac:dyDescent="0.25">
      <c r="A2622" s="13"/>
      <c r="C2622" s="13"/>
      <c r="D2622" s="13"/>
      <c r="E2622" s="13"/>
      <c r="F2622" s="13"/>
      <c r="G2622" s="13"/>
      <c r="H2622" s="13"/>
      <c r="I2622" s="13"/>
      <c r="J2622" s="13"/>
      <c r="K2622" s="13"/>
      <c r="L2622" s="13"/>
      <c r="M2622" s="13"/>
      <c r="N2622" s="13"/>
      <c r="O2622" s="13"/>
      <c r="P2622" s="13"/>
      <c r="Q2622" s="13"/>
      <c r="R2622" s="13"/>
      <c r="S2622" s="13"/>
      <c r="T2622" s="13"/>
      <c r="U2622" s="13"/>
      <c r="V2622" s="13"/>
      <c r="W2622" s="13"/>
      <c r="X2622" s="13"/>
      <c r="Y2622" s="13"/>
      <c r="Z2622" s="13"/>
      <c r="AA2622" s="13"/>
      <c r="AB2622" s="13"/>
      <c r="AC2622" s="13"/>
      <c r="AD2622" s="13"/>
      <c r="AE2622" s="13"/>
      <c r="AF2622" s="13"/>
      <c r="AG2622" s="13"/>
      <c r="AH2622" s="13"/>
      <c r="AI2622" s="13"/>
      <c r="AJ2622" s="13"/>
      <c r="AK2622" s="13"/>
      <c r="AL2622" s="13"/>
      <c r="AM2622" s="13"/>
      <c r="AN2622" s="13"/>
      <c r="AO2622" s="13"/>
      <c r="AP2622" s="13"/>
    </row>
    <row r="2623" spans="1:42" x14ac:dyDescent="0.25">
      <c r="A2623" s="13"/>
      <c r="C2623" s="13"/>
      <c r="D2623" s="13"/>
      <c r="E2623" s="13"/>
      <c r="F2623" s="13"/>
      <c r="G2623" s="13"/>
      <c r="H2623" s="13"/>
      <c r="I2623" s="13"/>
      <c r="J2623" s="13"/>
      <c r="K2623" s="13"/>
      <c r="L2623" s="13"/>
      <c r="M2623" s="13"/>
      <c r="N2623" s="13"/>
      <c r="O2623" s="13"/>
      <c r="P2623" s="13"/>
      <c r="Q2623" s="13"/>
      <c r="R2623" s="13"/>
      <c r="S2623" s="13"/>
      <c r="T2623" s="13"/>
      <c r="U2623" s="13"/>
      <c r="V2623" s="13"/>
      <c r="W2623" s="13"/>
      <c r="X2623" s="13"/>
      <c r="Y2623" s="13"/>
      <c r="Z2623" s="13"/>
      <c r="AA2623" s="13"/>
      <c r="AB2623" s="13"/>
      <c r="AC2623" s="13"/>
      <c r="AD2623" s="13"/>
      <c r="AE2623" s="13"/>
      <c r="AF2623" s="13"/>
      <c r="AG2623" s="13"/>
      <c r="AH2623" s="13"/>
      <c r="AI2623" s="13"/>
      <c r="AJ2623" s="13"/>
      <c r="AK2623" s="13"/>
      <c r="AL2623" s="13"/>
      <c r="AM2623" s="13"/>
      <c r="AN2623" s="13"/>
      <c r="AO2623" s="13"/>
      <c r="AP2623" s="13"/>
    </row>
    <row r="2624" spans="1:42" x14ac:dyDescent="0.25">
      <c r="A2624" s="13"/>
      <c r="C2624" s="13"/>
      <c r="D2624" s="13"/>
      <c r="E2624" s="13"/>
      <c r="F2624" s="13"/>
      <c r="G2624" s="13"/>
      <c r="H2624" s="13"/>
      <c r="I2624" s="13"/>
      <c r="J2624" s="13"/>
      <c r="K2624" s="13"/>
      <c r="L2624" s="13"/>
      <c r="M2624" s="13"/>
      <c r="N2624" s="13"/>
      <c r="O2624" s="13"/>
      <c r="P2624" s="13"/>
      <c r="Q2624" s="13"/>
      <c r="R2624" s="13"/>
      <c r="S2624" s="13"/>
      <c r="T2624" s="13"/>
      <c r="U2624" s="13"/>
      <c r="V2624" s="13"/>
      <c r="W2624" s="13"/>
      <c r="X2624" s="13"/>
      <c r="Y2624" s="13"/>
      <c r="Z2624" s="13"/>
      <c r="AA2624" s="13"/>
      <c r="AB2624" s="13"/>
      <c r="AC2624" s="13"/>
      <c r="AD2624" s="13"/>
      <c r="AE2624" s="13"/>
      <c r="AF2624" s="13"/>
      <c r="AG2624" s="13"/>
      <c r="AH2624" s="13"/>
      <c r="AI2624" s="13"/>
      <c r="AJ2624" s="13"/>
      <c r="AK2624" s="13"/>
      <c r="AL2624" s="13"/>
      <c r="AM2624" s="13"/>
      <c r="AN2624" s="13"/>
      <c r="AO2624" s="13"/>
      <c r="AP2624" s="13"/>
    </row>
    <row r="2625" spans="1:42" x14ac:dyDescent="0.25">
      <c r="A2625" s="13"/>
      <c r="C2625" s="13"/>
      <c r="D2625" s="13"/>
      <c r="E2625" s="13"/>
      <c r="F2625" s="13"/>
      <c r="G2625" s="13"/>
      <c r="H2625" s="13"/>
      <c r="I2625" s="13"/>
      <c r="J2625" s="13"/>
      <c r="K2625" s="13"/>
      <c r="L2625" s="13"/>
      <c r="M2625" s="13"/>
      <c r="N2625" s="13"/>
      <c r="O2625" s="13"/>
      <c r="P2625" s="13"/>
      <c r="Q2625" s="13"/>
      <c r="R2625" s="13"/>
      <c r="S2625" s="13"/>
      <c r="T2625" s="13"/>
      <c r="U2625" s="13"/>
      <c r="V2625" s="13"/>
      <c r="W2625" s="13"/>
      <c r="X2625" s="13"/>
      <c r="Y2625" s="13"/>
      <c r="Z2625" s="13"/>
      <c r="AA2625" s="13"/>
      <c r="AB2625" s="13"/>
      <c r="AC2625" s="13"/>
      <c r="AD2625" s="13"/>
      <c r="AE2625" s="13"/>
      <c r="AF2625" s="13"/>
      <c r="AG2625" s="13"/>
      <c r="AH2625" s="13"/>
      <c r="AI2625" s="13"/>
      <c r="AJ2625" s="13"/>
      <c r="AK2625" s="13"/>
      <c r="AL2625" s="13"/>
      <c r="AM2625" s="13"/>
      <c r="AN2625" s="13"/>
      <c r="AO2625" s="13"/>
      <c r="AP2625" s="13"/>
    </row>
    <row r="2626" spans="1:42" x14ac:dyDescent="0.25">
      <c r="A2626" s="13"/>
      <c r="C2626" s="13"/>
      <c r="D2626" s="13"/>
      <c r="E2626" s="13"/>
      <c r="F2626" s="13"/>
      <c r="G2626" s="13"/>
      <c r="H2626" s="13"/>
      <c r="I2626" s="13"/>
      <c r="J2626" s="13"/>
      <c r="K2626" s="13"/>
      <c r="L2626" s="13"/>
      <c r="M2626" s="13"/>
      <c r="N2626" s="13"/>
      <c r="O2626" s="13"/>
      <c r="P2626" s="13"/>
      <c r="Q2626" s="13"/>
      <c r="R2626" s="13"/>
      <c r="S2626" s="13"/>
      <c r="T2626" s="13"/>
      <c r="U2626" s="13"/>
      <c r="V2626" s="13"/>
      <c r="W2626" s="13"/>
      <c r="X2626" s="13"/>
      <c r="Y2626" s="13"/>
      <c r="Z2626" s="13"/>
      <c r="AA2626" s="13"/>
      <c r="AB2626" s="13"/>
      <c r="AC2626" s="13"/>
      <c r="AD2626" s="13"/>
      <c r="AE2626" s="13"/>
      <c r="AF2626" s="13"/>
      <c r="AG2626" s="13"/>
      <c r="AH2626" s="13"/>
      <c r="AI2626" s="13"/>
      <c r="AJ2626" s="13"/>
      <c r="AK2626" s="13"/>
      <c r="AL2626" s="13"/>
      <c r="AM2626" s="13"/>
      <c r="AN2626" s="13"/>
      <c r="AO2626" s="13"/>
      <c r="AP2626" s="13"/>
    </row>
    <row r="2627" spans="1:42" x14ac:dyDescent="0.25">
      <c r="A2627" s="13"/>
      <c r="C2627" s="13"/>
      <c r="D2627" s="13"/>
      <c r="E2627" s="13"/>
      <c r="F2627" s="13"/>
      <c r="G2627" s="13"/>
      <c r="H2627" s="13"/>
      <c r="I2627" s="13"/>
      <c r="J2627" s="13"/>
      <c r="K2627" s="13"/>
      <c r="L2627" s="13"/>
      <c r="M2627" s="13"/>
      <c r="N2627" s="13"/>
      <c r="O2627" s="13"/>
      <c r="P2627" s="13"/>
      <c r="Q2627" s="13"/>
      <c r="R2627" s="13"/>
      <c r="S2627" s="13"/>
      <c r="T2627" s="13"/>
      <c r="U2627" s="13"/>
      <c r="V2627" s="13"/>
      <c r="W2627" s="13"/>
      <c r="X2627" s="13"/>
      <c r="Y2627" s="13"/>
      <c r="Z2627" s="13"/>
      <c r="AA2627" s="13"/>
      <c r="AB2627" s="13"/>
      <c r="AC2627" s="13"/>
      <c r="AD2627" s="13"/>
      <c r="AE2627" s="13"/>
      <c r="AF2627" s="13"/>
      <c r="AG2627" s="13"/>
      <c r="AH2627" s="13"/>
      <c r="AI2627" s="13"/>
      <c r="AJ2627" s="13"/>
      <c r="AK2627" s="13"/>
      <c r="AL2627" s="13"/>
      <c r="AM2627" s="13"/>
      <c r="AN2627" s="13"/>
      <c r="AO2627" s="13"/>
      <c r="AP2627" s="13"/>
    </row>
    <row r="2628" spans="1:42" x14ac:dyDescent="0.25">
      <c r="A2628" s="13"/>
      <c r="C2628" s="13"/>
      <c r="D2628" s="13"/>
      <c r="E2628" s="13"/>
      <c r="F2628" s="13"/>
      <c r="G2628" s="13"/>
      <c r="H2628" s="13"/>
      <c r="I2628" s="13"/>
      <c r="J2628" s="13"/>
      <c r="K2628" s="13"/>
      <c r="L2628" s="13"/>
      <c r="M2628" s="13"/>
      <c r="N2628" s="13"/>
      <c r="O2628" s="13"/>
      <c r="P2628" s="13"/>
      <c r="Q2628" s="13"/>
      <c r="R2628" s="13"/>
      <c r="S2628" s="13"/>
      <c r="T2628" s="13"/>
      <c r="U2628" s="13"/>
      <c r="V2628" s="13"/>
      <c r="W2628" s="13"/>
      <c r="X2628" s="13"/>
      <c r="Y2628" s="13"/>
      <c r="Z2628" s="13"/>
      <c r="AA2628" s="13"/>
      <c r="AB2628" s="13"/>
      <c r="AC2628" s="13"/>
      <c r="AD2628" s="13"/>
      <c r="AE2628" s="13"/>
      <c r="AF2628" s="13"/>
      <c r="AG2628" s="13"/>
      <c r="AH2628" s="13"/>
      <c r="AI2628" s="13"/>
      <c r="AJ2628" s="13"/>
      <c r="AK2628" s="13"/>
      <c r="AL2628" s="13"/>
      <c r="AM2628" s="13"/>
      <c r="AN2628" s="13"/>
      <c r="AO2628" s="13"/>
      <c r="AP2628" s="13"/>
    </row>
    <row r="2629" spans="1:42" x14ac:dyDescent="0.25">
      <c r="A2629" s="13"/>
      <c r="C2629" s="13"/>
      <c r="D2629" s="13"/>
      <c r="E2629" s="13"/>
      <c r="F2629" s="13"/>
      <c r="G2629" s="13"/>
      <c r="H2629" s="13"/>
      <c r="I2629" s="13"/>
      <c r="J2629" s="13"/>
      <c r="K2629" s="13"/>
      <c r="L2629" s="13"/>
      <c r="M2629" s="13"/>
      <c r="N2629" s="13"/>
      <c r="O2629" s="13"/>
      <c r="P2629" s="13"/>
      <c r="Q2629" s="13"/>
      <c r="R2629" s="13"/>
      <c r="S2629" s="13"/>
      <c r="T2629" s="13"/>
      <c r="U2629" s="13"/>
      <c r="V2629" s="13"/>
      <c r="W2629" s="13"/>
      <c r="X2629" s="13"/>
      <c r="Y2629" s="13"/>
      <c r="Z2629" s="13"/>
      <c r="AA2629" s="13"/>
      <c r="AB2629" s="13"/>
      <c r="AC2629" s="13"/>
      <c r="AD2629" s="13"/>
      <c r="AE2629" s="13"/>
      <c r="AF2629" s="13"/>
      <c r="AG2629" s="13"/>
      <c r="AH2629" s="13"/>
      <c r="AI2629" s="13"/>
      <c r="AJ2629" s="13"/>
      <c r="AK2629" s="13"/>
      <c r="AL2629" s="13"/>
      <c r="AM2629" s="13"/>
      <c r="AN2629" s="13"/>
      <c r="AO2629" s="13"/>
      <c r="AP2629" s="13"/>
    </row>
    <row r="2630" spans="1:42" x14ac:dyDescent="0.25">
      <c r="A2630" s="13"/>
      <c r="C2630" s="13"/>
      <c r="D2630" s="13"/>
      <c r="E2630" s="13"/>
      <c r="F2630" s="13"/>
      <c r="G2630" s="13"/>
      <c r="H2630" s="13"/>
      <c r="I2630" s="13"/>
      <c r="J2630" s="13"/>
      <c r="K2630" s="13"/>
      <c r="L2630" s="13"/>
      <c r="M2630" s="13"/>
      <c r="N2630" s="13"/>
      <c r="O2630" s="13"/>
      <c r="P2630" s="13"/>
      <c r="Q2630" s="13"/>
      <c r="R2630" s="13"/>
      <c r="S2630" s="13"/>
      <c r="T2630" s="13"/>
      <c r="U2630" s="13"/>
      <c r="V2630" s="13"/>
      <c r="W2630" s="13"/>
      <c r="X2630" s="13"/>
      <c r="Y2630" s="13"/>
      <c r="Z2630" s="13"/>
      <c r="AA2630" s="13"/>
      <c r="AB2630" s="13"/>
      <c r="AC2630" s="13"/>
      <c r="AD2630" s="13"/>
      <c r="AE2630" s="13"/>
      <c r="AF2630" s="13"/>
      <c r="AG2630" s="13"/>
      <c r="AH2630" s="13"/>
      <c r="AI2630" s="13"/>
      <c r="AJ2630" s="13"/>
      <c r="AK2630" s="13"/>
      <c r="AL2630" s="13"/>
      <c r="AM2630" s="13"/>
      <c r="AN2630" s="13"/>
      <c r="AO2630" s="13"/>
      <c r="AP2630" s="13"/>
    </row>
    <row r="2631" spans="1:42" x14ac:dyDescent="0.25">
      <c r="A2631" s="13"/>
      <c r="C2631" s="13"/>
      <c r="D2631" s="13"/>
      <c r="E2631" s="13"/>
      <c r="F2631" s="13"/>
      <c r="G2631" s="13"/>
      <c r="H2631" s="13"/>
      <c r="I2631" s="13"/>
      <c r="J2631" s="13"/>
      <c r="K2631" s="13"/>
      <c r="L2631" s="13"/>
      <c r="M2631" s="13"/>
      <c r="N2631" s="13"/>
      <c r="O2631" s="13"/>
      <c r="P2631" s="13"/>
      <c r="Q2631" s="13"/>
      <c r="R2631" s="13"/>
      <c r="S2631" s="13"/>
      <c r="T2631" s="13"/>
      <c r="U2631" s="13"/>
      <c r="V2631" s="13"/>
      <c r="W2631" s="13"/>
      <c r="X2631" s="13"/>
      <c r="Y2631" s="13"/>
      <c r="Z2631" s="13"/>
      <c r="AA2631" s="13"/>
      <c r="AB2631" s="13"/>
      <c r="AC2631" s="13"/>
      <c r="AD2631" s="13"/>
      <c r="AE2631" s="13"/>
      <c r="AF2631" s="13"/>
      <c r="AG2631" s="13"/>
      <c r="AH2631" s="13"/>
      <c r="AI2631" s="13"/>
      <c r="AJ2631" s="13"/>
      <c r="AK2631" s="13"/>
      <c r="AL2631" s="13"/>
      <c r="AM2631" s="13"/>
      <c r="AN2631" s="13"/>
      <c r="AO2631" s="13"/>
      <c r="AP2631" s="13"/>
    </row>
    <row r="2632" spans="1:42" x14ac:dyDescent="0.25">
      <c r="A2632" s="13"/>
      <c r="C2632" s="13"/>
      <c r="D2632" s="13"/>
      <c r="E2632" s="13"/>
      <c r="F2632" s="13"/>
      <c r="G2632" s="13"/>
      <c r="H2632" s="13"/>
      <c r="I2632" s="13"/>
      <c r="J2632" s="13"/>
      <c r="K2632" s="13"/>
      <c r="L2632" s="13"/>
      <c r="M2632" s="13"/>
      <c r="N2632" s="13"/>
      <c r="O2632" s="13"/>
      <c r="P2632" s="13"/>
      <c r="Q2632" s="13"/>
      <c r="R2632" s="13"/>
      <c r="S2632" s="13"/>
      <c r="T2632" s="13"/>
      <c r="U2632" s="13"/>
      <c r="V2632" s="13"/>
      <c r="W2632" s="13"/>
      <c r="X2632" s="13"/>
      <c r="Y2632" s="13"/>
      <c r="Z2632" s="13"/>
      <c r="AA2632" s="13"/>
      <c r="AB2632" s="13"/>
      <c r="AC2632" s="13"/>
      <c r="AD2632" s="13"/>
      <c r="AE2632" s="13"/>
      <c r="AF2632" s="13"/>
      <c r="AG2632" s="13"/>
      <c r="AH2632" s="13"/>
      <c r="AI2632" s="13"/>
      <c r="AJ2632" s="13"/>
      <c r="AK2632" s="13"/>
      <c r="AL2632" s="13"/>
      <c r="AM2632" s="13"/>
      <c r="AN2632" s="13"/>
      <c r="AO2632" s="13"/>
      <c r="AP2632" s="13"/>
    </row>
    <row r="2633" spans="1:42" x14ac:dyDescent="0.25">
      <c r="A2633" s="13"/>
      <c r="C2633" s="13"/>
      <c r="D2633" s="13"/>
      <c r="E2633" s="13"/>
      <c r="F2633" s="13"/>
      <c r="G2633" s="13"/>
      <c r="H2633" s="13"/>
      <c r="I2633" s="13"/>
      <c r="J2633" s="13"/>
      <c r="K2633" s="13"/>
      <c r="L2633" s="13"/>
      <c r="M2633" s="13"/>
      <c r="N2633" s="13"/>
      <c r="O2633" s="13"/>
      <c r="P2633" s="13"/>
      <c r="Q2633" s="13"/>
      <c r="R2633" s="13"/>
      <c r="S2633" s="13"/>
      <c r="T2633" s="13"/>
      <c r="U2633" s="13"/>
      <c r="V2633" s="13"/>
      <c r="W2633" s="13"/>
      <c r="X2633" s="13"/>
      <c r="Y2633" s="13"/>
      <c r="Z2633" s="13"/>
      <c r="AA2633" s="13"/>
      <c r="AB2633" s="13"/>
      <c r="AC2633" s="13"/>
      <c r="AD2633" s="13"/>
      <c r="AE2633" s="13"/>
      <c r="AF2633" s="13"/>
      <c r="AG2633" s="13"/>
      <c r="AH2633" s="13"/>
      <c r="AI2633" s="13"/>
      <c r="AJ2633" s="13"/>
      <c r="AK2633" s="13"/>
      <c r="AL2633" s="13"/>
      <c r="AM2633" s="13"/>
      <c r="AN2633" s="13"/>
      <c r="AO2633" s="13"/>
      <c r="AP2633" s="13"/>
    </row>
    <row r="2634" spans="1:42" x14ac:dyDescent="0.25">
      <c r="A2634" s="13"/>
      <c r="C2634" s="13"/>
      <c r="D2634" s="13"/>
      <c r="E2634" s="13"/>
      <c r="F2634" s="13"/>
      <c r="G2634" s="13"/>
      <c r="H2634" s="13"/>
      <c r="I2634" s="13"/>
      <c r="J2634" s="13"/>
      <c r="K2634" s="13"/>
      <c r="L2634" s="13"/>
      <c r="M2634" s="13"/>
      <c r="N2634" s="13"/>
      <c r="O2634" s="13"/>
      <c r="P2634" s="13"/>
      <c r="Q2634" s="13"/>
      <c r="R2634" s="13"/>
      <c r="S2634" s="13"/>
      <c r="T2634" s="13"/>
      <c r="U2634" s="13"/>
      <c r="V2634" s="13"/>
      <c r="W2634" s="13"/>
      <c r="X2634" s="13"/>
      <c r="Y2634" s="13"/>
      <c r="Z2634" s="13"/>
      <c r="AA2634" s="13"/>
      <c r="AB2634" s="13"/>
      <c r="AC2634" s="13"/>
      <c r="AD2634" s="13"/>
      <c r="AE2634" s="13"/>
      <c r="AF2634" s="13"/>
      <c r="AG2634" s="13"/>
      <c r="AH2634" s="13"/>
      <c r="AI2634" s="13"/>
      <c r="AJ2634" s="13"/>
      <c r="AK2634" s="13"/>
      <c r="AL2634" s="13"/>
      <c r="AM2634" s="13"/>
      <c r="AN2634" s="13"/>
      <c r="AO2634" s="13"/>
      <c r="AP2634" s="13"/>
    </row>
    <row r="2635" spans="1:42" x14ac:dyDescent="0.25">
      <c r="A2635" s="13"/>
      <c r="C2635" s="13"/>
      <c r="D2635" s="13"/>
      <c r="E2635" s="13"/>
      <c r="F2635" s="13"/>
      <c r="G2635" s="13"/>
      <c r="H2635" s="13"/>
      <c r="I2635" s="13"/>
      <c r="J2635" s="13"/>
      <c r="K2635" s="13"/>
      <c r="L2635" s="13"/>
      <c r="M2635" s="13"/>
      <c r="N2635" s="13"/>
      <c r="O2635" s="13"/>
      <c r="P2635" s="13"/>
      <c r="Q2635" s="13"/>
      <c r="R2635" s="13"/>
      <c r="S2635" s="13"/>
      <c r="T2635" s="13"/>
      <c r="U2635" s="13"/>
      <c r="V2635" s="13"/>
      <c r="W2635" s="13"/>
      <c r="X2635" s="13"/>
      <c r="Y2635" s="13"/>
      <c r="Z2635" s="13"/>
      <c r="AA2635" s="13"/>
      <c r="AB2635" s="13"/>
      <c r="AC2635" s="13"/>
      <c r="AD2635" s="13"/>
      <c r="AE2635" s="13"/>
      <c r="AF2635" s="13"/>
      <c r="AG2635" s="13"/>
      <c r="AH2635" s="13"/>
      <c r="AI2635" s="13"/>
      <c r="AJ2635" s="13"/>
      <c r="AK2635" s="13"/>
      <c r="AL2635" s="13"/>
      <c r="AM2635" s="13"/>
      <c r="AN2635" s="13"/>
      <c r="AO2635" s="13"/>
      <c r="AP2635" s="13"/>
    </row>
    <row r="2636" spans="1:42" x14ac:dyDescent="0.25">
      <c r="A2636" s="13"/>
      <c r="C2636" s="13"/>
      <c r="D2636" s="13"/>
      <c r="E2636" s="13"/>
      <c r="F2636" s="13"/>
      <c r="G2636" s="13"/>
      <c r="H2636" s="13"/>
      <c r="I2636" s="13"/>
      <c r="J2636" s="13"/>
      <c r="K2636" s="13"/>
      <c r="L2636" s="13"/>
      <c r="M2636" s="13"/>
      <c r="N2636" s="13"/>
      <c r="O2636" s="13"/>
      <c r="P2636" s="13"/>
      <c r="Q2636" s="13"/>
      <c r="R2636" s="13"/>
      <c r="S2636" s="13"/>
      <c r="T2636" s="13"/>
      <c r="U2636" s="13"/>
      <c r="V2636" s="13"/>
      <c r="W2636" s="13"/>
      <c r="X2636" s="13"/>
      <c r="Y2636" s="13"/>
      <c r="Z2636" s="13"/>
      <c r="AA2636" s="13"/>
      <c r="AB2636" s="13"/>
      <c r="AC2636" s="13"/>
      <c r="AD2636" s="13"/>
      <c r="AE2636" s="13"/>
      <c r="AF2636" s="13"/>
      <c r="AG2636" s="13"/>
      <c r="AH2636" s="13"/>
      <c r="AI2636" s="13"/>
      <c r="AJ2636" s="13"/>
      <c r="AK2636" s="13"/>
      <c r="AL2636" s="13"/>
      <c r="AM2636" s="13"/>
      <c r="AN2636" s="13"/>
      <c r="AO2636" s="13"/>
      <c r="AP2636" s="13"/>
    </row>
    <row r="2637" spans="1:42" x14ac:dyDescent="0.25">
      <c r="A2637" s="13"/>
      <c r="C2637" s="13"/>
      <c r="D2637" s="13"/>
      <c r="E2637" s="13"/>
      <c r="F2637" s="13"/>
      <c r="G2637" s="13"/>
      <c r="H2637" s="13"/>
      <c r="I2637" s="13"/>
      <c r="J2637" s="13"/>
      <c r="K2637" s="13"/>
      <c r="L2637" s="13"/>
      <c r="M2637" s="13"/>
      <c r="N2637" s="13"/>
      <c r="O2637" s="13"/>
      <c r="P2637" s="13"/>
      <c r="Q2637" s="13"/>
      <c r="R2637" s="13"/>
      <c r="S2637" s="13"/>
      <c r="T2637" s="13"/>
      <c r="U2637" s="13"/>
      <c r="V2637" s="13"/>
      <c r="W2637" s="13"/>
      <c r="X2637" s="13"/>
      <c r="Y2637" s="13"/>
      <c r="Z2637" s="13"/>
      <c r="AA2637" s="13"/>
      <c r="AB2637" s="13"/>
      <c r="AC2637" s="13"/>
      <c r="AD2637" s="13"/>
      <c r="AE2637" s="13"/>
      <c r="AF2637" s="13"/>
      <c r="AG2637" s="13"/>
      <c r="AH2637" s="13"/>
      <c r="AI2637" s="13"/>
      <c r="AJ2637" s="13"/>
      <c r="AK2637" s="13"/>
      <c r="AL2637" s="13"/>
      <c r="AM2637" s="13"/>
      <c r="AN2637" s="13"/>
      <c r="AO2637" s="13"/>
      <c r="AP2637" s="13"/>
    </row>
    <row r="2638" spans="1:42" x14ac:dyDescent="0.25">
      <c r="A2638" s="13"/>
      <c r="C2638" s="13"/>
      <c r="D2638" s="13"/>
      <c r="E2638" s="13"/>
      <c r="F2638" s="13"/>
      <c r="G2638" s="13"/>
      <c r="H2638" s="13"/>
      <c r="I2638" s="13"/>
      <c r="J2638" s="13"/>
      <c r="K2638" s="13"/>
      <c r="L2638" s="13"/>
      <c r="M2638" s="13"/>
      <c r="N2638" s="13"/>
      <c r="O2638" s="13"/>
      <c r="P2638" s="13"/>
      <c r="Q2638" s="13"/>
      <c r="R2638" s="13"/>
      <c r="S2638" s="13"/>
      <c r="T2638" s="13"/>
      <c r="U2638" s="13"/>
      <c r="V2638" s="13"/>
      <c r="W2638" s="13"/>
      <c r="X2638" s="13"/>
      <c r="Y2638" s="13"/>
      <c r="Z2638" s="13"/>
      <c r="AA2638" s="13"/>
      <c r="AB2638" s="13"/>
      <c r="AC2638" s="13"/>
      <c r="AD2638" s="13"/>
      <c r="AE2638" s="13"/>
      <c r="AF2638" s="13"/>
      <c r="AG2638" s="13"/>
      <c r="AH2638" s="13"/>
      <c r="AI2638" s="13"/>
      <c r="AJ2638" s="13"/>
      <c r="AK2638" s="13"/>
      <c r="AL2638" s="13"/>
      <c r="AM2638" s="13"/>
      <c r="AN2638" s="13"/>
      <c r="AO2638" s="13"/>
      <c r="AP2638" s="13"/>
    </row>
    <row r="2639" spans="1:42" x14ac:dyDescent="0.25">
      <c r="A2639" s="13"/>
      <c r="C2639" s="13"/>
      <c r="D2639" s="13"/>
      <c r="E2639" s="13"/>
      <c r="F2639" s="13"/>
      <c r="G2639" s="13"/>
      <c r="H2639" s="13"/>
      <c r="I2639" s="13"/>
      <c r="J2639" s="13"/>
      <c r="K2639" s="13"/>
      <c r="L2639" s="13"/>
      <c r="M2639" s="13"/>
      <c r="N2639" s="13"/>
      <c r="O2639" s="13"/>
      <c r="P2639" s="13"/>
      <c r="Q2639" s="13"/>
      <c r="R2639" s="13"/>
      <c r="S2639" s="13"/>
      <c r="T2639" s="13"/>
      <c r="U2639" s="13"/>
      <c r="V2639" s="13"/>
      <c r="W2639" s="13"/>
      <c r="X2639" s="13"/>
      <c r="Y2639" s="13"/>
      <c r="Z2639" s="13"/>
      <c r="AA2639" s="13"/>
      <c r="AB2639" s="13"/>
      <c r="AC2639" s="13"/>
      <c r="AD2639" s="13"/>
      <c r="AE2639" s="13"/>
      <c r="AF2639" s="13"/>
      <c r="AG2639" s="13"/>
      <c r="AH2639" s="13"/>
      <c r="AI2639" s="13"/>
      <c r="AJ2639" s="13"/>
      <c r="AK2639" s="13"/>
      <c r="AL2639" s="13"/>
      <c r="AM2639" s="13"/>
      <c r="AN2639" s="13"/>
      <c r="AO2639" s="13"/>
      <c r="AP2639" s="13"/>
    </row>
    <row r="2640" spans="1:42" x14ac:dyDescent="0.25">
      <c r="A2640" s="13"/>
      <c r="C2640" s="13"/>
      <c r="D2640" s="13"/>
      <c r="E2640" s="13"/>
      <c r="F2640" s="13"/>
      <c r="G2640" s="13"/>
      <c r="H2640" s="13"/>
      <c r="I2640" s="13"/>
      <c r="J2640" s="13"/>
      <c r="K2640" s="13"/>
      <c r="L2640" s="13"/>
      <c r="M2640" s="13"/>
      <c r="N2640" s="13"/>
      <c r="O2640" s="13"/>
      <c r="P2640" s="13"/>
      <c r="Q2640" s="13"/>
      <c r="R2640" s="13"/>
      <c r="S2640" s="13"/>
      <c r="T2640" s="13"/>
      <c r="U2640" s="13"/>
      <c r="V2640" s="13"/>
      <c r="W2640" s="13"/>
      <c r="X2640" s="13"/>
      <c r="Y2640" s="13"/>
      <c r="Z2640" s="13"/>
      <c r="AA2640" s="13"/>
      <c r="AB2640" s="13"/>
      <c r="AC2640" s="13"/>
      <c r="AD2640" s="13"/>
      <c r="AE2640" s="13"/>
      <c r="AF2640" s="13"/>
      <c r="AG2640" s="13"/>
      <c r="AH2640" s="13"/>
      <c r="AI2640" s="13"/>
      <c r="AJ2640" s="13"/>
      <c r="AK2640" s="13"/>
      <c r="AL2640" s="13"/>
      <c r="AM2640" s="13"/>
      <c r="AN2640" s="13"/>
      <c r="AO2640" s="13"/>
      <c r="AP2640" s="13"/>
    </row>
    <row r="2641" spans="1:42" x14ac:dyDescent="0.25">
      <c r="A2641" s="13"/>
      <c r="C2641" s="13"/>
      <c r="D2641" s="13"/>
      <c r="E2641" s="13"/>
      <c r="F2641" s="13"/>
      <c r="G2641" s="13"/>
      <c r="H2641" s="13"/>
      <c r="I2641" s="13"/>
      <c r="J2641" s="13"/>
      <c r="K2641" s="13"/>
      <c r="L2641" s="13"/>
      <c r="M2641" s="13"/>
      <c r="N2641" s="13"/>
      <c r="O2641" s="13"/>
      <c r="P2641" s="13"/>
      <c r="Q2641" s="13"/>
      <c r="R2641" s="13"/>
      <c r="S2641" s="13"/>
      <c r="T2641" s="13"/>
      <c r="U2641" s="13"/>
      <c r="V2641" s="13"/>
      <c r="W2641" s="13"/>
      <c r="X2641" s="13"/>
      <c r="Y2641" s="13"/>
      <c r="Z2641" s="13"/>
      <c r="AA2641" s="13"/>
      <c r="AB2641" s="13"/>
      <c r="AC2641" s="13"/>
      <c r="AD2641" s="13"/>
      <c r="AE2641" s="13"/>
      <c r="AF2641" s="13"/>
      <c r="AG2641" s="13"/>
      <c r="AH2641" s="13"/>
      <c r="AI2641" s="13"/>
      <c r="AJ2641" s="13"/>
      <c r="AK2641" s="13"/>
      <c r="AL2641" s="13"/>
      <c r="AM2641" s="13"/>
      <c r="AN2641" s="13"/>
      <c r="AO2641" s="13"/>
      <c r="AP2641" s="13"/>
    </row>
    <row r="2642" spans="1:42" x14ac:dyDescent="0.25">
      <c r="A2642" s="13"/>
      <c r="C2642" s="13"/>
      <c r="D2642" s="13"/>
      <c r="E2642" s="13"/>
      <c r="F2642" s="13"/>
      <c r="G2642" s="13"/>
      <c r="H2642" s="13"/>
      <c r="I2642" s="13"/>
      <c r="J2642" s="13"/>
      <c r="K2642" s="13"/>
      <c r="L2642" s="13"/>
      <c r="M2642" s="13"/>
      <c r="N2642" s="13"/>
      <c r="O2642" s="13"/>
      <c r="P2642" s="13"/>
      <c r="Q2642" s="13"/>
      <c r="R2642" s="13"/>
      <c r="S2642" s="13"/>
      <c r="T2642" s="13"/>
      <c r="U2642" s="13"/>
      <c r="V2642" s="13"/>
      <c r="W2642" s="13"/>
      <c r="X2642" s="13"/>
      <c r="Y2642" s="13"/>
      <c r="Z2642" s="13"/>
      <c r="AA2642" s="13"/>
      <c r="AB2642" s="13"/>
      <c r="AC2642" s="13"/>
      <c r="AD2642" s="13"/>
      <c r="AE2642" s="13"/>
      <c r="AF2642" s="13"/>
      <c r="AG2642" s="13"/>
      <c r="AH2642" s="13"/>
      <c r="AI2642" s="13"/>
      <c r="AJ2642" s="13"/>
      <c r="AK2642" s="13"/>
      <c r="AL2642" s="13"/>
      <c r="AM2642" s="13"/>
      <c r="AN2642" s="13"/>
      <c r="AO2642" s="13"/>
      <c r="AP2642" s="13"/>
    </row>
    <row r="2643" spans="1:42" x14ac:dyDescent="0.25">
      <c r="A2643" s="13"/>
      <c r="C2643" s="13"/>
      <c r="D2643" s="13"/>
      <c r="E2643" s="13"/>
      <c r="F2643" s="13"/>
      <c r="G2643" s="13"/>
      <c r="H2643" s="13"/>
      <c r="I2643" s="13"/>
      <c r="J2643" s="13"/>
      <c r="K2643" s="13"/>
      <c r="L2643" s="13"/>
      <c r="M2643" s="13"/>
      <c r="N2643" s="13"/>
      <c r="O2643" s="13"/>
      <c r="P2643" s="13"/>
      <c r="Q2643" s="13"/>
      <c r="R2643" s="13"/>
      <c r="S2643" s="13"/>
      <c r="T2643" s="13"/>
      <c r="U2643" s="13"/>
      <c r="V2643" s="13"/>
      <c r="W2643" s="13"/>
      <c r="X2643" s="13"/>
      <c r="Y2643" s="13"/>
      <c r="Z2643" s="13"/>
      <c r="AA2643" s="13"/>
      <c r="AB2643" s="13"/>
      <c r="AC2643" s="13"/>
      <c r="AD2643" s="13"/>
      <c r="AE2643" s="13"/>
      <c r="AF2643" s="13"/>
      <c r="AG2643" s="13"/>
      <c r="AH2643" s="13"/>
      <c r="AI2643" s="13"/>
      <c r="AJ2643" s="13"/>
      <c r="AK2643" s="13"/>
      <c r="AL2643" s="13"/>
      <c r="AM2643" s="13"/>
      <c r="AN2643" s="13"/>
      <c r="AO2643" s="13"/>
      <c r="AP2643" s="13"/>
    </row>
    <row r="2644" spans="1:42" x14ac:dyDescent="0.25">
      <c r="A2644" s="13"/>
      <c r="C2644" s="13"/>
      <c r="D2644" s="13"/>
      <c r="E2644" s="13"/>
      <c r="F2644" s="13"/>
      <c r="G2644" s="13"/>
      <c r="H2644" s="13"/>
      <c r="I2644" s="13"/>
      <c r="J2644" s="13"/>
      <c r="K2644" s="13"/>
      <c r="L2644" s="13"/>
      <c r="M2644" s="13"/>
      <c r="N2644" s="13"/>
      <c r="O2644" s="13"/>
      <c r="P2644" s="13"/>
      <c r="Q2644" s="13"/>
      <c r="R2644" s="13"/>
      <c r="S2644" s="13"/>
      <c r="T2644" s="13"/>
      <c r="U2644" s="13"/>
      <c r="V2644" s="13"/>
      <c r="W2644" s="13"/>
      <c r="X2644" s="13"/>
      <c r="Y2644" s="13"/>
      <c r="Z2644" s="13"/>
      <c r="AA2644" s="13"/>
      <c r="AB2644" s="13"/>
      <c r="AC2644" s="13"/>
      <c r="AD2644" s="13"/>
      <c r="AE2644" s="13"/>
      <c r="AF2644" s="13"/>
      <c r="AG2644" s="13"/>
      <c r="AH2644" s="13"/>
      <c r="AI2644" s="13"/>
      <c r="AJ2644" s="13"/>
      <c r="AK2644" s="13"/>
      <c r="AL2644" s="13"/>
      <c r="AM2644" s="13"/>
      <c r="AN2644" s="13"/>
      <c r="AO2644" s="13"/>
      <c r="AP2644" s="13"/>
    </row>
    <row r="2645" spans="1:42" x14ac:dyDescent="0.25">
      <c r="A2645" s="13"/>
      <c r="C2645" s="13"/>
      <c r="D2645" s="13"/>
      <c r="E2645" s="13"/>
      <c r="F2645" s="13"/>
      <c r="G2645" s="13"/>
      <c r="H2645" s="13"/>
      <c r="I2645" s="13"/>
      <c r="J2645" s="13"/>
      <c r="K2645" s="13"/>
      <c r="L2645" s="13"/>
      <c r="M2645" s="13"/>
      <c r="N2645" s="13"/>
      <c r="O2645" s="13"/>
      <c r="P2645" s="13"/>
      <c r="Q2645" s="13"/>
      <c r="R2645" s="13"/>
      <c r="S2645" s="13"/>
      <c r="T2645" s="13"/>
      <c r="U2645" s="13"/>
      <c r="V2645" s="13"/>
      <c r="W2645" s="13"/>
      <c r="X2645" s="13"/>
      <c r="Y2645" s="13"/>
      <c r="Z2645" s="13"/>
      <c r="AA2645" s="13"/>
      <c r="AB2645" s="13"/>
      <c r="AC2645" s="13"/>
      <c r="AD2645" s="13"/>
      <c r="AE2645" s="13"/>
      <c r="AF2645" s="13"/>
      <c r="AG2645" s="13"/>
      <c r="AH2645" s="13"/>
      <c r="AI2645" s="13"/>
      <c r="AJ2645" s="13"/>
      <c r="AK2645" s="13"/>
      <c r="AL2645" s="13"/>
      <c r="AM2645" s="13"/>
      <c r="AN2645" s="13"/>
      <c r="AO2645" s="13"/>
      <c r="AP2645" s="13"/>
    </row>
    <row r="2646" spans="1:42" x14ac:dyDescent="0.25">
      <c r="A2646" s="13"/>
      <c r="C2646" s="13"/>
      <c r="D2646" s="13"/>
      <c r="E2646" s="13"/>
      <c r="F2646" s="13"/>
      <c r="G2646" s="13"/>
      <c r="H2646" s="13"/>
      <c r="I2646" s="13"/>
      <c r="J2646" s="13"/>
      <c r="K2646" s="13"/>
      <c r="L2646" s="13"/>
      <c r="M2646" s="13"/>
      <c r="N2646" s="13"/>
      <c r="O2646" s="13"/>
      <c r="P2646" s="13"/>
      <c r="Q2646" s="13"/>
      <c r="R2646" s="13"/>
      <c r="S2646" s="13"/>
      <c r="T2646" s="13"/>
      <c r="U2646" s="13"/>
      <c r="V2646" s="13"/>
      <c r="W2646" s="13"/>
      <c r="X2646" s="13"/>
      <c r="Y2646" s="13"/>
      <c r="Z2646" s="13"/>
      <c r="AA2646" s="13"/>
      <c r="AB2646" s="13"/>
      <c r="AC2646" s="13"/>
      <c r="AD2646" s="13"/>
      <c r="AE2646" s="13"/>
      <c r="AF2646" s="13"/>
      <c r="AG2646" s="13"/>
      <c r="AH2646" s="13"/>
      <c r="AI2646" s="13"/>
      <c r="AJ2646" s="13"/>
      <c r="AK2646" s="13"/>
      <c r="AL2646" s="13"/>
      <c r="AM2646" s="13"/>
      <c r="AN2646" s="13"/>
      <c r="AO2646" s="13"/>
      <c r="AP2646" s="13"/>
    </row>
    <row r="2647" spans="1:42" x14ac:dyDescent="0.25">
      <c r="A2647" s="13"/>
      <c r="C2647" s="13"/>
      <c r="D2647" s="13"/>
      <c r="E2647" s="13"/>
      <c r="F2647" s="13"/>
      <c r="G2647" s="13"/>
      <c r="H2647" s="13"/>
      <c r="I2647" s="13"/>
      <c r="J2647" s="13"/>
      <c r="K2647" s="13"/>
      <c r="L2647" s="13"/>
      <c r="M2647" s="13"/>
      <c r="N2647" s="13"/>
      <c r="O2647" s="13"/>
      <c r="P2647" s="13"/>
      <c r="Q2647" s="13"/>
      <c r="R2647" s="13"/>
      <c r="S2647" s="13"/>
      <c r="T2647" s="13"/>
      <c r="U2647" s="13"/>
      <c r="V2647" s="13"/>
      <c r="W2647" s="13"/>
      <c r="X2647" s="13"/>
      <c r="Y2647" s="13"/>
      <c r="Z2647" s="13"/>
      <c r="AA2647" s="13"/>
      <c r="AB2647" s="13"/>
      <c r="AC2647" s="13"/>
      <c r="AD2647" s="13"/>
      <c r="AE2647" s="13"/>
      <c r="AF2647" s="13"/>
      <c r="AG2647" s="13"/>
      <c r="AH2647" s="13"/>
      <c r="AI2647" s="13"/>
      <c r="AJ2647" s="13"/>
      <c r="AK2647" s="13"/>
      <c r="AL2647" s="13"/>
      <c r="AM2647" s="13"/>
      <c r="AN2647" s="13"/>
      <c r="AO2647" s="13"/>
      <c r="AP2647" s="13"/>
    </row>
    <row r="2648" spans="1:42" x14ac:dyDescent="0.25">
      <c r="A2648" s="13"/>
      <c r="C2648" s="13"/>
      <c r="D2648" s="13"/>
      <c r="E2648" s="13"/>
      <c r="F2648" s="13"/>
      <c r="G2648" s="13"/>
      <c r="H2648" s="13"/>
      <c r="I2648" s="13"/>
      <c r="J2648" s="13"/>
      <c r="K2648" s="13"/>
      <c r="L2648" s="13"/>
      <c r="M2648" s="13"/>
      <c r="N2648" s="13"/>
      <c r="O2648" s="13"/>
      <c r="P2648" s="13"/>
      <c r="Q2648" s="13"/>
      <c r="R2648" s="13"/>
      <c r="S2648" s="13"/>
      <c r="T2648" s="13"/>
      <c r="U2648" s="13"/>
      <c r="V2648" s="13"/>
      <c r="W2648" s="13"/>
      <c r="X2648" s="13"/>
      <c r="Y2648" s="13"/>
      <c r="Z2648" s="13"/>
      <c r="AA2648" s="13"/>
      <c r="AB2648" s="13"/>
      <c r="AC2648" s="13"/>
      <c r="AD2648" s="13"/>
      <c r="AE2648" s="13"/>
      <c r="AF2648" s="13"/>
      <c r="AG2648" s="13"/>
      <c r="AH2648" s="13"/>
      <c r="AI2648" s="13"/>
      <c r="AJ2648" s="13"/>
      <c r="AK2648" s="13"/>
      <c r="AL2648" s="13"/>
      <c r="AM2648" s="13"/>
      <c r="AN2648" s="13"/>
      <c r="AO2648" s="13"/>
      <c r="AP2648" s="13"/>
    </row>
    <row r="2649" spans="1:42" x14ac:dyDescent="0.25">
      <c r="A2649" s="13"/>
      <c r="C2649" s="13"/>
      <c r="D2649" s="13"/>
      <c r="E2649" s="13"/>
      <c r="F2649" s="13"/>
      <c r="G2649" s="13"/>
      <c r="H2649" s="13"/>
      <c r="I2649" s="13"/>
      <c r="J2649" s="13"/>
      <c r="K2649" s="13"/>
      <c r="L2649" s="13"/>
      <c r="M2649" s="13"/>
      <c r="N2649" s="13"/>
      <c r="O2649" s="13"/>
      <c r="P2649" s="13"/>
      <c r="Q2649" s="13"/>
      <c r="R2649" s="13"/>
      <c r="S2649" s="13"/>
      <c r="T2649" s="13"/>
      <c r="U2649" s="13"/>
      <c r="V2649" s="13"/>
      <c r="W2649" s="13"/>
      <c r="X2649" s="13"/>
      <c r="Y2649" s="13"/>
      <c r="Z2649" s="13"/>
      <c r="AA2649" s="13"/>
      <c r="AB2649" s="13"/>
      <c r="AC2649" s="13"/>
      <c r="AD2649" s="13"/>
      <c r="AE2649" s="13"/>
      <c r="AF2649" s="13"/>
      <c r="AG2649" s="13"/>
      <c r="AH2649" s="13"/>
      <c r="AI2649" s="13"/>
      <c r="AJ2649" s="13"/>
      <c r="AK2649" s="13"/>
      <c r="AL2649" s="13"/>
      <c r="AM2649" s="13"/>
      <c r="AN2649" s="13"/>
      <c r="AO2649" s="13"/>
      <c r="AP2649" s="13"/>
    </row>
    <row r="2650" spans="1:42" x14ac:dyDescent="0.25">
      <c r="A2650" s="13"/>
      <c r="C2650" s="13"/>
      <c r="D2650" s="13"/>
      <c r="E2650" s="13"/>
      <c r="F2650" s="13"/>
      <c r="G2650" s="13"/>
      <c r="H2650" s="13"/>
      <c r="I2650" s="13"/>
      <c r="J2650" s="13"/>
      <c r="K2650" s="13"/>
      <c r="L2650" s="13"/>
      <c r="M2650" s="13"/>
      <c r="N2650" s="13"/>
      <c r="O2650" s="13"/>
      <c r="P2650" s="13"/>
      <c r="Q2650" s="13"/>
      <c r="R2650" s="13"/>
      <c r="S2650" s="13"/>
      <c r="T2650" s="13"/>
      <c r="U2650" s="13"/>
      <c r="V2650" s="13"/>
      <c r="W2650" s="13"/>
      <c r="X2650" s="13"/>
      <c r="Y2650" s="13"/>
      <c r="Z2650" s="13"/>
      <c r="AA2650" s="13"/>
      <c r="AB2650" s="13"/>
      <c r="AC2650" s="13"/>
      <c r="AD2650" s="13"/>
      <c r="AE2650" s="13"/>
      <c r="AF2650" s="13"/>
      <c r="AG2650" s="13"/>
      <c r="AH2650" s="13"/>
      <c r="AI2650" s="13"/>
      <c r="AJ2650" s="13"/>
      <c r="AK2650" s="13"/>
      <c r="AL2650" s="13"/>
      <c r="AM2650" s="13"/>
      <c r="AN2650" s="13"/>
      <c r="AO2650" s="13"/>
      <c r="AP2650" s="13"/>
    </row>
    <row r="2651" spans="1:42" x14ac:dyDescent="0.25">
      <c r="A2651" s="13"/>
      <c r="C2651" s="13"/>
      <c r="D2651" s="13"/>
      <c r="E2651" s="13"/>
      <c r="F2651" s="13"/>
      <c r="G2651" s="13"/>
      <c r="H2651" s="13"/>
      <c r="I2651" s="13"/>
      <c r="J2651" s="13"/>
      <c r="K2651" s="13"/>
      <c r="L2651" s="13"/>
      <c r="M2651" s="13"/>
      <c r="N2651" s="13"/>
      <c r="O2651" s="13"/>
      <c r="P2651" s="13"/>
      <c r="Q2651" s="13"/>
      <c r="R2651" s="13"/>
      <c r="S2651" s="13"/>
      <c r="T2651" s="13"/>
      <c r="U2651" s="13"/>
      <c r="V2651" s="13"/>
      <c r="W2651" s="13"/>
      <c r="X2651" s="13"/>
      <c r="Y2651" s="13"/>
      <c r="Z2651" s="13"/>
      <c r="AA2651" s="13"/>
      <c r="AB2651" s="13"/>
      <c r="AC2651" s="13"/>
      <c r="AD2651" s="13"/>
      <c r="AE2651" s="13"/>
      <c r="AF2651" s="13"/>
      <c r="AG2651" s="13"/>
      <c r="AH2651" s="13"/>
      <c r="AI2651" s="13"/>
      <c r="AJ2651" s="13"/>
      <c r="AK2651" s="13"/>
      <c r="AL2651" s="13"/>
      <c r="AM2651" s="13"/>
      <c r="AN2651" s="13"/>
      <c r="AO2651" s="13"/>
      <c r="AP2651" s="13"/>
    </row>
    <row r="2652" spans="1:42" x14ac:dyDescent="0.25">
      <c r="A2652" s="13"/>
      <c r="C2652" s="13"/>
      <c r="D2652" s="13"/>
      <c r="E2652" s="13"/>
      <c r="F2652" s="13"/>
      <c r="G2652" s="13"/>
      <c r="H2652" s="13"/>
      <c r="I2652" s="13"/>
      <c r="J2652" s="13"/>
      <c r="K2652" s="13"/>
      <c r="L2652" s="13"/>
      <c r="M2652" s="13"/>
      <c r="N2652" s="13"/>
      <c r="O2652" s="13"/>
      <c r="P2652" s="13"/>
      <c r="Q2652" s="13"/>
      <c r="R2652" s="13"/>
      <c r="S2652" s="13"/>
      <c r="T2652" s="13"/>
      <c r="U2652" s="13"/>
      <c r="V2652" s="13"/>
      <c r="W2652" s="13"/>
      <c r="X2652" s="13"/>
      <c r="Y2652" s="13"/>
      <c r="Z2652" s="13"/>
      <c r="AA2652" s="13"/>
      <c r="AB2652" s="13"/>
      <c r="AC2652" s="13"/>
      <c r="AD2652" s="13"/>
      <c r="AE2652" s="13"/>
      <c r="AF2652" s="13"/>
      <c r="AG2652" s="13"/>
      <c r="AH2652" s="13"/>
      <c r="AI2652" s="13"/>
      <c r="AJ2652" s="13"/>
      <c r="AK2652" s="13"/>
      <c r="AL2652" s="13"/>
      <c r="AM2652" s="13"/>
      <c r="AN2652" s="13"/>
      <c r="AO2652" s="13"/>
      <c r="AP2652" s="13"/>
    </row>
    <row r="2653" spans="1:42" x14ac:dyDescent="0.25">
      <c r="A2653" s="13"/>
      <c r="C2653" s="13"/>
      <c r="D2653" s="13"/>
      <c r="E2653" s="13"/>
      <c r="F2653" s="13"/>
      <c r="G2653" s="13"/>
      <c r="H2653" s="13"/>
      <c r="I2653" s="13"/>
      <c r="J2653" s="13"/>
      <c r="K2653" s="13"/>
      <c r="L2653" s="13"/>
      <c r="M2653" s="13"/>
      <c r="N2653" s="13"/>
      <c r="O2653" s="13"/>
      <c r="P2653" s="13"/>
      <c r="Q2653" s="13"/>
      <c r="R2653" s="13"/>
      <c r="S2653" s="13"/>
      <c r="T2653" s="13"/>
      <c r="U2653" s="13"/>
      <c r="V2653" s="13"/>
      <c r="W2653" s="13"/>
      <c r="X2653" s="13"/>
      <c r="Y2653" s="13"/>
      <c r="Z2653" s="13"/>
      <c r="AA2653" s="13"/>
      <c r="AB2653" s="13"/>
      <c r="AC2653" s="13"/>
      <c r="AD2653" s="13"/>
      <c r="AE2653" s="13"/>
      <c r="AF2653" s="13"/>
      <c r="AG2653" s="13"/>
      <c r="AH2653" s="13"/>
      <c r="AI2653" s="13"/>
      <c r="AJ2653" s="13"/>
      <c r="AK2653" s="13"/>
      <c r="AL2653" s="13"/>
      <c r="AM2653" s="13"/>
      <c r="AN2653" s="13"/>
      <c r="AO2653" s="13"/>
      <c r="AP2653" s="13"/>
    </row>
    <row r="2654" spans="1:42" x14ac:dyDescent="0.25">
      <c r="A2654" s="13"/>
      <c r="C2654" s="13"/>
      <c r="D2654" s="13"/>
      <c r="E2654" s="13"/>
      <c r="F2654" s="13"/>
      <c r="G2654" s="13"/>
      <c r="H2654" s="13"/>
      <c r="I2654" s="13"/>
      <c r="J2654" s="13"/>
      <c r="K2654" s="13"/>
      <c r="L2654" s="13"/>
      <c r="M2654" s="13"/>
      <c r="N2654" s="13"/>
      <c r="O2654" s="13"/>
      <c r="P2654" s="13"/>
      <c r="Q2654" s="13"/>
      <c r="R2654" s="13"/>
      <c r="S2654" s="13"/>
      <c r="T2654" s="13"/>
      <c r="U2654" s="13"/>
      <c r="V2654" s="13"/>
      <c r="W2654" s="13"/>
      <c r="X2654" s="13"/>
      <c r="Y2654" s="13"/>
      <c r="Z2654" s="13"/>
      <c r="AA2654" s="13"/>
      <c r="AB2654" s="13"/>
      <c r="AC2654" s="13"/>
      <c r="AD2654" s="13"/>
      <c r="AE2654" s="13"/>
      <c r="AF2654" s="13"/>
      <c r="AG2654" s="13"/>
      <c r="AH2654" s="13"/>
      <c r="AI2654" s="13"/>
      <c r="AJ2654" s="13"/>
      <c r="AK2654" s="13"/>
      <c r="AL2654" s="13"/>
      <c r="AM2654" s="13"/>
      <c r="AN2654" s="13"/>
      <c r="AO2654" s="13"/>
      <c r="AP2654" s="13"/>
    </row>
    <row r="2655" spans="1:42" x14ac:dyDescent="0.25">
      <c r="A2655" s="13"/>
      <c r="C2655" s="13"/>
      <c r="D2655" s="13"/>
      <c r="E2655" s="13"/>
      <c r="F2655" s="13"/>
      <c r="G2655" s="13"/>
      <c r="H2655" s="13"/>
      <c r="I2655" s="13"/>
      <c r="J2655" s="13"/>
      <c r="K2655" s="13"/>
      <c r="L2655" s="13"/>
      <c r="M2655" s="13"/>
      <c r="N2655" s="13"/>
      <c r="O2655" s="13"/>
      <c r="P2655" s="13"/>
      <c r="Q2655" s="13"/>
      <c r="R2655" s="13"/>
      <c r="S2655" s="13"/>
      <c r="T2655" s="13"/>
      <c r="U2655" s="13"/>
      <c r="V2655" s="13"/>
      <c r="W2655" s="13"/>
      <c r="X2655" s="13"/>
      <c r="Y2655" s="13"/>
      <c r="Z2655" s="13"/>
      <c r="AA2655" s="13"/>
      <c r="AB2655" s="13"/>
      <c r="AC2655" s="13"/>
      <c r="AD2655" s="13"/>
      <c r="AE2655" s="13"/>
      <c r="AF2655" s="13"/>
      <c r="AG2655" s="13"/>
      <c r="AH2655" s="13"/>
      <c r="AI2655" s="13"/>
      <c r="AJ2655" s="13"/>
      <c r="AK2655" s="13"/>
      <c r="AL2655" s="13"/>
      <c r="AM2655" s="13"/>
      <c r="AN2655" s="13"/>
      <c r="AO2655" s="13"/>
      <c r="AP2655" s="13"/>
    </row>
    <row r="2656" spans="1:42" x14ac:dyDescent="0.25">
      <c r="A2656" s="13"/>
      <c r="C2656" s="13"/>
      <c r="D2656" s="13"/>
      <c r="E2656" s="13"/>
      <c r="F2656" s="13"/>
      <c r="G2656" s="13"/>
      <c r="H2656" s="13"/>
      <c r="I2656" s="13"/>
      <c r="J2656" s="13"/>
      <c r="K2656" s="13"/>
      <c r="L2656" s="13"/>
      <c r="M2656" s="13"/>
      <c r="N2656" s="13"/>
      <c r="O2656" s="13"/>
      <c r="P2656" s="13"/>
      <c r="Q2656" s="13"/>
      <c r="R2656" s="13"/>
      <c r="S2656" s="13"/>
      <c r="T2656" s="13"/>
      <c r="U2656" s="13"/>
      <c r="V2656" s="13"/>
      <c r="W2656" s="13"/>
      <c r="X2656" s="13"/>
      <c r="Y2656" s="13"/>
      <c r="Z2656" s="13"/>
      <c r="AA2656" s="13"/>
      <c r="AB2656" s="13"/>
      <c r="AC2656" s="13"/>
      <c r="AD2656" s="13"/>
      <c r="AE2656" s="13"/>
      <c r="AF2656" s="13"/>
      <c r="AG2656" s="13"/>
      <c r="AH2656" s="13"/>
      <c r="AI2656" s="13"/>
      <c r="AJ2656" s="13"/>
      <c r="AK2656" s="13"/>
      <c r="AL2656" s="13"/>
      <c r="AM2656" s="13"/>
      <c r="AN2656" s="13"/>
      <c r="AO2656" s="13"/>
      <c r="AP2656" s="13"/>
    </row>
    <row r="2657" spans="1:42" x14ac:dyDescent="0.25">
      <c r="A2657" s="13"/>
      <c r="C2657" s="13"/>
      <c r="D2657" s="13"/>
      <c r="E2657" s="13"/>
      <c r="F2657" s="13"/>
      <c r="G2657" s="13"/>
      <c r="H2657" s="13"/>
      <c r="I2657" s="13"/>
      <c r="J2657" s="13"/>
      <c r="K2657" s="13"/>
      <c r="L2657" s="13"/>
      <c r="M2657" s="13"/>
      <c r="N2657" s="13"/>
      <c r="O2657" s="13"/>
      <c r="P2657" s="13"/>
      <c r="Q2657" s="13"/>
      <c r="R2657" s="13"/>
      <c r="S2657" s="13"/>
      <c r="T2657" s="13"/>
      <c r="U2657" s="13"/>
      <c r="V2657" s="13"/>
      <c r="W2657" s="13"/>
      <c r="X2657" s="13"/>
      <c r="Y2657" s="13"/>
      <c r="Z2657" s="13"/>
      <c r="AA2657" s="13"/>
      <c r="AB2657" s="13"/>
      <c r="AC2657" s="13"/>
      <c r="AD2657" s="13"/>
      <c r="AE2657" s="13"/>
      <c r="AF2657" s="13"/>
      <c r="AG2657" s="13"/>
      <c r="AH2657" s="13"/>
      <c r="AI2657" s="13"/>
      <c r="AJ2657" s="13"/>
      <c r="AK2657" s="13"/>
      <c r="AL2657" s="13"/>
      <c r="AM2657" s="13"/>
      <c r="AN2657" s="13"/>
      <c r="AO2657" s="13"/>
      <c r="AP2657" s="13"/>
    </row>
    <row r="2658" spans="1:42" x14ac:dyDescent="0.25">
      <c r="A2658" s="13"/>
      <c r="C2658" s="13"/>
      <c r="D2658" s="13"/>
      <c r="E2658" s="13"/>
      <c r="F2658" s="13"/>
      <c r="G2658" s="13"/>
      <c r="H2658" s="13"/>
      <c r="I2658" s="13"/>
      <c r="J2658" s="13"/>
      <c r="K2658" s="13"/>
      <c r="L2658" s="13"/>
      <c r="M2658" s="13"/>
      <c r="N2658" s="13"/>
      <c r="O2658" s="13"/>
      <c r="P2658" s="13"/>
      <c r="Q2658" s="13"/>
      <c r="R2658" s="13"/>
      <c r="S2658" s="13"/>
      <c r="T2658" s="13"/>
      <c r="U2658" s="13"/>
      <c r="V2658" s="13"/>
      <c r="W2658" s="13"/>
      <c r="X2658" s="13"/>
      <c r="Y2658" s="13"/>
      <c r="Z2658" s="13"/>
      <c r="AA2658" s="13"/>
      <c r="AB2658" s="13"/>
      <c r="AC2658" s="13"/>
      <c r="AD2658" s="13"/>
      <c r="AE2658" s="13"/>
      <c r="AF2658" s="13"/>
      <c r="AG2658" s="13"/>
      <c r="AH2658" s="13"/>
      <c r="AI2658" s="13"/>
      <c r="AJ2658" s="13"/>
      <c r="AK2658" s="13"/>
      <c r="AL2658" s="13"/>
      <c r="AM2658" s="13"/>
      <c r="AN2658" s="13"/>
      <c r="AO2658" s="13"/>
      <c r="AP2658" s="13"/>
    </row>
    <row r="2659" spans="1:42" x14ac:dyDescent="0.25">
      <c r="A2659" s="13"/>
      <c r="C2659" s="13"/>
      <c r="D2659" s="13"/>
      <c r="E2659" s="13"/>
      <c r="F2659" s="13"/>
      <c r="G2659" s="13"/>
      <c r="H2659" s="13"/>
      <c r="I2659" s="13"/>
      <c r="J2659" s="13"/>
      <c r="K2659" s="13"/>
      <c r="L2659" s="13"/>
      <c r="M2659" s="13"/>
      <c r="N2659" s="13"/>
      <c r="O2659" s="13"/>
      <c r="P2659" s="13"/>
      <c r="Q2659" s="13"/>
      <c r="R2659" s="13"/>
      <c r="S2659" s="13"/>
      <c r="T2659" s="13"/>
      <c r="U2659" s="13"/>
      <c r="V2659" s="13"/>
      <c r="W2659" s="13"/>
      <c r="X2659" s="13"/>
      <c r="Y2659" s="13"/>
      <c r="Z2659" s="13"/>
      <c r="AA2659" s="13"/>
      <c r="AB2659" s="13"/>
      <c r="AC2659" s="13"/>
      <c r="AD2659" s="13"/>
      <c r="AE2659" s="13"/>
      <c r="AF2659" s="13"/>
      <c r="AG2659" s="13"/>
      <c r="AH2659" s="13"/>
      <c r="AI2659" s="13"/>
      <c r="AJ2659" s="13"/>
      <c r="AK2659" s="13"/>
      <c r="AL2659" s="13"/>
      <c r="AM2659" s="13"/>
      <c r="AN2659" s="13"/>
      <c r="AO2659" s="13"/>
      <c r="AP2659" s="13"/>
    </row>
    <row r="2660" spans="1:42" x14ac:dyDescent="0.25">
      <c r="A2660" s="13"/>
      <c r="C2660" s="13"/>
      <c r="D2660" s="13"/>
      <c r="E2660" s="13"/>
      <c r="F2660" s="13"/>
      <c r="G2660" s="13"/>
      <c r="H2660" s="13"/>
      <c r="I2660" s="13"/>
      <c r="J2660" s="13"/>
      <c r="K2660" s="13"/>
      <c r="L2660" s="13"/>
      <c r="M2660" s="13"/>
      <c r="N2660" s="13"/>
      <c r="O2660" s="13"/>
      <c r="P2660" s="13"/>
      <c r="Q2660" s="13"/>
      <c r="R2660" s="13"/>
      <c r="S2660" s="13"/>
      <c r="T2660" s="13"/>
      <c r="U2660" s="13"/>
      <c r="V2660" s="13"/>
      <c r="W2660" s="13"/>
      <c r="X2660" s="13"/>
      <c r="Y2660" s="13"/>
      <c r="Z2660" s="13"/>
      <c r="AA2660" s="13"/>
      <c r="AB2660" s="13"/>
      <c r="AC2660" s="13"/>
      <c r="AD2660" s="13"/>
      <c r="AE2660" s="13"/>
      <c r="AF2660" s="13"/>
      <c r="AG2660" s="13"/>
      <c r="AH2660" s="13"/>
      <c r="AI2660" s="13"/>
      <c r="AJ2660" s="13"/>
      <c r="AK2660" s="13"/>
      <c r="AL2660" s="13"/>
      <c r="AM2660" s="13"/>
      <c r="AN2660" s="13"/>
      <c r="AO2660" s="13"/>
      <c r="AP2660" s="13"/>
    </row>
    <row r="2661" spans="1:42" x14ac:dyDescent="0.25">
      <c r="A2661" s="13"/>
      <c r="C2661" s="13"/>
      <c r="D2661" s="13"/>
      <c r="E2661" s="13"/>
      <c r="F2661" s="13"/>
      <c r="G2661" s="13"/>
      <c r="H2661" s="13"/>
      <c r="I2661" s="13"/>
      <c r="J2661" s="13"/>
      <c r="K2661" s="13"/>
      <c r="L2661" s="13"/>
      <c r="M2661" s="13"/>
      <c r="N2661" s="13"/>
      <c r="O2661" s="13"/>
      <c r="P2661" s="13"/>
      <c r="Q2661" s="13"/>
      <c r="R2661" s="13"/>
      <c r="S2661" s="13"/>
      <c r="T2661" s="13"/>
      <c r="U2661" s="13"/>
      <c r="V2661" s="13"/>
      <c r="W2661" s="13"/>
      <c r="X2661" s="13"/>
      <c r="Y2661" s="13"/>
      <c r="Z2661" s="13"/>
      <c r="AA2661" s="13"/>
      <c r="AB2661" s="13"/>
      <c r="AC2661" s="13"/>
      <c r="AD2661" s="13"/>
      <c r="AE2661" s="13"/>
      <c r="AF2661" s="13"/>
      <c r="AG2661" s="13"/>
      <c r="AH2661" s="13"/>
      <c r="AI2661" s="13"/>
      <c r="AJ2661" s="13"/>
      <c r="AK2661" s="13"/>
      <c r="AL2661" s="13"/>
      <c r="AM2661" s="13"/>
      <c r="AN2661" s="13"/>
      <c r="AO2661" s="13"/>
      <c r="AP2661" s="13"/>
    </row>
    <row r="2662" spans="1:42" x14ac:dyDescent="0.25">
      <c r="A2662" s="13"/>
      <c r="C2662" s="13"/>
      <c r="D2662" s="13"/>
      <c r="E2662" s="13"/>
      <c r="F2662" s="13"/>
      <c r="G2662" s="13"/>
      <c r="H2662" s="13"/>
      <c r="I2662" s="13"/>
      <c r="J2662" s="13"/>
      <c r="K2662" s="13"/>
      <c r="L2662" s="13"/>
      <c r="M2662" s="13"/>
      <c r="N2662" s="13"/>
      <c r="O2662" s="13"/>
      <c r="P2662" s="13"/>
      <c r="Q2662" s="13"/>
      <c r="R2662" s="13"/>
      <c r="S2662" s="13"/>
      <c r="T2662" s="13"/>
      <c r="U2662" s="13"/>
      <c r="V2662" s="13"/>
      <c r="W2662" s="13"/>
      <c r="X2662" s="13"/>
      <c r="Y2662" s="13"/>
      <c r="Z2662" s="13"/>
      <c r="AA2662" s="13"/>
      <c r="AB2662" s="13"/>
      <c r="AC2662" s="13"/>
      <c r="AD2662" s="13"/>
      <c r="AE2662" s="13"/>
      <c r="AF2662" s="13"/>
      <c r="AG2662" s="13"/>
      <c r="AH2662" s="13"/>
      <c r="AI2662" s="13"/>
      <c r="AJ2662" s="13"/>
      <c r="AK2662" s="13"/>
      <c r="AL2662" s="13"/>
      <c r="AM2662" s="13"/>
      <c r="AN2662" s="13"/>
      <c r="AO2662" s="13"/>
      <c r="AP2662" s="13"/>
    </row>
    <row r="2663" spans="1:42" x14ac:dyDescent="0.25">
      <c r="A2663" s="13"/>
      <c r="C2663" s="13"/>
      <c r="D2663" s="13"/>
      <c r="E2663" s="13"/>
      <c r="F2663" s="13"/>
      <c r="G2663" s="13"/>
      <c r="H2663" s="13"/>
      <c r="I2663" s="13"/>
      <c r="J2663" s="13"/>
      <c r="K2663" s="13"/>
      <c r="L2663" s="13"/>
      <c r="M2663" s="13"/>
      <c r="N2663" s="13"/>
      <c r="O2663" s="13"/>
      <c r="P2663" s="13"/>
      <c r="Q2663" s="13"/>
      <c r="R2663" s="13"/>
      <c r="S2663" s="13"/>
      <c r="T2663" s="13"/>
      <c r="U2663" s="13"/>
      <c r="V2663" s="13"/>
      <c r="W2663" s="13"/>
      <c r="X2663" s="13"/>
      <c r="Y2663" s="13"/>
      <c r="Z2663" s="13"/>
      <c r="AA2663" s="13"/>
      <c r="AB2663" s="13"/>
      <c r="AC2663" s="13"/>
      <c r="AD2663" s="13"/>
      <c r="AE2663" s="13"/>
      <c r="AF2663" s="13"/>
      <c r="AG2663" s="13"/>
      <c r="AH2663" s="13"/>
      <c r="AI2663" s="13"/>
      <c r="AJ2663" s="13"/>
      <c r="AK2663" s="13"/>
      <c r="AL2663" s="13"/>
      <c r="AM2663" s="13"/>
      <c r="AN2663" s="13"/>
      <c r="AO2663" s="13"/>
      <c r="AP2663" s="13"/>
    </row>
    <row r="2664" spans="1:42" x14ac:dyDescent="0.25">
      <c r="A2664" s="13"/>
      <c r="C2664" s="13"/>
      <c r="D2664" s="13"/>
      <c r="E2664" s="13"/>
      <c r="F2664" s="13"/>
      <c r="G2664" s="13"/>
      <c r="H2664" s="13"/>
      <c r="I2664" s="13"/>
      <c r="J2664" s="13"/>
      <c r="K2664" s="13"/>
      <c r="L2664" s="13"/>
      <c r="M2664" s="13"/>
      <c r="N2664" s="13"/>
      <c r="O2664" s="13"/>
      <c r="P2664" s="13"/>
      <c r="Q2664" s="13"/>
      <c r="R2664" s="13"/>
      <c r="S2664" s="13"/>
      <c r="T2664" s="13"/>
      <c r="U2664" s="13"/>
      <c r="V2664" s="13"/>
      <c r="W2664" s="13"/>
      <c r="X2664" s="13"/>
      <c r="Y2664" s="13"/>
      <c r="Z2664" s="13"/>
      <c r="AA2664" s="13"/>
      <c r="AB2664" s="13"/>
      <c r="AC2664" s="13"/>
      <c r="AD2664" s="13"/>
      <c r="AE2664" s="13"/>
      <c r="AF2664" s="13"/>
      <c r="AG2664" s="13"/>
      <c r="AH2664" s="13"/>
      <c r="AI2664" s="13"/>
      <c r="AJ2664" s="13"/>
      <c r="AK2664" s="13"/>
      <c r="AL2664" s="13"/>
      <c r="AM2664" s="13"/>
      <c r="AN2664" s="13"/>
      <c r="AO2664" s="13"/>
      <c r="AP2664" s="13"/>
    </row>
    <row r="2665" spans="1:42" x14ac:dyDescent="0.25">
      <c r="A2665" s="13"/>
      <c r="C2665" s="13"/>
      <c r="D2665" s="13"/>
      <c r="E2665" s="13"/>
      <c r="F2665" s="13"/>
      <c r="G2665" s="13"/>
      <c r="H2665" s="13"/>
      <c r="I2665" s="13"/>
      <c r="J2665" s="13"/>
      <c r="K2665" s="13"/>
      <c r="L2665" s="13"/>
      <c r="M2665" s="13"/>
      <c r="N2665" s="13"/>
      <c r="O2665" s="13"/>
      <c r="P2665" s="13"/>
      <c r="Q2665" s="13"/>
      <c r="R2665" s="13"/>
      <c r="S2665" s="13"/>
      <c r="T2665" s="13"/>
      <c r="U2665" s="13"/>
      <c r="V2665" s="13"/>
      <c r="W2665" s="13"/>
      <c r="X2665" s="13"/>
      <c r="Y2665" s="13"/>
      <c r="Z2665" s="13"/>
      <c r="AA2665" s="13"/>
      <c r="AB2665" s="13"/>
      <c r="AC2665" s="13"/>
      <c r="AD2665" s="13"/>
      <c r="AE2665" s="13"/>
      <c r="AF2665" s="13"/>
      <c r="AG2665" s="13"/>
      <c r="AH2665" s="13"/>
      <c r="AI2665" s="13"/>
      <c r="AJ2665" s="13"/>
      <c r="AK2665" s="13"/>
      <c r="AL2665" s="13"/>
      <c r="AM2665" s="13"/>
      <c r="AN2665" s="13"/>
      <c r="AO2665" s="13"/>
      <c r="AP2665" s="13"/>
    </row>
    <row r="2666" spans="1:42" x14ac:dyDescent="0.25">
      <c r="A2666" s="13"/>
      <c r="C2666" s="13"/>
      <c r="D2666" s="13"/>
      <c r="E2666" s="13"/>
      <c r="F2666" s="13"/>
      <c r="G2666" s="13"/>
      <c r="H2666" s="13"/>
      <c r="I2666" s="13"/>
      <c r="J2666" s="13"/>
      <c r="K2666" s="13"/>
      <c r="L2666" s="13"/>
      <c r="M2666" s="13"/>
      <c r="N2666" s="13"/>
      <c r="O2666" s="13"/>
      <c r="P2666" s="13"/>
      <c r="Q2666" s="13"/>
      <c r="R2666" s="13"/>
      <c r="S2666" s="13"/>
      <c r="T2666" s="13"/>
      <c r="U2666" s="13"/>
      <c r="V2666" s="13"/>
      <c r="W2666" s="13"/>
      <c r="X2666" s="13"/>
      <c r="Y2666" s="13"/>
      <c r="Z2666" s="13"/>
      <c r="AA2666" s="13"/>
      <c r="AB2666" s="13"/>
      <c r="AC2666" s="13"/>
      <c r="AD2666" s="13"/>
      <c r="AE2666" s="13"/>
      <c r="AF2666" s="13"/>
      <c r="AG2666" s="13"/>
      <c r="AH2666" s="13"/>
      <c r="AI2666" s="13"/>
      <c r="AJ2666" s="13"/>
      <c r="AK2666" s="13"/>
      <c r="AL2666" s="13"/>
      <c r="AM2666" s="13"/>
      <c r="AN2666" s="13"/>
      <c r="AO2666" s="13"/>
      <c r="AP2666" s="13"/>
    </row>
    <row r="2667" spans="1:42" x14ac:dyDescent="0.25">
      <c r="A2667" s="13"/>
      <c r="C2667" s="13"/>
      <c r="D2667" s="13"/>
      <c r="E2667" s="13"/>
      <c r="F2667" s="13"/>
      <c r="G2667" s="13"/>
      <c r="H2667" s="13"/>
      <c r="I2667" s="13"/>
      <c r="J2667" s="13"/>
      <c r="K2667" s="13"/>
      <c r="L2667" s="13"/>
      <c r="M2667" s="13"/>
      <c r="N2667" s="13"/>
      <c r="O2667" s="13"/>
      <c r="P2667" s="13"/>
      <c r="Q2667" s="13"/>
      <c r="R2667" s="13"/>
      <c r="S2667" s="13"/>
      <c r="T2667" s="13"/>
      <c r="U2667" s="13"/>
      <c r="V2667" s="13"/>
      <c r="W2667" s="13"/>
      <c r="X2667" s="13"/>
      <c r="Y2667" s="13"/>
      <c r="Z2667" s="13"/>
      <c r="AA2667" s="13"/>
      <c r="AB2667" s="13"/>
      <c r="AC2667" s="13"/>
      <c r="AD2667" s="13"/>
      <c r="AE2667" s="13"/>
      <c r="AF2667" s="13"/>
      <c r="AG2667" s="13"/>
      <c r="AH2667" s="13"/>
      <c r="AI2667" s="13"/>
      <c r="AJ2667" s="13"/>
      <c r="AK2667" s="13"/>
      <c r="AL2667" s="13"/>
      <c r="AM2667" s="13"/>
      <c r="AN2667" s="13"/>
      <c r="AO2667" s="13"/>
      <c r="AP2667" s="13"/>
    </row>
    <row r="2668" spans="1:42" x14ac:dyDescent="0.25">
      <c r="A2668" s="13"/>
      <c r="C2668" s="13"/>
      <c r="D2668" s="13"/>
      <c r="E2668" s="13"/>
      <c r="F2668" s="13"/>
      <c r="G2668" s="13"/>
      <c r="H2668" s="13"/>
      <c r="I2668" s="13"/>
      <c r="J2668" s="13"/>
      <c r="K2668" s="13"/>
      <c r="L2668" s="13"/>
      <c r="M2668" s="13"/>
      <c r="N2668" s="13"/>
      <c r="O2668" s="13"/>
      <c r="P2668" s="13"/>
      <c r="Q2668" s="13"/>
      <c r="R2668" s="13"/>
      <c r="S2668" s="13"/>
      <c r="T2668" s="13"/>
      <c r="U2668" s="13"/>
      <c r="V2668" s="13"/>
      <c r="W2668" s="13"/>
      <c r="X2668" s="13"/>
      <c r="Y2668" s="13"/>
      <c r="Z2668" s="13"/>
      <c r="AA2668" s="13"/>
      <c r="AB2668" s="13"/>
      <c r="AC2668" s="13"/>
      <c r="AD2668" s="13"/>
      <c r="AE2668" s="13"/>
      <c r="AF2668" s="13"/>
      <c r="AG2668" s="13"/>
      <c r="AH2668" s="13"/>
      <c r="AI2668" s="13"/>
      <c r="AJ2668" s="13"/>
      <c r="AK2668" s="13"/>
      <c r="AL2668" s="13"/>
      <c r="AM2668" s="13"/>
      <c r="AN2668" s="13"/>
      <c r="AO2668" s="13"/>
      <c r="AP2668" s="13"/>
    </row>
    <row r="2669" spans="1:42" x14ac:dyDescent="0.25">
      <c r="A2669" s="13"/>
      <c r="C2669" s="13"/>
      <c r="D2669" s="13"/>
      <c r="E2669" s="13"/>
      <c r="F2669" s="13"/>
      <c r="G2669" s="13"/>
      <c r="H2669" s="13"/>
      <c r="I2669" s="13"/>
      <c r="J2669" s="13"/>
      <c r="K2669" s="13"/>
      <c r="L2669" s="13"/>
      <c r="M2669" s="13"/>
      <c r="N2669" s="13"/>
      <c r="O2669" s="13"/>
      <c r="P2669" s="13"/>
      <c r="Q2669" s="13"/>
      <c r="R2669" s="13"/>
      <c r="S2669" s="13"/>
      <c r="T2669" s="13"/>
      <c r="U2669" s="13"/>
      <c r="V2669" s="13"/>
      <c r="W2669" s="13"/>
      <c r="X2669" s="13"/>
      <c r="Y2669" s="13"/>
      <c r="Z2669" s="13"/>
      <c r="AA2669" s="13"/>
      <c r="AB2669" s="13"/>
      <c r="AC2669" s="13"/>
      <c r="AD2669" s="13"/>
      <c r="AE2669" s="13"/>
      <c r="AF2669" s="13"/>
      <c r="AG2669" s="13"/>
      <c r="AH2669" s="13"/>
      <c r="AI2669" s="13"/>
      <c r="AJ2669" s="13"/>
      <c r="AK2669" s="13"/>
      <c r="AL2669" s="13"/>
      <c r="AM2669" s="13"/>
      <c r="AN2669" s="13"/>
      <c r="AO2669" s="13"/>
      <c r="AP2669" s="13"/>
    </row>
    <row r="2670" spans="1:42" x14ac:dyDescent="0.25">
      <c r="A2670" s="13"/>
      <c r="C2670" s="13"/>
      <c r="D2670" s="13"/>
      <c r="E2670" s="13"/>
      <c r="F2670" s="13"/>
      <c r="G2670" s="13"/>
      <c r="H2670" s="13"/>
      <c r="I2670" s="13"/>
      <c r="J2670" s="13"/>
      <c r="K2670" s="13"/>
      <c r="L2670" s="13"/>
      <c r="M2670" s="13"/>
      <c r="N2670" s="13"/>
      <c r="O2670" s="13"/>
      <c r="P2670" s="13"/>
      <c r="Q2670" s="13"/>
      <c r="R2670" s="13"/>
      <c r="S2670" s="13"/>
      <c r="T2670" s="13"/>
      <c r="U2670" s="13"/>
      <c r="V2670" s="13"/>
      <c r="W2670" s="13"/>
      <c r="X2670" s="13"/>
      <c r="Y2670" s="13"/>
      <c r="Z2670" s="13"/>
      <c r="AA2670" s="13"/>
      <c r="AB2670" s="13"/>
      <c r="AC2670" s="13"/>
      <c r="AD2670" s="13"/>
      <c r="AE2670" s="13"/>
      <c r="AF2670" s="13"/>
      <c r="AG2670" s="13"/>
      <c r="AH2670" s="13"/>
      <c r="AI2670" s="13"/>
      <c r="AJ2670" s="13"/>
      <c r="AK2670" s="13"/>
      <c r="AL2670" s="13"/>
      <c r="AM2670" s="13"/>
      <c r="AN2670" s="13"/>
      <c r="AO2670" s="13"/>
      <c r="AP2670" s="13"/>
    </row>
    <row r="2671" spans="1:42" x14ac:dyDescent="0.25">
      <c r="A2671" s="13"/>
      <c r="C2671" s="13"/>
      <c r="D2671" s="13"/>
      <c r="E2671" s="13"/>
      <c r="F2671" s="13"/>
      <c r="G2671" s="13"/>
      <c r="H2671" s="13"/>
      <c r="I2671" s="13"/>
      <c r="J2671" s="13"/>
      <c r="K2671" s="13"/>
      <c r="L2671" s="13"/>
      <c r="M2671" s="13"/>
      <c r="N2671" s="13"/>
      <c r="O2671" s="13"/>
      <c r="P2671" s="13"/>
      <c r="Q2671" s="13"/>
      <c r="R2671" s="13"/>
      <c r="S2671" s="13"/>
      <c r="T2671" s="13"/>
      <c r="U2671" s="13"/>
      <c r="V2671" s="13"/>
      <c r="W2671" s="13"/>
      <c r="X2671" s="13"/>
      <c r="Y2671" s="13"/>
      <c r="Z2671" s="13"/>
      <c r="AA2671" s="13"/>
      <c r="AB2671" s="13"/>
      <c r="AC2671" s="13"/>
      <c r="AD2671" s="13"/>
      <c r="AE2671" s="13"/>
      <c r="AF2671" s="13"/>
      <c r="AG2671" s="13"/>
      <c r="AH2671" s="13"/>
      <c r="AI2671" s="13"/>
      <c r="AJ2671" s="13"/>
      <c r="AK2671" s="13"/>
      <c r="AL2671" s="13"/>
      <c r="AM2671" s="13"/>
      <c r="AN2671" s="13"/>
      <c r="AO2671" s="13"/>
      <c r="AP2671" s="13"/>
    </row>
    <row r="2672" spans="1:42" x14ac:dyDescent="0.25">
      <c r="A2672" s="13"/>
      <c r="C2672" s="13"/>
      <c r="D2672" s="13"/>
      <c r="E2672" s="13"/>
      <c r="F2672" s="13"/>
      <c r="G2672" s="13"/>
      <c r="H2672" s="13"/>
      <c r="I2672" s="13"/>
      <c r="J2672" s="13"/>
      <c r="K2672" s="13"/>
      <c r="L2672" s="13"/>
      <c r="M2672" s="13"/>
      <c r="N2672" s="13"/>
      <c r="O2672" s="13"/>
      <c r="P2672" s="13"/>
      <c r="Q2672" s="13"/>
      <c r="R2672" s="13"/>
      <c r="S2672" s="13"/>
      <c r="T2672" s="13"/>
      <c r="U2672" s="13"/>
      <c r="V2672" s="13"/>
      <c r="W2672" s="13"/>
      <c r="X2672" s="13"/>
      <c r="Y2672" s="13"/>
      <c r="Z2672" s="13"/>
      <c r="AA2672" s="13"/>
      <c r="AB2672" s="13"/>
      <c r="AC2672" s="13"/>
      <c r="AD2672" s="13"/>
      <c r="AE2672" s="13"/>
      <c r="AF2672" s="13"/>
      <c r="AG2672" s="13"/>
      <c r="AH2672" s="13"/>
      <c r="AI2672" s="13"/>
      <c r="AJ2672" s="13"/>
      <c r="AK2672" s="13"/>
      <c r="AL2672" s="13"/>
      <c r="AM2672" s="13"/>
      <c r="AN2672" s="13"/>
      <c r="AO2672" s="13"/>
      <c r="AP2672" s="13"/>
    </row>
    <row r="2673" spans="1:42" x14ac:dyDescent="0.25">
      <c r="A2673" s="13"/>
      <c r="C2673" s="13"/>
      <c r="D2673" s="13"/>
      <c r="E2673" s="13"/>
      <c r="F2673" s="13"/>
      <c r="G2673" s="13"/>
      <c r="H2673" s="13"/>
      <c r="I2673" s="13"/>
      <c r="J2673" s="13"/>
      <c r="K2673" s="13"/>
      <c r="L2673" s="13"/>
      <c r="M2673" s="13"/>
      <c r="N2673" s="13"/>
      <c r="O2673" s="13"/>
      <c r="P2673" s="13"/>
      <c r="Q2673" s="13"/>
      <c r="R2673" s="13"/>
      <c r="S2673" s="13"/>
      <c r="T2673" s="13"/>
      <c r="U2673" s="13"/>
      <c r="V2673" s="13"/>
      <c r="W2673" s="13"/>
      <c r="X2673" s="13"/>
      <c r="Y2673" s="13"/>
      <c r="Z2673" s="13"/>
      <c r="AA2673" s="13"/>
      <c r="AB2673" s="13"/>
      <c r="AC2673" s="13"/>
      <c r="AD2673" s="13"/>
      <c r="AE2673" s="13"/>
      <c r="AF2673" s="13"/>
      <c r="AG2673" s="13"/>
      <c r="AH2673" s="13"/>
      <c r="AI2673" s="13"/>
      <c r="AJ2673" s="13"/>
      <c r="AK2673" s="13"/>
      <c r="AL2673" s="13"/>
      <c r="AM2673" s="13"/>
      <c r="AN2673" s="13"/>
      <c r="AO2673" s="13"/>
      <c r="AP2673" s="13"/>
    </row>
    <row r="2674" spans="1:42" x14ac:dyDescent="0.25">
      <c r="A2674" s="13"/>
      <c r="C2674" s="13"/>
      <c r="D2674" s="13"/>
      <c r="E2674" s="13"/>
      <c r="F2674" s="13"/>
      <c r="G2674" s="13"/>
      <c r="H2674" s="13"/>
      <c r="I2674" s="13"/>
      <c r="J2674" s="13"/>
      <c r="K2674" s="13"/>
      <c r="L2674" s="13"/>
      <c r="M2674" s="13"/>
      <c r="N2674" s="13"/>
      <c r="O2674" s="13"/>
      <c r="P2674" s="13"/>
      <c r="Q2674" s="13"/>
      <c r="R2674" s="13"/>
      <c r="S2674" s="13"/>
      <c r="T2674" s="13"/>
      <c r="U2674" s="13"/>
      <c r="V2674" s="13"/>
      <c r="W2674" s="13"/>
      <c r="X2674" s="13"/>
      <c r="Y2674" s="13"/>
      <c r="Z2674" s="13"/>
      <c r="AA2674" s="13"/>
      <c r="AB2674" s="13"/>
      <c r="AC2674" s="13"/>
      <c r="AD2674" s="13"/>
      <c r="AE2674" s="13"/>
      <c r="AF2674" s="13"/>
      <c r="AG2674" s="13"/>
      <c r="AH2674" s="13"/>
      <c r="AI2674" s="13"/>
      <c r="AJ2674" s="13"/>
      <c r="AK2674" s="13"/>
      <c r="AL2674" s="13"/>
      <c r="AM2674" s="13"/>
      <c r="AN2674" s="13"/>
      <c r="AO2674" s="13"/>
      <c r="AP2674" s="13"/>
    </row>
    <row r="2675" spans="1:42" x14ac:dyDescent="0.25">
      <c r="A2675" s="13"/>
      <c r="C2675" s="13"/>
      <c r="D2675" s="13"/>
      <c r="E2675" s="13"/>
      <c r="F2675" s="13"/>
      <c r="G2675" s="13"/>
      <c r="H2675" s="13"/>
      <c r="I2675" s="13"/>
      <c r="J2675" s="13"/>
      <c r="K2675" s="13"/>
      <c r="L2675" s="13"/>
      <c r="M2675" s="13"/>
      <c r="N2675" s="13"/>
      <c r="O2675" s="13"/>
      <c r="P2675" s="13"/>
      <c r="Q2675" s="13"/>
      <c r="R2675" s="13"/>
      <c r="S2675" s="13"/>
      <c r="T2675" s="13"/>
      <c r="U2675" s="13"/>
      <c r="V2675" s="13"/>
      <c r="W2675" s="13"/>
      <c r="X2675" s="13"/>
      <c r="Y2675" s="13"/>
      <c r="Z2675" s="13"/>
      <c r="AA2675" s="13"/>
      <c r="AB2675" s="13"/>
      <c r="AC2675" s="13"/>
      <c r="AD2675" s="13"/>
      <c r="AE2675" s="13"/>
      <c r="AF2675" s="13"/>
      <c r="AG2675" s="13"/>
      <c r="AH2675" s="13"/>
      <c r="AI2675" s="13"/>
      <c r="AJ2675" s="13"/>
      <c r="AK2675" s="13"/>
      <c r="AL2675" s="13"/>
      <c r="AM2675" s="13"/>
      <c r="AN2675" s="13"/>
      <c r="AO2675" s="13"/>
      <c r="AP2675" s="13"/>
    </row>
    <row r="2676" spans="1:42" x14ac:dyDescent="0.25">
      <c r="A2676" s="13"/>
      <c r="C2676" s="13"/>
      <c r="D2676" s="13"/>
      <c r="E2676" s="13"/>
      <c r="F2676" s="13"/>
      <c r="G2676" s="13"/>
      <c r="H2676" s="13"/>
      <c r="I2676" s="13"/>
      <c r="J2676" s="13"/>
      <c r="K2676" s="13"/>
      <c r="L2676" s="13"/>
      <c r="M2676" s="13"/>
      <c r="N2676" s="13"/>
      <c r="O2676" s="13"/>
      <c r="P2676" s="13"/>
      <c r="Q2676" s="13"/>
      <c r="R2676" s="13"/>
      <c r="S2676" s="13"/>
      <c r="T2676" s="13"/>
      <c r="U2676" s="13"/>
      <c r="V2676" s="13"/>
      <c r="W2676" s="13"/>
      <c r="X2676" s="13"/>
      <c r="Y2676" s="13"/>
      <c r="Z2676" s="13"/>
      <c r="AA2676" s="13"/>
      <c r="AB2676" s="13"/>
      <c r="AC2676" s="13"/>
      <c r="AD2676" s="13"/>
      <c r="AE2676" s="13"/>
      <c r="AF2676" s="13"/>
      <c r="AG2676" s="13"/>
      <c r="AH2676" s="13"/>
      <c r="AI2676" s="13"/>
      <c r="AJ2676" s="13"/>
      <c r="AK2676" s="13"/>
      <c r="AL2676" s="13"/>
      <c r="AM2676" s="13"/>
      <c r="AN2676" s="13"/>
      <c r="AO2676" s="13"/>
      <c r="AP2676" s="13"/>
    </row>
    <row r="2677" spans="1:42" x14ac:dyDescent="0.25">
      <c r="A2677" s="13"/>
      <c r="C2677" s="13"/>
      <c r="D2677" s="13"/>
      <c r="E2677" s="13"/>
      <c r="F2677" s="13"/>
      <c r="G2677" s="13"/>
      <c r="H2677" s="13"/>
      <c r="I2677" s="13"/>
      <c r="J2677" s="13"/>
      <c r="K2677" s="13"/>
      <c r="L2677" s="13"/>
      <c r="M2677" s="13"/>
      <c r="N2677" s="13"/>
      <c r="O2677" s="13"/>
      <c r="P2677" s="13"/>
      <c r="Q2677" s="13"/>
      <c r="R2677" s="13"/>
      <c r="S2677" s="13"/>
      <c r="T2677" s="13"/>
      <c r="U2677" s="13"/>
      <c r="V2677" s="13"/>
      <c r="W2677" s="13"/>
      <c r="X2677" s="13"/>
      <c r="Y2677" s="13"/>
      <c r="Z2677" s="13"/>
      <c r="AA2677" s="13"/>
      <c r="AB2677" s="13"/>
      <c r="AC2677" s="13"/>
      <c r="AD2677" s="13"/>
      <c r="AE2677" s="13"/>
      <c r="AF2677" s="13"/>
      <c r="AG2677" s="13"/>
      <c r="AH2677" s="13"/>
      <c r="AI2677" s="13"/>
      <c r="AJ2677" s="13"/>
      <c r="AK2677" s="13"/>
      <c r="AL2677" s="13"/>
      <c r="AM2677" s="13"/>
      <c r="AN2677" s="13"/>
      <c r="AO2677" s="13"/>
      <c r="AP2677" s="13"/>
    </row>
    <row r="2678" spans="1:42" x14ac:dyDescent="0.25">
      <c r="A2678" s="13"/>
      <c r="C2678" s="13"/>
      <c r="D2678" s="13"/>
      <c r="E2678" s="13"/>
      <c r="F2678" s="13"/>
      <c r="G2678" s="13"/>
      <c r="H2678" s="13"/>
      <c r="I2678" s="13"/>
      <c r="J2678" s="13"/>
      <c r="K2678" s="13"/>
      <c r="L2678" s="13"/>
      <c r="M2678" s="13"/>
      <c r="N2678" s="13"/>
      <c r="O2678" s="13"/>
      <c r="P2678" s="13"/>
      <c r="Q2678" s="13"/>
      <c r="R2678" s="13"/>
      <c r="S2678" s="13"/>
      <c r="T2678" s="13"/>
      <c r="U2678" s="13"/>
      <c r="V2678" s="13"/>
      <c r="W2678" s="13"/>
      <c r="X2678" s="13"/>
      <c r="Y2678" s="13"/>
      <c r="Z2678" s="13"/>
      <c r="AA2678" s="13"/>
      <c r="AB2678" s="13"/>
      <c r="AC2678" s="13"/>
      <c r="AD2678" s="13"/>
      <c r="AE2678" s="13"/>
      <c r="AF2678" s="13"/>
      <c r="AG2678" s="13"/>
      <c r="AH2678" s="13"/>
      <c r="AI2678" s="13"/>
      <c r="AJ2678" s="13"/>
      <c r="AK2678" s="13"/>
      <c r="AL2678" s="13"/>
      <c r="AM2678" s="13"/>
      <c r="AN2678" s="13"/>
      <c r="AO2678" s="13"/>
      <c r="AP2678" s="13"/>
    </row>
    <row r="2679" spans="1:42" x14ac:dyDescent="0.25">
      <c r="A2679" s="13"/>
      <c r="C2679" s="13"/>
      <c r="D2679" s="13"/>
      <c r="E2679" s="13"/>
      <c r="F2679" s="13"/>
      <c r="G2679" s="13"/>
      <c r="H2679" s="13"/>
      <c r="I2679" s="13"/>
      <c r="J2679" s="13"/>
      <c r="K2679" s="13"/>
      <c r="L2679" s="13"/>
      <c r="M2679" s="13"/>
      <c r="N2679" s="13"/>
      <c r="O2679" s="13"/>
      <c r="P2679" s="13"/>
      <c r="Q2679" s="13"/>
      <c r="R2679" s="13"/>
      <c r="S2679" s="13"/>
      <c r="T2679" s="13"/>
      <c r="U2679" s="13"/>
      <c r="V2679" s="13"/>
      <c r="W2679" s="13"/>
      <c r="X2679" s="13"/>
      <c r="Y2679" s="13"/>
      <c r="Z2679" s="13"/>
      <c r="AA2679" s="13"/>
      <c r="AB2679" s="13"/>
      <c r="AC2679" s="13"/>
      <c r="AD2679" s="13"/>
      <c r="AE2679" s="13"/>
      <c r="AF2679" s="13"/>
      <c r="AG2679" s="13"/>
      <c r="AH2679" s="13"/>
      <c r="AI2679" s="13"/>
      <c r="AJ2679" s="13"/>
      <c r="AK2679" s="13"/>
      <c r="AL2679" s="13"/>
      <c r="AM2679" s="13"/>
      <c r="AN2679" s="13"/>
      <c r="AO2679" s="13"/>
      <c r="AP2679" s="13"/>
    </row>
    <row r="2680" spans="1:42" x14ac:dyDescent="0.25">
      <c r="A2680" s="13"/>
      <c r="C2680" s="13"/>
      <c r="D2680" s="13"/>
      <c r="E2680" s="13"/>
      <c r="F2680" s="13"/>
      <c r="G2680" s="13"/>
      <c r="H2680" s="13"/>
      <c r="I2680" s="13"/>
      <c r="J2680" s="13"/>
      <c r="K2680" s="13"/>
      <c r="L2680" s="13"/>
      <c r="M2680" s="13"/>
      <c r="N2680" s="13"/>
      <c r="O2680" s="13"/>
      <c r="P2680" s="13"/>
      <c r="Q2680" s="13"/>
      <c r="R2680" s="13"/>
      <c r="S2680" s="13"/>
      <c r="T2680" s="13"/>
      <c r="U2680" s="13"/>
      <c r="V2680" s="13"/>
      <c r="W2680" s="13"/>
      <c r="X2680" s="13"/>
      <c r="Y2680" s="13"/>
      <c r="Z2680" s="13"/>
      <c r="AA2680" s="13"/>
      <c r="AB2680" s="13"/>
      <c r="AC2680" s="13"/>
      <c r="AD2680" s="13"/>
      <c r="AE2680" s="13"/>
      <c r="AF2680" s="13"/>
      <c r="AG2680" s="13"/>
      <c r="AH2680" s="13"/>
      <c r="AI2680" s="13"/>
      <c r="AJ2680" s="13"/>
      <c r="AK2680" s="13"/>
      <c r="AL2680" s="13"/>
      <c r="AM2680" s="13"/>
      <c r="AN2680" s="13"/>
      <c r="AO2680" s="13"/>
      <c r="AP2680" s="13"/>
    </row>
    <row r="2681" spans="1:42" x14ac:dyDescent="0.25">
      <c r="A2681" s="13"/>
      <c r="C2681" s="13"/>
      <c r="D2681" s="13"/>
      <c r="E2681" s="13"/>
      <c r="F2681" s="13"/>
      <c r="G2681" s="13"/>
      <c r="H2681" s="13"/>
      <c r="I2681" s="13"/>
      <c r="J2681" s="13"/>
      <c r="K2681" s="13"/>
      <c r="L2681" s="13"/>
      <c r="M2681" s="13"/>
      <c r="N2681" s="13"/>
      <c r="O2681" s="13"/>
      <c r="P2681" s="13"/>
      <c r="Q2681" s="13"/>
      <c r="R2681" s="13"/>
      <c r="S2681" s="13"/>
      <c r="T2681" s="13"/>
      <c r="U2681" s="13"/>
      <c r="V2681" s="13"/>
      <c r="W2681" s="13"/>
      <c r="X2681" s="13"/>
      <c r="Y2681" s="13"/>
      <c r="Z2681" s="13"/>
      <c r="AA2681" s="13"/>
      <c r="AB2681" s="13"/>
      <c r="AC2681" s="13"/>
      <c r="AD2681" s="13"/>
      <c r="AE2681" s="13"/>
      <c r="AF2681" s="13"/>
      <c r="AG2681" s="13"/>
      <c r="AH2681" s="13"/>
      <c r="AI2681" s="13"/>
      <c r="AJ2681" s="13"/>
      <c r="AK2681" s="13"/>
      <c r="AL2681" s="13"/>
      <c r="AM2681" s="13"/>
      <c r="AN2681" s="13"/>
      <c r="AO2681" s="13"/>
      <c r="AP2681" s="13"/>
    </row>
    <row r="2682" spans="1:42" x14ac:dyDescent="0.25">
      <c r="A2682" s="13"/>
      <c r="C2682" s="13"/>
      <c r="D2682" s="13"/>
      <c r="E2682" s="13"/>
      <c r="F2682" s="13"/>
      <c r="G2682" s="13"/>
      <c r="H2682" s="13"/>
      <c r="I2682" s="13"/>
      <c r="J2682" s="13"/>
      <c r="K2682" s="13"/>
      <c r="L2682" s="13"/>
      <c r="M2682" s="13"/>
      <c r="N2682" s="13"/>
      <c r="O2682" s="13"/>
      <c r="P2682" s="13"/>
      <c r="Q2682" s="13"/>
      <c r="R2682" s="13"/>
      <c r="S2682" s="13"/>
      <c r="T2682" s="13"/>
      <c r="U2682" s="13"/>
      <c r="V2682" s="13"/>
      <c r="W2682" s="13"/>
      <c r="X2682" s="13"/>
      <c r="Y2682" s="13"/>
      <c r="Z2682" s="13"/>
      <c r="AA2682" s="13"/>
      <c r="AB2682" s="13"/>
      <c r="AC2682" s="13"/>
      <c r="AD2682" s="13"/>
      <c r="AE2682" s="13"/>
      <c r="AF2682" s="13"/>
      <c r="AG2682" s="13"/>
      <c r="AH2682" s="13"/>
      <c r="AI2682" s="13"/>
      <c r="AJ2682" s="13"/>
      <c r="AK2682" s="13"/>
      <c r="AL2682" s="13"/>
      <c r="AM2682" s="13"/>
      <c r="AN2682" s="13"/>
      <c r="AO2682" s="13"/>
      <c r="AP2682" s="13"/>
    </row>
    <row r="2683" spans="1:42" x14ac:dyDescent="0.25">
      <c r="A2683" s="13"/>
      <c r="C2683" s="13"/>
      <c r="D2683" s="13"/>
      <c r="E2683" s="13"/>
      <c r="F2683" s="13"/>
      <c r="G2683" s="13"/>
      <c r="H2683" s="13"/>
      <c r="I2683" s="13"/>
      <c r="J2683" s="13"/>
      <c r="K2683" s="13"/>
      <c r="L2683" s="13"/>
      <c r="M2683" s="13"/>
      <c r="N2683" s="13"/>
      <c r="O2683" s="13"/>
      <c r="P2683" s="13"/>
      <c r="Q2683" s="13"/>
      <c r="R2683" s="13"/>
      <c r="S2683" s="13"/>
      <c r="T2683" s="13"/>
      <c r="U2683" s="13"/>
      <c r="V2683" s="13"/>
      <c r="W2683" s="13"/>
      <c r="X2683" s="13"/>
      <c r="Y2683" s="13"/>
      <c r="Z2683" s="13"/>
      <c r="AA2683" s="13"/>
      <c r="AB2683" s="13"/>
      <c r="AC2683" s="13"/>
      <c r="AD2683" s="13"/>
      <c r="AE2683" s="13"/>
      <c r="AF2683" s="13"/>
      <c r="AG2683" s="13"/>
      <c r="AH2683" s="13"/>
      <c r="AI2683" s="13"/>
      <c r="AJ2683" s="13"/>
      <c r="AK2683" s="13"/>
      <c r="AL2683" s="13"/>
      <c r="AM2683" s="13"/>
      <c r="AN2683" s="13"/>
      <c r="AO2683" s="13"/>
      <c r="AP2683" s="13"/>
    </row>
    <row r="2684" spans="1:42" x14ac:dyDescent="0.25">
      <c r="A2684" s="13"/>
      <c r="C2684" s="13"/>
      <c r="D2684" s="13"/>
      <c r="E2684" s="13"/>
      <c r="F2684" s="13"/>
      <c r="G2684" s="13"/>
      <c r="H2684" s="13"/>
      <c r="I2684" s="13"/>
      <c r="J2684" s="13"/>
      <c r="K2684" s="13"/>
      <c r="L2684" s="13"/>
      <c r="M2684" s="13"/>
      <c r="N2684" s="13"/>
      <c r="O2684" s="13"/>
      <c r="P2684" s="13"/>
      <c r="Q2684" s="13"/>
      <c r="R2684" s="13"/>
      <c r="S2684" s="13"/>
      <c r="T2684" s="13"/>
      <c r="U2684" s="13"/>
      <c r="V2684" s="13"/>
      <c r="W2684" s="13"/>
      <c r="X2684" s="13"/>
      <c r="Y2684" s="13"/>
      <c r="Z2684" s="13"/>
      <c r="AA2684" s="13"/>
      <c r="AB2684" s="13"/>
      <c r="AC2684" s="13"/>
      <c r="AD2684" s="13"/>
      <c r="AE2684" s="13"/>
      <c r="AF2684" s="13"/>
      <c r="AG2684" s="13"/>
      <c r="AH2684" s="13"/>
      <c r="AI2684" s="13"/>
      <c r="AJ2684" s="13"/>
      <c r="AK2684" s="13"/>
      <c r="AL2684" s="13"/>
      <c r="AM2684" s="13"/>
      <c r="AN2684" s="13"/>
      <c r="AO2684" s="13"/>
      <c r="AP2684" s="13"/>
    </row>
    <row r="2685" spans="1:42" x14ac:dyDescent="0.25">
      <c r="A2685" s="13"/>
      <c r="C2685" s="13"/>
      <c r="D2685" s="13"/>
      <c r="E2685" s="13"/>
      <c r="F2685" s="13"/>
      <c r="G2685" s="13"/>
      <c r="H2685" s="13"/>
      <c r="I2685" s="13"/>
      <c r="J2685" s="13"/>
      <c r="K2685" s="13"/>
      <c r="L2685" s="13"/>
      <c r="M2685" s="13"/>
      <c r="N2685" s="13"/>
      <c r="O2685" s="13"/>
      <c r="P2685" s="13"/>
      <c r="Q2685" s="13"/>
      <c r="R2685" s="13"/>
      <c r="S2685" s="13"/>
      <c r="T2685" s="13"/>
      <c r="U2685" s="13"/>
      <c r="V2685" s="13"/>
      <c r="W2685" s="13"/>
      <c r="X2685" s="13"/>
      <c r="Y2685" s="13"/>
      <c r="Z2685" s="13"/>
      <c r="AA2685" s="13"/>
      <c r="AB2685" s="13"/>
      <c r="AC2685" s="13"/>
      <c r="AD2685" s="13"/>
      <c r="AE2685" s="13"/>
      <c r="AF2685" s="13"/>
      <c r="AG2685" s="13"/>
      <c r="AH2685" s="13"/>
      <c r="AI2685" s="13"/>
      <c r="AJ2685" s="13"/>
      <c r="AK2685" s="13"/>
      <c r="AL2685" s="13"/>
      <c r="AM2685" s="13"/>
      <c r="AN2685" s="13"/>
      <c r="AO2685" s="13"/>
      <c r="AP2685" s="13"/>
    </row>
    <row r="2686" spans="1:42" x14ac:dyDescent="0.25">
      <c r="A2686" s="13"/>
      <c r="C2686" s="13"/>
      <c r="D2686" s="13"/>
      <c r="E2686" s="13"/>
      <c r="F2686" s="13"/>
      <c r="G2686" s="13"/>
      <c r="H2686" s="13"/>
      <c r="I2686" s="13"/>
      <c r="J2686" s="13"/>
      <c r="K2686" s="13"/>
      <c r="L2686" s="13"/>
      <c r="M2686" s="13"/>
      <c r="N2686" s="13"/>
      <c r="O2686" s="13"/>
      <c r="P2686" s="13"/>
      <c r="Q2686" s="13"/>
      <c r="R2686" s="13"/>
      <c r="S2686" s="13"/>
      <c r="T2686" s="13"/>
      <c r="U2686" s="13"/>
      <c r="V2686" s="13"/>
      <c r="W2686" s="13"/>
      <c r="X2686" s="13"/>
      <c r="Y2686" s="13"/>
      <c r="Z2686" s="13"/>
      <c r="AA2686" s="13"/>
      <c r="AB2686" s="13"/>
      <c r="AC2686" s="13"/>
      <c r="AD2686" s="13"/>
      <c r="AE2686" s="13"/>
      <c r="AF2686" s="13"/>
      <c r="AG2686" s="13"/>
      <c r="AH2686" s="13"/>
      <c r="AI2686" s="13"/>
      <c r="AJ2686" s="13"/>
      <c r="AK2686" s="13"/>
      <c r="AL2686" s="13"/>
      <c r="AM2686" s="13"/>
      <c r="AN2686" s="13"/>
      <c r="AO2686" s="13"/>
      <c r="AP2686" s="13"/>
    </row>
    <row r="2687" spans="1:42" x14ac:dyDescent="0.25">
      <c r="A2687" s="13"/>
      <c r="C2687" s="13"/>
      <c r="D2687" s="13"/>
      <c r="E2687" s="13"/>
      <c r="F2687" s="13"/>
      <c r="G2687" s="13"/>
      <c r="H2687" s="13"/>
      <c r="I2687" s="13"/>
      <c r="J2687" s="13"/>
      <c r="K2687" s="13"/>
      <c r="L2687" s="13"/>
      <c r="M2687" s="13"/>
      <c r="N2687" s="13"/>
      <c r="O2687" s="13"/>
      <c r="P2687" s="13"/>
      <c r="Q2687" s="13"/>
      <c r="R2687" s="13"/>
      <c r="S2687" s="13"/>
      <c r="T2687" s="13"/>
      <c r="U2687" s="13"/>
      <c r="V2687" s="13"/>
      <c r="W2687" s="13"/>
      <c r="X2687" s="13"/>
      <c r="Y2687" s="13"/>
      <c r="Z2687" s="13"/>
      <c r="AA2687" s="13"/>
      <c r="AB2687" s="13"/>
      <c r="AC2687" s="13"/>
      <c r="AD2687" s="13"/>
      <c r="AE2687" s="13"/>
      <c r="AF2687" s="13"/>
      <c r="AG2687" s="13"/>
      <c r="AH2687" s="13"/>
      <c r="AI2687" s="13"/>
      <c r="AJ2687" s="13"/>
      <c r="AK2687" s="13"/>
      <c r="AL2687" s="13"/>
      <c r="AM2687" s="13"/>
      <c r="AN2687" s="13"/>
      <c r="AO2687" s="13"/>
      <c r="AP2687" s="13"/>
    </row>
    <row r="2688" spans="1:42" x14ac:dyDescent="0.25">
      <c r="A2688" s="13"/>
      <c r="C2688" s="13"/>
      <c r="D2688" s="13"/>
      <c r="E2688" s="13"/>
      <c r="F2688" s="13"/>
      <c r="G2688" s="13"/>
      <c r="H2688" s="13"/>
      <c r="I2688" s="13"/>
      <c r="J2688" s="13"/>
      <c r="K2688" s="13"/>
      <c r="L2688" s="13"/>
      <c r="M2688" s="13"/>
      <c r="N2688" s="13"/>
      <c r="O2688" s="13"/>
      <c r="P2688" s="13"/>
      <c r="Q2688" s="13"/>
      <c r="R2688" s="13"/>
      <c r="S2688" s="13"/>
      <c r="T2688" s="13"/>
      <c r="U2688" s="13"/>
      <c r="V2688" s="13"/>
      <c r="W2688" s="13"/>
      <c r="X2688" s="13"/>
      <c r="Y2688" s="13"/>
      <c r="Z2688" s="13"/>
      <c r="AA2688" s="13"/>
      <c r="AB2688" s="13"/>
      <c r="AC2688" s="13"/>
      <c r="AD2688" s="13"/>
      <c r="AE2688" s="13"/>
      <c r="AF2688" s="13"/>
      <c r="AG2688" s="13"/>
      <c r="AH2688" s="13"/>
      <c r="AI2688" s="13"/>
      <c r="AJ2688" s="13"/>
      <c r="AK2688" s="13"/>
      <c r="AL2688" s="13"/>
      <c r="AM2688" s="13"/>
      <c r="AN2688" s="13"/>
      <c r="AO2688" s="13"/>
      <c r="AP2688" s="13"/>
    </row>
    <row r="2689" spans="1:42" x14ac:dyDescent="0.25">
      <c r="A2689" s="13"/>
      <c r="C2689" s="13"/>
      <c r="D2689" s="13"/>
      <c r="E2689" s="13"/>
      <c r="F2689" s="13"/>
      <c r="G2689" s="13"/>
      <c r="H2689" s="13"/>
      <c r="I2689" s="13"/>
      <c r="J2689" s="13"/>
      <c r="K2689" s="13"/>
      <c r="L2689" s="13"/>
      <c r="M2689" s="13"/>
      <c r="N2689" s="13"/>
      <c r="O2689" s="13"/>
      <c r="P2689" s="13"/>
      <c r="Q2689" s="13"/>
      <c r="R2689" s="13"/>
      <c r="S2689" s="13"/>
      <c r="T2689" s="13"/>
      <c r="U2689" s="13"/>
      <c r="V2689" s="13"/>
      <c r="W2689" s="13"/>
      <c r="X2689" s="13"/>
      <c r="Y2689" s="13"/>
      <c r="Z2689" s="13"/>
      <c r="AA2689" s="13"/>
      <c r="AB2689" s="13"/>
      <c r="AC2689" s="13"/>
      <c r="AD2689" s="13"/>
      <c r="AE2689" s="13"/>
      <c r="AF2689" s="13"/>
      <c r="AG2689" s="13"/>
      <c r="AH2689" s="13"/>
      <c r="AI2689" s="13"/>
      <c r="AJ2689" s="13"/>
      <c r="AK2689" s="13"/>
      <c r="AL2689" s="13"/>
      <c r="AM2689" s="13"/>
      <c r="AN2689" s="13"/>
      <c r="AO2689" s="13"/>
      <c r="AP2689" s="13"/>
    </row>
    <row r="2690" spans="1:42" x14ac:dyDescent="0.25">
      <c r="A2690" s="13"/>
      <c r="C2690" s="13"/>
      <c r="D2690" s="13"/>
      <c r="E2690" s="13"/>
      <c r="F2690" s="13"/>
      <c r="G2690" s="13"/>
      <c r="H2690" s="13"/>
      <c r="I2690" s="13"/>
      <c r="J2690" s="13"/>
      <c r="K2690" s="13"/>
      <c r="L2690" s="13"/>
      <c r="M2690" s="13"/>
      <c r="N2690" s="13"/>
      <c r="O2690" s="13"/>
      <c r="P2690" s="13"/>
      <c r="Q2690" s="13"/>
      <c r="R2690" s="13"/>
      <c r="S2690" s="13"/>
      <c r="T2690" s="13"/>
      <c r="U2690" s="13"/>
      <c r="V2690" s="13"/>
      <c r="W2690" s="13"/>
      <c r="X2690" s="13"/>
      <c r="Y2690" s="13"/>
      <c r="Z2690" s="13"/>
      <c r="AA2690" s="13"/>
      <c r="AB2690" s="13"/>
      <c r="AC2690" s="13"/>
      <c r="AD2690" s="13"/>
      <c r="AE2690" s="13"/>
      <c r="AF2690" s="13"/>
      <c r="AG2690" s="13"/>
      <c r="AH2690" s="13"/>
      <c r="AI2690" s="13"/>
      <c r="AJ2690" s="13"/>
      <c r="AK2690" s="13"/>
      <c r="AL2690" s="13"/>
      <c r="AM2690" s="13"/>
      <c r="AN2690" s="13"/>
      <c r="AO2690" s="13"/>
      <c r="AP2690" s="13"/>
    </row>
    <row r="2691" spans="1:42" x14ac:dyDescent="0.25">
      <c r="A2691" s="13"/>
      <c r="C2691" s="13"/>
      <c r="D2691" s="13"/>
      <c r="E2691" s="13"/>
      <c r="F2691" s="13"/>
      <c r="G2691" s="13"/>
      <c r="H2691" s="13"/>
      <c r="I2691" s="13"/>
      <c r="J2691" s="13"/>
      <c r="K2691" s="13"/>
      <c r="L2691" s="13"/>
      <c r="M2691" s="13"/>
      <c r="N2691" s="13"/>
      <c r="O2691" s="13"/>
      <c r="P2691" s="13"/>
      <c r="Q2691" s="13"/>
      <c r="R2691" s="13"/>
      <c r="S2691" s="13"/>
      <c r="T2691" s="13"/>
      <c r="U2691" s="13"/>
      <c r="V2691" s="13"/>
      <c r="W2691" s="13"/>
      <c r="X2691" s="13"/>
      <c r="Y2691" s="13"/>
      <c r="Z2691" s="13"/>
      <c r="AA2691" s="13"/>
      <c r="AB2691" s="13"/>
      <c r="AC2691" s="13"/>
      <c r="AD2691" s="13"/>
      <c r="AE2691" s="13"/>
      <c r="AF2691" s="13"/>
      <c r="AG2691" s="13"/>
      <c r="AH2691" s="13"/>
      <c r="AI2691" s="13"/>
      <c r="AJ2691" s="13"/>
      <c r="AK2691" s="13"/>
      <c r="AL2691" s="13"/>
      <c r="AM2691" s="13"/>
      <c r="AN2691" s="13"/>
      <c r="AO2691" s="13"/>
      <c r="AP2691" s="13"/>
    </row>
    <row r="2692" spans="1:42" x14ac:dyDescent="0.25">
      <c r="A2692" s="13"/>
      <c r="C2692" s="13"/>
      <c r="D2692" s="13"/>
      <c r="E2692" s="13"/>
      <c r="F2692" s="13"/>
      <c r="G2692" s="13"/>
      <c r="H2692" s="13"/>
      <c r="I2692" s="13"/>
      <c r="J2692" s="13"/>
      <c r="K2692" s="13"/>
      <c r="L2692" s="13"/>
      <c r="M2692" s="13"/>
      <c r="N2692" s="13"/>
      <c r="O2692" s="13"/>
      <c r="P2692" s="13"/>
      <c r="Q2692" s="13"/>
      <c r="R2692" s="13"/>
      <c r="S2692" s="13"/>
      <c r="T2692" s="13"/>
      <c r="U2692" s="13"/>
      <c r="V2692" s="13"/>
      <c r="W2692" s="13"/>
      <c r="X2692" s="13"/>
      <c r="Y2692" s="13"/>
      <c r="Z2692" s="13"/>
      <c r="AA2692" s="13"/>
      <c r="AB2692" s="13"/>
      <c r="AC2692" s="13"/>
      <c r="AD2692" s="13"/>
      <c r="AE2692" s="13"/>
      <c r="AF2692" s="13"/>
      <c r="AG2692" s="13"/>
      <c r="AH2692" s="13"/>
      <c r="AI2692" s="13"/>
      <c r="AJ2692" s="13"/>
      <c r="AK2692" s="13"/>
      <c r="AL2692" s="13"/>
      <c r="AM2692" s="13"/>
      <c r="AN2692" s="13"/>
      <c r="AO2692" s="13"/>
      <c r="AP2692" s="13"/>
    </row>
    <row r="2693" spans="1:42" x14ac:dyDescent="0.25">
      <c r="A2693" s="13"/>
      <c r="C2693" s="13"/>
      <c r="D2693" s="13"/>
      <c r="E2693" s="13"/>
      <c r="F2693" s="13"/>
      <c r="G2693" s="13"/>
      <c r="H2693" s="13"/>
      <c r="I2693" s="13"/>
      <c r="J2693" s="13"/>
      <c r="K2693" s="13"/>
      <c r="L2693" s="13"/>
      <c r="M2693" s="13"/>
      <c r="N2693" s="13"/>
      <c r="O2693" s="13"/>
      <c r="P2693" s="13"/>
      <c r="Q2693" s="13"/>
      <c r="R2693" s="13"/>
      <c r="S2693" s="13"/>
      <c r="T2693" s="13"/>
      <c r="U2693" s="13"/>
      <c r="V2693" s="13"/>
      <c r="W2693" s="13"/>
      <c r="X2693" s="13"/>
      <c r="Y2693" s="13"/>
      <c r="Z2693" s="13"/>
      <c r="AA2693" s="13"/>
      <c r="AB2693" s="13"/>
      <c r="AC2693" s="13"/>
      <c r="AD2693" s="13"/>
      <c r="AE2693" s="13"/>
      <c r="AF2693" s="13"/>
      <c r="AG2693" s="13"/>
      <c r="AH2693" s="13"/>
      <c r="AI2693" s="13"/>
      <c r="AJ2693" s="13"/>
      <c r="AK2693" s="13"/>
      <c r="AL2693" s="13"/>
      <c r="AM2693" s="13"/>
      <c r="AN2693" s="13"/>
      <c r="AO2693" s="13"/>
      <c r="AP2693" s="13"/>
    </row>
    <row r="2694" spans="1:42" x14ac:dyDescent="0.25">
      <c r="A2694" s="13"/>
      <c r="C2694" s="13"/>
      <c r="D2694" s="13"/>
      <c r="E2694" s="13"/>
      <c r="F2694" s="13"/>
      <c r="G2694" s="13"/>
      <c r="H2694" s="13"/>
      <c r="I2694" s="13"/>
      <c r="J2694" s="13"/>
      <c r="K2694" s="13"/>
      <c r="L2694" s="13"/>
      <c r="M2694" s="13"/>
      <c r="N2694" s="13"/>
      <c r="O2694" s="13"/>
      <c r="P2694" s="13"/>
      <c r="Q2694" s="13"/>
      <c r="R2694" s="13"/>
      <c r="S2694" s="13"/>
      <c r="T2694" s="13"/>
      <c r="U2694" s="13"/>
      <c r="V2694" s="13"/>
      <c r="W2694" s="13"/>
      <c r="X2694" s="13"/>
      <c r="Y2694" s="13"/>
      <c r="Z2694" s="13"/>
      <c r="AA2694" s="13"/>
      <c r="AB2694" s="13"/>
      <c r="AC2694" s="13"/>
      <c r="AD2694" s="13"/>
      <c r="AE2694" s="13"/>
      <c r="AF2694" s="13"/>
      <c r="AG2694" s="13"/>
      <c r="AH2694" s="13"/>
      <c r="AI2694" s="13"/>
      <c r="AJ2694" s="13"/>
      <c r="AK2694" s="13"/>
      <c r="AL2694" s="13"/>
      <c r="AM2694" s="13"/>
      <c r="AN2694" s="13"/>
      <c r="AO2694" s="13"/>
      <c r="AP2694" s="13"/>
    </row>
    <row r="2695" spans="1:42" x14ac:dyDescent="0.25">
      <c r="A2695" s="13"/>
      <c r="C2695" s="13"/>
      <c r="D2695" s="13"/>
      <c r="E2695" s="13"/>
      <c r="F2695" s="13"/>
      <c r="G2695" s="13"/>
      <c r="H2695" s="13"/>
      <c r="I2695" s="13"/>
      <c r="J2695" s="13"/>
      <c r="K2695" s="13"/>
      <c r="L2695" s="13"/>
      <c r="M2695" s="13"/>
      <c r="N2695" s="13"/>
      <c r="O2695" s="13"/>
      <c r="P2695" s="13"/>
      <c r="Q2695" s="13"/>
      <c r="R2695" s="13"/>
      <c r="S2695" s="13"/>
      <c r="T2695" s="13"/>
      <c r="U2695" s="13"/>
      <c r="V2695" s="13"/>
      <c r="W2695" s="13"/>
      <c r="X2695" s="13"/>
      <c r="Y2695" s="13"/>
      <c r="Z2695" s="13"/>
      <c r="AA2695" s="13"/>
      <c r="AB2695" s="13"/>
      <c r="AC2695" s="13"/>
      <c r="AD2695" s="13"/>
      <c r="AE2695" s="13"/>
      <c r="AF2695" s="13"/>
      <c r="AG2695" s="13"/>
      <c r="AH2695" s="13"/>
      <c r="AI2695" s="13"/>
      <c r="AJ2695" s="13"/>
      <c r="AK2695" s="13"/>
      <c r="AL2695" s="13"/>
      <c r="AM2695" s="13"/>
      <c r="AN2695" s="13"/>
      <c r="AO2695" s="13"/>
      <c r="AP2695" s="13"/>
    </row>
    <row r="2696" spans="1:42" x14ac:dyDescent="0.25">
      <c r="A2696" s="13"/>
      <c r="C2696" s="13"/>
      <c r="D2696" s="13"/>
      <c r="E2696" s="13"/>
      <c r="F2696" s="13"/>
      <c r="G2696" s="13"/>
      <c r="H2696" s="13"/>
      <c r="I2696" s="13"/>
      <c r="J2696" s="13"/>
      <c r="K2696" s="13"/>
      <c r="L2696" s="13"/>
      <c r="M2696" s="13"/>
      <c r="N2696" s="13"/>
      <c r="O2696" s="13"/>
      <c r="P2696" s="13"/>
      <c r="Q2696" s="13"/>
      <c r="R2696" s="13"/>
      <c r="S2696" s="13"/>
      <c r="T2696" s="13"/>
      <c r="U2696" s="13"/>
      <c r="V2696" s="13"/>
      <c r="W2696" s="13"/>
      <c r="X2696" s="13"/>
      <c r="Y2696" s="13"/>
      <c r="Z2696" s="13"/>
      <c r="AA2696" s="13"/>
      <c r="AB2696" s="13"/>
      <c r="AC2696" s="13"/>
      <c r="AD2696" s="13"/>
      <c r="AE2696" s="13"/>
      <c r="AF2696" s="13"/>
      <c r="AG2696" s="13"/>
      <c r="AH2696" s="13"/>
      <c r="AI2696" s="13"/>
      <c r="AJ2696" s="13"/>
      <c r="AK2696" s="13"/>
      <c r="AL2696" s="13"/>
      <c r="AM2696" s="13"/>
      <c r="AN2696" s="13"/>
      <c r="AO2696" s="13"/>
      <c r="AP2696" s="13"/>
    </row>
    <row r="2697" spans="1:42" x14ac:dyDescent="0.25">
      <c r="A2697" s="13"/>
      <c r="C2697" s="13"/>
      <c r="D2697" s="13"/>
      <c r="E2697" s="13"/>
      <c r="F2697" s="13"/>
      <c r="G2697" s="13"/>
      <c r="H2697" s="13"/>
      <c r="I2697" s="13"/>
      <c r="J2697" s="13"/>
      <c r="K2697" s="13"/>
      <c r="L2697" s="13"/>
      <c r="M2697" s="13"/>
      <c r="N2697" s="13"/>
      <c r="O2697" s="13"/>
      <c r="P2697" s="13"/>
      <c r="Q2697" s="13"/>
      <c r="R2697" s="13"/>
      <c r="S2697" s="13"/>
      <c r="T2697" s="13"/>
      <c r="U2697" s="13"/>
      <c r="V2697" s="13"/>
      <c r="W2697" s="13"/>
      <c r="X2697" s="13"/>
      <c r="Y2697" s="13"/>
      <c r="Z2697" s="13"/>
      <c r="AA2697" s="13"/>
      <c r="AB2697" s="13"/>
      <c r="AC2697" s="13"/>
      <c r="AD2697" s="13"/>
      <c r="AE2697" s="13"/>
      <c r="AF2697" s="13"/>
      <c r="AG2697" s="13"/>
      <c r="AH2697" s="13"/>
      <c r="AI2697" s="13"/>
      <c r="AJ2697" s="13"/>
      <c r="AK2697" s="13"/>
      <c r="AL2697" s="13"/>
      <c r="AM2697" s="13"/>
      <c r="AN2697" s="13"/>
      <c r="AO2697" s="13"/>
      <c r="AP2697" s="13"/>
    </row>
    <row r="2698" spans="1:42" x14ac:dyDescent="0.25">
      <c r="A2698" s="13"/>
      <c r="C2698" s="13"/>
      <c r="D2698" s="13"/>
      <c r="E2698" s="13"/>
      <c r="F2698" s="13"/>
      <c r="G2698" s="13"/>
      <c r="H2698" s="13"/>
      <c r="I2698" s="13"/>
      <c r="J2698" s="13"/>
      <c r="K2698" s="13"/>
      <c r="L2698" s="13"/>
      <c r="M2698" s="13"/>
      <c r="N2698" s="13"/>
      <c r="O2698" s="13"/>
      <c r="P2698" s="13"/>
      <c r="Q2698" s="13"/>
      <c r="R2698" s="13"/>
      <c r="S2698" s="13"/>
      <c r="T2698" s="13"/>
      <c r="U2698" s="13"/>
      <c r="V2698" s="13"/>
      <c r="W2698" s="13"/>
      <c r="X2698" s="13"/>
      <c r="Y2698" s="13"/>
      <c r="Z2698" s="13"/>
      <c r="AA2698" s="13"/>
      <c r="AB2698" s="13"/>
      <c r="AC2698" s="13"/>
      <c r="AD2698" s="13"/>
      <c r="AE2698" s="13"/>
      <c r="AF2698" s="13"/>
      <c r="AG2698" s="13"/>
      <c r="AH2698" s="13"/>
      <c r="AI2698" s="13"/>
      <c r="AJ2698" s="13"/>
      <c r="AK2698" s="13"/>
      <c r="AL2698" s="13"/>
      <c r="AM2698" s="13"/>
      <c r="AN2698" s="13"/>
      <c r="AO2698" s="13"/>
      <c r="AP2698" s="13"/>
    </row>
    <row r="2699" spans="1:42" x14ac:dyDescent="0.25">
      <c r="A2699" s="13"/>
      <c r="C2699" s="13"/>
      <c r="D2699" s="13"/>
      <c r="E2699" s="13"/>
      <c r="F2699" s="13"/>
      <c r="G2699" s="13"/>
      <c r="H2699" s="13"/>
      <c r="I2699" s="13"/>
      <c r="J2699" s="13"/>
      <c r="K2699" s="13"/>
      <c r="L2699" s="13"/>
      <c r="M2699" s="13"/>
      <c r="N2699" s="13"/>
      <c r="O2699" s="13"/>
      <c r="P2699" s="13"/>
      <c r="Q2699" s="13"/>
      <c r="R2699" s="13"/>
      <c r="S2699" s="13"/>
      <c r="T2699" s="13"/>
      <c r="U2699" s="13"/>
      <c r="V2699" s="13"/>
      <c r="W2699" s="13"/>
      <c r="X2699" s="13"/>
      <c r="Y2699" s="13"/>
      <c r="Z2699" s="13"/>
      <c r="AA2699" s="13"/>
      <c r="AB2699" s="13"/>
      <c r="AC2699" s="13"/>
      <c r="AD2699" s="13"/>
      <c r="AE2699" s="13"/>
      <c r="AF2699" s="13"/>
      <c r="AG2699" s="13"/>
      <c r="AH2699" s="13"/>
      <c r="AI2699" s="13"/>
      <c r="AJ2699" s="13"/>
      <c r="AK2699" s="13"/>
      <c r="AL2699" s="13"/>
      <c r="AM2699" s="13"/>
      <c r="AN2699" s="13"/>
      <c r="AO2699" s="13"/>
      <c r="AP2699" s="13"/>
    </row>
    <row r="2700" spans="1:42" x14ac:dyDescent="0.25">
      <c r="A2700" s="13"/>
      <c r="C2700" s="13"/>
      <c r="D2700" s="13"/>
      <c r="E2700" s="13"/>
      <c r="F2700" s="13"/>
      <c r="G2700" s="13"/>
      <c r="H2700" s="13"/>
      <c r="I2700" s="13"/>
      <c r="J2700" s="13"/>
      <c r="K2700" s="13"/>
      <c r="L2700" s="13"/>
      <c r="M2700" s="13"/>
      <c r="N2700" s="13"/>
      <c r="O2700" s="13"/>
      <c r="P2700" s="13"/>
      <c r="Q2700" s="13"/>
      <c r="R2700" s="13"/>
      <c r="S2700" s="13"/>
      <c r="T2700" s="13"/>
      <c r="U2700" s="13"/>
      <c r="V2700" s="13"/>
      <c r="W2700" s="13"/>
      <c r="X2700" s="13"/>
      <c r="Y2700" s="13"/>
      <c r="Z2700" s="13"/>
      <c r="AA2700" s="13"/>
      <c r="AB2700" s="13"/>
      <c r="AC2700" s="13"/>
      <c r="AD2700" s="13"/>
      <c r="AE2700" s="13"/>
      <c r="AF2700" s="13"/>
      <c r="AG2700" s="13"/>
      <c r="AH2700" s="13"/>
      <c r="AI2700" s="13"/>
      <c r="AJ2700" s="13"/>
      <c r="AK2700" s="13"/>
      <c r="AL2700" s="13"/>
      <c r="AM2700" s="13"/>
      <c r="AN2700" s="13"/>
      <c r="AO2700" s="13"/>
      <c r="AP2700" s="13"/>
    </row>
    <row r="2701" spans="1:42" x14ac:dyDescent="0.25">
      <c r="A2701" s="13"/>
      <c r="C2701" s="13"/>
      <c r="D2701" s="13"/>
      <c r="E2701" s="13"/>
      <c r="F2701" s="13"/>
      <c r="G2701" s="13"/>
      <c r="H2701" s="13"/>
      <c r="I2701" s="13"/>
      <c r="J2701" s="13"/>
      <c r="K2701" s="13"/>
      <c r="L2701" s="13"/>
      <c r="M2701" s="13"/>
      <c r="N2701" s="13"/>
      <c r="O2701" s="13"/>
      <c r="P2701" s="13"/>
      <c r="Q2701" s="13"/>
      <c r="R2701" s="13"/>
      <c r="S2701" s="13"/>
      <c r="T2701" s="13"/>
      <c r="U2701" s="13"/>
      <c r="V2701" s="13"/>
      <c r="W2701" s="13"/>
      <c r="X2701" s="13"/>
      <c r="Y2701" s="13"/>
      <c r="Z2701" s="13"/>
      <c r="AA2701" s="13"/>
      <c r="AB2701" s="13"/>
      <c r="AC2701" s="13"/>
      <c r="AD2701" s="13"/>
      <c r="AE2701" s="13"/>
      <c r="AF2701" s="13"/>
      <c r="AG2701" s="13"/>
      <c r="AH2701" s="13"/>
      <c r="AI2701" s="13"/>
      <c r="AJ2701" s="13"/>
      <c r="AK2701" s="13"/>
      <c r="AL2701" s="13"/>
      <c r="AM2701" s="13"/>
      <c r="AN2701" s="13"/>
      <c r="AO2701" s="13"/>
      <c r="AP2701" s="13"/>
    </row>
    <row r="2702" spans="1:42" x14ac:dyDescent="0.25">
      <c r="A2702" s="13"/>
      <c r="C2702" s="13"/>
      <c r="D2702" s="13"/>
      <c r="E2702" s="13"/>
      <c r="F2702" s="13"/>
      <c r="G2702" s="13"/>
      <c r="H2702" s="13"/>
      <c r="I2702" s="13"/>
      <c r="J2702" s="13"/>
      <c r="K2702" s="13"/>
      <c r="L2702" s="13"/>
      <c r="M2702" s="13"/>
      <c r="N2702" s="13"/>
      <c r="O2702" s="13"/>
      <c r="P2702" s="13"/>
      <c r="Q2702" s="13"/>
      <c r="R2702" s="13"/>
      <c r="S2702" s="13"/>
      <c r="T2702" s="13"/>
      <c r="U2702" s="13"/>
      <c r="V2702" s="13"/>
      <c r="W2702" s="13"/>
      <c r="X2702" s="13"/>
      <c r="Y2702" s="13"/>
      <c r="Z2702" s="13"/>
      <c r="AA2702" s="13"/>
      <c r="AB2702" s="13"/>
      <c r="AC2702" s="13"/>
      <c r="AD2702" s="13"/>
      <c r="AE2702" s="13"/>
      <c r="AF2702" s="13"/>
      <c r="AG2702" s="13"/>
      <c r="AH2702" s="13"/>
      <c r="AI2702" s="13"/>
      <c r="AJ2702" s="13"/>
      <c r="AK2702" s="13"/>
      <c r="AL2702" s="13"/>
      <c r="AM2702" s="13"/>
      <c r="AN2702" s="13"/>
      <c r="AO2702" s="13"/>
      <c r="AP2702" s="13"/>
    </row>
    <row r="2703" spans="1:42" x14ac:dyDescent="0.25">
      <c r="A2703" s="13"/>
      <c r="C2703" s="13"/>
      <c r="D2703" s="13"/>
      <c r="E2703" s="13"/>
      <c r="F2703" s="13"/>
      <c r="G2703" s="13"/>
      <c r="H2703" s="13"/>
      <c r="I2703" s="13"/>
      <c r="J2703" s="13"/>
      <c r="K2703" s="13"/>
      <c r="L2703" s="13"/>
      <c r="M2703" s="13"/>
      <c r="N2703" s="13"/>
      <c r="O2703" s="13"/>
      <c r="P2703" s="13"/>
      <c r="Q2703" s="13"/>
      <c r="R2703" s="13"/>
      <c r="S2703" s="13"/>
      <c r="T2703" s="13"/>
      <c r="U2703" s="13"/>
      <c r="V2703" s="13"/>
      <c r="W2703" s="13"/>
      <c r="X2703" s="13"/>
      <c r="Y2703" s="13"/>
      <c r="Z2703" s="13"/>
      <c r="AA2703" s="13"/>
      <c r="AB2703" s="13"/>
      <c r="AC2703" s="13"/>
      <c r="AD2703" s="13"/>
      <c r="AE2703" s="13"/>
      <c r="AF2703" s="13"/>
      <c r="AG2703" s="13"/>
      <c r="AH2703" s="13"/>
      <c r="AI2703" s="13"/>
      <c r="AJ2703" s="13"/>
      <c r="AK2703" s="13"/>
      <c r="AL2703" s="13"/>
      <c r="AM2703" s="13"/>
      <c r="AN2703" s="13"/>
      <c r="AO2703" s="13"/>
      <c r="AP2703" s="13"/>
    </row>
    <row r="2704" spans="1:42" x14ac:dyDescent="0.25">
      <c r="A2704" s="13"/>
      <c r="C2704" s="13"/>
      <c r="D2704" s="13"/>
      <c r="E2704" s="13"/>
      <c r="F2704" s="13"/>
      <c r="G2704" s="13"/>
      <c r="H2704" s="13"/>
      <c r="I2704" s="13"/>
      <c r="J2704" s="13"/>
      <c r="K2704" s="13"/>
      <c r="L2704" s="13"/>
      <c r="M2704" s="13"/>
      <c r="N2704" s="13"/>
      <c r="O2704" s="13"/>
      <c r="P2704" s="13"/>
      <c r="Q2704" s="13"/>
      <c r="R2704" s="13"/>
      <c r="S2704" s="13"/>
      <c r="T2704" s="13"/>
      <c r="U2704" s="13"/>
      <c r="V2704" s="13"/>
      <c r="W2704" s="13"/>
      <c r="X2704" s="13"/>
      <c r="Y2704" s="13"/>
      <c r="Z2704" s="13"/>
      <c r="AA2704" s="13"/>
      <c r="AB2704" s="13"/>
      <c r="AC2704" s="13"/>
      <c r="AD2704" s="13"/>
      <c r="AE2704" s="13"/>
      <c r="AF2704" s="13"/>
      <c r="AG2704" s="13"/>
      <c r="AH2704" s="13"/>
      <c r="AI2704" s="13"/>
      <c r="AJ2704" s="13"/>
      <c r="AK2704" s="13"/>
      <c r="AL2704" s="13"/>
      <c r="AM2704" s="13"/>
      <c r="AN2704" s="13"/>
      <c r="AO2704" s="13"/>
      <c r="AP2704" s="13"/>
    </row>
    <row r="2705" spans="1:42" x14ac:dyDescent="0.25">
      <c r="A2705" s="13"/>
      <c r="C2705" s="13"/>
      <c r="D2705" s="13"/>
      <c r="E2705" s="13"/>
      <c r="F2705" s="13"/>
      <c r="G2705" s="13"/>
      <c r="H2705" s="13"/>
      <c r="I2705" s="13"/>
      <c r="J2705" s="13"/>
      <c r="K2705" s="13"/>
      <c r="L2705" s="13"/>
      <c r="M2705" s="13"/>
      <c r="N2705" s="13"/>
      <c r="O2705" s="13"/>
      <c r="P2705" s="13"/>
      <c r="Q2705" s="13"/>
      <c r="R2705" s="13"/>
      <c r="S2705" s="13"/>
      <c r="T2705" s="13"/>
      <c r="U2705" s="13"/>
      <c r="V2705" s="13"/>
      <c r="W2705" s="13"/>
      <c r="X2705" s="13"/>
      <c r="Y2705" s="13"/>
      <c r="Z2705" s="13"/>
      <c r="AA2705" s="13"/>
      <c r="AB2705" s="13"/>
      <c r="AC2705" s="13"/>
      <c r="AD2705" s="13"/>
      <c r="AE2705" s="13"/>
      <c r="AF2705" s="13"/>
      <c r="AG2705" s="13"/>
      <c r="AH2705" s="13"/>
      <c r="AI2705" s="13"/>
      <c r="AJ2705" s="13"/>
      <c r="AK2705" s="13"/>
      <c r="AL2705" s="13"/>
      <c r="AM2705" s="13"/>
      <c r="AN2705" s="13"/>
      <c r="AO2705" s="13"/>
      <c r="AP2705" s="13"/>
    </row>
    <row r="2706" spans="1:42" x14ac:dyDescent="0.25">
      <c r="A2706" s="13"/>
      <c r="C2706" s="13"/>
      <c r="D2706" s="13"/>
      <c r="E2706" s="13"/>
      <c r="F2706" s="13"/>
      <c r="G2706" s="13"/>
      <c r="H2706" s="13"/>
      <c r="I2706" s="13"/>
      <c r="J2706" s="13"/>
      <c r="K2706" s="13"/>
      <c r="L2706" s="13"/>
      <c r="M2706" s="13"/>
      <c r="N2706" s="13"/>
      <c r="O2706" s="13"/>
      <c r="P2706" s="13"/>
      <c r="Q2706" s="13"/>
      <c r="R2706" s="13"/>
      <c r="S2706" s="13"/>
      <c r="T2706" s="13"/>
      <c r="U2706" s="13"/>
      <c r="V2706" s="13"/>
      <c r="W2706" s="13"/>
      <c r="X2706" s="13"/>
      <c r="Y2706" s="13"/>
      <c r="Z2706" s="13"/>
      <c r="AA2706" s="13"/>
      <c r="AB2706" s="13"/>
      <c r="AC2706" s="13"/>
      <c r="AD2706" s="13"/>
      <c r="AE2706" s="13"/>
      <c r="AF2706" s="13"/>
      <c r="AG2706" s="13"/>
      <c r="AH2706" s="13"/>
      <c r="AI2706" s="13"/>
      <c r="AJ2706" s="13"/>
      <c r="AK2706" s="13"/>
      <c r="AL2706" s="13"/>
      <c r="AM2706" s="13"/>
      <c r="AN2706" s="13"/>
      <c r="AO2706" s="13"/>
      <c r="AP2706" s="13"/>
    </row>
    <row r="2707" spans="1:42" x14ac:dyDescent="0.25">
      <c r="A2707" s="13"/>
      <c r="C2707" s="13"/>
      <c r="D2707" s="13"/>
      <c r="E2707" s="13"/>
      <c r="F2707" s="13"/>
      <c r="G2707" s="13"/>
      <c r="H2707" s="13"/>
      <c r="I2707" s="13"/>
      <c r="J2707" s="13"/>
      <c r="K2707" s="13"/>
      <c r="L2707" s="13"/>
      <c r="M2707" s="13"/>
      <c r="N2707" s="13"/>
      <c r="O2707" s="13"/>
      <c r="P2707" s="13"/>
      <c r="Q2707" s="13"/>
      <c r="R2707" s="13"/>
      <c r="S2707" s="13"/>
      <c r="T2707" s="13"/>
      <c r="U2707" s="13"/>
      <c r="V2707" s="13"/>
      <c r="W2707" s="13"/>
      <c r="X2707" s="13"/>
      <c r="Y2707" s="13"/>
      <c r="Z2707" s="13"/>
      <c r="AA2707" s="13"/>
      <c r="AB2707" s="13"/>
      <c r="AC2707" s="13"/>
      <c r="AD2707" s="13"/>
      <c r="AE2707" s="13"/>
      <c r="AF2707" s="13"/>
      <c r="AG2707" s="13"/>
      <c r="AH2707" s="13"/>
      <c r="AI2707" s="13"/>
      <c r="AJ2707" s="13"/>
      <c r="AK2707" s="13"/>
      <c r="AL2707" s="13"/>
      <c r="AM2707" s="13"/>
      <c r="AN2707" s="13"/>
      <c r="AO2707" s="13"/>
      <c r="AP2707" s="13"/>
    </row>
    <row r="2708" spans="1:42" x14ac:dyDescent="0.25">
      <c r="A2708" s="13"/>
      <c r="C2708" s="13"/>
      <c r="D2708" s="13"/>
      <c r="E2708" s="13"/>
      <c r="F2708" s="13"/>
      <c r="G2708" s="13"/>
      <c r="H2708" s="13"/>
      <c r="I2708" s="13"/>
      <c r="J2708" s="13"/>
      <c r="K2708" s="13"/>
      <c r="L2708" s="13"/>
      <c r="M2708" s="13"/>
      <c r="N2708" s="13"/>
      <c r="O2708" s="13"/>
      <c r="P2708" s="13"/>
      <c r="Q2708" s="13"/>
      <c r="R2708" s="13"/>
      <c r="S2708" s="13"/>
      <c r="T2708" s="13"/>
      <c r="U2708" s="13"/>
      <c r="V2708" s="13"/>
      <c r="W2708" s="13"/>
      <c r="X2708" s="13"/>
      <c r="Y2708" s="13"/>
      <c r="Z2708" s="13"/>
      <c r="AA2708" s="13"/>
      <c r="AB2708" s="13"/>
      <c r="AC2708" s="13"/>
      <c r="AD2708" s="13"/>
      <c r="AE2708" s="13"/>
      <c r="AF2708" s="13"/>
      <c r="AG2708" s="13"/>
      <c r="AH2708" s="13"/>
      <c r="AI2708" s="13"/>
      <c r="AJ2708" s="13"/>
      <c r="AK2708" s="13"/>
      <c r="AL2708" s="13"/>
      <c r="AM2708" s="13"/>
      <c r="AN2708" s="13"/>
      <c r="AO2708" s="13"/>
      <c r="AP2708" s="13"/>
    </row>
    <row r="2709" spans="1:42" x14ac:dyDescent="0.25">
      <c r="A2709" s="13"/>
      <c r="C2709" s="13"/>
      <c r="D2709" s="13"/>
      <c r="E2709" s="13"/>
      <c r="F2709" s="13"/>
      <c r="G2709" s="13"/>
      <c r="H2709" s="13"/>
      <c r="I2709" s="13"/>
      <c r="J2709" s="13"/>
      <c r="K2709" s="13"/>
      <c r="L2709" s="13"/>
      <c r="M2709" s="13"/>
      <c r="N2709" s="13"/>
      <c r="O2709" s="13"/>
      <c r="P2709" s="13"/>
      <c r="Q2709" s="13"/>
      <c r="R2709" s="13"/>
      <c r="S2709" s="13"/>
      <c r="T2709" s="13"/>
      <c r="U2709" s="13"/>
      <c r="V2709" s="13"/>
      <c r="W2709" s="13"/>
      <c r="X2709" s="13"/>
      <c r="Y2709" s="13"/>
      <c r="Z2709" s="13"/>
      <c r="AA2709" s="13"/>
      <c r="AB2709" s="13"/>
      <c r="AC2709" s="13"/>
      <c r="AD2709" s="13"/>
      <c r="AE2709" s="13"/>
      <c r="AF2709" s="13"/>
      <c r="AG2709" s="13"/>
      <c r="AH2709" s="13"/>
      <c r="AI2709" s="13"/>
      <c r="AJ2709" s="13"/>
      <c r="AK2709" s="13"/>
      <c r="AL2709" s="13"/>
      <c r="AM2709" s="13"/>
      <c r="AN2709" s="13"/>
      <c r="AO2709" s="13"/>
      <c r="AP2709" s="13"/>
    </row>
    <row r="2710" spans="1:42" x14ac:dyDescent="0.25">
      <c r="A2710" s="13"/>
      <c r="C2710" s="13"/>
      <c r="D2710" s="13"/>
      <c r="E2710" s="13"/>
      <c r="F2710" s="13"/>
      <c r="G2710" s="13"/>
      <c r="H2710" s="13"/>
      <c r="I2710" s="13"/>
      <c r="J2710" s="13"/>
      <c r="K2710" s="13"/>
      <c r="L2710" s="13"/>
      <c r="M2710" s="13"/>
      <c r="N2710" s="13"/>
      <c r="O2710" s="13"/>
      <c r="P2710" s="13"/>
      <c r="Q2710" s="13"/>
      <c r="R2710" s="13"/>
      <c r="S2710" s="13"/>
      <c r="T2710" s="13"/>
      <c r="U2710" s="13"/>
      <c r="V2710" s="13"/>
      <c r="W2710" s="13"/>
      <c r="X2710" s="13"/>
      <c r="Y2710" s="13"/>
      <c r="Z2710" s="13"/>
      <c r="AA2710" s="13"/>
      <c r="AB2710" s="13"/>
      <c r="AC2710" s="13"/>
      <c r="AD2710" s="13"/>
      <c r="AE2710" s="13"/>
      <c r="AF2710" s="13"/>
      <c r="AG2710" s="13"/>
      <c r="AH2710" s="13"/>
      <c r="AI2710" s="13"/>
      <c r="AJ2710" s="13"/>
      <c r="AK2710" s="13"/>
      <c r="AL2710" s="13"/>
      <c r="AM2710" s="13"/>
      <c r="AN2710" s="13"/>
      <c r="AO2710" s="13"/>
      <c r="AP2710" s="13"/>
    </row>
    <row r="2711" spans="1:42" x14ac:dyDescent="0.25">
      <c r="A2711" s="13"/>
      <c r="C2711" s="13"/>
      <c r="D2711" s="13"/>
      <c r="E2711" s="13"/>
      <c r="F2711" s="13"/>
      <c r="G2711" s="13"/>
      <c r="H2711" s="13"/>
      <c r="I2711" s="13"/>
      <c r="J2711" s="13"/>
      <c r="K2711" s="13"/>
      <c r="L2711" s="13"/>
      <c r="M2711" s="13"/>
      <c r="N2711" s="13"/>
      <c r="O2711" s="13"/>
      <c r="P2711" s="13"/>
      <c r="Q2711" s="13"/>
      <c r="R2711" s="13"/>
      <c r="S2711" s="13"/>
      <c r="T2711" s="13"/>
      <c r="U2711" s="13"/>
      <c r="V2711" s="13"/>
      <c r="W2711" s="13"/>
      <c r="X2711" s="13"/>
      <c r="Y2711" s="13"/>
      <c r="Z2711" s="13"/>
      <c r="AA2711" s="13"/>
      <c r="AB2711" s="13"/>
      <c r="AC2711" s="13"/>
      <c r="AD2711" s="13"/>
      <c r="AE2711" s="13"/>
      <c r="AF2711" s="13"/>
      <c r="AG2711" s="13"/>
      <c r="AH2711" s="13"/>
      <c r="AI2711" s="13"/>
      <c r="AJ2711" s="13"/>
      <c r="AK2711" s="13"/>
      <c r="AL2711" s="13"/>
      <c r="AM2711" s="13"/>
      <c r="AN2711" s="13"/>
      <c r="AO2711" s="13"/>
      <c r="AP2711" s="13"/>
    </row>
    <row r="2712" spans="1:42" x14ac:dyDescent="0.25">
      <c r="A2712" s="13"/>
      <c r="C2712" s="13"/>
      <c r="D2712" s="13"/>
      <c r="E2712" s="13"/>
      <c r="F2712" s="13"/>
      <c r="G2712" s="13"/>
      <c r="H2712" s="13"/>
      <c r="I2712" s="13"/>
      <c r="J2712" s="13"/>
      <c r="K2712" s="13"/>
      <c r="L2712" s="13"/>
      <c r="M2712" s="13"/>
      <c r="N2712" s="13"/>
      <c r="O2712" s="13"/>
      <c r="P2712" s="13"/>
      <c r="Q2712" s="13"/>
      <c r="R2712" s="13"/>
      <c r="S2712" s="13"/>
      <c r="T2712" s="13"/>
      <c r="U2712" s="13"/>
      <c r="V2712" s="13"/>
      <c r="W2712" s="13"/>
      <c r="X2712" s="13"/>
      <c r="Y2712" s="13"/>
      <c r="Z2712" s="13"/>
      <c r="AA2712" s="13"/>
      <c r="AB2712" s="13"/>
      <c r="AC2712" s="13"/>
      <c r="AD2712" s="13"/>
      <c r="AE2712" s="13"/>
      <c r="AF2712" s="13"/>
      <c r="AG2712" s="13"/>
      <c r="AH2712" s="13"/>
      <c r="AI2712" s="13"/>
      <c r="AJ2712" s="13"/>
      <c r="AK2712" s="13"/>
      <c r="AL2712" s="13"/>
      <c r="AM2712" s="13"/>
      <c r="AN2712" s="13"/>
      <c r="AO2712" s="13"/>
      <c r="AP2712" s="13"/>
    </row>
    <row r="2713" spans="1:42" x14ac:dyDescent="0.25">
      <c r="A2713" s="13"/>
      <c r="C2713" s="13"/>
      <c r="D2713" s="13"/>
      <c r="E2713" s="13"/>
      <c r="F2713" s="13"/>
      <c r="G2713" s="13"/>
      <c r="H2713" s="13"/>
      <c r="I2713" s="13"/>
      <c r="J2713" s="13"/>
      <c r="K2713" s="13"/>
      <c r="L2713" s="13"/>
      <c r="M2713" s="13"/>
      <c r="N2713" s="13"/>
      <c r="O2713" s="13"/>
      <c r="P2713" s="13"/>
      <c r="Q2713" s="13"/>
      <c r="R2713" s="13"/>
      <c r="S2713" s="13"/>
      <c r="T2713" s="13"/>
      <c r="U2713" s="13"/>
      <c r="V2713" s="13"/>
      <c r="W2713" s="13"/>
      <c r="X2713" s="13"/>
      <c r="Y2713" s="13"/>
      <c r="Z2713" s="13"/>
      <c r="AA2713" s="13"/>
      <c r="AB2713" s="13"/>
      <c r="AC2713" s="13"/>
      <c r="AD2713" s="13"/>
      <c r="AE2713" s="13"/>
      <c r="AF2713" s="13"/>
      <c r="AG2713" s="13"/>
      <c r="AH2713" s="13"/>
      <c r="AI2713" s="13"/>
      <c r="AJ2713" s="13"/>
      <c r="AK2713" s="13"/>
      <c r="AL2713" s="13"/>
      <c r="AM2713" s="13"/>
      <c r="AN2713" s="13"/>
      <c r="AO2713" s="13"/>
      <c r="AP2713" s="13"/>
    </row>
    <row r="2714" spans="1:42" x14ac:dyDescent="0.25">
      <c r="A2714" s="13"/>
      <c r="C2714" s="13"/>
      <c r="D2714" s="13"/>
      <c r="E2714" s="13"/>
      <c r="F2714" s="13"/>
      <c r="G2714" s="13"/>
      <c r="H2714" s="13"/>
      <c r="I2714" s="13"/>
      <c r="J2714" s="13"/>
      <c r="K2714" s="13"/>
      <c r="L2714" s="13"/>
      <c r="M2714" s="13"/>
      <c r="N2714" s="13"/>
      <c r="O2714" s="13"/>
      <c r="P2714" s="13"/>
      <c r="Q2714" s="13"/>
      <c r="R2714" s="13"/>
      <c r="S2714" s="13"/>
      <c r="T2714" s="13"/>
      <c r="U2714" s="13"/>
      <c r="V2714" s="13"/>
      <c r="W2714" s="13"/>
      <c r="X2714" s="13"/>
      <c r="Y2714" s="13"/>
      <c r="Z2714" s="13"/>
      <c r="AA2714" s="13"/>
      <c r="AB2714" s="13"/>
      <c r="AC2714" s="13"/>
      <c r="AD2714" s="13"/>
      <c r="AE2714" s="13"/>
      <c r="AF2714" s="13"/>
      <c r="AG2714" s="13"/>
      <c r="AH2714" s="13"/>
      <c r="AI2714" s="13"/>
      <c r="AJ2714" s="13"/>
      <c r="AK2714" s="13"/>
      <c r="AL2714" s="13"/>
      <c r="AM2714" s="13"/>
      <c r="AN2714" s="13"/>
      <c r="AO2714" s="13"/>
      <c r="AP2714" s="13"/>
    </row>
    <row r="2715" spans="1:42" x14ac:dyDescent="0.25">
      <c r="A2715" s="13"/>
      <c r="C2715" s="13"/>
      <c r="D2715" s="13"/>
      <c r="E2715" s="13"/>
      <c r="F2715" s="13"/>
      <c r="G2715" s="13"/>
      <c r="H2715" s="13"/>
      <c r="I2715" s="13"/>
      <c r="J2715" s="13"/>
      <c r="K2715" s="13"/>
      <c r="L2715" s="13"/>
      <c r="M2715" s="13"/>
      <c r="N2715" s="13"/>
      <c r="O2715" s="13"/>
      <c r="P2715" s="13"/>
      <c r="Q2715" s="13"/>
      <c r="R2715" s="13"/>
      <c r="S2715" s="13"/>
      <c r="T2715" s="13"/>
      <c r="U2715" s="13"/>
      <c r="V2715" s="13"/>
      <c r="W2715" s="13"/>
      <c r="X2715" s="13"/>
      <c r="Y2715" s="13"/>
      <c r="Z2715" s="13"/>
      <c r="AA2715" s="13"/>
      <c r="AB2715" s="13"/>
      <c r="AC2715" s="13"/>
      <c r="AD2715" s="13"/>
      <c r="AE2715" s="13"/>
      <c r="AF2715" s="13"/>
      <c r="AG2715" s="13"/>
      <c r="AH2715" s="13"/>
      <c r="AI2715" s="13"/>
      <c r="AJ2715" s="13"/>
      <c r="AK2715" s="13"/>
      <c r="AL2715" s="13"/>
      <c r="AM2715" s="13"/>
      <c r="AN2715" s="13"/>
      <c r="AO2715" s="13"/>
      <c r="AP2715" s="13"/>
    </row>
    <row r="2716" spans="1:42" x14ac:dyDescent="0.25">
      <c r="A2716" s="13"/>
      <c r="C2716" s="13"/>
      <c r="D2716" s="13"/>
      <c r="E2716" s="13"/>
      <c r="F2716" s="13"/>
      <c r="G2716" s="13"/>
      <c r="H2716" s="13"/>
      <c r="I2716" s="13"/>
      <c r="J2716" s="13"/>
      <c r="K2716" s="13"/>
      <c r="L2716" s="13"/>
      <c r="M2716" s="13"/>
      <c r="N2716" s="13"/>
      <c r="O2716" s="13"/>
      <c r="P2716" s="13"/>
      <c r="Q2716" s="13"/>
      <c r="R2716" s="13"/>
      <c r="S2716" s="13"/>
      <c r="T2716" s="13"/>
      <c r="U2716" s="13"/>
      <c r="V2716" s="13"/>
      <c r="W2716" s="13"/>
      <c r="X2716" s="13"/>
      <c r="Y2716" s="13"/>
      <c r="Z2716" s="13"/>
      <c r="AA2716" s="13"/>
      <c r="AB2716" s="13"/>
      <c r="AC2716" s="13"/>
      <c r="AD2716" s="13"/>
      <c r="AE2716" s="13"/>
      <c r="AF2716" s="13"/>
      <c r="AG2716" s="13"/>
      <c r="AH2716" s="13"/>
      <c r="AI2716" s="13"/>
      <c r="AJ2716" s="13"/>
      <c r="AK2716" s="13"/>
      <c r="AL2716" s="13"/>
      <c r="AM2716" s="13"/>
      <c r="AN2716" s="13"/>
      <c r="AO2716" s="13"/>
      <c r="AP2716" s="13"/>
    </row>
    <row r="2717" spans="1:42" x14ac:dyDescent="0.25">
      <c r="A2717" s="13"/>
      <c r="C2717" s="13"/>
      <c r="D2717" s="13"/>
      <c r="E2717" s="13"/>
      <c r="F2717" s="13"/>
      <c r="G2717" s="13"/>
      <c r="H2717" s="13"/>
      <c r="I2717" s="13"/>
      <c r="J2717" s="13"/>
      <c r="K2717" s="13"/>
      <c r="L2717" s="13"/>
      <c r="M2717" s="13"/>
      <c r="N2717" s="13"/>
      <c r="O2717" s="13"/>
      <c r="P2717" s="13"/>
      <c r="Q2717" s="13"/>
      <c r="R2717" s="13"/>
      <c r="S2717" s="13"/>
      <c r="T2717" s="13"/>
      <c r="U2717" s="13"/>
      <c r="V2717" s="13"/>
      <c r="W2717" s="13"/>
      <c r="X2717" s="13"/>
      <c r="Y2717" s="13"/>
      <c r="Z2717" s="13"/>
      <c r="AA2717" s="13"/>
      <c r="AB2717" s="13"/>
      <c r="AC2717" s="13"/>
      <c r="AD2717" s="13"/>
      <c r="AE2717" s="13"/>
      <c r="AF2717" s="13"/>
      <c r="AG2717" s="13"/>
      <c r="AH2717" s="13"/>
      <c r="AI2717" s="13"/>
      <c r="AJ2717" s="13"/>
      <c r="AK2717" s="13"/>
      <c r="AL2717" s="13"/>
      <c r="AM2717" s="13"/>
      <c r="AN2717" s="13"/>
      <c r="AO2717" s="13"/>
      <c r="AP2717" s="13"/>
    </row>
    <row r="2718" spans="1:42" x14ac:dyDescent="0.25">
      <c r="A2718" s="13"/>
      <c r="C2718" s="13"/>
      <c r="D2718" s="13"/>
      <c r="E2718" s="13"/>
      <c r="F2718" s="13"/>
      <c r="G2718" s="13"/>
      <c r="H2718" s="13"/>
      <c r="I2718" s="13"/>
      <c r="J2718" s="13"/>
      <c r="K2718" s="13"/>
      <c r="L2718" s="13"/>
      <c r="M2718" s="13"/>
      <c r="N2718" s="13"/>
      <c r="O2718" s="13"/>
      <c r="P2718" s="13"/>
      <c r="Q2718" s="13"/>
      <c r="R2718" s="13"/>
      <c r="S2718" s="13"/>
      <c r="T2718" s="13"/>
      <c r="U2718" s="13"/>
      <c r="V2718" s="13"/>
      <c r="W2718" s="13"/>
      <c r="X2718" s="13"/>
      <c r="Y2718" s="13"/>
      <c r="Z2718" s="13"/>
      <c r="AA2718" s="13"/>
      <c r="AB2718" s="13"/>
      <c r="AC2718" s="13"/>
      <c r="AD2718" s="13"/>
      <c r="AE2718" s="13"/>
      <c r="AF2718" s="13"/>
      <c r="AG2718" s="13"/>
      <c r="AH2718" s="13"/>
      <c r="AI2718" s="13"/>
      <c r="AJ2718" s="13"/>
      <c r="AK2718" s="13"/>
      <c r="AL2718" s="13"/>
      <c r="AM2718" s="13"/>
      <c r="AN2718" s="13"/>
      <c r="AO2718" s="13"/>
      <c r="AP2718" s="13"/>
    </row>
    <row r="2719" spans="1:42" x14ac:dyDescent="0.25">
      <c r="A2719" s="13"/>
      <c r="C2719" s="13"/>
      <c r="D2719" s="13"/>
      <c r="E2719" s="13"/>
      <c r="F2719" s="13"/>
      <c r="G2719" s="13"/>
      <c r="H2719" s="13"/>
      <c r="I2719" s="13"/>
      <c r="J2719" s="13"/>
      <c r="K2719" s="13"/>
      <c r="L2719" s="13"/>
      <c r="M2719" s="13"/>
      <c r="N2719" s="13"/>
      <c r="O2719" s="13"/>
      <c r="P2719" s="13"/>
      <c r="Q2719" s="13"/>
      <c r="R2719" s="13"/>
      <c r="S2719" s="13"/>
      <c r="T2719" s="13"/>
      <c r="U2719" s="13"/>
      <c r="V2719" s="13"/>
      <c r="W2719" s="13"/>
      <c r="X2719" s="13"/>
      <c r="Y2719" s="13"/>
      <c r="Z2719" s="13"/>
      <c r="AA2719" s="13"/>
      <c r="AB2719" s="13"/>
      <c r="AC2719" s="13"/>
      <c r="AD2719" s="13"/>
      <c r="AE2719" s="13"/>
      <c r="AF2719" s="13"/>
      <c r="AG2719" s="13"/>
      <c r="AH2719" s="13"/>
      <c r="AI2719" s="13"/>
      <c r="AJ2719" s="13"/>
      <c r="AK2719" s="13"/>
      <c r="AL2719" s="13"/>
      <c r="AM2719" s="13"/>
      <c r="AN2719" s="13"/>
      <c r="AO2719" s="13"/>
      <c r="AP2719" s="13"/>
    </row>
    <row r="2720" spans="1:42" x14ac:dyDescent="0.25">
      <c r="A2720" s="13"/>
      <c r="C2720" s="13"/>
      <c r="D2720" s="13"/>
      <c r="E2720" s="13"/>
      <c r="F2720" s="13"/>
      <c r="G2720" s="13"/>
      <c r="H2720" s="13"/>
      <c r="I2720" s="13"/>
      <c r="J2720" s="13"/>
      <c r="K2720" s="13"/>
      <c r="L2720" s="13"/>
      <c r="M2720" s="13"/>
      <c r="N2720" s="13"/>
      <c r="O2720" s="13"/>
      <c r="P2720" s="13"/>
      <c r="Q2720" s="13"/>
      <c r="R2720" s="13"/>
      <c r="S2720" s="13"/>
      <c r="T2720" s="13"/>
      <c r="U2720" s="13"/>
      <c r="V2720" s="13"/>
      <c r="W2720" s="13"/>
      <c r="X2720" s="13"/>
      <c r="Y2720" s="13"/>
      <c r="Z2720" s="13"/>
      <c r="AA2720" s="13"/>
      <c r="AB2720" s="13"/>
      <c r="AC2720" s="13"/>
      <c r="AD2720" s="13"/>
      <c r="AE2720" s="13"/>
      <c r="AF2720" s="13"/>
      <c r="AG2720" s="13"/>
      <c r="AH2720" s="13"/>
      <c r="AI2720" s="13"/>
      <c r="AJ2720" s="13"/>
      <c r="AK2720" s="13"/>
      <c r="AL2720" s="13"/>
      <c r="AM2720" s="13"/>
      <c r="AN2720" s="13"/>
      <c r="AO2720" s="13"/>
      <c r="AP2720" s="13"/>
    </row>
    <row r="2721" spans="1:42" x14ac:dyDescent="0.25">
      <c r="A2721" s="13"/>
      <c r="C2721" s="13"/>
      <c r="D2721" s="13"/>
      <c r="E2721" s="13"/>
      <c r="F2721" s="13"/>
      <c r="G2721" s="13"/>
      <c r="H2721" s="13"/>
      <c r="I2721" s="13"/>
      <c r="J2721" s="13"/>
      <c r="K2721" s="13"/>
      <c r="L2721" s="13"/>
      <c r="M2721" s="13"/>
      <c r="N2721" s="13"/>
      <c r="O2721" s="13"/>
      <c r="P2721" s="13"/>
      <c r="Q2721" s="13"/>
      <c r="R2721" s="13"/>
      <c r="S2721" s="13"/>
      <c r="T2721" s="13"/>
      <c r="U2721" s="13"/>
      <c r="V2721" s="13"/>
      <c r="W2721" s="13"/>
      <c r="X2721" s="13"/>
      <c r="Y2721" s="13"/>
      <c r="Z2721" s="13"/>
      <c r="AA2721" s="13"/>
      <c r="AB2721" s="13"/>
      <c r="AC2721" s="13"/>
      <c r="AD2721" s="13"/>
      <c r="AE2721" s="13"/>
      <c r="AF2721" s="13"/>
      <c r="AG2721" s="13"/>
      <c r="AH2721" s="13"/>
      <c r="AI2721" s="13"/>
      <c r="AJ2721" s="13"/>
      <c r="AK2721" s="13"/>
      <c r="AL2721" s="13"/>
      <c r="AM2721" s="13"/>
      <c r="AN2721" s="13"/>
      <c r="AO2721" s="13"/>
      <c r="AP2721" s="13"/>
    </row>
    <row r="2722" spans="1:42" x14ac:dyDescent="0.25">
      <c r="A2722" s="13"/>
      <c r="C2722" s="13"/>
      <c r="D2722" s="13"/>
      <c r="E2722" s="13"/>
      <c r="F2722" s="13"/>
      <c r="G2722" s="13"/>
      <c r="H2722" s="13"/>
      <c r="I2722" s="13"/>
      <c r="J2722" s="13"/>
      <c r="K2722" s="13"/>
      <c r="L2722" s="13"/>
      <c r="M2722" s="13"/>
      <c r="N2722" s="13"/>
      <c r="O2722" s="13"/>
      <c r="P2722" s="13"/>
      <c r="Q2722" s="13"/>
      <c r="R2722" s="13"/>
      <c r="S2722" s="13"/>
      <c r="T2722" s="13"/>
      <c r="U2722" s="13"/>
      <c r="V2722" s="13"/>
      <c r="W2722" s="13"/>
      <c r="X2722" s="13"/>
      <c r="Y2722" s="13"/>
      <c r="Z2722" s="13"/>
      <c r="AA2722" s="13"/>
      <c r="AB2722" s="13"/>
      <c r="AC2722" s="13"/>
      <c r="AD2722" s="13"/>
      <c r="AE2722" s="13"/>
      <c r="AF2722" s="13"/>
      <c r="AG2722" s="13"/>
      <c r="AH2722" s="13"/>
      <c r="AI2722" s="13"/>
      <c r="AJ2722" s="13"/>
      <c r="AK2722" s="13"/>
      <c r="AL2722" s="13"/>
      <c r="AM2722" s="13"/>
      <c r="AN2722" s="13"/>
      <c r="AO2722" s="13"/>
      <c r="AP2722" s="13"/>
    </row>
    <row r="2723" spans="1:42" x14ac:dyDescent="0.25">
      <c r="A2723" s="13"/>
      <c r="C2723" s="13"/>
      <c r="D2723" s="13"/>
      <c r="E2723" s="13"/>
      <c r="F2723" s="13"/>
      <c r="G2723" s="13"/>
      <c r="H2723" s="13"/>
      <c r="I2723" s="13"/>
      <c r="J2723" s="13"/>
      <c r="K2723" s="13"/>
      <c r="L2723" s="13"/>
      <c r="M2723" s="13"/>
      <c r="N2723" s="13"/>
      <c r="O2723" s="13"/>
      <c r="P2723" s="13"/>
      <c r="Q2723" s="13"/>
      <c r="R2723" s="13"/>
      <c r="S2723" s="13"/>
      <c r="T2723" s="13"/>
      <c r="U2723" s="13"/>
      <c r="V2723" s="13"/>
      <c r="W2723" s="13"/>
      <c r="X2723" s="13"/>
      <c r="Y2723" s="13"/>
      <c r="Z2723" s="13"/>
      <c r="AA2723" s="13"/>
      <c r="AB2723" s="13"/>
      <c r="AC2723" s="13"/>
      <c r="AD2723" s="13"/>
      <c r="AE2723" s="13"/>
      <c r="AF2723" s="13"/>
      <c r="AG2723" s="13"/>
      <c r="AH2723" s="13"/>
      <c r="AI2723" s="13"/>
      <c r="AJ2723" s="13"/>
      <c r="AK2723" s="13"/>
      <c r="AL2723" s="13"/>
      <c r="AM2723" s="13"/>
      <c r="AN2723" s="13"/>
      <c r="AO2723" s="13"/>
      <c r="AP2723" s="13"/>
    </row>
    <row r="2724" spans="1:42" x14ac:dyDescent="0.25">
      <c r="A2724" s="13"/>
      <c r="C2724" s="13"/>
      <c r="D2724" s="13"/>
      <c r="E2724" s="13"/>
      <c r="F2724" s="13"/>
      <c r="G2724" s="13"/>
      <c r="H2724" s="13"/>
      <c r="I2724" s="13"/>
      <c r="J2724" s="13"/>
      <c r="K2724" s="13"/>
      <c r="L2724" s="13"/>
      <c r="M2724" s="13"/>
      <c r="N2724" s="13"/>
      <c r="O2724" s="13"/>
      <c r="P2724" s="13"/>
      <c r="Q2724" s="13"/>
      <c r="R2724" s="13"/>
      <c r="S2724" s="13"/>
      <c r="T2724" s="13"/>
      <c r="U2724" s="13"/>
      <c r="V2724" s="13"/>
      <c r="W2724" s="13"/>
      <c r="X2724" s="13"/>
      <c r="Y2724" s="13"/>
      <c r="Z2724" s="13"/>
      <c r="AA2724" s="13"/>
      <c r="AB2724" s="13"/>
      <c r="AC2724" s="13"/>
      <c r="AD2724" s="13"/>
      <c r="AE2724" s="13"/>
      <c r="AF2724" s="13"/>
      <c r="AG2724" s="13"/>
      <c r="AH2724" s="13"/>
      <c r="AI2724" s="13"/>
      <c r="AJ2724" s="13"/>
      <c r="AK2724" s="13"/>
      <c r="AL2724" s="13"/>
      <c r="AM2724" s="13"/>
      <c r="AN2724" s="13"/>
      <c r="AO2724" s="13"/>
      <c r="AP2724" s="13"/>
    </row>
    <row r="2725" spans="1:42" x14ac:dyDescent="0.25">
      <c r="A2725" s="13"/>
      <c r="C2725" s="13"/>
      <c r="D2725" s="13"/>
      <c r="E2725" s="13"/>
      <c r="F2725" s="13"/>
      <c r="G2725" s="13"/>
      <c r="H2725" s="13"/>
      <c r="I2725" s="13"/>
      <c r="J2725" s="13"/>
      <c r="K2725" s="13"/>
      <c r="L2725" s="13"/>
      <c r="M2725" s="13"/>
      <c r="N2725" s="13"/>
      <c r="O2725" s="13"/>
      <c r="P2725" s="13"/>
      <c r="Q2725" s="13"/>
      <c r="R2725" s="13"/>
      <c r="S2725" s="13"/>
      <c r="T2725" s="13"/>
      <c r="U2725" s="13"/>
      <c r="V2725" s="13"/>
      <c r="W2725" s="13"/>
      <c r="X2725" s="13"/>
      <c r="Y2725" s="13"/>
      <c r="Z2725" s="13"/>
      <c r="AA2725" s="13"/>
      <c r="AB2725" s="13"/>
      <c r="AC2725" s="13"/>
      <c r="AD2725" s="13"/>
      <c r="AE2725" s="13"/>
      <c r="AF2725" s="13"/>
      <c r="AG2725" s="13"/>
      <c r="AH2725" s="13"/>
      <c r="AI2725" s="13"/>
      <c r="AJ2725" s="13"/>
      <c r="AK2725" s="13"/>
      <c r="AL2725" s="13"/>
      <c r="AM2725" s="13"/>
      <c r="AN2725" s="13"/>
      <c r="AO2725" s="13"/>
      <c r="AP2725" s="13"/>
    </row>
    <row r="2726" spans="1:42" x14ac:dyDescent="0.25">
      <c r="A2726" s="13"/>
      <c r="C2726" s="13"/>
      <c r="D2726" s="13"/>
      <c r="E2726" s="13"/>
      <c r="F2726" s="13"/>
      <c r="G2726" s="13"/>
      <c r="H2726" s="13"/>
      <c r="I2726" s="13"/>
      <c r="J2726" s="13"/>
      <c r="K2726" s="13"/>
      <c r="L2726" s="13"/>
      <c r="M2726" s="13"/>
      <c r="N2726" s="13"/>
      <c r="O2726" s="13"/>
      <c r="P2726" s="13"/>
      <c r="Q2726" s="13"/>
      <c r="R2726" s="13"/>
      <c r="S2726" s="13"/>
      <c r="T2726" s="13"/>
      <c r="U2726" s="13"/>
      <c r="V2726" s="13"/>
      <c r="W2726" s="13"/>
      <c r="X2726" s="13"/>
      <c r="Y2726" s="13"/>
      <c r="Z2726" s="13"/>
      <c r="AA2726" s="13"/>
      <c r="AB2726" s="13"/>
      <c r="AC2726" s="13"/>
      <c r="AD2726" s="13"/>
      <c r="AE2726" s="13"/>
      <c r="AF2726" s="13"/>
      <c r="AG2726" s="13"/>
      <c r="AH2726" s="13"/>
      <c r="AI2726" s="13"/>
      <c r="AJ2726" s="13"/>
      <c r="AK2726" s="13"/>
      <c r="AL2726" s="13"/>
      <c r="AM2726" s="13"/>
      <c r="AN2726" s="13"/>
      <c r="AO2726" s="13"/>
      <c r="AP2726" s="13"/>
    </row>
    <row r="2727" spans="1:42" x14ac:dyDescent="0.25">
      <c r="A2727" s="13"/>
      <c r="C2727" s="13"/>
      <c r="D2727" s="13"/>
      <c r="E2727" s="13"/>
      <c r="F2727" s="13"/>
      <c r="G2727" s="13"/>
      <c r="H2727" s="13"/>
      <c r="I2727" s="13"/>
      <c r="J2727" s="13"/>
      <c r="K2727" s="13"/>
      <c r="L2727" s="13"/>
      <c r="M2727" s="13"/>
      <c r="N2727" s="13"/>
      <c r="O2727" s="13"/>
      <c r="P2727" s="13"/>
      <c r="Q2727" s="13"/>
      <c r="R2727" s="13"/>
      <c r="S2727" s="13"/>
      <c r="T2727" s="13"/>
      <c r="U2727" s="13"/>
      <c r="V2727" s="13"/>
      <c r="W2727" s="13"/>
      <c r="X2727" s="13"/>
      <c r="Y2727" s="13"/>
      <c r="Z2727" s="13"/>
      <c r="AA2727" s="13"/>
      <c r="AB2727" s="13"/>
      <c r="AC2727" s="13"/>
      <c r="AD2727" s="13"/>
      <c r="AE2727" s="13"/>
      <c r="AF2727" s="13"/>
      <c r="AG2727" s="13"/>
      <c r="AH2727" s="13"/>
      <c r="AI2727" s="13"/>
      <c r="AJ2727" s="13"/>
      <c r="AK2727" s="13"/>
      <c r="AL2727" s="13"/>
      <c r="AM2727" s="13"/>
      <c r="AN2727" s="13"/>
      <c r="AO2727" s="13"/>
      <c r="AP2727" s="13"/>
    </row>
    <row r="2728" spans="1:42" x14ac:dyDescent="0.25">
      <c r="A2728" s="13"/>
      <c r="C2728" s="13"/>
      <c r="D2728" s="13"/>
      <c r="E2728" s="13"/>
      <c r="F2728" s="13"/>
      <c r="G2728" s="13"/>
      <c r="H2728" s="13"/>
      <c r="I2728" s="13"/>
      <c r="J2728" s="13"/>
      <c r="K2728" s="13"/>
      <c r="L2728" s="13"/>
      <c r="M2728" s="13"/>
      <c r="N2728" s="13"/>
      <c r="O2728" s="13"/>
      <c r="P2728" s="13"/>
      <c r="Q2728" s="13"/>
      <c r="R2728" s="13"/>
      <c r="S2728" s="13"/>
      <c r="T2728" s="13"/>
      <c r="U2728" s="13"/>
      <c r="V2728" s="13"/>
      <c r="W2728" s="13"/>
      <c r="X2728" s="13"/>
      <c r="Y2728" s="13"/>
      <c r="Z2728" s="13"/>
      <c r="AA2728" s="13"/>
      <c r="AB2728" s="13"/>
      <c r="AC2728" s="13"/>
      <c r="AD2728" s="13"/>
      <c r="AE2728" s="13"/>
      <c r="AF2728" s="13"/>
      <c r="AG2728" s="13"/>
      <c r="AH2728" s="13"/>
      <c r="AI2728" s="13"/>
      <c r="AJ2728" s="13"/>
      <c r="AK2728" s="13"/>
      <c r="AL2728" s="13"/>
      <c r="AM2728" s="13"/>
      <c r="AN2728" s="13"/>
      <c r="AO2728" s="13"/>
      <c r="AP2728" s="13"/>
    </row>
    <row r="2729" spans="1:42" x14ac:dyDescent="0.25">
      <c r="A2729" s="13"/>
      <c r="C2729" s="13"/>
      <c r="D2729" s="13"/>
      <c r="E2729" s="13"/>
      <c r="F2729" s="13"/>
      <c r="G2729" s="13"/>
      <c r="H2729" s="13"/>
      <c r="I2729" s="13"/>
      <c r="J2729" s="13"/>
      <c r="K2729" s="13"/>
      <c r="L2729" s="13"/>
      <c r="M2729" s="13"/>
      <c r="N2729" s="13"/>
      <c r="O2729" s="13"/>
      <c r="P2729" s="13"/>
      <c r="Q2729" s="13"/>
      <c r="R2729" s="13"/>
      <c r="S2729" s="13"/>
      <c r="T2729" s="13"/>
      <c r="U2729" s="13"/>
      <c r="V2729" s="13"/>
      <c r="W2729" s="13"/>
      <c r="X2729" s="13"/>
      <c r="Y2729" s="13"/>
      <c r="Z2729" s="13"/>
      <c r="AA2729" s="13"/>
      <c r="AB2729" s="13"/>
      <c r="AC2729" s="13"/>
      <c r="AD2729" s="13"/>
      <c r="AE2729" s="13"/>
      <c r="AF2729" s="13"/>
      <c r="AG2729" s="13"/>
      <c r="AH2729" s="13"/>
      <c r="AI2729" s="13"/>
      <c r="AJ2729" s="13"/>
      <c r="AK2729" s="13"/>
      <c r="AL2729" s="13"/>
      <c r="AM2729" s="13"/>
      <c r="AN2729" s="13"/>
      <c r="AO2729" s="13"/>
      <c r="AP2729" s="13"/>
    </row>
    <row r="2730" spans="1:42" x14ac:dyDescent="0.25">
      <c r="A2730" s="13"/>
      <c r="C2730" s="13"/>
      <c r="D2730" s="13"/>
      <c r="E2730" s="13"/>
      <c r="F2730" s="13"/>
      <c r="G2730" s="13"/>
      <c r="H2730" s="13"/>
      <c r="I2730" s="13"/>
      <c r="J2730" s="13"/>
      <c r="K2730" s="13"/>
      <c r="L2730" s="13"/>
      <c r="M2730" s="13"/>
      <c r="N2730" s="13"/>
      <c r="O2730" s="13"/>
      <c r="P2730" s="13"/>
      <c r="Q2730" s="13"/>
      <c r="R2730" s="13"/>
      <c r="S2730" s="13"/>
      <c r="T2730" s="13"/>
      <c r="U2730" s="13"/>
      <c r="V2730" s="13"/>
      <c r="W2730" s="13"/>
      <c r="X2730" s="13"/>
      <c r="Y2730" s="13"/>
      <c r="Z2730" s="13"/>
      <c r="AA2730" s="13"/>
      <c r="AB2730" s="13"/>
      <c r="AC2730" s="13"/>
      <c r="AD2730" s="13"/>
      <c r="AE2730" s="13"/>
      <c r="AF2730" s="13"/>
      <c r="AG2730" s="13"/>
      <c r="AH2730" s="13"/>
      <c r="AI2730" s="13"/>
      <c r="AJ2730" s="13"/>
      <c r="AK2730" s="13"/>
      <c r="AL2730" s="13"/>
      <c r="AM2730" s="13"/>
      <c r="AN2730" s="13"/>
      <c r="AO2730" s="13"/>
      <c r="AP2730" s="13"/>
    </row>
    <row r="2731" spans="1:42" x14ac:dyDescent="0.25">
      <c r="A2731" s="13"/>
      <c r="C2731" s="13"/>
      <c r="D2731" s="13"/>
      <c r="E2731" s="13"/>
      <c r="F2731" s="13"/>
      <c r="G2731" s="13"/>
      <c r="H2731" s="13"/>
      <c r="I2731" s="13"/>
      <c r="J2731" s="13"/>
      <c r="K2731" s="13"/>
      <c r="L2731" s="13"/>
      <c r="M2731" s="13"/>
      <c r="N2731" s="13"/>
      <c r="O2731" s="13"/>
      <c r="P2731" s="13"/>
      <c r="Q2731" s="13"/>
      <c r="R2731" s="13"/>
      <c r="S2731" s="13"/>
      <c r="T2731" s="13"/>
      <c r="U2731" s="13"/>
      <c r="V2731" s="13"/>
      <c r="W2731" s="13"/>
      <c r="X2731" s="13"/>
      <c r="Y2731" s="13"/>
      <c r="Z2731" s="13"/>
      <c r="AA2731" s="13"/>
      <c r="AB2731" s="13"/>
      <c r="AC2731" s="13"/>
      <c r="AD2731" s="13"/>
      <c r="AE2731" s="13"/>
      <c r="AF2731" s="13"/>
      <c r="AG2731" s="13"/>
      <c r="AH2731" s="13"/>
      <c r="AI2731" s="13"/>
      <c r="AJ2731" s="13"/>
      <c r="AK2731" s="13"/>
      <c r="AL2731" s="13"/>
      <c r="AM2731" s="13"/>
      <c r="AN2731" s="13"/>
      <c r="AO2731" s="13"/>
      <c r="AP2731" s="13"/>
    </row>
    <row r="2732" spans="1:42" x14ac:dyDescent="0.25">
      <c r="A2732" s="13"/>
      <c r="C2732" s="13"/>
      <c r="D2732" s="13"/>
      <c r="E2732" s="13"/>
      <c r="F2732" s="13"/>
      <c r="G2732" s="13"/>
      <c r="H2732" s="13"/>
      <c r="I2732" s="13"/>
      <c r="J2732" s="13"/>
      <c r="K2732" s="13"/>
      <c r="L2732" s="13"/>
      <c r="M2732" s="13"/>
      <c r="N2732" s="13"/>
      <c r="O2732" s="13"/>
      <c r="P2732" s="13"/>
      <c r="Q2732" s="13"/>
      <c r="R2732" s="13"/>
      <c r="S2732" s="13"/>
      <c r="T2732" s="13"/>
      <c r="U2732" s="13"/>
      <c r="V2732" s="13"/>
      <c r="W2732" s="13"/>
      <c r="X2732" s="13"/>
      <c r="Y2732" s="13"/>
      <c r="Z2732" s="13"/>
      <c r="AA2732" s="13"/>
      <c r="AB2732" s="13"/>
      <c r="AC2732" s="13"/>
      <c r="AD2732" s="13"/>
      <c r="AE2732" s="13"/>
      <c r="AF2732" s="13"/>
      <c r="AG2732" s="13"/>
      <c r="AH2732" s="13"/>
      <c r="AI2732" s="13"/>
      <c r="AJ2732" s="13"/>
      <c r="AK2732" s="13"/>
      <c r="AL2732" s="13"/>
      <c r="AM2732" s="13"/>
      <c r="AN2732" s="13"/>
      <c r="AO2732" s="13"/>
      <c r="AP2732" s="13"/>
    </row>
    <row r="2733" spans="1:42" x14ac:dyDescent="0.25">
      <c r="A2733" s="13"/>
      <c r="C2733" s="13"/>
      <c r="D2733" s="13"/>
      <c r="E2733" s="13"/>
      <c r="F2733" s="13"/>
      <c r="G2733" s="13"/>
      <c r="H2733" s="13"/>
      <c r="I2733" s="13"/>
      <c r="J2733" s="13"/>
      <c r="K2733" s="13"/>
      <c r="L2733" s="13"/>
      <c r="M2733" s="13"/>
      <c r="N2733" s="13"/>
      <c r="O2733" s="13"/>
      <c r="P2733" s="13"/>
      <c r="Q2733" s="13"/>
      <c r="R2733" s="13"/>
      <c r="S2733" s="13"/>
      <c r="T2733" s="13"/>
      <c r="U2733" s="13"/>
      <c r="V2733" s="13"/>
      <c r="W2733" s="13"/>
      <c r="X2733" s="13"/>
      <c r="Y2733" s="13"/>
      <c r="Z2733" s="13"/>
      <c r="AA2733" s="13"/>
      <c r="AB2733" s="13"/>
      <c r="AC2733" s="13"/>
      <c r="AD2733" s="13"/>
      <c r="AE2733" s="13"/>
      <c r="AF2733" s="13"/>
      <c r="AG2733" s="13"/>
      <c r="AH2733" s="13"/>
      <c r="AI2733" s="13"/>
      <c r="AJ2733" s="13"/>
      <c r="AK2733" s="13"/>
      <c r="AL2733" s="13"/>
      <c r="AM2733" s="13"/>
      <c r="AN2733" s="13"/>
      <c r="AO2733" s="13"/>
      <c r="AP2733" s="13"/>
    </row>
    <row r="2734" spans="1:42" x14ac:dyDescent="0.25">
      <c r="A2734" s="13"/>
      <c r="C2734" s="13"/>
      <c r="D2734" s="13"/>
      <c r="E2734" s="13"/>
      <c r="F2734" s="13"/>
      <c r="G2734" s="13"/>
      <c r="H2734" s="13"/>
      <c r="I2734" s="13"/>
      <c r="J2734" s="13"/>
      <c r="K2734" s="13"/>
      <c r="L2734" s="13"/>
      <c r="M2734" s="13"/>
      <c r="N2734" s="13"/>
      <c r="O2734" s="13"/>
      <c r="P2734" s="13"/>
      <c r="Q2734" s="13"/>
      <c r="R2734" s="13"/>
      <c r="S2734" s="13"/>
      <c r="T2734" s="13"/>
      <c r="U2734" s="13"/>
      <c r="V2734" s="13"/>
      <c r="W2734" s="13"/>
      <c r="X2734" s="13"/>
      <c r="Y2734" s="13"/>
      <c r="Z2734" s="13"/>
      <c r="AA2734" s="13"/>
      <c r="AB2734" s="13"/>
      <c r="AC2734" s="13"/>
      <c r="AD2734" s="13"/>
      <c r="AE2734" s="13"/>
      <c r="AF2734" s="13"/>
      <c r="AG2734" s="13"/>
      <c r="AH2734" s="13"/>
      <c r="AI2734" s="13"/>
      <c r="AJ2734" s="13"/>
      <c r="AK2734" s="13"/>
      <c r="AL2734" s="13"/>
      <c r="AM2734" s="13"/>
      <c r="AN2734" s="13"/>
      <c r="AO2734" s="13"/>
      <c r="AP2734" s="13"/>
    </row>
    <row r="2735" spans="1:42" x14ac:dyDescent="0.25">
      <c r="A2735" s="13"/>
      <c r="C2735" s="13"/>
      <c r="D2735" s="13"/>
      <c r="E2735" s="13"/>
      <c r="F2735" s="13"/>
      <c r="G2735" s="13"/>
      <c r="H2735" s="13"/>
      <c r="I2735" s="13"/>
      <c r="J2735" s="13"/>
      <c r="K2735" s="13"/>
      <c r="L2735" s="13"/>
      <c r="M2735" s="13"/>
      <c r="N2735" s="13"/>
      <c r="O2735" s="13"/>
      <c r="P2735" s="13"/>
      <c r="Q2735" s="13"/>
      <c r="R2735" s="13"/>
      <c r="S2735" s="13"/>
      <c r="T2735" s="13"/>
      <c r="U2735" s="13"/>
      <c r="V2735" s="13"/>
      <c r="W2735" s="13"/>
      <c r="X2735" s="13"/>
      <c r="Y2735" s="13"/>
      <c r="Z2735" s="13"/>
      <c r="AA2735" s="13"/>
      <c r="AB2735" s="13"/>
      <c r="AC2735" s="13"/>
      <c r="AD2735" s="13"/>
      <c r="AE2735" s="13"/>
      <c r="AF2735" s="13"/>
      <c r="AG2735" s="13"/>
      <c r="AH2735" s="13"/>
      <c r="AI2735" s="13"/>
      <c r="AJ2735" s="13"/>
      <c r="AK2735" s="13"/>
      <c r="AL2735" s="13"/>
      <c r="AM2735" s="13"/>
      <c r="AN2735" s="13"/>
      <c r="AO2735" s="13"/>
      <c r="AP2735" s="13"/>
    </row>
    <row r="2736" spans="1:42" x14ac:dyDescent="0.25">
      <c r="A2736" s="13"/>
      <c r="C2736" s="13"/>
      <c r="D2736" s="13"/>
      <c r="E2736" s="13"/>
      <c r="F2736" s="13"/>
      <c r="G2736" s="13"/>
      <c r="H2736" s="13"/>
      <c r="I2736" s="13"/>
      <c r="J2736" s="13"/>
      <c r="K2736" s="13"/>
      <c r="L2736" s="13"/>
      <c r="M2736" s="13"/>
      <c r="N2736" s="13"/>
      <c r="O2736" s="13"/>
      <c r="P2736" s="13"/>
      <c r="Q2736" s="13"/>
      <c r="R2736" s="13"/>
      <c r="S2736" s="13"/>
      <c r="T2736" s="13"/>
      <c r="U2736" s="13"/>
      <c r="V2736" s="13"/>
      <c r="W2736" s="13"/>
      <c r="X2736" s="13"/>
      <c r="Y2736" s="13"/>
      <c r="Z2736" s="13"/>
      <c r="AA2736" s="13"/>
      <c r="AB2736" s="13"/>
      <c r="AC2736" s="13"/>
      <c r="AD2736" s="13"/>
      <c r="AE2736" s="13"/>
      <c r="AF2736" s="13"/>
      <c r="AG2736" s="13"/>
      <c r="AH2736" s="13"/>
      <c r="AI2736" s="13"/>
      <c r="AJ2736" s="13"/>
      <c r="AK2736" s="13"/>
      <c r="AL2736" s="13"/>
      <c r="AM2736" s="13"/>
      <c r="AN2736" s="13"/>
      <c r="AO2736" s="13"/>
      <c r="AP2736" s="13"/>
    </row>
    <row r="2737" spans="1:42" x14ac:dyDescent="0.25">
      <c r="A2737" s="13"/>
      <c r="C2737" s="13"/>
      <c r="D2737" s="13"/>
      <c r="E2737" s="13"/>
      <c r="F2737" s="13"/>
      <c r="G2737" s="13"/>
      <c r="H2737" s="13"/>
      <c r="I2737" s="13"/>
      <c r="J2737" s="13"/>
      <c r="K2737" s="13"/>
      <c r="L2737" s="13"/>
      <c r="M2737" s="13"/>
      <c r="N2737" s="13"/>
      <c r="O2737" s="13"/>
      <c r="P2737" s="13"/>
      <c r="Q2737" s="13"/>
      <c r="R2737" s="13"/>
      <c r="S2737" s="13"/>
      <c r="T2737" s="13"/>
      <c r="U2737" s="13"/>
      <c r="V2737" s="13"/>
      <c r="W2737" s="13"/>
      <c r="X2737" s="13"/>
      <c r="Y2737" s="13"/>
      <c r="Z2737" s="13"/>
      <c r="AA2737" s="13"/>
      <c r="AB2737" s="13"/>
      <c r="AC2737" s="13"/>
      <c r="AD2737" s="13"/>
      <c r="AE2737" s="13"/>
      <c r="AF2737" s="13"/>
      <c r="AG2737" s="13"/>
      <c r="AH2737" s="13"/>
      <c r="AI2737" s="13"/>
      <c r="AJ2737" s="13"/>
      <c r="AK2737" s="13"/>
      <c r="AL2737" s="13"/>
      <c r="AM2737" s="13"/>
      <c r="AN2737" s="13"/>
      <c r="AO2737" s="13"/>
      <c r="AP2737" s="13"/>
    </row>
    <row r="2738" spans="1:42" x14ac:dyDescent="0.25">
      <c r="A2738" s="13"/>
      <c r="C2738" s="13"/>
      <c r="D2738" s="13"/>
      <c r="E2738" s="13"/>
      <c r="F2738" s="13"/>
      <c r="G2738" s="13"/>
      <c r="H2738" s="13"/>
      <c r="I2738" s="13"/>
      <c r="J2738" s="13"/>
      <c r="K2738" s="13"/>
      <c r="L2738" s="13"/>
      <c r="M2738" s="13"/>
      <c r="N2738" s="13"/>
      <c r="O2738" s="13"/>
      <c r="P2738" s="13"/>
      <c r="Q2738" s="13"/>
      <c r="R2738" s="13"/>
      <c r="S2738" s="13"/>
      <c r="T2738" s="13"/>
      <c r="U2738" s="13"/>
      <c r="V2738" s="13"/>
      <c r="W2738" s="13"/>
      <c r="X2738" s="13"/>
      <c r="Y2738" s="13"/>
      <c r="Z2738" s="13"/>
      <c r="AA2738" s="13"/>
      <c r="AB2738" s="13"/>
      <c r="AC2738" s="13"/>
      <c r="AD2738" s="13"/>
      <c r="AE2738" s="13"/>
      <c r="AF2738" s="13"/>
      <c r="AG2738" s="13"/>
      <c r="AH2738" s="13"/>
      <c r="AI2738" s="13"/>
      <c r="AJ2738" s="13"/>
      <c r="AK2738" s="13"/>
      <c r="AL2738" s="13"/>
      <c r="AM2738" s="13"/>
      <c r="AN2738" s="13"/>
      <c r="AO2738" s="13"/>
      <c r="AP2738" s="13"/>
    </row>
    <row r="2739" spans="1:42" x14ac:dyDescent="0.25">
      <c r="A2739" s="13"/>
      <c r="C2739" s="13"/>
      <c r="D2739" s="13"/>
      <c r="E2739" s="13"/>
      <c r="F2739" s="13"/>
      <c r="G2739" s="13"/>
      <c r="H2739" s="13"/>
      <c r="I2739" s="13"/>
      <c r="J2739" s="13"/>
      <c r="K2739" s="13"/>
      <c r="L2739" s="13"/>
      <c r="M2739" s="13"/>
      <c r="N2739" s="13"/>
      <c r="O2739" s="13"/>
      <c r="P2739" s="13"/>
      <c r="Q2739" s="13"/>
      <c r="R2739" s="13"/>
      <c r="S2739" s="13"/>
      <c r="T2739" s="13"/>
      <c r="U2739" s="13"/>
      <c r="V2739" s="13"/>
      <c r="W2739" s="13"/>
      <c r="X2739" s="13"/>
      <c r="Y2739" s="13"/>
      <c r="Z2739" s="13"/>
      <c r="AA2739" s="13"/>
      <c r="AB2739" s="13"/>
      <c r="AC2739" s="13"/>
      <c r="AD2739" s="13"/>
      <c r="AE2739" s="13"/>
      <c r="AF2739" s="13"/>
      <c r="AG2739" s="13"/>
      <c r="AH2739" s="13"/>
      <c r="AI2739" s="13"/>
      <c r="AJ2739" s="13"/>
      <c r="AK2739" s="13"/>
      <c r="AL2739" s="13"/>
      <c r="AM2739" s="13"/>
      <c r="AN2739" s="13"/>
      <c r="AO2739" s="13"/>
      <c r="AP2739" s="13"/>
    </row>
    <row r="2740" spans="1:42" x14ac:dyDescent="0.25">
      <c r="A2740" s="13"/>
      <c r="C2740" s="13"/>
      <c r="D2740" s="13"/>
      <c r="E2740" s="13"/>
      <c r="F2740" s="13"/>
      <c r="G2740" s="13"/>
      <c r="H2740" s="13"/>
      <c r="I2740" s="13"/>
      <c r="J2740" s="13"/>
      <c r="K2740" s="13"/>
      <c r="L2740" s="13"/>
      <c r="M2740" s="13"/>
      <c r="N2740" s="13"/>
      <c r="O2740" s="13"/>
      <c r="P2740" s="13"/>
      <c r="Q2740" s="13"/>
      <c r="R2740" s="13"/>
      <c r="S2740" s="13"/>
      <c r="T2740" s="13"/>
      <c r="U2740" s="13"/>
      <c r="V2740" s="13"/>
      <c r="W2740" s="13"/>
      <c r="X2740" s="13"/>
      <c r="Y2740" s="13"/>
      <c r="Z2740" s="13"/>
      <c r="AA2740" s="13"/>
      <c r="AB2740" s="13"/>
      <c r="AC2740" s="13"/>
      <c r="AD2740" s="13"/>
      <c r="AE2740" s="13"/>
      <c r="AF2740" s="13"/>
      <c r="AG2740" s="13"/>
      <c r="AH2740" s="13"/>
      <c r="AI2740" s="13"/>
      <c r="AJ2740" s="13"/>
      <c r="AK2740" s="13"/>
      <c r="AL2740" s="13"/>
      <c r="AM2740" s="13"/>
      <c r="AN2740" s="13"/>
      <c r="AO2740" s="13"/>
      <c r="AP2740" s="13"/>
    </row>
    <row r="2741" spans="1:42" x14ac:dyDescent="0.25">
      <c r="A2741" s="13"/>
      <c r="C2741" s="13"/>
      <c r="D2741" s="13"/>
      <c r="E2741" s="13"/>
      <c r="F2741" s="13"/>
      <c r="G2741" s="13"/>
      <c r="H2741" s="13"/>
      <c r="I2741" s="13"/>
      <c r="J2741" s="13"/>
      <c r="K2741" s="13"/>
      <c r="L2741" s="13"/>
      <c r="M2741" s="13"/>
      <c r="N2741" s="13"/>
      <c r="O2741" s="13"/>
      <c r="P2741" s="13"/>
      <c r="Q2741" s="13"/>
      <c r="R2741" s="13"/>
      <c r="S2741" s="13"/>
      <c r="T2741" s="13"/>
      <c r="U2741" s="13"/>
      <c r="V2741" s="13"/>
      <c r="W2741" s="13"/>
      <c r="X2741" s="13"/>
      <c r="Y2741" s="13"/>
      <c r="Z2741" s="13"/>
      <c r="AA2741" s="13"/>
      <c r="AB2741" s="13"/>
      <c r="AC2741" s="13"/>
      <c r="AD2741" s="13"/>
      <c r="AE2741" s="13"/>
      <c r="AF2741" s="13"/>
      <c r="AG2741" s="13"/>
      <c r="AH2741" s="13"/>
      <c r="AI2741" s="13"/>
      <c r="AJ2741" s="13"/>
      <c r="AK2741" s="13"/>
      <c r="AL2741" s="13"/>
      <c r="AM2741" s="13"/>
      <c r="AN2741" s="13"/>
      <c r="AO2741" s="13"/>
      <c r="AP2741" s="13"/>
    </row>
    <row r="2742" spans="1:42" x14ac:dyDescent="0.25">
      <c r="A2742" s="13"/>
      <c r="C2742" s="13"/>
      <c r="D2742" s="13"/>
      <c r="E2742" s="13"/>
      <c r="F2742" s="13"/>
      <c r="G2742" s="13"/>
      <c r="H2742" s="13"/>
      <c r="I2742" s="13"/>
      <c r="J2742" s="13"/>
      <c r="K2742" s="13"/>
      <c r="L2742" s="13"/>
      <c r="M2742" s="13"/>
      <c r="N2742" s="13"/>
      <c r="O2742" s="13"/>
      <c r="P2742" s="13"/>
      <c r="Q2742" s="13"/>
      <c r="R2742" s="13"/>
      <c r="S2742" s="13"/>
      <c r="T2742" s="13"/>
      <c r="U2742" s="13"/>
      <c r="V2742" s="13"/>
      <c r="W2742" s="13"/>
      <c r="X2742" s="13"/>
      <c r="Y2742" s="13"/>
      <c r="Z2742" s="13"/>
      <c r="AA2742" s="13"/>
      <c r="AB2742" s="13"/>
      <c r="AC2742" s="13"/>
      <c r="AD2742" s="13"/>
      <c r="AE2742" s="13"/>
      <c r="AF2742" s="13"/>
      <c r="AG2742" s="13"/>
      <c r="AH2742" s="13"/>
      <c r="AI2742" s="13"/>
      <c r="AJ2742" s="13"/>
      <c r="AK2742" s="13"/>
      <c r="AL2742" s="13"/>
      <c r="AM2742" s="13"/>
      <c r="AN2742" s="13"/>
      <c r="AO2742" s="13"/>
      <c r="AP2742" s="13"/>
    </row>
    <row r="2743" spans="1:42" x14ac:dyDescent="0.25">
      <c r="A2743" s="13"/>
      <c r="C2743" s="13"/>
      <c r="D2743" s="13"/>
      <c r="E2743" s="13"/>
      <c r="F2743" s="13"/>
      <c r="G2743" s="13"/>
      <c r="H2743" s="13"/>
      <c r="I2743" s="13"/>
      <c r="J2743" s="13"/>
      <c r="K2743" s="13"/>
      <c r="L2743" s="13"/>
      <c r="M2743" s="13"/>
      <c r="N2743" s="13"/>
      <c r="O2743" s="13"/>
      <c r="P2743" s="13"/>
      <c r="Q2743" s="13"/>
      <c r="R2743" s="13"/>
      <c r="S2743" s="13"/>
      <c r="T2743" s="13"/>
      <c r="U2743" s="13"/>
      <c r="V2743" s="13"/>
      <c r="W2743" s="13"/>
      <c r="X2743" s="13"/>
      <c r="Y2743" s="13"/>
      <c r="Z2743" s="13"/>
      <c r="AA2743" s="13"/>
      <c r="AB2743" s="13"/>
      <c r="AC2743" s="13"/>
      <c r="AD2743" s="13"/>
      <c r="AE2743" s="13"/>
      <c r="AF2743" s="13"/>
      <c r="AG2743" s="13"/>
      <c r="AH2743" s="13"/>
      <c r="AI2743" s="13"/>
      <c r="AJ2743" s="13"/>
      <c r="AK2743" s="13"/>
      <c r="AL2743" s="13"/>
      <c r="AM2743" s="13"/>
      <c r="AN2743" s="13"/>
      <c r="AO2743" s="13"/>
      <c r="AP2743" s="13"/>
    </row>
    <row r="2744" spans="1:42" x14ac:dyDescent="0.25">
      <c r="A2744" s="13"/>
      <c r="C2744" s="13"/>
      <c r="D2744" s="13"/>
      <c r="E2744" s="13"/>
      <c r="F2744" s="13"/>
      <c r="G2744" s="13"/>
      <c r="H2744" s="13"/>
      <c r="I2744" s="13"/>
      <c r="J2744" s="13"/>
      <c r="K2744" s="13"/>
      <c r="L2744" s="13"/>
      <c r="M2744" s="13"/>
      <c r="N2744" s="13"/>
      <c r="O2744" s="13"/>
      <c r="P2744" s="13"/>
      <c r="Q2744" s="13"/>
      <c r="R2744" s="13"/>
      <c r="S2744" s="13"/>
      <c r="T2744" s="13"/>
      <c r="U2744" s="13"/>
      <c r="V2744" s="13"/>
      <c r="W2744" s="13"/>
      <c r="X2744" s="13"/>
      <c r="Y2744" s="13"/>
      <c r="Z2744" s="13"/>
      <c r="AA2744" s="13"/>
      <c r="AB2744" s="13"/>
      <c r="AC2744" s="13"/>
      <c r="AD2744" s="13"/>
      <c r="AE2744" s="13"/>
      <c r="AF2744" s="13"/>
      <c r="AG2744" s="13"/>
      <c r="AH2744" s="13"/>
      <c r="AI2744" s="13"/>
      <c r="AJ2744" s="13"/>
      <c r="AK2744" s="13"/>
      <c r="AL2744" s="13"/>
      <c r="AM2744" s="13"/>
      <c r="AN2744" s="13"/>
      <c r="AO2744" s="13"/>
      <c r="AP2744" s="13"/>
    </row>
    <row r="2745" spans="1:42" x14ac:dyDescent="0.25">
      <c r="A2745" s="13"/>
      <c r="C2745" s="13"/>
      <c r="D2745" s="13"/>
      <c r="E2745" s="13"/>
      <c r="F2745" s="13"/>
      <c r="G2745" s="13"/>
      <c r="H2745" s="13"/>
      <c r="I2745" s="13"/>
      <c r="J2745" s="13"/>
      <c r="K2745" s="13"/>
      <c r="L2745" s="13"/>
      <c r="M2745" s="13"/>
      <c r="N2745" s="13"/>
      <c r="O2745" s="13"/>
      <c r="P2745" s="13"/>
      <c r="Q2745" s="13"/>
      <c r="R2745" s="13"/>
      <c r="S2745" s="13"/>
      <c r="T2745" s="13"/>
      <c r="U2745" s="13"/>
      <c r="V2745" s="13"/>
      <c r="W2745" s="13"/>
      <c r="X2745" s="13"/>
      <c r="Y2745" s="13"/>
      <c r="Z2745" s="13"/>
      <c r="AA2745" s="13"/>
      <c r="AB2745" s="13"/>
      <c r="AC2745" s="13"/>
      <c r="AD2745" s="13"/>
      <c r="AE2745" s="13"/>
      <c r="AF2745" s="13"/>
      <c r="AG2745" s="13"/>
      <c r="AH2745" s="13"/>
      <c r="AI2745" s="13"/>
      <c r="AJ2745" s="13"/>
      <c r="AK2745" s="13"/>
      <c r="AL2745" s="13"/>
      <c r="AM2745" s="13"/>
      <c r="AN2745" s="13"/>
      <c r="AO2745" s="13"/>
      <c r="AP2745" s="13"/>
    </row>
    <row r="2746" spans="1:42" x14ac:dyDescent="0.25">
      <c r="A2746" s="13"/>
      <c r="C2746" s="13"/>
      <c r="D2746" s="13"/>
      <c r="E2746" s="13"/>
      <c r="F2746" s="13"/>
      <c r="G2746" s="13"/>
      <c r="H2746" s="13"/>
      <c r="I2746" s="13"/>
      <c r="J2746" s="13"/>
      <c r="K2746" s="13"/>
      <c r="L2746" s="13"/>
      <c r="M2746" s="13"/>
      <c r="N2746" s="13"/>
      <c r="O2746" s="13"/>
      <c r="P2746" s="13"/>
      <c r="Q2746" s="13"/>
      <c r="R2746" s="13"/>
      <c r="S2746" s="13"/>
      <c r="T2746" s="13"/>
      <c r="U2746" s="13"/>
      <c r="V2746" s="13"/>
      <c r="W2746" s="13"/>
      <c r="X2746" s="13"/>
      <c r="Y2746" s="13"/>
      <c r="Z2746" s="13"/>
      <c r="AA2746" s="13"/>
      <c r="AB2746" s="13"/>
      <c r="AC2746" s="13"/>
      <c r="AD2746" s="13"/>
      <c r="AE2746" s="13"/>
      <c r="AF2746" s="13"/>
      <c r="AG2746" s="13"/>
      <c r="AH2746" s="13"/>
      <c r="AI2746" s="13"/>
      <c r="AJ2746" s="13"/>
      <c r="AK2746" s="13"/>
      <c r="AL2746" s="13"/>
      <c r="AM2746" s="13"/>
      <c r="AN2746" s="13"/>
      <c r="AO2746" s="13"/>
      <c r="AP2746" s="13"/>
    </row>
    <row r="2747" spans="1:42" x14ac:dyDescent="0.25">
      <c r="A2747" s="13"/>
      <c r="C2747" s="13"/>
      <c r="D2747" s="13"/>
      <c r="E2747" s="13"/>
      <c r="F2747" s="13"/>
      <c r="G2747" s="13"/>
      <c r="H2747" s="13"/>
      <c r="I2747" s="13"/>
      <c r="J2747" s="13"/>
      <c r="K2747" s="13"/>
      <c r="L2747" s="13"/>
      <c r="M2747" s="13"/>
      <c r="N2747" s="13"/>
      <c r="O2747" s="13"/>
      <c r="P2747" s="13"/>
      <c r="Q2747" s="13"/>
      <c r="R2747" s="13"/>
      <c r="S2747" s="13"/>
      <c r="T2747" s="13"/>
      <c r="U2747" s="13"/>
      <c r="V2747" s="13"/>
      <c r="W2747" s="13"/>
      <c r="X2747" s="13"/>
      <c r="Y2747" s="13"/>
      <c r="Z2747" s="13"/>
      <c r="AA2747" s="13"/>
      <c r="AB2747" s="13"/>
      <c r="AC2747" s="13"/>
      <c r="AD2747" s="13"/>
      <c r="AE2747" s="13"/>
      <c r="AF2747" s="13"/>
      <c r="AG2747" s="13"/>
      <c r="AH2747" s="13"/>
      <c r="AI2747" s="13"/>
      <c r="AJ2747" s="13"/>
      <c r="AK2747" s="13"/>
      <c r="AL2747" s="13"/>
      <c r="AM2747" s="13"/>
      <c r="AN2747" s="13"/>
      <c r="AO2747" s="13"/>
      <c r="AP2747" s="13"/>
    </row>
    <row r="2748" spans="1:42" x14ac:dyDescent="0.25">
      <c r="A2748" s="13"/>
      <c r="C2748" s="13"/>
      <c r="D2748" s="13"/>
      <c r="E2748" s="13"/>
      <c r="F2748" s="13"/>
      <c r="G2748" s="13"/>
      <c r="H2748" s="13"/>
      <c r="I2748" s="13"/>
      <c r="J2748" s="13"/>
      <c r="K2748" s="13"/>
      <c r="L2748" s="13"/>
      <c r="M2748" s="13"/>
      <c r="N2748" s="13"/>
      <c r="O2748" s="13"/>
      <c r="P2748" s="13"/>
      <c r="Q2748" s="13"/>
      <c r="R2748" s="13"/>
      <c r="S2748" s="13"/>
      <c r="T2748" s="13"/>
      <c r="U2748" s="13"/>
      <c r="V2748" s="13"/>
      <c r="W2748" s="13"/>
      <c r="X2748" s="13"/>
      <c r="Y2748" s="13"/>
      <c r="Z2748" s="13"/>
      <c r="AA2748" s="13"/>
      <c r="AB2748" s="13"/>
      <c r="AC2748" s="13"/>
      <c r="AD2748" s="13"/>
      <c r="AE2748" s="13"/>
      <c r="AF2748" s="13"/>
      <c r="AG2748" s="13"/>
      <c r="AH2748" s="13"/>
      <c r="AI2748" s="13"/>
      <c r="AJ2748" s="13"/>
      <c r="AK2748" s="13"/>
      <c r="AL2748" s="13"/>
      <c r="AM2748" s="13"/>
      <c r="AN2748" s="13"/>
      <c r="AO2748" s="13"/>
      <c r="AP2748" s="13"/>
    </row>
    <row r="2749" spans="1:42" x14ac:dyDescent="0.25">
      <c r="A2749" s="13"/>
      <c r="C2749" s="13"/>
      <c r="D2749" s="13"/>
      <c r="E2749" s="13"/>
      <c r="F2749" s="13"/>
      <c r="G2749" s="13"/>
      <c r="H2749" s="13"/>
      <c r="I2749" s="13"/>
      <c r="J2749" s="13"/>
      <c r="K2749" s="13"/>
      <c r="L2749" s="13"/>
      <c r="M2749" s="13"/>
      <c r="N2749" s="13"/>
      <c r="O2749" s="13"/>
      <c r="P2749" s="13"/>
      <c r="Q2749" s="13"/>
      <c r="R2749" s="13"/>
      <c r="S2749" s="13"/>
      <c r="T2749" s="13"/>
      <c r="U2749" s="13"/>
      <c r="V2749" s="13"/>
      <c r="W2749" s="13"/>
      <c r="X2749" s="13"/>
      <c r="Y2749" s="13"/>
      <c r="Z2749" s="13"/>
      <c r="AA2749" s="13"/>
      <c r="AB2749" s="13"/>
      <c r="AC2749" s="13"/>
      <c r="AD2749" s="13"/>
      <c r="AE2749" s="13"/>
      <c r="AF2749" s="13"/>
      <c r="AG2749" s="13"/>
      <c r="AH2749" s="13"/>
      <c r="AI2749" s="13"/>
      <c r="AJ2749" s="13"/>
      <c r="AK2749" s="13"/>
      <c r="AL2749" s="13"/>
      <c r="AM2749" s="13"/>
      <c r="AN2749" s="13"/>
      <c r="AO2749" s="13"/>
      <c r="AP2749" s="13"/>
    </row>
    <row r="2750" spans="1:42" x14ac:dyDescent="0.25">
      <c r="A2750" s="13"/>
      <c r="C2750" s="13"/>
      <c r="D2750" s="13"/>
      <c r="E2750" s="13"/>
      <c r="F2750" s="13"/>
      <c r="G2750" s="13"/>
      <c r="H2750" s="13"/>
      <c r="I2750" s="13"/>
      <c r="J2750" s="13"/>
      <c r="K2750" s="13"/>
      <c r="L2750" s="13"/>
      <c r="M2750" s="13"/>
      <c r="N2750" s="13"/>
      <c r="O2750" s="13"/>
      <c r="P2750" s="13"/>
      <c r="Q2750" s="13"/>
      <c r="R2750" s="13"/>
      <c r="S2750" s="13"/>
      <c r="T2750" s="13"/>
      <c r="U2750" s="13"/>
      <c r="V2750" s="13"/>
      <c r="W2750" s="13"/>
      <c r="X2750" s="13"/>
      <c r="Y2750" s="13"/>
      <c r="Z2750" s="13"/>
      <c r="AA2750" s="13"/>
      <c r="AB2750" s="13"/>
      <c r="AC2750" s="13"/>
      <c r="AD2750" s="13"/>
      <c r="AE2750" s="13"/>
      <c r="AF2750" s="13"/>
      <c r="AG2750" s="13"/>
      <c r="AH2750" s="13"/>
      <c r="AI2750" s="13"/>
      <c r="AJ2750" s="13"/>
      <c r="AK2750" s="13"/>
      <c r="AL2750" s="13"/>
      <c r="AM2750" s="13"/>
      <c r="AN2750" s="13"/>
      <c r="AO2750" s="13"/>
      <c r="AP2750" s="13"/>
    </row>
    <row r="2751" spans="1:42" x14ac:dyDescent="0.25">
      <c r="A2751" s="13"/>
      <c r="C2751" s="13"/>
      <c r="D2751" s="13"/>
      <c r="E2751" s="13"/>
      <c r="F2751" s="13"/>
      <c r="G2751" s="13"/>
      <c r="H2751" s="13"/>
      <c r="I2751" s="13"/>
      <c r="J2751" s="13"/>
      <c r="K2751" s="13"/>
      <c r="L2751" s="13"/>
      <c r="M2751" s="13"/>
      <c r="N2751" s="13"/>
      <c r="O2751" s="13"/>
      <c r="P2751" s="13"/>
      <c r="Q2751" s="13"/>
      <c r="R2751" s="13"/>
      <c r="S2751" s="13"/>
      <c r="T2751" s="13"/>
      <c r="U2751" s="13"/>
      <c r="V2751" s="13"/>
      <c r="W2751" s="13"/>
      <c r="X2751" s="13"/>
      <c r="Y2751" s="13"/>
      <c r="Z2751" s="13"/>
      <c r="AA2751" s="13"/>
      <c r="AB2751" s="13"/>
      <c r="AC2751" s="13"/>
      <c r="AD2751" s="13"/>
      <c r="AE2751" s="13"/>
      <c r="AF2751" s="13"/>
      <c r="AG2751" s="13"/>
      <c r="AH2751" s="13"/>
      <c r="AI2751" s="13"/>
      <c r="AJ2751" s="13"/>
      <c r="AK2751" s="13"/>
      <c r="AL2751" s="13"/>
      <c r="AM2751" s="13"/>
      <c r="AN2751" s="13"/>
      <c r="AO2751" s="13"/>
      <c r="AP2751" s="13"/>
    </row>
    <row r="2752" spans="1:42" x14ac:dyDescent="0.25">
      <c r="A2752" s="13"/>
      <c r="C2752" s="13"/>
      <c r="D2752" s="13"/>
      <c r="E2752" s="13"/>
      <c r="F2752" s="13"/>
      <c r="G2752" s="13"/>
      <c r="H2752" s="13"/>
      <c r="I2752" s="13"/>
      <c r="J2752" s="13"/>
      <c r="K2752" s="13"/>
      <c r="L2752" s="13"/>
      <c r="M2752" s="13"/>
      <c r="N2752" s="13"/>
      <c r="O2752" s="13"/>
      <c r="P2752" s="13"/>
      <c r="Q2752" s="13"/>
      <c r="R2752" s="13"/>
      <c r="S2752" s="13"/>
      <c r="T2752" s="13"/>
      <c r="U2752" s="13"/>
      <c r="V2752" s="13"/>
      <c r="W2752" s="13"/>
      <c r="X2752" s="13"/>
      <c r="Y2752" s="13"/>
      <c r="Z2752" s="13"/>
      <c r="AA2752" s="13"/>
      <c r="AB2752" s="13"/>
      <c r="AC2752" s="13"/>
      <c r="AD2752" s="13"/>
      <c r="AE2752" s="13"/>
      <c r="AF2752" s="13"/>
      <c r="AG2752" s="13"/>
      <c r="AH2752" s="13"/>
      <c r="AI2752" s="13"/>
      <c r="AJ2752" s="13"/>
      <c r="AK2752" s="13"/>
      <c r="AL2752" s="13"/>
      <c r="AM2752" s="13"/>
      <c r="AN2752" s="13"/>
      <c r="AO2752" s="13"/>
      <c r="AP2752" s="13"/>
    </row>
    <row r="2753" spans="1:42" x14ac:dyDescent="0.25">
      <c r="A2753" s="13"/>
      <c r="C2753" s="13"/>
      <c r="D2753" s="13"/>
      <c r="E2753" s="13"/>
      <c r="F2753" s="13"/>
      <c r="G2753" s="13"/>
      <c r="H2753" s="13"/>
      <c r="I2753" s="13"/>
      <c r="J2753" s="13"/>
      <c r="K2753" s="13"/>
      <c r="L2753" s="13"/>
      <c r="M2753" s="13"/>
      <c r="N2753" s="13"/>
      <c r="O2753" s="13"/>
      <c r="P2753" s="13"/>
      <c r="Q2753" s="13"/>
      <c r="R2753" s="13"/>
      <c r="S2753" s="13"/>
      <c r="T2753" s="13"/>
      <c r="U2753" s="13"/>
      <c r="V2753" s="13"/>
      <c r="W2753" s="13"/>
      <c r="X2753" s="13"/>
      <c r="Y2753" s="13"/>
      <c r="Z2753" s="13"/>
      <c r="AA2753" s="13"/>
      <c r="AB2753" s="13"/>
      <c r="AC2753" s="13"/>
      <c r="AD2753" s="13"/>
      <c r="AE2753" s="13"/>
      <c r="AF2753" s="13"/>
      <c r="AG2753" s="13"/>
      <c r="AH2753" s="13"/>
      <c r="AI2753" s="13"/>
      <c r="AJ2753" s="13"/>
      <c r="AK2753" s="13"/>
      <c r="AL2753" s="13"/>
      <c r="AM2753" s="13"/>
      <c r="AN2753" s="13"/>
      <c r="AO2753" s="13"/>
      <c r="AP2753" s="13"/>
    </row>
    <row r="2754" spans="1:42" x14ac:dyDescent="0.25">
      <c r="A2754" s="13"/>
      <c r="C2754" s="13"/>
      <c r="D2754" s="13"/>
      <c r="E2754" s="13"/>
      <c r="F2754" s="13"/>
      <c r="G2754" s="13"/>
      <c r="H2754" s="13"/>
      <c r="I2754" s="13"/>
      <c r="J2754" s="13"/>
      <c r="K2754" s="13"/>
      <c r="L2754" s="13"/>
      <c r="M2754" s="13"/>
      <c r="N2754" s="13"/>
      <c r="O2754" s="13"/>
      <c r="P2754" s="13"/>
      <c r="Q2754" s="13"/>
      <c r="R2754" s="13"/>
      <c r="S2754" s="13"/>
      <c r="T2754" s="13"/>
      <c r="U2754" s="13"/>
      <c r="V2754" s="13"/>
      <c r="W2754" s="13"/>
      <c r="X2754" s="13"/>
      <c r="Y2754" s="13"/>
      <c r="Z2754" s="13"/>
      <c r="AA2754" s="13"/>
      <c r="AB2754" s="13"/>
      <c r="AC2754" s="13"/>
      <c r="AD2754" s="13"/>
      <c r="AE2754" s="13"/>
      <c r="AF2754" s="13"/>
      <c r="AG2754" s="13"/>
      <c r="AH2754" s="13"/>
      <c r="AI2754" s="13"/>
      <c r="AJ2754" s="13"/>
      <c r="AK2754" s="13"/>
      <c r="AL2754" s="13"/>
      <c r="AM2754" s="13"/>
      <c r="AN2754" s="13"/>
      <c r="AO2754" s="13"/>
      <c r="AP2754" s="13"/>
    </row>
    <row r="2755" spans="1:42" x14ac:dyDescent="0.25">
      <c r="A2755" s="13"/>
      <c r="C2755" s="13"/>
      <c r="D2755" s="13"/>
      <c r="E2755" s="13"/>
      <c r="F2755" s="13"/>
      <c r="G2755" s="13"/>
      <c r="H2755" s="13"/>
      <c r="I2755" s="13"/>
      <c r="J2755" s="13"/>
      <c r="K2755" s="13"/>
      <c r="L2755" s="13"/>
      <c r="M2755" s="13"/>
      <c r="N2755" s="13"/>
      <c r="O2755" s="13"/>
      <c r="P2755" s="13"/>
      <c r="Q2755" s="13"/>
      <c r="R2755" s="13"/>
      <c r="S2755" s="13"/>
      <c r="T2755" s="13"/>
      <c r="U2755" s="13"/>
      <c r="V2755" s="13"/>
      <c r="W2755" s="13"/>
      <c r="X2755" s="13"/>
      <c r="Y2755" s="13"/>
      <c r="Z2755" s="13"/>
      <c r="AA2755" s="13"/>
      <c r="AB2755" s="13"/>
      <c r="AC2755" s="13"/>
      <c r="AD2755" s="13"/>
      <c r="AE2755" s="13"/>
      <c r="AF2755" s="13"/>
      <c r="AG2755" s="13"/>
      <c r="AH2755" s="13"/>
      <c r="AI2755" s="13"/>
      <c r="AJ2755" s="13"/>
      <c r="AK2755" s="13"/>
      <c r="AL2755" s="13"/>
      <c r="AM2755" s="13"/>
      <c r="AN2755" s="13"/>
      <c r="AO2755" s="13"/>
      <c r="AP2755" s="13"/>
    </row>
    <row r="2756" spans="1:42" x14ac:dyDescent="0.25">
      <c r="A2756" s="13"/>
      <c r="C2756" s="13"/>
      <c r="D2756" s="13"/>
      <c r="E2756" s="13"/>
      <c r="F2756" s="13"/>
      <c r="G2756" s="13"/>
      <c r="H2756" s="13"/>
      <c r="I2756" s="13"/>
      <c r="J2756" s="13"/>
      <c r="K2756" s="13"/>
      <c r="L2756" s="13"/>
      <c r="M2756" s="13"/>
      <c r="N2756" s="13"/>
      <c r="O2756" s="13"/>
      <c r="P2756" s="13"/>
      <c r="Q2756" s="13"/>
      <c r="R2756" s="13"/>
      <c r="S2756" s="13"/>
      <c r="T2756" s="13"/>
      <c r="U2756" s="13"/>
      <c r="V2756" s="13"/>
      <c r="W2756" s="13"/>
      <c r="X2756" s="13"/>
      <c r="Y2756" s="13"/>
      <c r="Z2756" s="13"/>
      <c r="AA2756" s="13"/>
      <c r="AB2756" s="13"/>
      <c r="AC2756" s="13"/>
      <c r="AD2756" s="13"/>
      <c r="AE2756" s="13"/>
      <c r="AF2756" s="13"/>
      <c r="AG2756" s="13"/>
      <c r="AH2756" s="13"/>
      <c r="AI2756" s="13"/>
      <c r="AJ2756" s="13"/>
      <c r="AK2756" s="13"/>
      <c r="AL2756" s="13"/>
      <c r="AM2756" s="13"/>
      <c r="AN2756" s="13"/>
      <c r="AO2756" s="13"/>
      <c r="AP2756" s="13"/>
    </row>
    <row r="2757" spans="1:42" x14ac:dyDescent="0.25">
      <c r="A2757" s="13"/>
      <c r="C2757" s="13"/>
      <c r="D2757" s="13"/>
      <c r="E2757" s="13"/>
      <c r="F2757" s="13"/>
      <c r="G2757" s="13"/>
      <c r="H2757" s="13"/>
      <c r="I2757" s="13"/>
      <c r="J2757" s="13"/>
      <c r="K2757" s="13"/>
      <c r="L2757" s="13"/>
      <c r="M2757" s="13"/>
      <c r="N2757" s="13"/>
      <c r="O2757" s="13"/>
      <c r="P2757" s="13"/>
      <c r="Q2757" s="13"/>
      <c r="R2757" s="13"/>
      <c r="S2757" s="13"/>
      <c r="T2757" s="13"/>
      <c r="U2757" s="13"/>
      <c r="V2757" s="13"/>
      <c r="W2757" s="13"/>
      <c r="X2757" s="13"/>
      <c r="Y2757" s="13"/>
      <c r="Z2757" s="13"/>
      <c r="AA2757" s="13"/>
      <c r="AB2757" s="13"/>
      <c r="AC2757" s="13"/>
      <c r="AD2757" s="13"/>
      <c r="AE2757" s="13"/>
      <c r="AF2757" s="13"/>
      <c r="AG2757" s="13"/>
      <c r="AH2757" s="13"/>
      <c r="AI2757" s="13"/>
      <c r="AJ2757" s="13"/>
      <c r="AK2757" s="13"/>
      <c r="AL2757" s="13"/>
      <c r="AM2757" s="13"/>
      <c r="AN2757" s="13"/>
      <c r="AO2757" s="13"/>
      <c r="AP2757" s="13"/>
    </row>
    <row r="2758" spans="1:42" x14ac:dyDescent="0.25">
      <c r="A2758" s="13"/>
      <c r="C2758" s="13"/>
      <c r="D2758" s="13"/>
      <c r="E2758" s="13"/>
      <c r="F2758" s="13"/>
      <c r="G2758" s="13"/>
      <c r="H2758" s="13"/>
      <c r="I2758" s="13"/>
      <c r="J2758" s="13"/>
      <c r="K2758" s="13"/>
      <c r="L2758" s="13"/>
      <c r="M2758" s="13"/>
      <c r="N2758" s="13"/>
      <c r="O2758" s="13"/>
      <c r="P2758" s="13"/>
      <c r="Q2758" s="13"/>
      <c r="R2758" s="13"/>
      <c r="S2758" s="13"/>
      <c r="T2758" s="13"/>
      <c r="U2758" s="13"/>
      <c r="V2758" s="13"/>
      <c r="W2758" s="13"/>
      <c r="X2758" s="13"/>
      <c r="Y2758" s="13"/>
      <c r="Z2758" s="13"/>
      <c r="AA2758" s="13"/>
      <c r="AB2758" s="13"/>
      <c r="AC2758" s="13"/>
      <c r="AD2758" s="13"/>
      <c r="AE2758" s="13"/>
      <c r="AF2758" s="13"/>
      <c r="AG2758" s="13"/>
      <c r="AH2758" s="13"/>
      <c r="AI2758" s="13"/>
      <c r="AJ2758" s="13"/>
      <c r="AK2758" s="13"/>
      <c r="AL2758" s="13"/>
      <c r="AM2758" s="13"/>
      <c r="AN2758" s="13"/>
      <c r="AO2758" s="13"/>
      <c r="AP2758" s="13"/>
    </row>
    <row r="2759" spans="1:42" x14ac:dyDescent="0.25">
      <c r="A2759" s="13"/>
      <c r="C2759" s="13"/>
      <c r="D2759" s="13"/>
      <c r="E2759" s="13"/>
      <c r="F2759" s="13"/>
      <c r="G2759" s="13"/>
      <c r="H2759" s="13"/>
      <c r="I2759" s="13"/>
      <c r="J2759" s="13"/>
      <c r="K2759" s="13"/>
      <c r="L2759" s="13"/>
      <c r="M2759" s="13"/>
      <c r="N2759" s="13"/>
      <c r="O2759" s="13"/>
      <c r="P2759" s="13"/>
      <c r="Q2759" s="13"/>
      <c r="R2759" s="13"/>
      <c r="S2759" s="13"/>
      <c r="T2759" s="13"/>
      <c r="U2759" s="13"/>
      <c r="V2759" s="13"/>
      <c r="W2759" s="13"/>
      <c r="X2759" s="13"/>
      <c r="Y2759" s="13"/>
      <c r="Z2759" s="13"/>
      <c r="AA2759" s="13"/>
      <c r="AB2759" s="13"/>
      <c r="AC2759" s="13"/>
      <c r="AD2759" s="13"/>
      <c r="AE2759" s="13"/>
      <c r="AF2759" s="13"/>
      <c r="AG2759" s="13"/>
      <c r="AH2759" s="13"/>
      <c r="AI2759" s="13"/>
      <c r="AJ2759" s="13"/>
      <c r="AK2759" s="13"/>
      <c r="AL2759" s="13"/>
      <c r="AM2759" s="13"/>
      <c r="AN2759" s="13"/>
      <c r="AO2759" s="13"/>
      <c r="AP2759" s="13"/>
    </row>
    <row r="2760" spans="1:42" x14ac:dyDescent="0.25">
      <c r="A2760" s="13"/>
      <c r="C2760" s="13"/>
      <c r="D2760" s="13"/>
      <c r="E2760" s="13"/>
      <c r="F2760" s="13"/>
      <c r="G2760" s="13"/>
      <c r="H2760" s="13"/>
      <c r="I2760" s="13"/>
      <c r="J2760" s="13"/>
      <c r="K2760" s="13"/>
      <c r="L2760" s="13"/>
      <c r="M2760" s="13"/>
      <c r="N2760" s="13"/>
      <c r="O2760" s="13"/>
      <c r="P2760" s="13"/>
      <c r="Q2760" s="13"/>
      <c r="R2760" s="13"/>
      <c r="S2760" s="13"/>
      <c r="T2760" s="13"/>
      <c r="U2760" s="13"/>
      <c r="V2760" s="13"/>
      <c r="W2760" s="13"/>
      <c r="X2760" s="13"/>
      <c r="Y2760" s="13"/>
      <c r="Z2760" s="13"/>
      <c r="AA2760" s="13"/>
      <c r="AB2760" s="13"/>
      <c r="AC2760" s="13"/>
      <c r="AD2760" s="13"/>
      <c r="AE2760" s="13"/>
      <c r="AF2760" s="13"/>
      <c r="AG2760" s="13"/>
      <c r="AH2760" s="13"/>
      <c r="AI2760" s="13"/>
      <c r="AJ2760" s="13"/>
      <c r="AK2760" s="13"/>
      <c r="AL2760" s="13"/>
      <c r="AM2760" s="13"/>
      <c r="AN2760" s="13"/>
      <c r="AO2760" s="13"/>
      <c r="AP2760" s="13"/>
    </row>
    <row r="2761" spans="1:42" x14ac:dyDescent="0.25">
      <c r="A2761" s="13"/>
      <c r="C2761" s="13"/>
      <c r="D2761" s="13"/>
      <c r="E2761" s="13"/>
      <c r="F2761" s="13"/>
      <c r="G2761" s="13"/>
      <c r="H2761" s="13"/>
      <c r="I2761" s="13"/>
      <c r="J2761" s="13"/>
      <c r="K2761" s="13"/>
      <c r="L2761" s="13"/>
      <c r="M2761" s="13"/>
      <c r="N2761" s="13"/>
      <c r="O2761" s="13"/>
      <c r="P2761" s="13"/>
      <c r="Q2761" s="13"/>
      <c r="R2761" s="13"/>
      <c r="S2761" s="13"/>
      <c r="T2761" s="13"/>
      <c r="U2761" s="13"/>
      <c r="V2761" s="13"/>
      <c r="W2761" s="13"/>
      <c r="X2761" s="13"/>
      <c r="Y2761" s="13"/>
      <c r="Z2761" s="13"/>
      <c r="AA2761" s="13"/>
      <c r="AB2761" s="13"/>
      <c r="AC2761" s="13"/>
      <c r="AD2761" s="13"/>
      <c r="AE2761" s="13"/>
      <c r="AF2761" s="13"/>
      <c r="AG2761" s="13"/>
      <c r="AH2761" s="13"/>
      <c r="AI2761" s="13"/>
      <c r="AJ2761" s="13"/>
      <c r="AK2761" s="13"/>
      <c r="AL2761" s="13"/>
      <c r="AM2761" s="13"/>
      <c r="AN2761" s="13"/>
      <c r="AO2761" s="13"/>
      <c r="AP2761" s="13"/>
    </row>
    <row r="2762" spans="1:42" x14ac:dyDescent="0.25">
      <c r="A2762" s="13"/>
      <c r="C2762" s="13"/>
      <c r="D2762" s="13"/>
      <c r="E2762" s="13"/>
      <c r="F2762" s="13"/>
      <c r="G2762" s="13"/>
      <c r="H2762" s="13"/>
      <c r="I2762" s="13"/>
      <c r="J2762" s="13"/>
      <c r="K2762" s="13"/>
      <c r="L2762" s="13"/>
      <c r="M2762" s="13"/>
      <c r="N2762" s="13"/>
      <c r="O2762" s="13"/>
      <c r="P2762" s="13"/>
      <c r="Q2762" s="13"/>
      <c r="R2762" s="13"/>
      <c r="S2762" s="13"/>
      <c r="T2762" s="13"/>
      <c r="U2762" s="13"/>
      <c r="V2762" s="13"/>
      <c r="W2762" s="13"/>
      <c r="X2762" s="13"/>
      <c r="Y2762" s="13"/>
      <c r="Z2762" s="13"/>
      <c r="AA2762" s="13"/>
      <c r="AB2762" s="13"/>
      <c r="AC2762" s="13"/>
      <c r="AD2762" s="13"/>
      <c r="AE2762" s="13"/>
      <c r="AF2762" s="13"/>
      <c r="AG2762" s="13"/>
      <c r="AH2762" s="13"/>
      <c r="AI2762" s="13"/>
      <c r="AJ2762" s="13"/>
      <c r="AK2762" s="13"/>
      <c r="AL2762" s="13"/>
      <c r="AM2762" s="13"/>
      <c r="AN2762" s="13"/>
      <c r="AO2762" s="13"/>
      <c r="AP2762" s="13"/>
    </row>
    <row r="2763" spans="1:42" x14ac:dyDescent="0.25">
      <c r="A2763" s="13"/>
      <c r="C2763" s="13"/>
      <c r="D2763" s="13"/>
      <c r="E2763" s="13"/>
      <c r="F2763" s="13"/>
      <c r="G2763" s="13"/>
      <c r="H2763" s="13"/>
      <c r="I2763" s="13"/>
      <c r="J2763" s="13"/>
      <c r="K2763" s="13"/>
      <c r="L2763" s="13"/>
      <c r="M2763" s="13"/>
      <c r="N2763" s="13"/>
      <c r="O2763" s="13"/>
      <c r="P2763" s="13"/>
      <c r="Q2763" s="13"/>
      <c r="R2763" s="13"/>
      <c r="S2763" s="13"/>
      <c r="T2763" s="13"/>
      <c r="U2763" s="13"/>
      <c r="V2763" s="13"/>
      <c r="W2763" s="13"/>
      <c r="X2763" s="13"/>
      <c r="Y2763" s="13"/>
      <c r="Z2763" s="13"/>
      <c r="AA2763" s="13"/>
      <c r="AB2763" s="13"/>
      <c r="AC2763" s="13"/>
      <c r="AD2763" s="13"/>
      <c r="AE2763" s="13"/>
      <c r="AF2763" s="13"/>
      <c r="AG2763" s="13"/>
      <c r="AH2763" s="13"/>
      <c r="AI2763" s="13"/>
      <c r="AJ2763" s="13"/>
      <c r="AK2763" s="13"/>
      <c r="AL2763" s="13"/>
      <c r="AM2763" s="13"/>
      <c r="AN2763" s="13"/>
      <c r="AO2763" s="13"/>
      <c r="AP2763" s="13"/>
    </row>
    <row r="2764" spans="1:42" x14ac:dyDescent="0.25">
      <c r="A2764" s="13"/>
      <c r="C2764" s="13"/>
      <c r="D2764" s="13"/>
      <c r="E2764" s="13"/>
      <c r="F2764" s="13"/>
      <c r="G2764" s="13"/>
      <c r="H2764" s="13"/>
      <c r="I2764" s="13"/>
      <c r="J2764" s="13"/>
      <c r="K2764" s="13"/>
      <c r="L2764" s="13"/>
      <c r="M2764" s="13"/>
      <c r="N2764" s="13"/>
      <c r="O2764" s="13"/>
      <c r="P2764" s="13"/>
      <c r="Q2764" s="13"/>
      <c r="R2764" s="13"/>
      <c r="S2764" s="13"/>
      <c r="T2764" s="13"/>
      <c r="U2764" s="13"/>
      <c r="V2764" s="13"/>
      <c r="W2764" s="13"/>
      <c r="X2764" s="13"/>
      <c r="Y2764" s="13"/>
      <c r="Z2764" s="13"/>
      <c r="AA2764" s="13"/>
      <c r="AB2764" s="13"/>
      <c r="AC2764" s="13"/>
      <c r="AD2764" s="13"/>
      <c r="AE2764" s="13"/>
      <c r="AF2764" s="13"/>
      <c r="AG2764" s="13"/>
      <c r="AH2764" s="13"/>
      <c r="AI2764" s="13"/>
      <c r="AJ2764" s="13"/>
      <c r="AK2764" s="13"/>
      <c r="AL2764" s="13"/>
      <c r="AM2764" s="13"/>
      <c r="AN2764" s="13"/>
      <c r="AO2764" s="13"/>
      <c r="AP2764" s="13"/>
    </row>
    <row r="2765" spans="1:42" x14ac:dyDescent="0.25">
      <c r="A2765" s="13"/>
      <c r="C2765" s="13"/>
      <c r="D2765" s="13"/>
      <c r="E2765" s="13"/>
      <c r="F2765" s="13"/>
      <c r="G2765" s="13"/>
      <c r="H2765" s="13"/>
      <c r="I2765" s="13"/>
      <c r="J2765" s="13"/>
      <c r="K2765" s="13"/>
      <c r="L2765" s="13"/>
      <c r="M2765" s="13"/>
      <c r="N2765" s="13"/>
      <c r="O2765" s="13"/>
      <c r="P2765" s="13"/>
      <c r="Q2765" s="13"/>
      <c r="R2765" s="13"/>
      <c r="S2765" s="13"/>
      <c r="T2765" s="13"/>
      <c r="U2765" s="13"/>
      <c r="V2765" s="13"/>
      <c r="W2765" s="13"/>
      <c r="X2765" s="13"/>
      <c r="Y2765" s="13"/>
      <c r="Z2765" s="13"/>
      <c r="AA2765" s="13"/>
      <c r="AB2765" s="13"/>
      <c r="AC2765" s="13"/>
      <c r="AD2765" s="13"/>
      <c r="AE2765" s="13"/>
      <c r="AF2765" s="13"/>
      <c r="AG2765" s="13"/>
      <c r="AH2765" s="13"/>
      <c r="AI2765" s="13"/>
      <c r="AJ2765" s="13"/>
      <c r="AK2765" s="13"/>
      <c r="AL2765" s="13"/>
      <c r="AM2765" s="13"/>
      <c r="AN2765" s="13"/>
      <c r="AO2765" s="13"/>
      <c r="AP2765" s="13"/>
    </row>
    <row r="2766" spans="1:42" x14ac:dyDescent="0.25">
      <c r="A2766" s="13"/>
      <c r="C2766" s="13"/>
      <c r="D2766" s="13"/>
      <c r="E2766" s="13"/>
      <c r="F2766" s="13"/>
      <c r="G2766" s="13"/>
      <c r="H2766" s="13"/>
      <c r="I2766" s="13"/>
      <c r="J2766" s="13"/>
      <c r="K2766" s="13"/>
      <c r="L2766" s="13"/>
      <c r="M2766" s="13"/>
      <c r="N2766" s="13"/>
      <c r="O2766" s="13"/>
      <c r="P2766" s="13"/>
      <c r="Q2766" s="13"/>
      <c r="R2766" s="13"/>
      <c r="S2766" s="13"/>
      <c r="T2766" s="13"/>
      <c r="U2766" s="13"/>
      <c r="V2766" s="13"/>
      <c r="W2766" s="13"/>
      <c r="X2766" s="13"/>
      <c r="Y2766" s="13"/>
      <c r="Z2766" s="13"/>
      <c r="AA2766" s="13"/>
      <c r="AB2766" s="13"/>
      <c r="AC2766" s="13"/>
      <c r="AD2766" s="13"/>
      <c r="AE2766" s="13"/>
      <c r="AF2766" s="13"/>
      <c r="AG2766" s="13"/>
      <c r="AH2766" s="13"/>
      <c r="AI2766" s="13"/>
      <c r="AJ2766" s="13"/>
      <c r="AK2766" s="13"/>
      <c r="AL2766" s="13"/>
      <c r="AM2766" s="13"/>
      <c r="AN2766" s="13"/>
      <c r="AO2766" s="13"/>
      <c r="AP2766" s="13"/>
    </row>
    <row r="2767" spans="1:42" x14ac:dyDescent="0.25">
      <c r="A2767" s="13"/>
      <c r="C2767" s="13"/>
      <c r="D2767" s="13"/>
      <c r="E2767" s="13"/>
      <c r="F2767" s="13"/>
      <c r="G2767" s="13"/>
      <c r="H2767" s="13"/>
      <c r="I2767" s="13"/>
      <c r="J2767" s="13"/>
      <c r="K2767" s="13"/>
      <c r="L2767" s="13"/>
      <c r="M2767" s="13"/>
      <c r="N2767" s="13"/>
      <c r="O2767" s="13"/>
      <c r="P2767" s="13"/>
      <c r="Q2767" s="13"/>
      <c r="R2767" s="13"/>
      <c r="S2767" s="13"/>
      <c r="T2767" s="13"/>
      <c r="U2767" s="13"/>
      <c r="V2767" s="13"/>
      <c r="W2767" s="13"/>
      <c r="X2767" s="13"/>
      <c r="Y2767" s="13"/>
      <c r="Z2767" s="13"/>
      <c r="AA2767" s="13"/>
      <c r="AB2767" s="13"/>
      <c r="AC2767" s="13"/>
      <c r="AD2767" s="13"/>
      <c r="AE2767" s="13"/>
      <c r="AF2767" s="13"/>
      <c r="AG2767" s="13"/>
      <c r="AH2767" s="13"/>
      <c r="AI2767" s="13"/>
      <c r="AJ2767" s="13"/>
      <c r="AK2767" s="13"/>
      <c r="AL2767" s="13"/>
      <c r="AM2767" s="13"/>
      <c r="AN2767" s="13"/>
      <c r="AO2767" s="13"/>
      <c r="AP2767" s="13"/>
    </row>
    <row r="2768" spans="1:42" x14ac:dyDescent="0.25">
      <c r="A2768" s="13"/>
      <c r="C2768" s="13"/>
      <c r="D2768" s="13"/>
      <c r="E2768" s="13"/>
      <c r="F2768" s="13"/>
      <c r="G2768" s="13"/>
      <c r="H2768" s="13"/>
      <c r="I2768" s="13"/>
      <c r="J2768" s="13"/>
      <c r="K2768" s="13"/>
      <c r="L2768" s="13"/>
      <c r="M2768" s="13"/>
      <c r="N2768" s="13"/>
      <c r="O2768" s="13"/>
      <c r="P2768" s="13"/>
      <c r="Q2768" s="13"/>
      <c r="R2768" s="13"/>
      <c r="S2768" s="13"/>
      <c r="T2768" s="13"/>
      <c r="U2768" s="13"/>
      <c r="V2768" s="13"/>
      <c r="W2768" s="13"/>
      <c r="X2768" s="13"/>
      <c r="Y2768" s="13"/>
      <c r="Z2768" s="13"/>
      <c r="AA2768" s="13"/>
      <c r="AB2768" s="13"/>
      <c r="AC2768" s="13"/>
      <c r="AD2768" s="13"/>
      <c r="AE2768" s="13"/>
      <c r="AF2768" s="13"/>
      <c r="AG2768" s="13"/>
      <c r="AH2768" s="13"/>
      <c r="AI2768" s="13"/>
      <c r="AJ2768" s="13"/>
      <c r="AK2768" s="13"/>
      <c r="AL2768" s="13"/>
      <c r="AM2768" s="13"/>
      <c r="AN2768" s="13"/>
      <c r="AO2768" s="13"/>
      <c r="AP2768" s="13"/>
    </row>
    <row r="2769" spans="1:42" x14ac:dyDescent="0.25">
      <c r="A2769" s="13"/>
      <c r="C2769" s="13"/>
      <c r="D2769" s="13"/>
      <c r="E2769" s="13"/>
      <c r="F2769" s="13"/>
      <c r="G2769" s="13"/>
      <c r="H2769" s="13"/>
      <c r="I2769" s="13"/>
      <c r="J2769" s="13"/>
      <c r="K2769" s="13"/>
      <c r="L2769" s="13"/>
      <c r="M2769" s="13"/>
      <c r="N2769" s="13"/>
      <c r="O2769" s="13"/>
      <c r="P2769" s="13"/>
      <c r="Q2769" s="13"/>
      <c r="R2769" s="13"/>
      <c r="S2769" s="13"/>
      <c r="T2769" s="13"/>
      <c r="U2769" s="13"/>
      <c r="V2769" s="13"/>
      <c r="W2769" s="13"/>
      <c r="X2769" s="13"/>
      <c r="Y2769" s="13"/>
      <c r="Z2769" s="13"/>
      <c r="AA2769" s="13"/>
      <c r="AB2769" s="13"/>
      <c r="AC2769" s="13"/>
      <c r="AD2769" s="13"/>
      <c r="AE2769" s="13"/>
      <c r="AF2769" s="13"/>
      <c r="AG2769" s="13"/>
      <c r="AH2769" s="13"/>
      <c r="AI2769" s="13"/>
      <c r="AJ2769" s="13"/>
      <c r="AK2769" s="13"/>
      <c r="AL2769" s="13"/>
      <c r="AM2769" s="13"/>
      <c r="AN2769" s="13"/>
      <c r="AO2769" s="13"/>
      <c r="AP2769" s="13"/>
    </row>
    <row r="2770" spans="1:42" x14ac:dyDescent="0.25">
      <c r="A2770" s="13"/>
      <c r="C2770" s="13"/>
      <c r="D2770" s="13"/>
      <c r="E2770" s="13"/>
      <c r="F2770" s="13"/>
      <c r="G2770" s="13"/>
      <c r="H2770" s="13"/>
      <c r="I2770" s="13"/>
      <c r="J2770" s="13"/>
      <c r="K2770" s="13"/>
      <c r="L2770" s="13"/>
      <c r="M2770" s="13"/>
      <c r="N2770" s="13"/>
      <c r="O2770" s="13"/>
      <c r="P2770" s="13"/>
      <c r="Q2770" s="13"/>
      <c r="R2770" s="13"/>
      <c r="S2770" s="13"/>
      <c r="T2770" s="13"/>
      <c r="U2770" s="13"/>
      <c r="V2770" s="13"/>
      <c r="W2770" s="13"/>
      <c r="X2770" s="13"/>
      <c r="Y2770" s="13"/>
      <c r="Z2770" s="13"/>
      <c r="AA2770" s="13"/>
      <c r="AB2770" s="13"/>
      <c r="AC2770" s="13"/>
      <c r="AD2770" s="13"/>
      <c r="AE2770" s="13"/>
      <c r="AF2770" s="13"/>
      <c r="AG2770" s="13"/>
      <c r="AH2770" s="13"/>
      <c r="AI2770" s="13"/>
      <c r="AJ2770" s="13"/>
      <c r="AK2770" s="13"/>
      <c r="AL2770" s="13"/>
      <c r="AM2770" s="13"/>
      <c r="AN2770" s="13"/>
      <c r="AO2770" s="13"/>
      <c r="AP2770" s="13"/>
    </row>
    <row r="2771" spans="1:42" x14ac:dyDescent="0.25">
      <c r="A2771" s="13"/>
      <c r="C2771" s="13"/>
      <c r="D2771" s="13"/>
      <c r="E2771" s="13"/>
      <c r="F2771" s="13"/>
      <c r="G2771" s="13"/>
      <c r="H2771" s="13"/>
      <c r="I2771" s="13"/>
      <c r="J2771" s="13"/>
      <c r="K2771" s="13"/>
      <c r="L2771" s="13"/>
      <c r="M2771" s="13"/>
      <c r="N2771" s="13"/>
      <c r="O2771" s="13"/>
      <c r="P2771" s="13"/>
      <c r="Q2771" s="13"/>
      <c r="R2771" s="13"/>
      <c r="S2771" s="13"/>
      <c r="T2771" s="13"/>
      <c r="U2771" s="13"/>
      <c r="V2771" s="13"/>
      <c r="W2771" s="13"/>
      <c r="X2771" s="13"/>
      <c r="Y2771" s="13"/>
      <c r="Z2771" s="13"/>
      <c r="AA2771" s="13"/>
      <c r="AB2771" s="13"/>
      <c r="AC2771" s="13"/>
      <c r="AD2771" s="13"/>
      <c r="AE2771" s="13"/>
      <c r="AF2771" s="13"/>
      <c r="AG2771" s="13"/>
      <c r="AH2771" s="13"/>
      <c r="AI2771" s="13"/>
      <c r="AJ2771" s="13"/>
      <c r="AK2771" s="13"/>
      <c r="AL2771" s="13"/>
      <c r="AM2771" s="13"/>
      <c r="AN2771" s="13"/>
      <c r="AO2771" s="13"/>
      <c r="AP2771" s="13"/>
    </row>
    <row r="2772" spans="1:42" x14ac:dyDescent="0.25">
      <c r="A2772" s="13"/>
      <c r="C2772" s="13"/>
      <c r="D2772" s="13"/>
      <c r="E2772" s="13"/>
      <c r="F2772" s="13"/>
      <c r="G2772" s="13"/>
      <c r="H2772" s="13"/>
      <c r="I2772" s="13"/>
      <c r="J2772" s="13"/>
      <c r="K2772" s="13"/>
      <c r="L2772" s="13"/>
      <c r="M2772" s="13"/>
      <c r="N2772" s="13"/>
      <c r="O2772" s="13"/>
      <c r="P2772" s="13"/>
      <c r="Q2772" s="13"/>
      <c r="R2772" s="13"/>
      <c r="S2772" s="13"/>
      <c r="T2772" s="13"/>
      <c r="U2772" s="13"/>
      <c r="V2772" s="13"/>
      <c r="W2772" s="13"/>
      <c r="X2772" s="13"/>
      <c r="Y2772" s="13"/>
      <c r="Z2772" s="13"/>
      <c r="AA2772" s="13"/>
      <c r="AB2772" s="13"/>
      <c r="AC2772" s="13"/>
      <c r="AD2772" s="13"/>
      <c r="AE2772" s="13"/>
      <c r="AF2772" s="13"/>
      <c r="AG2772" s="13"/>
      <c r="AH2772" s="13"/>
      <c r="AI2772" s="13"/>
      <c r="AJ2772" s="13"/>
      <c r="AK2772" s="13"/>
      <c r="AL2772" s="13"/>
      <c r="AM2772" s="13"/>
      <c r="AN2772" s="13"/>
      <c r="AO2772" s="13"/>
      <c r="AP2772" s="13"/>
    </row>
    <row r="2773" spans="1:42" x14ac:dyDescent="0.25">
      <c r="A2773" s="13"/>
      <c r="C2773" s="13"/>
      <c r="D2773" s="13"/>
      <c r="E2773" s="13"/>
      <c r="F2773" s="13"/>
      <c r="G2773" s="13"/>
      <c r="H2773" s="13"/>
      <c r="I2773" s="13"/>
      <c r="J2773" s="13"/>
      <c r="K2773" s="13"/>
      <c r="L2773" s="13"/>
      <c r="M2773" s="13"/>
      <c r="N2773" s="13"/>
      <c r="O2773" s="13"/>
      <c r="P2773" s="13"/>
      <c r="Q2773" s="13"/>
      <c r="R2773" s="13"/>
      <c r="S2773" s="13"/>
      <c r="T2773" s="13"/>
      <c r="U2773" s="13"/>
      <c r="V2773" s="13"/>
      <c r="W2773" s="13"/>
      <c r="X2773" s="13"/>
      <c r="Y2773" s="13"/>
      <c r="Z2773" s="13"/>
      <c r="AA2773" s="13"/>
      <c r="AB2773" s="13"/>
      <c r="AC2773" s="13"/>
      <c r="AD2773" s="13"/>
      <c r="AE2773" s="13"/>
      <c r="AF2773" s="13"/>
      <c r="AG2773" s="13"/>
      <c r="AH2773" s="13"/>
      <c r="AI2773" s="13"/>
      <c r="AJ2773" s="13"/>
      <c r="AK2773" s="13"/>
      <c r="AL2773" s="13"/>
      <c r="AM2773" s="13"/>
      <c r="AN2773" s="13"/>
      <c r="AO2773" s="13"/>
      <c r="AP2773" s="13"/>
    </row>
    <row r="2774" spans="1:42" x14ac:dyDescent="0.25">
      <c r="A2774" s="13"/>
      <c r="C2774" s="13"/>
      <c r="D2774" s="13"/>
      <c r="E2774" s="13"/>
      <c r="F2774" s="13"/>
      <c r="G2774" s="13"/>
      <c r="H2774" s="13"/>
      <c r="I2774" s="13"/>
      <c r="J2774" s="13"/>
      <c r="K2774" s="13"/>
      <c r="L2774" s="13"/>
      <c r="M2774" s="13"/>
      <c r="N2774" s="13"/>
      <c r="O2774" s="13"/>
      <c r="P2774" s="13"/>
      <c r="Q2774" s="13"/>
      <c r="R2774" s="13"/>
      <c r="S2774" s="13"/>
      <c r="T2774" s="13"/>
      <c r="U2774" s="13"/>
      <c r="V2774" s="13"/>
      <c r="W2774" s="13"/>
      <c r="X2774" s="13"/>
      <c r="Y2774" s="13"/>
      <c r="Z2774" s="13"/>
      <c r="AA2774" s="13"/>
      <c r="AB2774" s="13"/>
      <c r="AC2774" s="13"/>
      <c r="AD2774" s="13"/>
      <c r="AE2774" s="13"/>
      <c r="AF2774" s="13"/>
      <c r="AG2774" s="13"/>
      <c r="AH2774" s="13"/>
      <c r="AI2774" s="13"/>
      <c r="AJ2774" s="13"/>
      <c r="AK2774" s="13"/>
      <c r="AL2774" s="13"/>
      <c r="AM2774" s="13"/>
      <c r="AN2774" s="13"/>
      <c r="AO2774" s="13"/>
      <c r="AP2774" s="13"/>
    </row>
    <row r="2775" spans="1:42" x14ac:dyDescent="0.25">
      <c r="A2775" s="13"/>
      <c r="C2775" s="13"/>
      <c r="D2775" s="13"/>
      <c r="E2775" s="13"/>
      <c r="F2775" s="13"/>
      <c r="G2775" s="13"/>
      <c r="H2775" s="13"/>
      <c r="I2775" s="13"/>
      <c r="J2775" s="13"/>
      <c r="K2775" s="13"/>
      <c r="L2775" s="13"/>
      <c r="M2775" s="13"/>
      <c r="N2775" s="13"/>
      <c r="O2775" s="13"/>
      <c r="P2775" s="13"/>
      <c r="Q2775" s="13"/>
      <c r="R2775" s="13"/>
      <c r="S2775" s="13"/>
      <c r="T2775" s="13"/>
      <c r="U2775" s="13"/>
      <c r="V2775" s="13"/>
      <c r="W2775" s="13"/>
      <c r="X2775" s="13"/>
      <c r="Y2775" s="13"/>
      <c r="Z2775" s="13"/>
      <c r="AA2775" s="13"/>
      <c r="AB2775" s="13"/>
      <c r="AC2775" s="13"/>
      <c r="AD2775" s="13"/>
      <c r="AE2775" s="13"/>
      <c r="AF2775" s="13"/>
      <c r="AG2775" s="13"/>
      <c r="AH2775" s="13"/>
      <c r="AI2775" s="13"/>
      <c r="AJ2775" s="13"/>
      <c r="AK2775" s="13"/>
      <c r="AL2775" s="13"/>
      <c r="AM2775" s="13"/>
      <c r="AN2775" s="13"/>
      <c r="AO2775" s="13"/>
      <c r="AP2775" s="13"/>
    </row>
    <row r="2776" spans="1:42" x14ac:dyDescent="0.25">
      <c r="A2776" s="13"/>
      <c r="C2776" s="13"/>
      <c r="D2776" s="13"/>
      <c r="E2776" s="13"/>
      <c r="F2776" s="13"/>
      <c r="G2776" s="13"/>
      <c r="H2776" s="13"/>
      <c r="I2776" s="13"/>
      <c r="J2776" s="13"/>
      <c r="K2776" s="13"/>
      <c r="L2776" s="13"/>
      <c r="M2776" s="13"/>
      <c r="N2776" s="13"/>
      <c r="O2776" s="13"/>
      <c r="P2776" s="13"/>
      <c r="Q2776" s="13"/>
      <c r="R2776" s="13"/>
      <c r="S2776" s="13"/>
      <c r="T2776" s="13"/>
      <c r="U2776" s="13"/>
      <c r="V2776" s="13"/>
      <c r="W2776" s="13"/>
      <c r="X2776" s="13"/>
      <c r="Y2776" s="13"/>
      <c r="Z2776" s="13"/>
      <c r="AA2776" s="13"/>
      <c r="AB2776" s="13"/>
      <c r="AC2776" s="13"/>
      <c r="AD2776" s="13"/>
      <c r="AE2776" s="13"/>
      <c r="AF2776" s="13"/>
      <c r="AG2776" s="13"/>
      <c r="AH2776" s="13"/>
      <c r="AI2776" s="13"/>
      <c r="AJ2776" s="13"/>
      <c r="AK2776" s="13"/>
      <c r="AL2776" s="13"/>
      <c r="AM2776" s="13"/>
      <c r="AN2776" s="13"/>
      <c r="AO2776" s="13"/>
      <c r="AP2776" s="13"/>
    </row>
    <row r="2777" spans="1:42" x14ac:dyDescent="0.25">
      <c r="A2777" s="13"/>
      <c r="C2777" s="13"/>
      <c r="D2777" s="13"/>
      <c r="E2777" s="13"/>
      <c r="F2777" s="13"/>
      <c r="G2777" s="13"/>
      <c r="H2777" s="13"/>
      <c r="I2777" s="13"/>
      <c r="J2777" s="13"/>
      <c r="K2777" s="13"/>
      <c r="L2777" s="13"/>
      <c r="M2777" s="13"/>
      <c r="N2777" s="13"/>
      <c r="O2777" s="13"/>
      <c r="P2777" s="13"/>
      <c r="Q2777" s="13"/>
      <c r="R2777" s="13"/>
      <c r="S2777" s="13"/>
      <c r="T2777" s="13"/>
      <c r="U2777" s="13"/>
      <c r="V2777" s="13"/>
      <c r="W2777" s="13"/>
      <c r="X2777" s="13"/>
      <c r="Y2777" s="13"/>
      <c r="Z2777" s="13"/>
      <c r="AA2777" s="13"/>
      <c r="AB2777" s="13"/>
      <c r="AC2777" s="13"/>
      <c r="AD2777" s="13"/>
      <c r="AE2777" s="13"/>
      <c r="AF2777" s="13"/>
      <c r="AG2777" s="13"/>
      <c r="AH2777" s="13"/>
      <c r="AI2777" s="13"/>
      <c r="AJ2777" s="13"/>
      <c r="AK2777" s="13"/>
      <c r="AL2777" s="13"/>
      <c r="AM2777" s="13"/>
      <c r="AN2777" s="13"/>
      <c r="AO2777" s="13"/>
      <c r="AP2777" s="13"/>
    </row>
    <row r="2778" spans="1:42" x14ac:dyDescent="0.25">
      <c r="A2778" s="13"/>
      <c r="C2778" s="13"/>
      <c r="D2778" s="13"/>
      <c r="E2778" s="13"/>
      <c r="F2778" s="13"/>
      <c r="G2778" s="13"/>
      <c r="H2778" s="13"/>
      <c r="I2778" s="13"/>
      <c r="J2778" s="13"/>
      <c r="K2778" s="13"/>
      <c r="L2778" s="13"/>
      <c r="M2778" s="13"/>
      <c r="N2778" s="13"/>
      <c r="O2778" s="13"/>
      <c r="P2778" s="13"/>
      <c r="Q2778" s="13"/>
      <c r="R2778" s="13"/>
      <c r="S2778" s="13"/>
      <c r="T2778" s="13"/>
      <c r="U2778" s="13"/>
      <c r="V2778" s="13"/>
      <c r="W2778" s="13"/>
      <c r="X2778" s="13"/>
      <c r="Y2778" s="13"/>
      <c r="Z2778" s="13"/>
      <c r="AA2778" s="13"/>
      <c r="AB2778" s="13"/>
      <c r="AC2778" s="13"/>
      <c r="AD2778" s="13"/>
      <c r="AE2778" s="13"/>
      <c r="AF2778" s="13"/>
      <c r="AG2778" s="13"/>
      <c r="AH2778" s="13"/>
      <c r="AI2778" s="13"/>
      <c r="AJ2778" s="13"/>
      <c r="AK2778" s="13"/>
      <c r="AL2778" s="13"/>
      <c r="AM2778" s="13"/>
      <c r="AN2778" s="13"/>
      <c r="AO2778" s="13"/>
      <c r="AP2778" s="13"/>
    </row>
    <row r="2779" spans="1:42" x14ac:dyDescent="0.25">
      <c r="A2779" s="13"/>
      <c r="C2779" s="13"/>
      <c r="D2779" s="13"/>
      <c r="E2779" s="13"/>
      <c r="F2779" s="13"/>
      <c r="G2779" s="13"/>
      <c r="H2779" s="13"/>
      <c r="I2779" s="13"/>
      <c r="J2779" s="13"/>
      <c r="K2779" s="13"/>
      <c r="L2779" s="13"/>
      <c r="M2779" s="13"/>
      <c r="N2779" s="13"/>
      <c r="O2779" s="13"/>
      <c r="P2779" s="13"/>
      <c r="Q2779" s="13"/>
      <c r="R2779" s="13"/>
      <c r="S2779" s="13"/>
      <c r="T2779" s="13"/>
      <c r="U2779" s="13"/>
      <c r="V2779" s="13"/>
      <c r="W2779" s="13"/>
      <c r="X2779" s="13"/>
      <c r="Y2779" s="13"/>
      <c r="Z2779" s="13"/>
      <c r="AA2779" s="13"/>
      <c r="AB2779" s="13"/>
      <c r="AC2779" s="13"/>
      <c r="AD2779" s="13"/>
      <c r="AE2779" s="13"/>
      <c r="AF2779" s="13"/>
      <c r="AG2779" s="13"/>
      <c r="AH2779" s="13"/>
      <c r="AI2779" s="13"/>
      <c r="AJ2779" s="13"/>
      <c r="AK2779" s="13"/>
      <c r="AL2779" s="13"/>
      <c r="AM2779" s="13"/>
      <c r="AN2779" s="13"/>
      <c r="AO2779" s="13"/>
      <c r="AP2779" s="13"/>
    </row>
    <row r="2780" spans="1:42" x14ac:dyDescent="0.25">
      <c r="A2780" s="13"/>
      <c r="C2780" s="13"/>
      <c r="D2780" s="13"/>
      <c r="E2780" s="13"/>
      <c r="F2780" s="13"/>
      <c r="G2780" s="13"/>
      <c r="H2780" s="13"/>
      <c r="I2780" s="13"/>
      <c r="J2780" s="13"/>
      <c r="K2780" s="13"/>
      <c r="L2780" s="13"/>
      <c r="M2780" s="13"/>
      <c r="N2780" s="13"/>
      <c r="O2780" s="13"/>
      <c r="P2780" s="13"/>
      <c r="Q2780" s="13"/>
      <c r="R2780" s="13"/>
      <c r="S2780" s="13"/>
      <c r="T2780" s="13"/>
      <c r="U2780" s="13"/>
      <c r="V2780" s="13"/>
      <c r="W2780" s="13"/>
      <c r="X2780" s="13"/>
      <c r="Y2780" s="13"/>
      <c r="Z2780" s="13"/>
      <c r="AA2780" s="13"/>
      <c r="AB2780" s="13"/>
      <c r="AC2780" s="13"/>
      <c r="AD2780" s="13"/>
      <c r="AE2780" s="13"/>
      <c r="AF2780" s="13"/>
      <c r="AG2780" s="13"/>
      <c r="AH2780" s="13"/>
      <c r="AI2780" s="13"/>
      <c r="AJ2780" s="13"/>
      <c r="AK2780" s="13"/>
      <c r="AL2780" s="13"/>
      <c r="AM2780" s="13"/>
      <c r="AN2780" s="13"/>
      <c r="AO2780" s="13"/>
      <c r="AP2780" s="13"/>
    </row>
    <row r="2781" spans="1:42" x14ac:dyDescent="0.25">
      <c r="A2781" s="13"/>
      <c r="C2781" s="13"/>
      <c r="D2781" s="13"/>
      <c r="E2781" s="13"/>
      <c r="F2781" s="13"/>
      <c r="G2781" s="13"/>
      <c r="H2781" s="13"/>
      <c r="I2781" s="13"/>
      <c r="J2781" s="13"/>
      <c r="K2781" s="13"/>
      <c r="L2781" s="13"/>
      <c r="M2781" s="13"/>
      <c r="N2781" s="13"/>
      <c r="O2781" s="13"/>
      <c r="P2781" s="13"/>
      <c r="Q2781" s="13"/>
      <c r="R2781" s="13"/>
      <c r="S2781" s="13"/>
      <c r="T2781" s="13"/>
      <c r="U2781" s="13"/>
      <c r="V2781" s="13"/>
      <c r="W2781" s="13"/>
      <c r="X2781" s="13"/>
      <c r="Y2781" s="13"/>
      <c r="Z2781" s="13"/>
      <c r="AA2781" s="13"/>
      <c r="AB2781" s="13"/>
      <c r="AC2781" s="13"/>
      <c r="AD2781" s="13"/>
      <c r="AE2781" s="13"/>
      <c r="AF2781" s="13"/>
      <c r="AG2781" s="13"/>
      <c r="AH2781" s="13"/>
      <c r="AI2781" s="13"/>
      <c r="AJ2781" s="13"/>
      <c r="AK2781" s="13"/>
      <c r="AL2781" s="13"/>
      <c r="AM2781" s="13"/>
      <c r="AN2781" s="13"/>
      <c r="AO2781" s="13"/>
      <c r="AP2781" s="13"/>
    </row>
    <row r="2782" spans="1:42" x14ac:dyDescent="0.25">
      <c r="A2782" s="13"/>
      <c r="C2782" s="13"/>
      <c r="D2782" s="13"/>
      <c r="E2782" s="13"/>
      <c r="F2782" s="13"/>
      <c r="G2782" s="13"/>
      <c r="H2782" s="13"/>
      <c r="I2782" s="13"/>
      <c r="J2782" s="13"/>
      <c r="K2782" s="13"/>
      <c r="L2782" s="13"/>
      <c r="M2782" s="13"/>
      <c r="N2782" s="13"/>
      <c r="O2782" s="13"/>
      <c r="P2782" s="13"/>
      <c r="Q2782" s="13"/>
      <c r="R2782" s="13"/>
      <c r="S2782" s="13"/>
      <c r="T2782" s="13"/>
      <c r="U2782" s="13"/>
      <c r="V2782" s="13"/>
      <c r="W2782" s="13"/>
      <c r="X2782" s="13"/>
      <c r="Y2782" s="13"/>
      <c r="Z2782" s="13"/>
      <c r="AA2782" s="13"/>
      <c r="AB2782" s="13"/>
      <c r="AC2782" s="13"/>
      <c r="AD2782" s="13"/>
      <c r="AE2782" s="13"/>
      <c r="AF2782" s="13"/>
      <c r="AG2782" s="13"/>
      <c r="AH2782" s="13"/>
      <c r="AI2782" s="13"/>
      <c r="AJ2782" s="13"/>
      <c r="AK2782" s="13"/>
      <c r="AL2782" s="13"/>
      <c r="AM2782" s="13"/>
      <c r="AN2782" s="13"/>
      <c r="AO2782" s="13"/>
      <c r="AP2782" s="13"/>
    </row>
    <row r="2783" spans="1:42" x14ac:dyDescent="0.25">
      <c r="A2783" s="13"/>
      <c r="C2783" s="13"/>
      <c r="D2783" s="13"/>
      <c r="E2783" s="13"/>
      <c r="F2783" s="13"/>
      <c r="G2783" s="13"/>
      <c r="H2783" s="13"/>
      <c r="I2783" s="13"/>
      <c r="J2783" s="13"/>
      <c r="K2783" s="13"/>
      <c r="L2783" s="13"/>
      <c r="M2783" s="13"/>
      <c r="N2783" s="13"/>
      <c r="O2783" s="13"/>
      <c r="P2783" s="13"/>
      <c r="Q2783" s="13"/>
      <c r="R2783" s="13"/>
      <c r="S2783" s="13"/>
      <c r="T2783" s="13"/>
      <c r="U2783" s="13"/>
      <c r="V2783" s="13"/>
      <c r="W2783" s="13"/>
      <c r="X2783" s="13"/>
      <c r="Y2783" s="13"/>
      <c r="Z2783" s="13"/>
      <c r="AA2783" s="13"/>
      <c r="AB2783" s="13"/>
      <c r="AC2783" s="13"/>
      <c r="AD2783" s="13"/>
      <c r="AE2783" s="13"/>
      <c r="AF2783" s="13"/>
      <c r="AG2783" s="13"/>
      <c r="AH2783" s="13"/>
      <c r="AI2783" s="13"/>
      <c r="AJ2783" s="13"/>
      <c r="AK2783" s="13"/>
      <c r="AL2783" s="13"/>
      <c r="AM2783" s="13"/>
      <c r="AN2783" s="13"/>
      <c r="AO2783" s="13"/>
      <c r="AP2783" s="13"/>
    </row>
    <row r="2784" spans="1:42" x14ac:dyDescent="0.25">
      <c r="A2784" s="13"/>
      <c r="C2784" s="13"/>
      <c r="D2784" s="13"/>
      <c r="E2784" s="13"/>
      <c r="F2784" s="13"/>
      <c r="G2784" s="13"/>
      <c r="H2784" s="13"/>
      <c r="I2784" s="13"/>
      <c r="J2784" s="13"/>
      <c r="K2784" s="13"/>
      <c r="L2784" s="13"/>
      <c r="M2784" s="13"/>
      <c r="N2784" s="13"/>
      <c r="O2784" s="13"/>
      <c r="P2784" s="13"/>
      <c r="Q2784" s="13"/>
      <c r="R2784" s="13"/>
      <c r="S2784" s="13"/>
      <c r="T2784" s="13"/>
      <c r="U2784" s="13"/>
      <c r="V2784" s="13"/>
      <c r="W2784" s="13"/>
      <c r="X2784" s="13"/>
      <c r="Y2784" s="13"/>
      <c r="Z2784" s="13"/>
      <c r="AA2784" s="13"/>
      <c r="AB2784" s="13"/>
      <c r="AC2784" s="13"/>
      <c r="AD2784" s="13"/>
      <c r="AE2784" s="13"/>
      <c r="AF2784" s="13"/>
      <c r="AG2784" s="13"/>
      <c r="AH2784" s="13"/>
      <c r="AI2784" s="13"/>
      <c r="AJ2784" s="13"/>
      <c r="AK2784" s="13"/>
      <c r="AL2784" s="13"/>
      <c r="AM2784" s="13"/>
      <c r="AN2784" s="13"/>
      <c r="AO2784" s="13"/>
      <c r="AP2784" s="13"/>
    </row>
    <row r="2785" spans="1:42" x14ac:dyDescent="0.25">
      <c r="A2785" s="13"/>
      <c r="C2785" s="13"/>
      <c r="D2785" s="13"/>
      <c r="E2785" s="13"/>
      <c r="F2785" s="13"/>
      <c r="G2785" s="13"/>
      <c r="H2785" s="13"/>
      <c r="I2785" s="13"/>
      <c r="J2785" s="13"/>
      <c r="K2785" s="13"/>
      <c r="L2785" s="13"/>
      <c r="M2785" s="13"/>
      <c r="N2785" s="13"/>
      <c r="O2785" s="13"/>
      <c r="P2785" s="13"/>
      <c r="Q2785" s="13"/>
      <c r="R2785" s="13"/>
      <c r="S2785" s="13"/>
      <c r="T2785" s="13"/>
      <c r="U2785" s="13"/>
      <c r="V2785" s="13"/>
      <c r="W2785" s="13"/>
      <c r="X2785" s="13"/>
      <c r="Y2785" s="13"/>
      <c r="Z2785" s="13"/>
      <c r="AA2785" s="13"/>
      <c r="AB2785" s="13"/>
      <c r="AC2785" s="13"/>
      <c r="AD2785" s="13"/>
      <c r="AE2785" s="13"/>
      <c r="AF2785" s="13"/>
      <c r="AG2785" s="13"/>
      <c r="AH2785" s="13"/>
      <c r="AI2785" s="13"/>
      <c r="AJ2785" s="13"/>
      <c r="AK2785" s="13"/>
      <c r="AL2785" s="13"/>
      <c r="AM2785" s="13"/>
      <c r="AN2785" s="13"/>
      <c r="AO2785" s="13"/>
      <c r="AP2785" s="13"/>
    </row>
    <row r="2786" spans="1:42" x14ac:dyDescent="0.25">
      <c r="A2786" s="13"/>
      <c r="C2786" s="13"/>
      <c r="D2786" s="13"/>
      <c r="E2786" s="13"/>
      <c r="F2786" s="13"/>
      <c r="G2786" s="13"/>
      <c r="H2786" s="13"/>
      <c r="I2786" s="13"/>
      <c r="J2786" s="13"/>
      <c r="K2786" s="13"/>
      <c r="L2786" s="13"/>
      <c r="M2786" s="13"/>
      <c r="N2786" s="13"/>
      <c r="O2786" s="13"/>
      <c r="P2786" s="13"/>
      <c r="Q2786" s="13"/>
      <c r="R2786" s="13"/>
      <c r="S2786" s="13"/>
      <c r="T2786" s="13"/>
      <c r="U2786" s="13"/>
      <c r="V2786" s="13"/>
      <c r="W2786" s="13"/>
      <c r="X2786" s="13"/>
      <c r="Y2786" s="13"/>
      <c r="Z2786" s="13"/>
      <c r="AA2786" s="13"/>
      <c r="AB2786" s="13"/>
      <c r="AC2786" s="13"/>
      <c r="AD2786" s="13"/>
      <c r="AE2786" s="13"/>
      <c r="AF2786" s="13"/>
      <c r="AG2786" s="13"/>
      <c r="AH2786" s="13"/>
      <c r="AI2786" s="13"/>
      <c r="AJ2786" s="13"/>
      <c r="AK2786" s="13"/>
      <c r="AL2786" s="13"/>
      <c r="AM2786" s="13"/>
      <c r="AN2786" s="13"/>
      <c r="AO2786" s="13"/>
      <c r="AP2786" s="13"/>
    </row>
    <row r="2787" spans="1:42" x14ac:dyDescent="0.25">
      <c r="A2787" s="13"/>
      <c r="C2787" s="13"/>
      <c r="D2787" s="13"/>
      <c r="E2787" s="13"/>
      <c r="F2787" s="13"/>
      <c r="G2787" s="13"/>
      <c r="H2787" s="13"/>
      <c r="I2787" s="13"/>
      <c r="J2787" s="13"/>
      <c r="K2787" s="13"/>
      <c r="L2787" s="13"/>
      <c r="M2787" s="13"/>
      <c r="N2787" s="13"/>
      <c r="O2787" s="13"/>
      <c r="P2787" s="13"/>
      <c r="Q2787" s="13"/>
      <c r="R2787" s="13"/>
      <c r="S2787" s="13"/>
      <c r="T2787" s="13"/>
      <c r="U2787" s="13"/>
      <c r="V2787" s="13"/>
      <c r="W2787" s="13"/>
      <c r="X2787" s="13"/>
      <c r="Y2787" s="13"/>
      <c r="Z2787" s="13"/>
      <c r="AA2787" s="13"/>
      <c r="AB2787" s="13"/>
      <c r="AC2787" s="13"/>
      <c r="AD2787" s="13"/>
      <c r="AE2787" s="13"/>
      <c r="AF2787" s="13"/>
      <c r="AG2787" s="13"/>
      <c r="AH2787" s="13"/>
      <c r="AI2787" s="13"/>
      <c r="AJ2787" s="13"/>
      <c r="AK2787" s="13"/>
      <c r="AL2787" s="13"/>
      <c r="AM2787" s="13"/>
      <c r="AN2787" s="13"/>
      <c r="AO2787" s="13"/>
      <c r="AP2787" s="13"/>
    </row>
    <row r="2788" spans="1:42" x14ac:dyDescent="0.25">
      <c r="A2788" s="13"/>
      <c r="C2788" s="13"/>
      <c r="D2788" s="13"/>
      <c r="E2788" s="13"/>
      <c r="F2788" s="13"/>
      <c r="G2788" s="13"/>
      <c r="H2788" s="13"/>
      <c r="I2788" s="13"/>
      <c r="J2788" s="13"/>
      <c r="K2788" s="13"/>
      <c r="L2788" s="13"/>
      <c r="M2788" s="13"/>
      <c r="N2788" s="13"/>
      <c r="O2788" s="13"/>
      <c r="P2788" s="13"/>
      <c r="Q2788" s="13"/>
      <c r="R2788" s="13"/>
      <c r="S2788" s="13"/>
      <c r="T2788" s="13"/>
      <c r="U2788" s="13"/>
      <c r="V2788" s="13"/>
      <c r="W2788" s="13"/>
      <c r="X2788" s="13"/>
      <c r="Y2788" s="13"/>
      <c r="Z2788" s="13"/>
      <c r="AA2788" s="13"/>
      <c r="AB2788" s="13"/>
      <c r="AC2788" s="13"/>
      <c r="AD2788" s="13"/>
      <c r="AE2788" s="13"/>
      <c r="AF2788" s="13"/>
      <c r="AG2788" s="13"/>
      <c r="AH2788" s="13"/>
      <c r="AI2788" s="13"/>
      <c r="AJ2788" s="13"/>
      <c r="AK2788" s="13"/>
      <c r="AL2788" s="13"/>
      <c r="AM2788" s="13"/>
      <c r="AN2788" s="13"/>
      <c r="AO2788" s="13"/>
      <c r="AP2788" s="13"/>
    </row>
    <row r="2789" spans="1:42" x14ac:dyDescent="0.25">
      <c r="A2789" s="13"/>
      <c r="C2789" s="13"/>
      <c r="D2789" s="13"/>
      <c r="E2789" s="13"/>
      <c r="F2789" s="13"/>
      <c r="G2789" s="13"/>
      <c r="H2789" s="13"/>
      <c r="I2789" s="13"/>
      <c r="J2789" s="13"/>
      <c r="K2789" s="13"/>
      <c r="L2789" s="13"/>
      <c r="M2789" s="13"/>
      <c r="N2789" s="13"/>
      <c r="O2789" s="13"/>
      <c r="P2789" s="13"/>
      <c r="Q2789" s="13"/>
      <c r="R2789" s="13"/>
      <c r="S2789" s="13"/>
      <c r="T2789" s="13"/>
      <c r="U2789" s="13"/>
      <c r="V2789" s="13"/>
      <c r="W2789" s="13"/>
      <c r="X2789" s="13"/>
      <c r="Y2789" s="13"/>
      <c r="Z2789" s="13"/>
      <c r="AA2789" s="13"/>
      <c r="AB2789" s="13"/>
      <c r="AC2789" s="13"/>
      <c r="AD2789" s="13"/>
      <c r="AE2789" s="13"/>
      <c r="AF2789" s="13"/>
      <c r="AG2789" s="13"/>
      <c r="AH2789" s="13"/>
      <c r="AI2789" s="13"/>
      <c r="AJ2789" s="13"/>
      <c r="AK2789" s="13"/>
      <c r="AL2789" s="13"/>
      <c r="AM2789" s="13"/>
      <c r="AN2789" s="13"/>
      <c r="AO2789" s="13"/>
      <c r="AP2789" s="13"/>
    </row>
    <row r="2790" spans="1:42" x14ac:dyDescent="0.25">
      <c r="A2790" s="13"/>
      <c r="C2790" s="13"/>
      <c r="D2790" s="13"/>
      <c r="E2790" s="13"/>
      <c r="F2790" s="13"/>
      <c r="G2790" s="13"/>
      <c r="H2790" s="13"/>
      <c r="I2790" s="13"/>
      <c r="J2790" s="13"/>
      <c r="K2790" s="13"/>
      <c r="L2790" s="13"/>
      <c r="M2790" s="13"/>
      <c r="N2790" s="13"/>
      <c r="O2790" s="13"/>
      <c r="P2790" s="13"/>
      <c r="Q2790" s="13"/>
      <c r="R2790" s="13"/>
      <c r="S2790" s="13"/>
      <c r="T2790" s="13"/>
      <c r="U2790" s="13"/>
      <c r="V2790" s="13"/>
      <c r="W2790" s="13"/>
      <c r="X2790" s="13"/>
      <c r="Y2790" s="13"/>
      <c r="Z2790" s="13"/>
      <c r="AA2790" s="13"/>
      <c r="AB2790" s="13"/>
      <c r="AC2790" s="13"/>
      <c r="AD2790" s="13"/>
      <c r="AE2790" s="13"/>
      <c r="AF2790" s="13"/>
      <c r="AG2790" s="13"/>
      <c r="AH2790" s="13"/>
      <c r="AI2790" s="13"/>
      <c r="AJ2790" s="13"/>
      <c r="AK2790" s="13"/>
      <c r="AL2790" s="13"/>
      <c r="AM2790" s="13"/>
      <c r="AN2790" s="13"/>
      <c r="AO2790" s="13"/>
      <c r="AP2790" s="13"/>
    </row>
    <row r="2791" spans="1:42" x14ac:dyDescent="0.25">
      <c r="A2791" s="13"/>
      <c r="C2791" s="13"/>
      <c r="D2791" s="13"/>
      <c r="E2791" s="13"/>
      <c r="F2791" s="13"/>
      <c r="G2791" s="13"/>
      <c r="H2791" s="13"/>
      <c r="I2791" s="13"/>
      <c r="J2791" s="13"/>
      <c r="K2791" s="13"/>
      <c r="L2791" s="13"/>
      <c r="M2791" s="13"/>
      <c r="N2791" s="13"/>
      <c r="O2791" s="13"/>
      <c r="P2791" s="13"/>
      <c r="Q2791" s="13"/>
      <c r="R2791" s="13"/>
      <c r="S2791" s="13"/>
      <c r="T2791" s="13"/>
      <c r="U2791" s="13"/>
      <c r="V2791" s="13"/>
      <c r="W2791" s="13"/>
      <c r="X2791" s="13"/>
      <c r="Y2791" s="13"/>
      <c r="Z2791" s="13"/>
      <c r="AA2791" s="13"/>
      <c r="AB2791" s="13"/>
      <c r="AC2791" s="13"/>
      <c r="AD2791" s="13"/>
      <c r="AE2791" s="13"/>
      <c r="AF2791" s="13"/>
      <c r="AG2791" s="13"/>
      <c r="AH2791" s="13"/>
      <c r="AI2791" s="13"/>
      <c r="AJ2791" s="13"/>
      <c r="AK2791" s="13"/>
      <c r="AL2791" s="13"/>
      <c r="AM2791" s="13"/>
      <c r="AN2791" s="13"/>
      <c r="AO2791" s="13"/>
      <c r="AP2791" s="13"/>
    </row>
    <row r="2792" spans="1:42" x14ac:dyDescent="0.25">
      <c r="A2792" s="13"/>
      <c r="C2792" s="13"/>
      <c r="D2792" s="13"/>
      <c r="E2792" s="13"/>
      <c r="F2792" s="13"/>
      <c r="G2792" s="13"/>
      <c r="H2792" s="13"/>
      <c r="I2792" s="13"/>
      <c r="J2792" s="13"/>
      <c r="K2792" s="13"/>
      <c r="L2792" s="13"/>
      <c r="M2792" s="13"/>
      <c r="N2792" s="13"/>
      <c r="O2792" s="13"/>
      <c r="P2792" s="13"/>
      <c r="Q2792" s="13"/>
      <c r="R2792" s="13"/>
      <c r="S2792" s="13"/>
      <c r="T2792" s="13"/>
      <c r="U2792" s="13"/>
      <c r="V2792" s="13"/>
      <c r="W2792" s="13"/>
      <c r="X2792" s="13"/>
      <c r="Y2792" s="13"/>
      <c r="Z2792" s="13"/>
      <c r="AA2792" s="13"/>
      <c r="AB2792" s="13"/>
      <c r="AC2792" s="13"/>
      <c r="AD2792" s="13"/>
      <c r="AE2792" s="13"/>
      <c r="AF2792" s="13"/>
      <c r="AG2792" s="13"/>
      <c r="AH2792" s="13"/>
      <c r="AI2792" s="13"/>
      <c r="AJ2792" s="13"/>
      <c r="AK2792" s="13"/>
      <c r="AL2792" s="13"/>
      <c r="AM2792" s="13"/>
      <c r="AN2792" s="13"/>
      <c r="AO2792" s="13"/>
      <c r="AP2792" s="13"/>
    </row>
    <row r="2793" spans="1:42" x14ac:dyDescent="0.25">
      <c r="A2793" s="13"/>
      <c r="C2793" s="13"/>
      <c r="D2793" s="13"/>
      <c r="E2793" s="13"/>
      <c r="F2793" s="13"/>
      <c r="G2793" s="13"/>
      <c r="H2793" s="13"/>
      <c r="I2793" s="13"/>
      <c r="J2793" s="13"/>
      <c r="K2793" s="13"/>
      <c r="L2793" s="13"/>
      <c r="M2793" s="13"/>
      <c r="N2793" s="13"/>
      <c r="O2793" s="13"/>
      <c r="P2793" s="13"/>
      <c r="Q2793" s="13"/>
      <c r="R2793" s="13"/>
      <c r="S2793" s="13"/>
      <c r="T2793" s="13"/>
      <c r="U2793" s="13"/>
      <c r="V2793" s="13"/>
      <c r="W2793" s="13"/>
      <c r="X2793" s="13"/>
      <c r="Y2793" s="13"/>
      <c r="Z2793" s="13"/>
      <c r="AA2793" s="13"/>
      <c r="AB2793" s="13"/>
      <c r="AC2793" s="13"/>
      <c r="AD2793" s="13"/>
      <c r="AE2793" s="13"/>
      <c r="AF2793" s="13"/>
      <c r="AG2793" s="13"/>
      <c r="AH2793" s="13"/>
      <c r="AI2793" s="13"/>
      <c r="AJ2793" s="13"/>
      <c r="AK2793" s="13"/>
      <c r="AL2793" s="13"/>
      <c r="AM2793" s="13"/>
      <c r="AN2793" s="13"/>
      <c r="AO2793" s="13"/>
      <c r="AP2793" s="13"/>
    </row>
    <row r="2794" spans="1:42" x14ac:dyDescent="0.25">
      <c r="A2794" s="13"/>
      <c r="C2794" s="13"/>
      <c r="D2794" s="13"/>
      <c r="E2794" s="13"/>
      <c r="F2794" s="13"/>
      <c r="G2794" s="13"/>
      <c r="H2794" s="13"/>
      <c r="I2794" s="13"/>
      <c r="J2794" s="13"/>
      <c r="K2794" s="13"/>
      <c r="L2794" s="13"/>
      <c r="M2794" s="13"/>
      <c r="N2794" s="13"/>
      <c r="O2794" s="13"/>
      <c r="P2794" s="13"/>
      <c r="Q2794" s="13"/>
      <c r="R2794" s="13"/>
      <c r="S2794" s="13"/>
      <c r="T2794" s="13"/>
      <c r="U2794" s="13"/>
      <c r="V2794" s="13"/>
      <c r="W2794" s="13"/>
      <c r="X2794" s="13"/>
      <c r="Y2794" s="13"/>
      <c r="Z2794" s="13"/>
      <c r="AA2794" s="13"/>
      <c r="AB2794" s="13"/>
      <c r="AC2794" s="13"/>
      <c r="AD2794" s="13"/>
      <c r="AE2794" s="13"/>
      <c r="AF2794" s="13"/>
      <c r="AG2794" s="13"/>
      <c r="AH2794" s="13"/>
      <c r="AI2794" s="13"/>
      <c r="AJ2794" s="13"/>
      <c r="AK2794" s="13"/>
      <c r="AL2794" s="13"/>
      <c r="AM2794" s="13"/>
      <c r="AN2794" s="13"/>
      <c r="AO2794" s="13"/>
      <c r="AP2794" s="13"/>
    </row>
    <row r="2795" spans="1:42" x14ac:dyDescent="0.25">
      <c r="A2795" s="13"/>
      <c r="C2795" s="13"/>
      <c r="D2795" s="13"/>
      <c r="E2795" s="13"/>
      <c r="F2795" s="13"/>
      <c r="G2795" s="13"/>
      <c r="H2795" s="13"/>
      <c r="I2795" s="13"/>
      <c r="J2795" s="13"/>
      <c r="K2795" s="13"/>
      <c r="L2795" s="13"/>
      <c r="M2795" s="13"/>
      <c r="N2795" s="13"/>
      <c r="O2795" s="13"/>
      <c r="P2795" s="13"/>
      <c r="Q2795" s="13"/>
      <c r="R2795" s="13"/>
      <c r="S2795" s="13"/>
      <c r="T2795" s="13"/>
      <c r="U2795" s="13"/>
      <c r="V2795" s="13"/>
      <c r="W2795" s="13"/>
      <c r="X2795" s="13"/>
      <c r="Y2795" s="13"/>
      <c r="Z2795" s="13"/>
      <c r="AA2795" s="13"/>
      <c r="AB2795" s="13"/>
      <c r="AC2795" s="13"/>
      <c r="AD2795" s="13"/>
      <c r="AE2795" s="13"/>
      <c r="AF2795" s="13"/>
      <c r="AG2795" s="13"/>
      <c r="AH2795" s="13"/>
      <c r="AI2795" s="13"/>
      <c r="AJ2795" s="13"/>
      <c r="AK2795" s="13"/>
      <c r="AL2795" s="13"/>
      <c r="AM2795" s="13"/>
      <c r="AN2795" s="13"/>
      <c r="AO2795" s="13"/>
      <c r="AP2795" s="13"/>
    </row>
    <row r="2796" spans="1:42" x14ac:dyDescent="0.25">
      <c r="A2796" s="13"/>
      <c r="C2796" s="13"/>
      <c r="D2796" s="13"/>
      <c r="E2796" s="13"/>
      <c r="F2796" s="13"/>
      <c r="G2796" s="13"/>
      <c r="H2796" s="13"/>
      <c r="I2796" s="13"/>
      <c r="J2796" s="13"/>
      <c r="K2796" s="13"/>
      <c r="L2796" s="13"/>
      <c r="M2796" s="13"/>
      <c r="N2796" s="13"/>
      <c r="O2796" s="13"/>
      <c r="P2796" s="13"/>
      <c r="Q2796" s="13"/>
      <c r="R2796" s="13"/>
      <c r="S2796" s="13"/>
      <c r="T2796" s="13"/>
      <c r="U2796" s="13"/>
      <c r="V2796" s="13"/>
      <c r="W2796" s="13"/>
      <c r="X2796" s="13"/>
      <c r="Y2796" s="13"/>
      <c r="Z2796" s="13"/>
      <c r="AA2796" s="13"/>
      <c r="AB2796" s="13"/>
      <c r="AC2796" s="13"/>
      <c r="AD2796" s="13"/>
      <c r="AE2796" s="13"/>
      <c r="AF2796" s="13"/>
      <c r="AG2796" s="13"/>
      <c r="AH2796" s="13"/>
      <c r="AI2796" s="13"/>
      <c r="AJ2796" s="13"/>
      <c r="AK2796" s="13"/>
      <c r="AL2796" s="13"/>
      <c r="AM2796" s="13"/>
      <c r="AN2796" s="13"/>
      <c r="AO2796" s="13"/>
      <c r="AP2796" s="13"/>
    </row>
    <row r="2797" spans="1:42" x14ac:dyDescent="0.25">
      <c r="A2797" s="13"/>
      <c r="C2797" s="13"/>
      <c r="D2797" s="13"/>
      <c r="E2797" s="13"/>
      <c r="F2797" s="13"/>
      <c r="G2797" s="13"/>
      <c r="H2797" s="13"/>
      <c r="I2797" s="13"/>
      <c r="J2797" s="13"/>
      <c r="K2797" s="13"/>
      <c r="L2797" s="13"/>
      <c r="M2797" s="13"/>
      <c r="N2797" s="13"/>
      <c r="O2797" s="13"/>
      <c r="P2797" s="13"/>
      <c r="Q2797" s="13"/>
      <c r="R2797" s="13"/>
      <c r="S2797" s="13"/>
      <c r="T2797" s="13"/>
      <c r="U2797" s="13"/>
      <c r="V2797" s="13"/>
      <c r="W2797" s="13"/>
      <c r="X2797" s="13"/>
      <c r="Y2797" s="13"/>
      <c r="Z2797" s="13"/>
      <c r="AA2797" s="13"/>
      <c r="AB2797" s="13"/>
      <c r="AC2797" s="13"/>
      <c r="AD2797" s="13"/>
      <c r="AE2797" s="13"/>
      <c r="AF2797" s="13"/>
      <c r="AG2797" s="13"/>
      <c r="AH2797" s="13"/>
      <c r="AI2797" s="13"/>
      <c r="AJ2797" s="13"/>
      <c r="AK2797" s="13"/>
      <c r="AL2797" s="13"/>
      <c r="AM2797" s="13"/>
      <c r="AN2797" s="13"/>
      <c r="AO2797" s="13"/>
      <c r="AP2797" s="13"/>
    </row>
    <row r="2798" spans="1:42" x14ac:dyDescent="0.25">
      <c r="A2798" s="13"/>
      <c r="C2798" s="13"/>
      <c r="D2798" s="13"/>
      <c r="E2798" s="13"/>
      <c r="F2798" s="13"/>
      <c r="G2798" s="13"/>
      <c r="H2798" s="13"/>
      <c r="I2798" s="13"/>
      <c r="J2798" s="13"/>
      <c r="K2798" s="13"/>
      <c r="L2798" s="13"/>
      <c r="M2798" s="13"/>
      <c r="N2798" s="13"/>
      <c r="O2798" s="13"/>
      <c r="P2798" s="13"/>
      <c r="Q2798" s="13"/>
      <c r="R2798" s="13"/>
      <c r="S2798" s="13"/>
      <c r="T2798" s="13"/>
      <c r="U2798" s="13"/>
      <c r="V2798" s="13"/>
      <c r="W2798" s="13"/>
      <c r="X2798" s="13"/>
      <c r="Y2798" s="13"/>
      <c r="Z2798" s="13"/>
      <c r="AA2798" s="13"/>
      <c r="AB2798" s="13"/>
      <c r="AC2798" s="13"/>
      <c r="AD2798" s="13"/>
      <c r="AE2798" s="13"/>
      <c r="AF2798" s="13"/>
      <c r="AG2798" s="13"/>
      <c r="AH2798" s="13"/>
      <c r="AI2798" s="13"/>
      <c r="AJ2798" s="13"/>
      <c r="AK2798" s="13"/>
      <c r="AL2798" s="13"/>
      <c r="AM2798" s="13"/>
      <c r="AN2798" s="13"/>
      <c r="AO2798" s="13"/>
      <c r="AP2798" s="13"/>
    </row>
    <row r="2799" spans="1:42" x14ac:dyDescent="0.25">
      <c r="A2799" s="13"/>
      <c r="C2799" s="13"/>
      <c r="D2799" s="13"/>
      <c r="E2799" s="13"/>
      <c r="F2799" s="13"/>
      <c r="G2799" s="13"/>
      <c r="H2799" s="13"/>
      <c r="I2799" s="13"/>
      <c r="J2799" s="13"/>
      <c r="K2799" s="13"/>
      <c r="L2799" s="13"/>
      <c r="M2799" s="13"/>
      <c r="N2799" s="13"/>
      <c r="O2799" s="13"/>
      <c r="P2799" s="13"/>
      <c r="Q2799" s="13"/>
      <c r="R2799" s="13"/>
      <c r="S2799" s="13"/>
      <c r="T2799" s="13"/>
      <c r="U2799" s="13"/>
      <c r="V2799" s="13"/>
      <c r="W2799" s="13"/>
      <c r="X2799" s="13"/>
      <c r="Y2799" s="13"/>
      <c r="Z2799" s="13"/>
      <c r="AA2799" s="13"/>
      <c r="AB2799" s="13"/>
      <c r="AC2799" s="13"/>
      <c r="AD2799" s="13"/>
      <c r="AE2799" s="13"/>
      <c r="AF2799" s="13"/>
      <c r="AG2799" s="13"/>
      <c r="AH2799" s="13"/>
      <c r="AI2799" s="13"/>
      <c r="AJ2799" s="13"/>
      <c r="AK2799" s="13"/>
      <c r="AL2799" s="13"/>
      <c r="AM2799" s="13"/>
      <c r="AN2799" s="13"/>
      <c r="AO2799" s="13"/>
      <c r="AP2799" s="13"/>
    </row>
    <row r="2800" spans="1:42" x14ac:dyDescent="0.25">
      <c r="A2800" s="13"/>
      <c r="C2800" s="13"/>
      <c r="D2800" s="13"/>
      <c r="E2800" s="13"/>
      <c r="F2800" s="13"/>
      <c r="G2800" s="13"/>
      <c r="H2800" s="13"/>
      <c r="I2800" s="13"/>
      <c r="J2800" s="13"/>
      <c r="K2800" s="13"/>
      <c r="L2800" s="13"/>
      <c r="M2800" s="13"/>
      <c r="N2800" s="13"/>
      <c r="O2800" s="13"/>
      <c r="P2800" s="13"/>
      <c r="Q2800" s="13"/>
      <c r="R2800" s="13"/>
      <c r="S2800" s="13"/>
      <c r="T2800" s="13"/>
      <c r="U2800" s="13"/>
      <c r="V2800" s="13"/>
      <c r="W2800" s="13"/>
      <c r="X2800" s="13"/>
      <c r="Y2800" s="13"/>
      <c r="Z2800" s="13"/>
      <c r="AA2800" s="13"/>
      <c r="AB2800" s="13"/>
      <c r="AC2800" s="13"/>
      <c r="AD2800" s="13"/>
      <c r="AE2800" s="13"/>
      <c r="AF2800" s="13"/>
      <c r="AG2800" s="13"/>
      <c r="AH2800" s="13"/>
      <c r="AI2800" s="13"/>
      <c r="AJ2800" s="13"/>
      <c r="AK2800" s="13"/>
      <c r="AL2800" s="13"/>
      <c r="AM2800" s="13"/>
      <c r="AN2800" s="13"/>
      <c r="AO2800" s="13"/>
      <c r="AP2800" s="13"/>
    </row>
    <row r="2801" spans="1:42" x14ac:dyDescent="0.25">
      <c r="A2801" s="13"/>
      <c r="C2801" s="13"/>
      <c r="D2801" s="13"/>
      <c r="E2801" s="13"/>
      <c r="F2801" s="13"/>
      <c r="G2801" s="13"/>
      <c r="H2801" s="13"/>
      <c r="I2801" s="13"/>
      <c r="J2801" s="13"/>
      <c r="K2801" s="13"/>
      <c r="L2801" s="13"/>
      <c r="M2801" s="13"/>
      <c r="N2801" s="13"/>
      <c r="O2801" s="13"/>
      <c r="P2801" s="13"/>
      <c r="Q2801" s="13"/>
      <c r="R2801" s="13"/>
      <c r="S2801" s="13"/>
      <c r="T2801" s="13"/>
      <c r="U2801" s="13"/>
      <c r="V2801" s="13"/>
      <c r="W2801" s="13"/>
      <c r="X2801" s="13"/>
      <c r="Y2801" s="13"/>
      <c r="Z2801" s="13"/>
      <c r="AA2801" s="13"/>
      <c r="AB2801" s="13"/>
      <c r="AC2801" s="13"/>
      <c r="AD2801" s="13"/>
      <c r="AE2801" s="13"/>
      <c r="AF2801" s="13"/>
      <c r="AG2801" s="13"/>
      <c r="AH2801" s="13"/>
      <c r="AI2801" s="13"/>
      <c r="AJ2801" s="13"/>
      <c r="AK2801" s="13"/>
      <c r="AL2801" s="13"/>
      <c r="AM2801" s="13"/>
      <c r="AN2801" s="13"/>
      <c r="AO2801" s="13"/>
      <c r="AP2801" s="13"/>
    </row>
    <row r="2802" spans="1:42" x14ac:dyDescent="0.25">
      <c r="A2802" s="13"/>
      <c r="C2802" s="13"/>
      <c r="D2802" s="13"/>
      <c r="E2802" s="13"/>
      <c r="F2802" s="13"/>
      <c r="G2802" s="13"/>
      <c r="H2802" s="13"/>
      <c r="I2802" s="13"/>
      <c r="J2802" s="13"/>
      <c r="K2802" s="13"/>
      <c r="L2802" s="13"/>
      <c r="M2802" s="13"/>
      <c r="N2802" s="13"/>
      <c r="O2802" s="13"/>
      <c r="P2802" s="13"/>
      <c r="Q2802" s="13"/>
      <c r="R2802" s="13"/>
      <c r="S2802" s="13"/>
      <c r="T2802" s="13"/>
      <c r="U2802" s="13"/>
      <c r="V2802" s="13"/>
      <c r="W2802" s="13"/>
      <c r="X2802" s="13"/>
      <c r="Y2802" s="13"/>
      <c r="Z2802" s="13"/>
      <c r="AA2802" s="13"/>
      <c r="AB2802" s="13"/>
      <c r="AC2802" s="13"/>
      <c r="AD2802" s="13"/>
      <c r="AE2802" s="13"/>
      <c r="AF2802" s="13"/>
      <c r="AG2802" s="13"/>
      <c r="AH2802" s="13"/>
      <c r="AI2802" s="13"/>
      <c r="AJ2802" s="13"/>
      <c r="AK2802" s="13"/>
      <c r="AL2802" s="13"/>
      <c r="AM2802" s="13"/>
      <c r="AN2802" s="13"/>
      <c r="AO2802" s="13"/>
      <c r="AP2802" s="13"/>
    </row>
    <row r="2803" spans="1:42" x14ac:dyDescent="0.25">
      <c r="A2803" s="13"/>
      <c r="C2803" s="13"/>
      <c r="D2803" s="13"/>
      <c r="E2803" s="13"/>
      <c r="F2803" s="13"/>
      <c r="G2803" s="13"/>
      <c r="H2803" s="13"/>
      <c r="I2803" s="13"/>
      <c r="J2803" s="13"/>
      <c r="K2803" s="13"/>
      <c r="L2803" s="13"/>
      <c r="M2803" s="13"/>
      <c r="N2803" s="13"/>
      <c r="O2803" s="13"/>
      <c r="P2803" s="13"/>
      <c r="Q2803" s="13"/>
      <c r="R2803" s="13"/>
      <c r="S2803" s="13"/>
      <c r="T2803" s="13"/>
      <c r="U2803" s="13"/>
      <c r="V2803" s="13"/>
      <c r="W2803" s="13"/>
      <c r="X2803" s="13"/>
      <c r="Y2803" s="13"/>
      <c r="Z2803" s="13"/>
      <c r="AA2803" s="13"/>
      <c r="AB2803" s="13"/>
      <c r="AC2803" s="13"/>
      <c r="AD2803" s="13"/>
      <c r="AE2803" s="13"/>
      <c r="AF2803" s="13"/>
      <c r="AG2803" s="13"/>
      <c r="AH2803" s="13"/>
      <c r="AI2803" s="13"/>
      <c r="AJ2803" s="13"/>
      <c r="AK2803" s="13"/>
      <c r="AL2803" s="13"/>
      <c r="AM2803" s="13"/>
      <c r="AN2803" s="13"/>
      <c r="AO2803" s="13"/>
      <c r="AP2803" s="13"/>
    </row>
    <row r="2804" spans="1:42" x14ac:dyDescent="0.25">
      <c r="A2804" s="13"/>
      <c r="C2804" s="13"/>
      <c r="D2804" s="13"/>
      <c r="E2804" s="13"/>
      <c r="F2804" s="13"/>
      <c r="G2804" s="13"/>
      <c r="H2804" s="13"/>
      <c r="I2804" s="13"/>
      <c r="J2804" s="13"/>
      <c r="K2804" s="13"/>
      <c r="L2804" s="13"/>
      <c r="M2804" s="13"/>
      <c r="N2804" s="13"/>
      <c r="O2804" s="13"/>
      <c r="P2804" s="13"/>
      <c r="Q2804" s="13"/>
      <c r="R2804" s="13"/>
      <c r="S2804" s="13"/>
      <c r="T2804" s="13"/>
      <c r="U2804" s="13"/>
      <c r="V2804" s="13"/>
      <c r="W2804" s="13"/>
      <c r="X2804" s="13"/>
      <c r="Y2804" s="13"/>
      <c r="Z2804" s="13"/>
      <c r="AA2804" s="13"/>
      <c r="AB2804" s="13"/>
      <c r="AC2804" s="13"/>
      <c r="AD2804" s="13"/>
      <c r="AE2804" s="13"/>
      <c r="AF2804" s="13"/>
      <c r="AG2804" s="13"/>
      <c r="AH2804" s="13"/>
      <c r="AI2804" s="13"/>
      <c r="AJ2804" s="13"/>
      <c r="AK2804" s="13"/>
      <c r="AL2804" s="13"/>
      <c r="AM2804" s="13"/>
      <c r="AN2804" s="13"/>
      <c r="AO2804" s="13"/>
      <c r="AP2804" s="13"/>
    </row>
    <row r="2805" spans="1:42" x14ac:dyDescent="0.25">
      <c r="A2805" s="13"/>
      <c r="C2805" s="13"/>
      <c r="D2805" s="13"/>
      <c r="E2805" s="13"/>
      <c r="F2805" s="13"/>
      <c r="G2805" s="13"/>
      <c r="H2805" s="13"/>
      <c r="I2805" s="13"/>
      <c r="J2805" s="13"/>
      <c r="K2805" s="13"/>
      <c r="L2805" s="13"/>
      <c r="M2805" s="13"/>
      <c r="N2805" s="13"/>
      <c r="O2805" s="13"/>
      <c r="P2805" s="13"/>
      <c r="Q2805" s="13"/>
      <c r="R2805" s="13"/>
      <c r="S2805" s="13"/>
      <c r="T2805" s="13"/>
      <c r="U2805" s="13"/>
      <c r="V2805" s="13"/>
      <c r="W2805" s="13"/>
      <c r="X2805" s="13"/>
      <c r="Y2805" s="13"/>
      <c r="Z2805" s="13"/>
      <c r="AA2805" s="13"/>
      <c r="AB2805" s="13"/>
      <c r="AC2805" s="13"/>
      <c r="AD2805" s="13"/>
      <c r="AE2805" s="13"/>
      <c r="AF2805" s="13"/>
      <c r="AG2805" s="13"/>
      <c r="AH2805" s="13"/>
      <c r="AI2805" s="13"/>
      <c r="AJ2805" s="13"/>
      <c r="AK2805" s="13"/>
      <c r="AL2805" s="13"/>
      <c r="AM2805" s="13"/>
      <c r="AN2805" s="13"/>
      <c r="AO2805" s="13"/>
      <c r="AP2805" s="13"/>
    </row>
    <row r="2806" spans="1:42" x14ac:dyDescent="0.25">
      <c r="A2806" s="13"/>
      <c r="C2806" s="13"/>
      <c r="D2806" s="13"/>
      <c r="E2806" s="13"/>
      <c r="F2806" s="13"/>
      <c r="G2806" s="13"/>
      <c r="H2806" s="13"/>
      <c r="I2806" s="13"/>
      <c r="J2806" s="13"/>
      <c r="K2806" s="13"/>
      <c r="L2806" s="13"/>
      <c r="M2806" s="13"/>
      <c r="N2806" s="13"/>
      <c r="O2806" s="13"/>
      <c r="P2806" s="13"/>
      <c r="Q2806" s="13"/>
      <c r="R2806" s="13"/>
      <c r="S2806" s="13"/>
      <c r="T2806" s="13"/>
      <c r="U2806" s="13"/>
      <c r="V2806" s="13"/>
      <c r="W2806" s="13"/>
      <c r="X2806" s="13"/>
      <c r="Y2806" s="13"/>
      <c r="Z2806" s="13"/>
      <c r="AA2806" s="13"/>
      <c r="AB2806" s="13"/>
      <c r="AC2806" s="13"/>
      <c r="AD2806" s="13"/>
      <c r="AE2806" s="13"/>
      <c r="AF2806" s="13"/>
      <c r="AG2806" s="13"/>
      <c r="AH2806" s="13"/>
      <c r="AI2806" s="13"/>
      <c r="AJ2806" s="13"/>
      <c r="AK2806" s="13"/>
      <c r="AL2806" s="13"/>
      <c r="AM2806" s="13"/>
      <c r="AN2806" s="13"/>
      <c r="AO2806" s="13"/>
      <c r="AP2806" s="13"/>
    </row>
    <row r="2807" spans="1:42" x14ac:dyDescent="0.25">
      <c r="A2807" s="13"/>
      <c r="C2807" s="13"/>
      <c r="D2807" s="13"/>
      <c r="E2807" s="13"/>
      <c r="F2807" s="13"/>
      <c r="G2807" s="13"/>
      <c r="H2807" s="13"/>
      <c r="I2807" s="13"/>
      <c r="J2807" s="13"/>
      <c r="K2807" s="13"/>
      <c r="L2807" s="13"/>
      <c r="M2807" s="13"/>
      <c r="N2807" s="13"/>
      <c r="O2807" s="13"/>
      <c r="P2807" s="13"/>
      <c r="Q2807" s="13"/>
      <c r="R2807" s="13"/>
      <c r="S2807" s="13"/>
      <c r="T2807" s="13"/>
      <c r="U2807" s="13"/>
      <c r="V2807" s="13"/>
      <c r="W2807" s="13"/>
      <c r="X2807" s="13"/>
      <c r="Y2807" s="13"/>
      <c r="Z2807" s="13"/>
      <c r="AA2807" s="13"/>
      <c r="AB2807" s="13"/>
      <c r="AC2807" s="13"/>
      <c r="AD2807" s="13"/>
      <c r="AE2807" s="13"/>
      <c r="AF2807" s="13"/>
      <c r="AG2807" s="13"/>
      <c r="AH2807" s="13"/>
      <c r="AI2807" s="13"/>
      <c r="AJ2807" s="13"/>
      <c r="AK2807" s="13"/>
      <c r="AL2807" s="13"/>
      <c r="AM2807" s="13"/>
      <c r="AN2807" s="13"/>
      <c r="AO2807" s="13"/>
      <c r="AP2807" s="13"/>
    </row>
    <row r="2808" spans="1:42" x14ac:dyDescent="0.25">
      <c r="A2808" s="13"/>
      <c r="C2808" s="13"/>
      <c r="D2808" s="13"/>
      <c r="E2808" s="13"/>
      <c r="F2808" s="13"/>
      <c r="G2808" s="13"/>
      <c r="H2808" s="13"/>
      <c r="I2808" s="13"/>
      <c r="J2808" s="13"/>
      <c r="K2808" s="13"/>
      <c r="L2808" s="13"/>
      <c r="M2808" s="13"/>
      <c r="N2808" s="13"/>
      <c r="O2808" s="13"/>
      <c r="P2808" s="13"/>
      <c r="Q2808" s="13"/>
      <c r="R2808" s="13"/>
      <c r="S2808" s="13"/>
      <c r="T2808" s="13"/>
      <c r="U2808" s="13"/>
      <c r="V2808" s="13"/>
      <c r="W2808" s="13"/>
      <c r="X2808" s="13"/>
      <c r="Y2808" s="13"/>
      <c r="Z2808" s="13"/>
      <c r="AA2808" s="13"/>
      <c r="AB2808" s="13"/>
      <c r="AC2808" s="13"/>
      <c r="AD2808" s="13"/>
      <c r="AE2808" s="13"/>
      <c r="AF2808" s="13"/>
      <c r="AG2808" s="13"/>
      <c r="AH2808" s="13"/>
      <c r="AI2808" s="13"/>
      <c r="AJ2808" s="13"/>
      <c r="AK2808" s="13"/>
      <c r="AL2808" s="13"/>
      <c r="AM2808" s="13"/>
      <c r="AN2808" s="13"/>
      <c r="AO2808" s="13"/>
      <c r="AP2808" s="13"/>
    </row>
    <row r="2809" spans="1:42" x14ac:dyDescent="0.25">
      <c r="A2809" s="13"/>
      <c r="C2809" s="13"/>
      <c r="D2809" s="13"/>
      <c r="E2809" s="13"/>
      <c r="F2809" s="13"/>
      <c r="G2809" s="13"/>
      <c r="H2809" s="13"/>
      <c r="I2809" s="13"/>
      <c r="J2809" s="13"/>
      <c r="K2809" s="13"/>
      <c r="L2809" s="13"/>
      <c r="M2809" s="13"/>
      <c r="N2809" s="13"/>
      <c r="O2809" s="13"/>
      <c r="P2809" s="13"/>
      <c r="Q2809" s="13"/>
      <c r="R2809" s="13"/>
      <c r="S2809" s="13"/>
      <c r="T2809" s="13"/>
      <c r="U2809" s="13"/>
      <c r="V2809" s="13"/>
      <c r="W2809" s="13"/>
      <c r="X2809" s="13"/>
      <c r="Y2809" s="13"/>
      <c r="Z2809" s="13"/>
      <c r="AA2809" s="13"/>
      <c r="AB2809" s="13"/>
      <c r="AC2809" s="13"/>
      <c r="AD2809" s="13"/>
      <c r="AE2809" s="13"/>
      <c r="AF2809" s="13"/>
      <c r="AG2809" s="13"/>
      <c r="AH2809" s="13"/>
      <c r="AI2809" s="13"/>
      <c r="AJ2809" s="13"/>
      <c r="AK2809" s="13"/>
      <c r="AL2809" s="13"/>
      <c r="AM2809" s="13"/>
      <c r="AN2809" s="13"/>
      <c r="AO2809" s="13"/>
      <c r="AP2809" s="13"/>
    </row>
    <row r="2810" spans="1:42" x14ac:dyDescent="0.25">
      <c r="A2810" s="13"/>
      <c r="C2810" s="13"/>
      <c r="D2810" s="13"/>
      <c r="E2810" s="13"/>
      <c r="F2810" s="13"/>
      <c r="G2810" s="13"/>
      <c r="H2810" s="13"/>
      <c r="I2810" s="13"/>
      <c r="J2810" s="13"/>
      <c r="K2810" s="13"/>
      <c r="L2810" s="13"/>
      <c r="M2810" s="13"/>
      <c r="N2810" s="13"/>
      <c r="O2810" s="13"/>
      <c r="P2810" s="13"/>
      <c r="Q2810" s="13"/>
      <c r="R2810" s="13"/>
      <c r="S2810" s="13"/>
      <c r="T2810" s="13"/>
      <c r="U2810" s="13"/>
      <c r="V2810" s="13"/>
      <c r="W2810" s="13"/>
      <c r="X2810" s="13"/>
      <c r="Y2810" s="13"/>
      <c r="Z2810" s="13"/>
      <c r="AA2810" s="13"/>
      <c r="AB2810" s="13"/>
      <c r="AC2810" s="13"/>
      <c r="AD2810" s="13"/>
      <c r="AE2810" s="13"/>
      <c r="AF2810" s="13"/>
      <c r="AG2810" s="13"/>
      <c r="AH2810" s="13"/>
      <c r="AI2810" s="13"/>
      <c r="AJ2810" s="13"/>
      <c r="AK2810" s="13"/>
      <c r="AL2810" s="13"/>
      <c r="AM2810" s="13"/>
      <c r="AN2810" s="13"/>
      <c r="AO2810" s="13"/>
      <c r="AP2810" s="13"/>
    </row>
    <row r="2811" spans="1:42" x14ac:dyDescent="0.25">
      <c r="A2811" s="13"/>
      <c r="C2811" s="13"/>
      <c r="D2811" s="13"/>
      <c r="E2811" s="13"/>
      <c r="F2811" s="13"/>
      <c r="G2811" s="13"/>
      <c r="H2811" s="13"/>
      <c r="I2811" s="13"/>
      <c r="J2811" s="13"/>
      <c r="K2811" s="13"/>
      <c r="L2811" s="13"/>
      <c r="M2811" s="13"/>
      <c r="N2811" s="13"/>
      <c r="O2811" s="13"/>
      <c r="P2811" s="13"/>
      <c r="Q2811" s="13"/>
      <c r="R2811" s="13"/>
      <c r="S2811" s="13"/>
      <c r="T2811" s="13"/>
      <c r="U2811" s="13"/>
      <c r="V2811" s="13"/>
      <c r="W2811" s="13"/>
      <c r="X2811" s="13"/>
      <c r="Y2811" s="13"/>
      <c r="Z2811" s="13"/>
      <c r="AA2811" s="13"/>
      <c r="AB2811" s="13"/>
      <c r="AC2811" s="13"/>
      <c r="AD2811" s="13"/>
      <c r="AE2811" s="13"/>
      <c r="AF2811" s="13"/>
      <c r="AG2811" s="13"/>
      <c r="AH2811" s="13"/>
      <c r="AI2811" s="13"/>
      <c r="AJ2811" s="13"/>
      <c r="AK2811" s="13"/>
      <c r="AL2811" s="13"/>
      <c r="AM2811" s="13"/>
      <c r="AN2811" s="13"/>
      <c r="AO2811" s="13"/>
      <c r="AP2811" s="13"/>
    </row>
    <row r="2812" spans="1:42" x14ac:dyDescent="0.25">
      <c r="A2812" s="13"/>
      <c r="C2812" s="13"/>
      <c r="D2812" s="13"/>
      <c r="E2812" s="13"/>
      <c r="F2812" s="13"/>
      <c r="G2812" s="13"/>
      <c r="H2812" s="13"/>
      <c r="I2812" s="13"/>
      <c r="J2812" s="13"/>
      <c r="K2812" s="13"/>
      <c r="L2812" s="13"/>
      <c r="M2812" s="13"/>
      <c r="N2812" s="13"/>
      <c r="O2812" s="13"/>
      <c r="P2812" s="13"/>
      <c r="Q2812" s="13"/>
      <c r="R2812" s="13"/>
      <c r="S2812" s="13"/>
      <c r="T2812" s="13"/>
      <c r="U2812" s="13"/>
      <c r="V2812" s="13"/>
      <c r="W2812" s="13"/>
      <c r="X2812" s="13"/>
      <c r="Y2812" s="13"/>
      <c r="Z2812" s="13"/>
      <c r="AA2812" s="13"/>
      <c r="AB2812" s="13"/>
      <c r="AC2812" s="13"/>
      <c r="AD2812" s="13"/>
      <c r="AE2812" s="13"/>
      <c r="AF2812" s="13"/>
      <c r="AG2812" s="13"/>
      <c r="AH2812" s="13"/>
      <c r="AI2812" s="13"/>
      <c r="AJ2812" s="13"/>
      <c r="AK2812" s="13"/>
      <c r="AL2812" s="13"/>
      <c r="AM2812" s="13"/>
      <c r="AN2812" s="13"/>
      <c r="AO2812" s="13"/>
      <c r="AP2812" s="13"/>
    </row>
    <row r="2813" spans="1:42" x14ac:dyDescent="0.25">
      <c r="A2813" s="13"/>
      <c r="C2813" s="13"/>
      <c r="D2813" s="13"/>
      <c r="E2813" s="13"/>
      <c r="F2813" s="13"/>
      <c r="G2813" s="13"/>
      <c r="H2813" s="13"/>
      <c r="I2813" s="13"/>
      <c r="J2813" s="13"/>
      <c r="K2813" s="13"/>
      <c r="L2813" s="13"/>
      <c r="M2813" s="13"/>
      <c r="N2813" s="13"/>
      <c r="O2813" s="13"/>
      <c r="P2813" s="13"/>
      <c r="Q2813" s="13"/>
      <c r="R2813" s="13"/>
      <c r="S2813" s="13"/>
      <c r="T2813" s="13"/>
      <c r="U2813" s="13"/>
      <c r="V2813" s="13"/>
      <c r="W2813" s="13"/>
      <c r="X2813" s="13"/>
      <c r="Y2813" s="13"/>
      <c r="Z2813" s="13"/>
      <c r="AA2813" s="13"/>
      <c r="AB2813" s="13"/>
      <c r="AC2813" s="13"/>
      <c r="AD2813" s="13"/>
      <c r="AE2813" s="13"/>
      <c r="AF2813" s="13"/>
      <c r="AG2813" s="13"/>
      <c r="AH2813" s="13"/>
      <c r="AI2813" s="13"/>
      <c r="AJ2813" s="13"/>
      <c r="AK2813" s="13"/>
      <c r="AL2813" s="13"/>
      <c r="AM2813" s="13"/>
      <c r="AN2813" s="13"/>
      <c r="AO2813" s="13"/>
      <c r="AP2813" s="13"/>
    </row>
    <row r="2814" spans="1:42" x14ac:dyDescent="0.25">
      <c r="A2814" s="13"/>
      <c r="C2814" s="13"/>
      <c r="D2814" s="13"/>
      <c r="E2814" s="13"/>
      <c r="F2814" s="13"/>
      <c r="G2814" s="13"/>
      <c r="H2814" s="13"/>
      <c r="I2814" s="13"/>
      <c r="J2814" s="13"/>
      <c r="K2814" s="13"/>
      <c r="L2814" s="13"/>
      <c r="M2814" s="13"/>
      <c r="N2814" s="13"/>
      <c r="O2814" s="13"/>
      <c r="P2814" s="13"/>
      <c r="Q2814" s="13"/>
      <c r="R2814" s="13"/>
      <c r="S2814" s="13"/>
      <c r="T2814" s="13"/>
      <c r="U2814" s="13"/>
      <c r="V2814" s="13"/>
      <c r="W2814" s="13"/>
      <c r="X2814" s="13"/>
      <c r="Y2814" s="13"/>
      <c r="Z2814" s="13"/>
      <c r="AA2814" s="13"/>
      <c r="AB2814" s="13"/>
      <c r="AC2814" s="13"/>
      <c r="AD2814" s="13"/>
      <c r="AE2814" s="13"/>
      <c r="AF2814" s="13"/>
      <c r="AG2814" s="13"/>
      <c r="AH2814" s="13"/>
      <c r="AI2814" s="13"/>
      <c r="AJ2814" s="13"/>
      <c r="AK2814" s="13"/>
      <c r="AL2814" s="13"/>
      <c r="AM2814" s="13"/>
      <c r="AN2814" s="13"/>
      <c r="AO2814" s="13"/>
      <c r="AP2814" s="13"/>
    </row>
    <row r="2815" spans="1:42" x14ac:dyDescent="0.25">
      <c r="A2815" s="13"/>
      <c r="C2815" s="13"/>
      <c r="D2815" s="13"/>
      <c r="E2815" s="13"/>
      <c r="F2815" s="13"/>
      <c r="G2815" s="13"/>
      <c r="H2815" s="13"/>
      <c r="I2815" s="13"/>
      <c r="J2815" s="13"/>
      <c r="K2815" s="13"/>
      <c r="L2815" s="13"/>
      <c r="M2815" s="13"/>
      <c r="N2815" s="13"/>
      <c r="O2815" s="13"/>
      <c r="P2815" s="13"/>
      <c r="Q2815" s="13"/>
      <c r="R2815" s="13"/>
      <c r="S2815" s="13"/>
      <c r="T2815" s="13"/>
      <c r="U2815" s="13"/>
      <c r="V2815" s="13"/>
      <c r="W2815" s="13"/>
      <c r="X2815" s="13"/>
      <c r="Y2815" s="13"/>
      <c r="Z2815" s="13"/>
      <c r="AA2815" s="13"/>
      <c r="AB2815" s="13"/>
      <c r="AC2815" s="13"/>
      <c r="AD2815" s="13"/>
      <c r="AE2815" s="13"/>
      <c r="AF2815" s="13"/>
      <c r="AG2815" s="13"/>
      <c r="AH2815" s="13"/>
      <c r="AI2815" s="13"/>
      <c r="AJ2815" s="13"/>
      <c r="AK2815" s="13"/>
      <c r="AL2815" s="13"/>
      <c r="AM2815" s="13"/>
      <c r="AN2815" s="13"/>
      <c r="AO2815" s="13"/>
      <c r="AP2815" s="13"/>
    </row>
    <row r="2816" spans="1:42" x14ac:dyDescent="0.25">
      <c r="A2816" s="13"/>
      <c r="C2816" s="13"/>
      <c r="D2816" s="13"/>
      <c r="E2816" s="13"/>
      <c r="F2816" s="13"/>
      <c r="G2816" s="13"/>
      <c r="H2816" s="13"/>
      <c r="I2816" s="13"/>
      <c r="J2816" s="13"/>
      <c r="K2816" s="13"/>
      <c r="L2816" s="13"/>
      <c r="M2816" s="13"/>
      <c r="N2816" s="13"/>
      <c r="O2816" s="13"/>
      <c r="P2816" s="13"/>
      <c r="Q2816" s="13"/>
      <c r="R2816" s="13"/>
      <c r="S2816" s="13"/>
      <c r="T2816" s="13"/>
      <c r="U2816" s="13"/>
      <c r="V2816" s="13"/>
      <c r="W2816" s="13"/>
      <c r="X2816" s="13"/>
      <c r="Y2816" s="13"/>
      <c r="Z2816" s="13"/>
      <c r="AA2816" s="13"/>
      <c r="AB2816" s="13"/>
      <c r="AC2816" s="13"/>
      <c r="AD2816" s="13"/>
      <c r="AE2816" s="13"/>
      <c r="AF2816" s="13"/>
      <c r="AG2816" s="13"/>
      <c r="AH2816" s="13"/>
      <c r="AI2816" s="13"/>
      <c r="AJ2816" s="13"/>
      <c r="AK2816" s="13"/>
      <c r="AL2816" s="13"/>
      <c r="AM2816" s="13"/>
      <c r="AN2816" s="13"/>
      <c r="AO2816" s="13"/>
      <c r="AP2816" s="13"/>
    </row>
    <row r="2817" spans="1:42" x14ac:dyDescent="0.25">
      <c r="A2817" s="13"/>
      <c r="C2817" s="13"/>
      <c r="D2817" s="13"/>
      <c r="E2817" s="13"/>
      <c r="F2817" s="13"/>
      <c r="G2817" s="13"/>
      <c r="H2817" s="13"/>
      <c r="I2817" s="13"/>
      <c r="J2817" s="13"/>
      <c r="K2817" s="13"/>
      <c r="L2817" s="13"/>
      <c r="M2817" s="13"/>
      <c r="N2817" s="13"/>
      <c r="O2817" s="13"/>
      <c r="P2817" s="13"/>
      <c r="Q2817" s="13"/>
      <c r="R2817" s="13"/>
      <c r="S2817" s="13"/>
      <c r="T2817" s="13"/>
      <c r="U2817" s="13"/>
      <c r="V2817" s="13"/>
      <c r="W2817" s="13"/>
      <c r="X2817" s="13"/>
      <c r="Y2817" s="13"/>
      <c r="Z2817" s="13"/>
      <c r="AA2817" s="13"/>
      <c r="AB2817" s="13"/>
      <c r="AC2817" s="13"/>
      <c r="AD2817" s="13"/>
      <c r="AE2817" s="13"/>
      <c r="AF2817" s="13"/>
      <c r="AG2817" s="13"/>
      <c r="AH2817" s="13"/>
      <c r="AI2817" s="13"/>
      <c r="AJ2817" s="13"/>
      <c r="AK2817" s="13"/>
      <c r="AL2817" s="13"/>
      <c r="AM2817" s="13"/>
      <c r="AN2817" s="13"/>
      <c r="AO2817" s="13"/>
      <c r="AP2817" s="13"/>
    </row>
    <row r="2818" spans="1:42" x14ac:dyDescent="0.25">
      <c r="A2818" s="13"/>
      <c r="C2818" s="13"/>
      <c r="D2818" s="13"/>
      <c r="E2818" s="13"/>
      <c r="F2818" s="13"/>
      <c r="G2818" s="13"/>
      <c r="H2818" s="13"/>
      <c r="I2818" s="13"/>
      <c r="J2818" s="13"/>
      <c r="K2818" s="13"/>
      <c r="L2818" s="13"/>
      <c r="M2818" s="13"/>
      <c r="N2818" s="13"/>
      <c r="O2818" s="13"/>
      <c r="P2818" s="13"/>
      <c r="Q2818" s="13"/>
      <c r="R2818" s="13"/>
      <c r="S2818" s="13"/>
      <c r="T2818" s="13"/>
      <c r="U2818" s="13"/>
      <c r="V2818" s="13"/>
      <c r="W2818" s="13"/>
      <c r="X2818" s="13"/>
      <c r="Y2818" s="13"/>
      <c r="Z2818" s="13"/>
      <c r="AA2818" s="13"/>
      <c r="AB2818" s="13"/>
      <c r="AC2818" s="13"/>
      <c r="AD2818" s="13"/>
      <c r="AE2818" s="13"/>
      <c r="AF2818" s="13"/>
      <c r="AG2818" s="13"/>
      <c r="AH2818" s="13"/>
      <c r="AI2818" s="13"/>
      <c r="AJ2818" s="13"/>
      <c r="AK2818" s="13"/>
      <c r="AL2818" s="13"/>
      <c r="AM2818" s="13"/>
      <c r="AN2818" s="13"/>
      <c r="AO2818" s="13"/>
      <c r="AP2818" s="13"/>
    </row>
    <row r="2819" spans="1:42" x14ac:dyDescent="0.25">
      <c r="A2819" s="13"/>
      <c r="C2819" s="13"/>
      <c r="D2819" s="13"/>
      <c r="E2819" s="13"/>
      <c r="F2819" s="13"/>
      <c r="G2819" s="13"/>
      <c r="H2819" s="13"/>
      <c r="I2819" s="13"/>
      <c r="J2819" s="13"/>
      <c r="K2819" s="13"/>
      <c r="L2819" s="13"/>
      <c r="M2819" s="13"/>
      <c r="N2819" s="13"/>
      <c r="O2819" s="13"/>
      <c r="P2819" s="13"/>
      <c r="Q2819" s="13"/>
      <c r="R2819" s="13"/>
      <c r="S2819" s="13"/>
      <c r="T2819" s="13"/>
      <c r="U2819" s="13"/>
      <c r="V2819" s="13"/>
      <c r="W2819" s="13"/>
      <c r="X2819" s="13"/>
      <c r="Y2819" s="13"/>
      <c r="Z2819" s="13"/>
      <c r="AA2819" s="13"/>
      <c r="AB2819" s="13"/>
      <c r="AC2819" s="13"/>
      <c r="AD2819" s="13"/>
      <c r="AE2819" s="13"/>
      <c r="AF2819" s="13"/>
      <c r="AG2819" s="13"/>
      <c r="AH2819" s="13"/>
      <c r="AI2819" s="13"/>
      <c r="AJ2819" s="13"/>
      <c r="AK2819" s="13"/>
      <c r="AL2819" s="13"/>
      <c r="AM2819" s="13"/>
      <c r="AN2819" s="13"/>
      <c r="AO2819" s="13"/>
      <c r="AP2819" s="13"/>
    </row>
    <row r="2820" spans="1:42" x14ac:dyDescent="0.25">
      <c r="A2820" s="13"/>
      <c r="C2820" s="13"/>
      <c r="D2820" s="13"/>
      <c r="E2820" s="13"/>
      <c r="F2820" s="13"/>
      <c r="G2820" s="13"/>
      <c r="H2820" s="13"/>
      <c r="I2820" s="13"/>
      <c r="J2820" s="13"/>
      <c r="K2820" s="13"/>
      <c r="L2820" s="13"/>
      <c r="M2820" s="13"/>
      <c r="N2820" s="13"/>
      <c r="O2820" s="13"/>
      <c r="P2820" s="13"/>
      <c r="Q2820" s="13"/>
      <c r="R2820" s="13"/>
      <c r="S2820" s="13"/>
      <c r="T2820" s="13"/>
      <c r="U2820" s="13"/>
      <c r="V2820" s="13"/>
      <c r="W2820" s="13"/>
      <c r="X2820" s="13"/>
      <c r="Y2820" s="13"/>
      <c r="Z2820" s="13"/>
      <c r="AA2820" s="13"/>
      <c r="AB2820" s="13"/>
      <c r="AC2820" s="13"/>
      <c r="AD2820" s="13"/>
      <c r="AE2820" s="13"/>
      <c r="AF2820" s="13"/>
      <c r="AG2820" s="13"/>
      <c r="AH2820" s="13"/>
      <c r="AI2820" s="13"/>
      <c r="AJ2820" s="13"/>
      <c r="AK2820" s="13"/>
      <c r="AL2820" s="13"/>
      <c r="AM2820" s="13"/>
      <c r="AN2820" s="13"/>
      <c r="AO2820" s="13"/>
      <c r="AP2820" s="13"/>
    </row>
    <row r="2821" spans="1:42" x14ac:dyDescent="0.25">
      <c r="A2821" s="13"/>
      <c r="C2821" s="13"/>
      <c r="D2821" s="13"/>
      <c r="E2821" s="13"/>
      <c r="F2821" s="13"/>
      <c r="G2821" s="13"/>
      <c r="H2821" s="13"/>
      <c r="I2821" s="13"/>
      <c r="J2821" s="13"/>
      <c r="K2821" s="13"/>
      <c r="L2821" s="13"/>
      <c r="M2821" s="13"/>
      <c r="N2821" s="13"/>
      <c r="O2821" s="13"/>
      <c r="P2821" s="13"/>
      <c r="Q2821" s="13"/>
      <c r="R2821" s="13"/>
      <c r="S2821" s="13"/>
      <c r="T2821" s="13"/>
      <c r="U2821" s="13"/>
      <c r="V2821" s="13"/>
      <c r="W2821" s="13"/>
      <c r="X2821" s="13"/>
      <c r="Y2821" s="13"/>
      <c r="Z2821" s="13"/>
      <c r="AA2821" s="13"/>
      <c r="AB2821" s="13"/>
      <c r="AC2821" s="13"/>
      <c r="AD2821" s="13"/>
      <c r="AE2821" s="13"/>
      <c r="AF2821" s="13"/>
      <c r="AG2821" s="13"/>
      <c r="AH2821" s="13"/>
      <c r="AI2821" s="13"/>
      <c r="AJ2821" s="13"/>
      <c r="AK2821" s="13"/>
      <c r="AL2821" s="13"/>
      <c r="AM2821" s="13"/>
      <c r="AN2821" s="13"/>
      <c r="AO2821" s="13"/>
      <c r="AP2821" s="13"/>
    </row>
    <row r="2822" spans="1:42" x14ac:dyDescent="0.25">
      <c r="A2822" s="13"/>
      <c r="C2822" s="13"/>
      <c r="D2822" s="13"/>
      <c r="E2822" s="13"/>
      <c r="F2822" s="13"/>
      <c r="G2822" s="13"/>
      <c r="H2822" s="13"/>
      <c r="I2822" s="13"/>
      <c r="J2822" s="13"/>
      <c r="K2822" s="13"/>
      <c r="L2822" s="13"/>
      <c r="M2822" s="13"/>
      <c r="N2822" s="13"/>
      <c r="O2822" s="13"/>
      <c r="P2822" s="13"/>
      <c r="Q2822" s="13"/>
      <c r="R2822" s="13"/>
      <c r="S2822" s="13"/>
      <c r="T2822" s="13"/>
      <c r="U2822" s="13"/>
      <c r="V2822" s="13"/>
      <c r="W2822" s="13"/>
      <c r="X2822" s="13"/>
      <c r="Y2822" s="13"/>
      <c r="Z2822" s="13"/>
      <c r="AA2822" s="13"/>
      <c r="AB2822" s="13"/>
      <c r="AC2822" s="13"/>
      <c r="AD2822" s="13"/>
      <c r="AE2822" s="13"/>
      <c r="AF2822" s="13"/>
      <c r="AG2822" s="13"/>
      <c r="AH2822" s="13"/>
      <c r="AI2822" s="13"/>
      <c r="AJ2822" s="13"/>
      <c r="AK2822" s="13"/>
      <c r="AL2822" s="13"/>
      <c r="AM2822" s="13"/>
      <c r="AN2822" s="13"/>
      <c r="AO2822" s="13"/>
      <c r="AP2822" s="13"/>
    </row>
    <row r="2823" spans="1:42" x14ac:dyDescent="0.25">
      <c r="A2823" s="13"/>
      <c r="C2823" s="13"/>
      <c r="D2823" s="13"/>
      <c r="E2823" s="13"/>
      <c r="F2823" s="13"/>
      <c r="G2823" s="13"/>
      <c r="H2823" s="13"/>
      <c r="I2823" s="13"/>
      <c r="J2823" s="13"/>
      <c r="K2823" s="13"/>
      <c r="L2823" s="13"/>
      <c r="M2823" s="13"/>
      <c r="N2823" s="13"/>
      <c r="O2823" s="13"/>
      <c r="P2823" s="13"/>
      <c r="Q2823" s="13"/>
      <c r="R2823" s="13"/>
      <c r="S2823" s="13"/>
      <c r="T2823" s="13"/>
      <c r="U2823" s="13"/>
      <c r="V2823" s="13"/>
      <c r="W2823" s="13"/>
      <c r="X2823" s="13"/>
      <c r="Y2823" s="13"/>
      <c r="Z2823" s="13"/>
      <c r="AA2823" s="13"/>
      <c r="AB2823" s="13"/>
      <c r="AC2823" s="13"/>
      <c r="AD2823" s="13"/>
      <c r="AE2823" s="13"/>
      <c r="AF2823" s="13"/>
      <c r="AG2823" s="13"/>
      <c r="AH2823" s="13"/>
      <c r="AI2823" s="13"/>
      <c r="AJ2823" s="13"/>
      <c r="AK2823" s="13"/>
      <c r="AL2823" s="13"/>
      <c r="AM2823" s="13"/>
      <c r="AN2823" s="13"/>
      <c r="AO2823" s="13"/>
      <c r="AP2823" s="13"/>
    </row>
    <row r="2824" spans="1:42" x14ac:dyDescent="0.25">
      <c r="A2824" s="13"/>
      <c r="C2824" s="13"/>
      <c r="D2824" s="13"/>
      <c r="E2824" s="13"/>
      <c r="F2824" s="13"/>
      <c r="G2824" s="13"/>
      <c r="H2824" s="13"/>
      <c r="I2824" s="13"/>
      <c r="J2824" s="13"/>
      <c r="K2824" s="13"/>
      <c r="L2824" s="13"/>
      <c r="M2824" s="13"/>
      <c r="N2824" s="13"/>
      <c r="O2824" s="13"/>
      <c r="P2824" s="13"/>
      <c r="Q2824" s="13"/>
      <c r="R2824" s="13"/>
      <c r="S2824" s="13"/>
      <c r="T2824" s="13"/>
      <c r="U2824" s="13"/>
      <c r="V2824" s="13"/>
      <c r="W2824" s="13"/>
      <c r="X2824" s="13"/>
      <c r="Y2824" s="13"/>
      <c r="Z2824" s="13"/>
      <c r="AA2824" s="13"/>
      <c r="AB2824" s="13"/>
      <c r="AC2824" s="13"/>
      <c r="AD2824" s="13"/>
      <c r="AE2824" s="13"/>
      <c r="AF2824" s="13"/>
      <c r="AG2824" s="13"/>
      <c r="AH2824" s="13"/>
      <c r="AI2824" s="13"/>
      <c r="AJ2824" s="13"/>
      <c r="AK2824" s="13"/>
      <c r="AL2824" s="13"/>
      <c r="AM2824" s="13"/>
      <c r="AN2824" s="13"/>
      <c r="AO2824" s="13"/>
      <c r="AP2824" s="13"/>
    </row>
    <row r="2825" spans="1:42" x14ac:dyDescent="0.25">
      <c r="A2825" s="13"/>
      <c r="C2825" s="13"/>
      <c r="D2825" s="13"/>
      <c r="E2825" s="13"/>
      <c r="F2825" s="13"/>
      <c r="G2825" s="13"/>
      <c r="H2825" s="13"/>
      <c r="I2825" s="13"/>
      <c r="J2825" s="13"/>
      <c r="K2825" s="13"/>
      <c r="L2825" s="13"/>
      <c r="M2825" s="13"/>
      <c r="N2825" s="13"/>
      <c r="O2825" s="13"/>
      <c r="P2825" s="13"/>
      <c r="Q2825" s="13"/>
      <c r="R2825" s="13"/>
      <c r="S2825" s="13"/>
      <c r="T2825" s="13"/>
      <c r="U2825" s="13"/>
      <c r="V2825" s="13"/>
      <c r="W2825" s="13"/>
      <c r="X2825" s="13"/>
      <c r="Y2825" s="13"/>
      <c r="Z2825" s="13"/>
      <c r="AA2825" s="13"/>
      <c r="AB2825" s="13"/>
      <c r="AC2825" s="13"/>
      <c r="AD2825" s="13"/>
      <c r="AE2825" s="13"/>
      <c r="AF2825" s="13"/>
      <c r="AG2825" s="13"/>
      <c r="AH2825" s="13"/>
      <c r="AI2825" s="13"/>
      <c r="AJ2825" s="13"/>
      <c r="AK2825" s="13"/>
      <c r="AL2825" s="13"/>
      <c r="AM2825" s="13"/>
      <c r="AN2825" s="13"/>
      <c r="AO2825" s="13"/>
      <c r="AP2825" s="13"/>
    </row>
    <row r="2826" spans="1:42" x14ac:dyDescent="0.25">
      <c r="A2826" s="13"/>
      <c r="C2826" s="13"/>
      <c r="D2826" s="13"/>
      <c r="E2826" s="13"/>
      <c r="F2826" s="13"/>
      <c r="G2826" s="13"/>
      <c r="H2826" s="13"/>
      <c r="I2826" s="13"/>
      <c r="J2826" s="13"/>
      <c r="K2826" s="13"/>
      <c r="L2826" s="13"/>
      <c r="M2826" s="13"/>
      <c r="N2826" s="13"/>
      <c r="O2826" s="13"/>
      <c r="P2826" s="13"/>
      <c r="Q2826" s="13"/>
      <c r="R2826" s="13"/>
      <c r="S2826" s="13"/>
      <c r="T2826" s="13"/>
      <c r="U2826" s="13"/>
      <c r="V2826" s="13"/>
      <c r="W2826" s="13"/>
      <c r="X2826" s="13"/>
      <c r="Y2826" s="13"/>
      <c r="Z2826" s="13"/>
      <c r="AA2826" s="13"/>
      <c r="AB2826" s="13"/>
      <c r="AC2826" s="13"/>
      <c r="AD2826" s="13"/>
      <c r="AE2826" s="13"/>
      <c r="AF2826" s="13"/>
      <c r="AG2826" s="13"/>
      <c r="AH2826" s="13"/>
      <c r="AI2826" s="13"/>
      <c r="AJ2826" s="13"/>
      <c r="AK2826" s="13"/>
      <c r="AL2826" s="13"/>
      <c r="AM2826" s="13"/>
      <c r="AN2826" s="13"/>
      <c r="AO2826" s="13"/>
      <c r="AP2826" s="13"/>
    </row>
    <row r="2827" spans="1:42" x14ac:dyDescent="0.25">
      <c r="A2827" s="13"/>
      <c r="C2827" s="13"/>
      <c r="D2827" s="13"/>
      <c r="E2827" s="13"/>
      <c r="F2827" s="13"/>
      <c r="G2827" s="13"/>
      <c r="H2827" s="13"/>
      <c r="I2827" s="13"/>
      <c r="J2827" s="13"/>
      <c r="K2827" s="13"/>
      <c r="L2827" s="13"/>
      <c r="M2827" s="13"/>
      <c r="N2827" s="13"/>
      <c r="O2827" s="13"/>
      <c r="P2827" s="13"/>
      <c r="Q2827" s="13"/>
      <c r="R2827" s="13"/>
      <c r="S2827" s="13"/>
      <c r="T2827" s="13"/>
      <c r="U2827" s="13"/>
      <c r="V2827" s="13"/>
      <c r="W2827" s="13"/>
      <c r="X2827" s="13"/>
      <c r="Y2827" s="13"/>
      <c r="Z2827" s="13"/>
      <c r="AA2827" s="13"/>
      <c r="AB2827" s="13"/>
      <c r="AC2827" s="13"/>
      <c r="AD2827" s="13"/>
      <c r="AE2827" s="13"/>
      <c r="AF2827" s="13"/>
      <c r="AG2827" s="13"/>
      <c r="AH2827" s="13"/>
      <c r="AI2827" s="13"/>
      <c r="AJ2827" s="13"/>
      <c r="AK2827" s="13"/>
      <c r="AL2827" s="13"/>
      <c r="AM2827" s="13"/>
      <c r="AN2827" s="13"/>
      <c r="AO2827" s="13"/>
      <c r="AP2827" s="13"/>
    </row>
    <row r="2828" spans="1:42" x14ac:dyDescent="0.25">
      <c r="A2828" s="13"/>
      <c r="C2828" s="13"/>
      <c r="D2828" s="13"/>
      <c r="E2828" s="13"/>
      <c r="F2828" s="13"/>
      <c r="G2828" s="13"/>
      <c r="H2828" s="13"/>
      <c r="I2828" s="13"/>
      <c r="J2828" s="13"/>
      <c r="K2828" s="13"/>
      <c r="L2828" s="13"/>
      <c r="M2828" s="13"/>
      <c r="N2828" s="13"/>
      <c r="O2828" s="13"/>
      <c r="P2828" s="13"/>
      <c r="Q2828" s="13"/>
      <c r="R2828" s="13"/>
      <c r="S2828" s="13"/>
      <c r="T2828" s="13"/>
      <c r="U2828" s="13"/>
      <c r="V2828" s="13"/>
      <c r="W2828" s="13"/>
      <c r="X2828" s="13"/>
      <c r="Y2828" s="13"/>
      <c r="Z2828" s="13"/>
      <c r="AA2828" s="13"/>
      <c r="AB2828" s="13"/>
      <c r="AC2828" s="13"/>
      <c r="AD2828" s="13"/>
      <c r="AE2828" s="13"/>
      <c r="AF2828" s="13"/>
      <c r="AG2828" s="13"/>
      <c r="AH2828" s="13"/>
      <c r="AI2828" s="13"/>
      <c r="AJ2828" s="13"/>
      <c r="AK2828" s="13"/>
      <c r="AL2828" s="13"/>
      <c r="AM2828" s="13"/>
      <c r="AN2828" s="13"/>
      <c r="AO2828" s="13"/>
      <c r="AP2828" s="13"/>
    </row>
    <row r="2829" spans="1:42" x14ac:dyDescent="0.25">
      <c r="A2829" s="13"/>
      <c r="C2829" s="13"/>
      <c r="D2829" s="13"/>
      <c r="E2829" s="13"/>
      <c r="F2829" s="13"/>
      <c r="G2829" s="13"/>
      <c r="H2829" s="13"/>
      <c r="I2829" s="13"/>
      <c r="J2829" s="13"/>
      <c r="K2829" s="13"/>
      <c r="L2829" s="13"/>
      <c r="M2829" s="13"/>
      <c r="N2829" s="13"/>
      <c r="O2829" s="13"/>
      <c r="P2829" s="13"/>
      <c r="Q2829" s="13"/>
      <c r="R2829" s="13"/>
      <c r="S2829" s="13"/>
      <c r="T2829" s="13"/>
      <c r="U2829" s="13"/>
      <c r="V2829" s="13"/>
      <c r="W2829" s="13"/>
      <c r="X2829" s="13"/>
      <c r="Y2829" s="13"/>
      <c r="Z2829" s="13"/>
      <c r="AA2829" s="13"/>
      <c r="AB2829" s="13"/>
      <c r="AC2829" s="13"/>
      <c r="AD2829" s="13"/>
      <c r="AE2829" s="13"/>
      <c r="AF2829" s="13"/>
      <c r="AG2829" s="13"/>
      <c r="AH2829" s="13"/>
      <c r="AI2829" s="13"/>
      <c r="AJ2829" s="13"/>
      <c r="AK2829" s="13"/>
      <c r="AL2829" s="13"/>
      <c r="AM2829" s="13"/>
      <c r="AN2829" s="13"/>
      <c r="AO2829" s="13"/>
      <c r="AP2829" s="13"/>
    </row>
    <row r="2830" spans="1:42" x14ac:dyDescent="0.25">
      <c r="A2830" s="13"/>
      <c r="C2830" s="13"/>
      <c r="D2830" s="13"/>
      <c r="E2830" s="13"/>
      <c r="F2830" s="13"/>
      <c r="G2830" s="13"/>
      <c r="H2830" s="13"/>
      <c r="I2830" s="13"/>
      <c r="J2830" s="13"/>
      <c r="K2830" s="13"/>
      <c r="L2830" s="13"/>
      <c r="M2830" s="13"/>
      <c r="N2830" s="13"/>
      <c r="O2830" s="13"/>
      <c r="P2830" s="13"/>
      <c r="Q2830" s="13"/>
      <c r="R2830" s="13"/>
      <c r="S2830" s="13"/>
      <c r="T2830" s="13"/>
      <c r="U2830" s="13"/>
      <c r="V2830" s="13"/>
      <c r="W2830" s="13"/>
      <c r="X2830" s="13"/>
      <c r="Y2830" s="13"/>
      <c r="Z2830" s="13"/>
      <c r="AA2830" s="13"/>
      <c r="AB2830" s="13"/>
      <c r="AC2830" s="13"/>
      <c r="AD2830" s="13"/>
      <c r="AE2830" s="13"/>
      <c r="AF2830" s="13"/>
      <c r="AG2830" s="13"/>
      <c r="AH2830" s="13"/>
      <c r="AI2830" s="13"/>
      <c r="AJ2830" s="13"/>
      <c r="AK2830" s="13"/>
      <c r="AL2830" s="13"/>
      <c r="AM2830" s="13"/>
      <c r="AN2830" s="13"/>
      <c r="AO2830" s="13"/>
      <c r="AP2830" s="13"/>
    </row>
    <row r="2831" spans="1:42" x14ac:dyDescent="0.25">
      <c r="A2831" s="13"/>
      <c r="C2831" s="13"/>
      <c r="D2831" s="13"/>
      <c r="E2831" s="13"/>
      <c r="F2831" s="13"/>
      <c r="G2831" s="13"/>
      <c r="H2831" s="13"/>
      <c r="I2831" s="13"/>
      <c r="J2831" s="13"/>
      <c r="K2831" s="13"/>
      <c r="L2831" s="13"/>
      <c r="M2831" s="13"/>
      <c r="N2831" s="13"/>
      <c r="O2831" s="13"/>
      <c r="P2831" s="13"/>
      <c r="Q2831" s="13"/>
      <c r="R2831" s="13"/>
      <c r="S2831" s="13"/>
      <c r="T2831" s="13"/>
      <c r="U2831" s="13"/>
      <c r="V2831" s="13"/>
      <c r="W2831" s="13"/>
      <c r="X2831" s="13"/>
      <c r="Y2831" s="13"/>
      <c r="Z2831" s="13"/>
      <c r="AA2831" s="13"/>
      <c r="AB2831" s="13"/>
      <c r="AC2831" s="13"/>
      <c r="AD2831" s="13"/>
      <c r="AE2831" s="13"/>
      <c r="AF2831" s="13"/>
      <c r="AG2831" s="13"/>
      <c r="AH2831" s="13"/>
      <c r="AI2831" s="13"/>
      <c r="AJ2831" s="13"/>
      <c r="AK2831" s="13"/>
      <c r="AL2831" s="13"/>
      <c r="AM2831" s="13"/>
      <c r="AN2831" s="13"/>
      <c r="AO2831" s="13"/>
      <c r="AP2831" s="13"/>
    </row>
    <row r="2832" spans="1:42" x14ac:dyDescent="0.25">
      <c r="A2832" s="13"/>
      <c r="C2832" s="13"/>
      <c r="D2832" s="13"/>
      <c r="E2832" s="13"/>
      <c r="F2832" s="13"/>
      <c r="G2832" s="13"/>
      <c r="H2832" s="13"/>
      <c r="I2832" s="13"/>
      <c r="J2832" s="13"/>
      <c r="K2832" s="13"/>
      <c r="L2832" s="13"/>
      <c r="M2832" s="13"/>
      <c r="N2832" s="13"/>
      <c r="O2832" s="13"/>
      <c r="P2832" s="13"/>
      <c r="Q2832" s="13"/>
      <c r="R2832" s="13"/>
      <c r="S2832" s="13"/>
      <c r="T2832" s="13"/>
      <c r="U2832" s="13"/>
      <c r="V2832" s="13"/>
      <c r="W2832" s="13"/>
      <c r="X2832" s="13"/>
      <c r="Y2832" s="13"/>
      <c r="Z2832" s="13"/>
      <c r="AA2832" s="13"/>
      <c r="AB2832" s="13"/>
      <c r="AC2832" s="13"/>
      <c r="AD2832" s="13"/>
      <c r="AE2832" s="13"/>
      <c r="AF2832" s="13"/>
      <c r="AG2832" s="13"/>
      <c r="AH2832" s="13"/>
      <c r="AI2832" s="13"/>
      <c r="AJ2832" s="13"/>
      <c r="AK2832" s="13"/>
      <c r="AL2832" s="13"/>
      <c r="AM2832" s="13"/>
      <c r="AN2832" s="13"/>
      <c r="AO2832" s="13"/>
      <c r="AP2832" s="13"/>
    </row>
    <row r="2833" spans="1:42" x14ac:dyDescent="0.25">
      <c r="A2833" s="13"/>
      <c r="C2833" s="13"/>
      <c r="D2833" s="13"/>
      <c r="E2833" s="13"/>
      <c r="F2833" s="13"/>
      <c r="G2833" s="13"/>
      <c r="H2833" s="13"/>
      <c r="I2833" s="13"/>
      <c r="J2833" s="13"/>
      <c r="K2833" s="13"/>
      <c r="L2833" s="13"/>
      <c r="M2833" s="13"/>
      <c r="N2833" s="13"/>
      <c r="O2833" s="13"/>
      <c r="P2833" s="13"/>
      <c r="Q2833" s="13"/>
      <c r="R2833" s="13"/>
      <c r="S2833" s="13"/>
      <c r="T2833" s="13"/>
      <c r="U2833" s="13"/>
      <c r="V2833" s="13"/>
      <c r="W2833" s="13"/>
      <c r="X2833" s="13"/>
      <c r="Y2833" s="13"/>
      <c r="Z2833" s="13"/>
      <c r="AA2833" s="13"/>
      <c r="AB2833" s="13"/>
      <c r="AC2833" s="13"/>
      <c r="AD2833" s="13"/>
      <c r="AE2833" s="13"/>
      <c r="AF2833" s="13"/>
      <c r="AG2833" s="13"/>
      <c r="AH2833" s="13"/>
      <c r="AI2833" s="13"/>
      <c r="AJ2833" s="13"/>
      <c r="AK2833" s="13"/>
      <c r="AL2833" s="13"/>
      <c r="AM2833" s="13"/>
      <c r="AN2833" s="13"/>
      <c r="AO2833" s="13"/>
      <c r="AP2833" s="13"/>
    </row>
    <row r="2834" spans="1:42" x14ac:dyDescent="0.25">
      <c r="A2834" s="13"/>
      <c r="C2834" s="13"/>
      <c r="D2834" s="13"/>
      <c r="E2834" s="13"/>
      <c r="F2834" s="13"/>
      <c r="G2834" s="13"/>
      <c r="H2834" s="13"/>
      <c r="I2834" s="13"/>
      <c r="J2834" s="13"/>
      <c r="K2834" s="13"/>
      <c r="L2834" s="13"/>
      <c r="M2834" s="13"/>
      <c r="N2834" s="13"/>
      <c r="O2834" s="13"/>
      <c r="P2834" s="13"/>
      <c r="Q2834" s="13"/>
      <c r="R2834" s="13"/>
      <c r="S2834" s="13"/>
      <c r="T2834" s="13"/>
      <c r="U2834" s="13"/>
      <c r="V2834" s="13"/>
      <c r="W2834" s="13"/>
      <c r="X2834" s="13"/>
      <c r="Y2834" s="13"/>
      <c r="Z2834" s="13"/>
      <c r="AA2834" s="13"/>
      <c r="AB2834" s="13"/>
      <c r="AC2834" s="13"/>
      <c r="AD2834" s="13"/>
      <c r="AE2834" s="13"/>
      <c r="AF2834" s="13"/>
      <c r="AG2834" s="13"/>
      <c r="AH2834" s="13"/>
      <c r="AI2834" s="13"/>
      <c r="AJ2834" s="13"/>
      <c r="AK2834" s="13"/>
      <c r="AL2834" s="13"/>
      <c r="AM2834" s="13"/>
      <c r="AN2834" s="13"/>
      <c r="AO2834" s="13"/>
      <c r="AP2834" s="13"/>
    </row>
    <row r="2835" spans="1:42" x14ac:dyDescent="0.25">
      <c r="A2835" s="13"/>
      <c r="C2835" s="13"/>
      <c r="D2835" s="13"/>
      <c r="E2835" s="13"/>
      <c r="F2835" s="13"/>
      <c r="G2835" s="13"/>
      <c r="H2835" s="13"/>
      <c r="I2835" s="13"/>
      <c r="J2835" s="13"/>
      <c r="K2835" s="13"/>
      <c r="L2835" s="13"/>
      <c r="M2835" s="13"/>
      <c r="N2835" s="13"/>
      <c r="O2835" s="13"/>
      <c r="P2835" s="13"/>
      <c r="Q2835" s="13"/>
      <c r="R2835" s="13"/>
      <c r="S2835" s="13"/>
      <c r="T2835" s="13"/>
      <c r="U2835" s="13"/>
      <c r="V2835" s="13"/>
      <c r="W2835" s="13"/>
      <c r="X2835" s="13"/>
      <c r="Y2835" s="13"/>
      <c r="Z2835" s="13"/>
      <c r="AA2835" s="13"/>
      <c r="AB2835" s="13"/>
      <c r="AC2835" s="13"/>
      <c r="AD2835" s="13"/>
      <c r="AE2835" s="13"/>
      <c r="AF2835" s="13"/>
      <c r="AG2835" s="13"/>
      <c r="AH2835" s="13"/>
      <c r="AI2835" s="13"/>
      <c r="AJ2835" s="13"/>
      <c r="AK2835" s="13"/>
      <c r="AL2835" s="13"/>
      <c r="AM2835" s="13"/>
      <c r="AN2835" s="13"/>
      <c r="AO2835" s="13"/>
      <c r="AP2835" s="13"/>
    </row>
    <row r="2836" spans="1:42" x14ac:dyDescent="0.25">
      <c r="A2836" s="13"/>
      <c r="C2836" s="13"/>
      <c r="D2836" s="13"/>
      <c r="E2836" s="13"/>
      <c r="F2836" s="13"/>
      <c r="G2836" s="13"/>
      <c r="H2836" s="13"/>
      <c r="I2836" s="13"/>
      <c r="J2836" s="13"/>
      <c r="K2836" s="13"/>
      <c r="L2836" s="13"/>
      <c r="M2836" s="13"/>
      <c r="N2836" s="13"/>
      <c r="O2836" s="13"/>
      <c r="P2836" s="13"/>
      <c r="Q2836" s="13"/>
      <c r="R2836" s="13"/>
      <c r="S2836" s="13"/>
      <c r="T2836" s="13"/>
      <c r="U2836" s="13"/>
      <c r="V2836" s="13"/>
      <c r="W2836" s="13"/>
      <c r="X2836" s="13"/>
      <c r="Y2836" s="13"/>
      <c r="Z2836" s="13"/>
      <c r="AA2836" s="13"/>
      <c r="AB2836" s="13"/>
      <c r="AC2836" s="13"/>
      <c r="AD2836" s="13"/>
      <c r="AE2836" s="13"/>
      <c r="AF2836" s="13"/>
      <c r="AG2836" s="13"/>
      <c r="AH2836" s="13"/>
      <c r="AI2836" s="13"/>
      <c r="AJ2836" s="13"/>
      <c r="AK2836" s="13"/>
      <c r="AL2836" s="13"/>
      <c r="AM2836" s="13"/>
      <c r="AN2836" s="13"/>
      <c r="AO2836" s="13"/>
      <c r="AP2836" s="13"/>
    </row>
    <row r="2837" spans="1:42" x14ac:dyDescent="0.25">
      <c r="A2837" s="13"/>
      <c r="C2837" s="13"/>
      <c r="D2837" s="13"/>
      <c r="E2837" s="13"/>
      <c r="F2837" s="13"/>
      <c r="G2837" s="13"/>
      <c r="H2837" s="13"/>
      <c r="I2837" s="13"/>
      <c r="J2837" s="13"/>
      <c r="K2837" s="13"/>
      <c r="L2837" s="13"/>
      <c r="M2837" s="13"/>
      <c r="N2837" s="13"/>
      <c r="O2837" s="13"/>
      <c r="P2837" s="13"/>
      <c r="Q2837" s="13"/>
      <c r="R2837" s="13"/>
      <c r="S2837" s="13"/>
      <c r="T2837" s="13"/>
      <c r="U2837" s="13"/>
      <c r="V2837" s="13"/>
      <c r="W2837" s="13"/>
      <c r="X2837" s="13"/>
      <c r="Y2837" s="13"/>
      <c r="Z2837" s="13"/>
      <c r="AA2837" s="13"/>
      <c r="AB2837" s="13"/>
      <c r="AC2837" s="13"/>
      <c r="AD2837" s="13"/>
      <c r="AE2837" s="13"/>
      <c r="AF2837" s="13"/>
      <c r="AG2837" s="13"/>
      <c r="AH2837" s="13"/>
      <c r="AI2837" s="13"/>
      <c r="AJ2837" s="13"/>
      <c r="AK2837" s="13"/>
      <c r="AL2837" s="13"/>
      <c r="AM2837" s="13"/>
      <c r="AN2837" s="13"/>
      <c r="AO2837" s="13"/>
      <c r="AP2837" s="13"/>
    </row>
    <row r="2838" spans="1:42" x14ac:dyDescent="0.25">
      <c r="A2838" s="13"/>
      <c r="C2838" s="13"/>
      <c r="D2838" s="13"/>
      <c r="E2838" s="13"/>
      <c r="F2838" s="13"/>
      <c r="G2838" s="13"/>
      <c r="H2838" s="13"/>
      <c r="I2838" s="13"/>
      <c r="J2838" s="13"/>
      <c r="K2838" s="13"/>
      <c r="L2838" s="13"/>
      <c r="M2838" s="13"/>
      <c r="N2838" s="13"/>
      <c r="O2838" s="13"/>
      <c r="P2838" s="13"/>
      <c r="Q2838" s="13"/>
      <c r="R2838" s="13"/>
      <c r="S2838" s="13"/>
      <c r="T2838" s="13"/>
      <c r="U2838" s="13"/>
      <c r="V2838" s="13"/>
      <c r="W2838" s="13"/>
      <c r="X2838" s="13"/>
      <c r="Y2838" s="13"/>
      <c r="Z2838" s="13"/>
      <c r="AA2838" s="13"/>
      <c r="AB2838" s="13"/>
      <c r="AC2838" s="13"/>
      <c r="AD2838" s="13"/>
      <c r="AE2838" s="13"/>
      <c r="AF2838" s="13"/>
      <c r="AG2838" s="13"/>
      <c r="AH2838" s="13"/>
      <c r="AI2838" s="13"/>
      <c r="AJ2838" s="13"/>
      <c r="AK2838" s="13"/>
      <c r="AL2838" s="13"/>
      <c r="AM2838" s="13"/>
      <c r="AN2838" s="13"/>
      <c r="AO2838" s="13"/>
      <c r="AP2838" s="13"/>
    </row>
    <row r="2839" spans="1:42" x14ac:dyDescent="0.25">
      <c r="A2839" s="13"/>
      <c r="C2839" s="13"/>
      <c r="D2839" s="13"/>
      <c r="E2839" s="13"/>
      <c r="F2839" s="13"/>
      <c r="G2839" s="13"/>
      <c r="H2839" s="13"/>
      <c r="I2839" s="13"/>
      <c r="J2839" s="13"/>
      <c r="K2839" s="13"/>
      <c r="L2839" s="13"/>
      <c r="M2839" s="13"/>
      <c r="N2839" s="13"/>
      <c r="O2839" s="13"/>
      <c r="P2839" s="13"/>
      <c r="Q2839" s="13"/>
      <c r="R2839" s="13"/>
      <c r="S2839" s="13"/>
      <c r="T2839" s="13"/>
      <c r="U2839" s="13"/>
      <c r="V2839" s="13"/>
      <c r="W2839" s="13"/>
      <c r="X2839" s="13"/>
      <c r="Y2839" s="13"/>
      <c r="Z2839" s="13"/>
      <c r="AA2839" s="13"/>
      <c r="AB2839" s="13"/>
      <c r="AC2839" s="13"/>
      <c r="AD2839" s="13"/>
      <c r="AE2839" s="13"/>
      <c r="AF2839" s="13"/>
      <c r="AG2839" s="13"/>
      <c r="AH2839" s="13"/>
      <c r="AI2839" s="13"/>
      <c r="AJ2839" s="13"/>
      <c r="AK2839" s="13"/>
      <c r="AL2839" s="13"/>
      <c r="AM2839" s="13"/>
      <c r="AN2839" s="13"/>
      <c r="AO2839" s="13"/>
      <c r="AP2839" s="13"/>
    </row>
    <row r="2840" spans="1:42" x14ac:dyDescent="0.25">
      <c r="A2840" s="13"/>
      <c r="C2840" s="13"/>
      <c r="D2840" s="13"/>
      <c r="E2840" s="13"/>
      <c r="F2840" s="13"/>
      <c r="G2840" s="13"/>
      <c r="H2840" s="13"/>
      <c r="I2840" s="13"/>
      <c r="J2840" s="13"/>
      <c r="K2840" s="13"/>
      <c r="L2840" s="13"/>
      <c r="M2840" s="13"/>
      <c r="N2840" s="13"/>
      <c r="O2840" s="13"/>
      <c r="P2840" s="13"/>
      <c r="Q2840" s="13"/>
      <c r="R2840" s="13"/>
      <c r="S2840" s="13"/>
      <c r="T2840" s="13"/>
      <c r="U2840" s="13"/>
      <c r="V2840" s="13"/>
      <c r="W2840" s="13"/>
      <c r="X2840" s="13"/>
      <c r="Y2840" s="13"/>
      <c r="Z2840" s="13"/>
      <c r="AA2840" s="13"/>
      <c r="AB2840" s="13"/>
      <c r="AC2840" s="13"/>
      <c r="AD2840" s="13"/>
      <c r="AE2840" s="13"/>
      <c r="AF2840" s="13"/>
      <c r="AG2840" s="13"/>
      <c r="AH2840" s="13"/>
      <c r="AI2840" s="13"/>
      <c r="AJ2840" s="13"/>
      <c r="AK2840" s="13"/>
      <c r="AL2840" s="13"/>
      <c r="AM2840" s="13"/>
      <c r="AN2840" s="13"/>
      <c r="AO2840" s="13"/>
      <c r="AP2840" s="13"/>
    </row>
    <row r="2841" spans="1:42" x14ac:dyDescent="0.25">
      <c r="A2841" s="13"/>
      <c r="C2841" s="13"/>
      <c r="D2841" s="13"/>
      <c r="E2841" s="13"/>
      <c r="F2841" s="13"/>
      <c r="G2841" s="13"/>
      <c r="H2841" s="13"/>
      <c r="I2841" s="13"/>
      <c r="J2841" s="13"/>
      <c r="K2841" s="13"/>
      <c r="L2841" s="13"/>
      <c r="M2841" s="13"/>
      <c r="N2841" s="13"/>
      <c r="O2841" s="13"/>
      <c r="P2841" s="13"/>
      <c r="Q2841" s="13"/>
      <c r="R2841" s="13"/>
      <c r="S2841" s="13"/>
      <c r="T2841" s="13"/>
      <c r="U2841" s="13"/>
      <c r="V2841" s="13"/>
      <c r="W2841" s="13"/>
      <c r="X2841" s="13"/>
      <c r="Y2841" s="13"/>
      <c r="Z2841" s="13"/>
      <c r="AA2841" s="13"/>
      <c r="AB2841" s="13"/>
      <c r="AC2841" s="13"/>
      <c r="AD2841" s="13"/>
      <c r="AE2841" s="13"/>
      <c r="AF2841" s="13"/>
      <c r="AG2841" s="13"/>
      <c r="AH2841" s="13"/>
      <c r="AI2841" s="13"/>
      <c r="AJ2841" s="13"/>
      <c r="AK2841" s="13"/>
      <c r="AL2841" s="13"/>
      <c r="AM2841" s="13"/>
      <c r="AN2841" s="13"/>
      <c r="AO2841" s="13"/>
      <c r="AP2841" s="13"/>
    </row>
    <row r="2842" spans="1:42" x14ac:dyDescent="0.25">
      <c r="A2842" s="13"/>
      <c r="C2842" s="13"/>
      <c r="D2842" s="13"/>
      <c r="E2842" s="13"/>
      <c r="F2842" s="13"/>
      <c r="G2842" s="13"/>
      <c r="H2842" s="13"/>
      <c r="I2842" s="13"/>
      <c r="J2842" s="13"/>
      <c r="K2842" s="13"/>
      <c r="L2842" s="13"/>
      <c r="M2842" s="13"/>
      <c r="N2842" s="13"/>
      <c r="O2842" s="13"/>
      <c r="P2842" s="13"/>
      <c r="Q2842" s="13"/>
      <c r="R2842" s="13"/>
      <c r="S2842" s="13"/>
      <c r="T2842" s="13"/>
      <c r="U2842" s="13"/>
      <c r="V2842" s="13"/>
      <c r="W2842" s="13"/>
      <c r="X2842" s="13"/>
      <c r="Y2842" s="13"/>
      <c r="Z2842" s="13"/>
      <c r="AA2842" s="13"/>
      <c r="AB2842" s="13"/>
      <c r="AC2842" s="13"/>
      <c r="AD2842" s="13"/>
      <c r="AE2842" s="13"/>
      <c r="AF2842" s="13"/>
      <c r="AG2842" s="13"/>
      <c r="AH2842" s="13"/>
      <c r="AI2842" s="13"/>
      <c r="AJ2842" s="13"/>
      <c r="AK2842" s="13"/>
      <c r="AL2842" s="13"/>
      <c r="AM2842" s="13"/>
      <c r="AN2842" s="13"/>
      <c r="AO2842" s="13"/>
      <c r="AP2842" s="13"/>
    </row>
    <row r="2843" spans="1:42" x14ac:dyDescent="0.25">
      <c r="A2843" s="13"/>
      <c r="C2843" s="13"/>
      <c r="D2843" s="13"/>
      <c r="E2843" s="13"/>
      <c r="F2843" s="13"/>
      <c r="G2843" s="13"/>
      <c r="H2843" s="13"/>
      <c r="I2843" s="13"/>
      <c r="J2843" s="13"/>
      <c r="K2843" s="13"/>
      <c r="L2843" s="13"/>
      <c r="M2843" s="13"/>
      <c r="N2843" s="13"/>
      <c r="O2843" s="13"/>
      <c r="P2843" s="13"/>
      <c r="Q2843" s="13"/>
      <c r="R2843" s="13"/>
      <c r="S2843" s="13"/>
      <c r="T2843" s="13"/>
      <c r="U2843" s="13"/>
      <c r="V2843" s="13"/>
      <c r="W2843" s="13"/>
      <c r="X2843" s="13"/>
      <c r="Y2843" s="13"/>
      <c r="Z2843" s="13"/>
      <c r="AA2843" s="13"/>
      <c r="AB2843" s="13"/>
      <c r="AC2843" s="13"/>
      <c r="AD2843" s="13"/>
      <c r="AE2843" s="13"/>
      <c r="AF2843" s="13"/>
      <c r="AG2843" s="13"/>
      <c r="AH2843" s="13"/>
      <c r="AI2843" s="13"/>
      <c r="AJ2843" s="13"/>
      <c r="AK2843" s="13"/>
      <c r="AL2843" s="13"/>
      <c r="AM2843" s="13"/>
      <c r="AN2843" s="13"/>
      <c r="AO2843" s="13"/>
      <c r="AP2843" s="13"/>
    </row>
    <row r="2844" spans="1:42" x14ac:dyDescent="0.25">
      <c r="A2844" s="13"/>
      <c r="C2844" s="13"/>
      <c r="D2844" s="13"/>
      <c r="E2844" s="13"/>
      <c r="F2844" s="13"/>
      <c r="G2844" s="13"/>
      <c r="H2844" s="13"/>
      <c r="I2844" s="13"/>
      <c r="J2844" s="13"/>
      <c r="K2844" s="13"/>
      <c r="L2844" s="13"/>
      <c r="M2844" s="13"/>
      <c r="N2844" s="13"/>
      <c r="O2844" s="13"/>
      <c r="P2844" s="13"/>
      <c r="Q2844" s="13"/>
      <c r="R2844" s="13"/>
      <c r="S2844" s="13"/>
      <c r="T2844" s="13"/>
      <c r="U2844" s="13"/>
      <c r="V2844" s="13"/>
      <c r="W2844" s="13"/>
      <c r="X2844" s="13"/>
      <c r="Y2844" s="13"/>
      <c r="Z2844" s="13"/>
      <c r="AA2844" s="13"/>
      <c r="AB2844" s="13"/>
      <c r="AC2844" s="13"/>
      <c r="AD2844" s="13"/>
      <c r="AE2844" s="13"/>
      <c r="AF2844" s="13"/>
      <c r="AG2844" s="13"/>
      <c r="AH2844" s="13"/>
      <c r="AI2844" s="13"/>
      <c r="AJ2844" s="13"/>
      <c r="AK2844" s="13"/>
      <c r="AL2844" s="13"/>
      <c r="AM2844" s="13"/>
      <c r="AN2844" s="13"/>
      <c r="AO2844" s="13"/>
      <c r="AP2844" s="13"/>
    </row>
    <row r="2845" spans="1:42" x14ac:dyDescent="0.25">
      <c r="A2845" s="13"/>
      <c r="C2845" s="13"/>
      <c r="D2845" s="13"/>
      <c r="E2845" s="13"/>
      <c r="F2845" s="13"/>
      <c r="G2845" s="13"/>
      <c r="H2845" s="13"/>
      <c r="I2845" s="13"/>
      <c r="J2845" s="13"/>
      <c r="K2845" s="13"/>
      <c r="L2845" s="13"/>
      <c r="M2845" s="13"/>
      <c r="N2845" s="13"/>
      <c r="O2845" s="13"/>
      <c r="P2845" s="13"/>
      <c r="Q2845" s="13"/>
      <c r="R2845" s="13"/>
      <c r="S2845" s="13"/>
      <c r="T2845" s="13"/>
      <c r="U2845" s="13"/>
      <c r="V2845" s="13"/>
      <c r="W2845" s="13"/>
      <c r="X2845" s="13"/>
      <c r="Y2845" s="13"/>
      <c r="Z2845" s="13"/>
      <c r="AA2845" s="13"/>
      <c r="AB2845" s="13"/>
      <c r="AC2845" s="13"/>
      <c r="AD2845" s="13"/>
      <c r="AE2845" s="13"/>
      <c r="AF2845" s="13"/>
      <c r="AG2845" s="13"/>
      <c r="AH2845" s="13"/>
      <c r="AI2845" s="13"/>
      <c r="AJ2845" s="13"/>
      <c r="AK2845" s="13"/>
      <c r="AL2845" s="13"/>
      <c r="AM2845" s="13"/>
      <c r="AN2845" s="13"/>
      <c r="AO2845" s="13"/>
      <c r="AP2845" s="13"/>
    </row>
    <row r="2846" spans="1:42" x14ac:dyDescent="0.25">
      <c r="A2846" s="13"/>
      <c r="C2846" s="13"/>
      <c r="D2846" s="13"/>
      <c r="E2846" s="13"/>
      <c r="F2846" s="13"/>
      <c r="G2846" s="13"/>
      <c r="H2846" s="13"/>
      <c r="I2846" s="13"/>
      <c r="J2846" s="13"/>
      <c r="K2846" s="13"/>
      <c r="L2846" s="13"/>
      <c r="M2846" s="13"/>
      <c r="N2846" s="13"/>
      <c r="O2846" s="13"/>
      <c r="P2846" s="13"/>
      <c r="Q2846" s="13"/>
      <c r="R2846" s="13"/>
      <c r="S2846" s="13"/>
      <c r="T2846" s="13"/>
      <c r="U2846" s="13"/>
      <c r="V2846" s="13"/>
      <c r="W2846" s="13"/>
      <c r="X2846" s="13"/>
      <c r="Y2846" s="13"/>
      <c r="Z2846" s="13"/>
      <c r="AA2846" s="13"/>
      <c r="AB2846" s="13"/>
      <c r="AC2846" s="13"/>
      <c r="AD2846" s="13"/>
      <c r="AE2846" s="13"/>
      <c r="AF2846" s="13"/>
      <c r="AG2846" s="13"/>
      <c r="AH2846" s="13"/>
      <c r="AI2846" s="13"/>
      <c r="AJ2846" s="13"/>
      <c r="AK2846" s="13"/>
      <c r="AL2846" s="13"/>
      <c r="AM2846" s="13"/>
      <c r="AN2846" s="13"/>
      <c r="AO2846" s="13"/>
      <c r="AP2846" s="13"/>
    </row>
    <row r="2847" spans="1:42" x14ac:dyDescent="0.25">
      <c r="A2847" s="13"/>
      <c r="C2847" s="13"/>
      <c r="D2847" s="13"/>
      <c r="E2847" s="13"/>
      <c r="F2847" s="13"/>
      <c r="G2847" s="13"/>
      <c r="H2847" s="13"/>
      <c r="I2847" s="13"/>
      <c r="J2847" s="13"/>
      <c r="K2847" s="13"/>
      <c r="L2847" s="13"/>
      <c r="M2847" s="13"/>
      <c r="N2847" s="13"/>
      <c r="O2847" s="13"/>
      <c r="P2847" s="13"/>
      <c r="Q2847" s="13"/>
      <c r="R2847" s="13"/>
      <c r="S2847" s="13"/>
      <c r="T2847" s="13"/>
      <c r="U2847" s="13"/>
      <c r="V2847" s="13"/>
      <c r="W2847" s="13"/>
      <c r="X2847" s="13"/>
      <c r="Y2847" s="13"/>
      <c r="Z2847" s="13"/>
      <c r="AA2847" s="13"/>
      <c r="AB2847" s="13"/>
      <c r="AC2847" s="13"/>
      <c r="AD2847" s="13"/>
      <c r="AE2847" s="13"/>
      <c r="AF2847" s="13"/>
      <c r="AG2847" s="13"/>
      <c r="AH2847" s="13"/>
      <c r="AI2847" s="13"/>
      <c r="AJ2847" s="13"/>
      <c r="AK2847" s="13"/>
      <c r="AL2847" s="13"/>
      <c r="AM2847" s="13"/>
      <c r="AN2847" s="13"/>
      <c r="AO2847" s="13"/>
      <c r="AP2847" s="13"/>
    </row>
    <row r="2848" spans="1:42" x14ac:dyDescent="0.25">
      <c r="A2848" s="13"/>
      <c r="C2848" s="13"/>
      <c r="D2848" s="13"/>
      <c r="E2848" s="13"/>
      <c r="F2848" s="13"/>
      <c r="G2848" s="13"/>
      <c r="H2848" s="13"/>
      <c r="I2848" s="13"/>
      <c r="J2848" s="13"/>
      <c r="K2848" s="13"/>
      <c r="L2848" s="13"/>
      <c r="M2848" s="13"/>
      <c r="N2848" s="13"/>
      <c r="O2848" s="13"/>
      <c r="P2848" s="13"/>
      <c r="Q2848" s="13"/>
      <c r="R2848" s="13"/>
      <c r="S2848" s="13"/>
      <c r="T2848" s="13"/>
      <c r="U2848" s="13"/>
      <c r="V2848" s="13"/>
      <c r="W2848" s="13"/>
      <c r="X2848" s="13"/>
      <c r="Y2848" s="13"/>
      <c r="Z2848" s="13"/>
      <c r="AA2848" s="13"/>
      <c r="AB2848" s="13"/>
      <c r="AC2848" s="13"/>
      <c r="AD2848" s="13"/>
      <c r="AE2848" s="13"/>
      <c r="AF2848" s="13"/>
      <c r="AG2848" s="13"/>
      <c r="AH2848" s="13"/>
      <c r="AI2848" s="13"/>
      <c r="AJ2848" s="13"/>
      <c r="AK2848" s="13"/>
      <c r="AL2848" s="13"/>
      <c r="AM2848" s="13"/>
      <c r="AN2848" s="13"/>
      <c r="AO2848" s="13"/>
      <c r="AP2848" s="13"/>
    </row>
    <row r="2849" spans="1:42" x14ac:dyDescent="0.25">
      <c r="A2849" s="13"/>
      <c r="C2849" s="13"/>
      <c r="D2849" s="13"/>
      <c r="E2849" s="13"/>
      <c r="F2849" s="13"/>
      <c r="G2849" s="13"/>
      <c r="H2849" s="13"/>
      <c r="I2849" s="13"/>
      <c r="J2849" s="13"/>
      <c r="K2849" s="13"/>
      <c r="L2849" s="13"/>
      <c r="M2849" s="13"/>
      <c r="N2849" s="13"/>
      <c r="O2849" s="13"/>
      <c r="P2849" s="13"/>
      <c r="Q2849" s="13"/>
      <c r="R2849" s="13"/>
      <c r="S2849" s="13"/>
      <c r="T2849" s="13"/>
      <c r="U2849" s="13"/>
      <c r="V2849" s="13"/>
      <c r="W2849" s="13"/>
      <c r="X2849" s="13"/>
      <c r="Y2849" s="13"/>
      <c r="Z2849" s="13"/>
      <c r="AA2849" s="13"/>
      <c r="AB2849" s="13"/>
      <c r="AC2849" s="13"/>
      <c r="AD2849" s="13"/>
      <c r="AE2849" s="13"/>
      <c r="AF2849" s="13"/>
      <c r="AG2849" s="13"/>
      <c r="AH2849" s="13"/>
      <c r="AI2849" s="13"/>
      <c r="AJ2849" s="13"/>
      <c r="AK2849" s="13"/>
      <c r="AL2849" s="13"/>
      <c r="AM2849" s="13"/>
      <c r="AN2849" s="13"/>
      <c r="AO2849" s="13"/>
      <c r="AP2849" s="13"/>
    </row>
    <row r="2850" spans="1:42" x14ac:dyDescent="0.25">
      <c r="A2850" s="13"/>
      <c r="C2850" s="13"/>
      <c r="D2850" s="13"/>
      <c r="E2850" s="13"/>
      <c r="F2850" s="13"/>
      <c r="G2850" s="13"/>
      <c r="H2850" s="13"/>
      <c r="I2850" s="13"/>
      <c r="J2850" s="13"/>
      <c r="K2850" s="13"/>
      <c r="L2850" s="13"/>
      <c r="M2850" s="13"/>
      <c r="N2850" s="13"/>
      <c r="O2850" s="13"/>
      <c r="P2850" s="13"/>
      <c r="Q2850" s="13"/>
      <c r="R2850" s="13"/>
      <c r="S2850" s="13"/>
      <c r="T2850" s="13"/>
      <c r="U2850" s="13"/>
      <c r="V2850" s="13"/>
      <c r="W2850" s="13"/>
      <c r="X2850" s="13"/>
      <c r="Y2850" s="13"/>
      <c r="Z2850" s="13"/>
      <c r="AA2850" s="13"/>
      <c r="AB2850" s="13"/>
      <c r="AC2850" s="13"/>
      <c r="AD2850" s="13"/>
      <c r="AE2850" s="13"/>
      <c r="AF2850" s="13"/>
      <c r="AG2850" s="13"/>
      <c r="AH2850" s="13"/>
      <c r="AI2850" s="13"/>
      <c r="AJ2850" s="13"/>
      <c r="AK2850" s="13"/>
      <c r="AL2850" s="13"/>
      <c r="AM2850" s="13"/>
      <c r="AN2850" s="13"/>
      <c r="AO2850" s="13"/>
      <c r="AP2850" s="13"/>
    </row>
    <row r="2851" spans="1:42" x14ac:dyDescent="0.25">
      <c r="A2851" s="13"/>
      <c r="C2851" s="13"/>
      <c r="D2851" s="13"/>
      <c r="E2851" s="13"/>
      <c r="F2851" s="13"/>
      <c r="G2851" s="13"/>
      <c r="H2851" s="13"/>
      <c r="I2851" s="13"/>
      <c r="J2851" s="13"/>
      <c r="K2851" s="13"/>
      <c r="L2851" s="13"/>
      <c r="M2851" s="13"/>
      <c r="N2851" s="13"/>
      <c r="O2851" s="13"/>
      <c r="P2851" s="13"/>
      <c r="Q2851" s="13"/>
      <c r="R2851" s="13"/>
      <c r="S2851" s="13"/>
      <c r="T2851" s="13"/>
      <c r="U2851" s="13"/>
      <c r="V2851" s="13"/>
      <c r="W2851" s="13"/>
      <c r="X2851" s="13"/>
      <c r="Y2851" s="13"/>
      <c r="Z2851" s="13"/>
      <c r="AA2851" s="13"/>
      <c r="AB2851" s="13"/>
      <c r="AC2851" s="13"/>
      <c r="AD2851" s="13"/>
      <c r="AE2851" s="13"/>
      <c r="AF2851" s="13"/>
      <c r="AG2851" s="13"/>
      <c r="AH2851" s="13"/>
      <c r="AI2851" s="13"/>
      <c r="AJ2851" s="13"/>
      <c r="AK2851" s="13"/>
      <c r="AL2851" s="13"/>
      <c r="AM2851" s="13"/>
      <c r="AN2851" s="13"/>
      <c r="AO2851" s="13"/>
      <c r="AP2851" s="13"/>
    </row>
    <row r="2852" spans="1:42" x14ac:dyDescent="0.25">
      <c r="A2852" s="13"/>
      <c r="C2852" s="13"/>
      <c r="D2852" s="13"/>
      <c r="E2852" s="13"/>
      <c r="F2852" s="13"/>
      <c r="G2852" s="13"/>
      <c r="H2852" s="13"/>
      <c r="I2852" s="13"/>
      <c r="J2852" s="13"/>
      <c r="K2852" s="13"/>
      <c r="L2852" s="13"/>
      <c r="M2852" s="13"/>
      <c r="N2852" s="13"/>
      <c r="O2852" s="13"/>
      <c r="P2852" s="13"/>
      <c r="Q2852" s="13"/>
      <c r="R2852" s="13"/>
      <c r="S2852" s="13"/>
      <c r="T2852" s="13"/>
      <c r="U2852" s="13"/>
      <c r="V2852" s="13"/>
      <c r="W2852" s="13"/>
      <c r="X2852" s="13"/>
      <c r="Y2852" s="13"/>
      <c r="Z2852" s="13"/>
      <c r="AA2852" s="13"/>
      <c r="AB2852" s="13"/>
      <c r="AC2852" s="13"/>
      <c r="AD2852" s="13"/>
      <c r="AE2852" s="13"/>
      <c r="AF2852" s="13"/>
      <c r="AG2852" s="13"/>
      <c r="AH2852" s="13"/>
      <c r="AI2852" s="13"/>
      <c r="AJ2852" s="13"/>
      <c r="AK2852" s="13"/>
      <c r="AL2852" s="13"/>
      <c r="AM2852" s="13"/>
      <c r="AN2852" s="13"/>
      <c r="AO2852" s="13"/>
      <c r="AP2852" s="13"/>
    </row>
    <row r="2853" spans="1:42" x14ac:dyDescent="0.25">
      <c r="A2853" s="13"/>
      <c r="C2853" s="13"/>
      <c r="D2853" s="13"/>
      <c r="E2853" s="13"/>
      <c r="F2853" s="13"/>
      <c r="G2853" s="13"/>
      <c r="H2853" s="13"/>
      <c r="I2853" s="13"/>
      <c r="J2853" s="13"/>
      <c r="K2853" s="13"/>
      <c r="L2853" s="13"/>
      <c r="M2853" s="13"/>
      <c r="N2853" s="13"/>
      <c r="O2853" s="13"/>
      <c r="P2853" s="13"/>
      <c r="Q2853" s="13"/>
      <c r="R2853" s="13"/>
      <c r="S2853" s="13"/>
      <c r="T2853" s="13"/>
      <c r="U2853" s="13"/>
      <c r="V2853" s="13"/>
      <c r="W2853" s="13"/>
      <c r="X2853" s="13"/>
      <c r="Y2853" s="13"/>
      <c r="Z2853" s="13"/>
      <c r="AA2853" s="13"/>
      <c r="AB2853" s="13"/>
      <c r="AC2853" s="13"/>
      <c r="AD2853" s="13"/>
      <c r="AE2853" s="13"/>
      <c r="AF2853" s="13"/>
      <c r="AG2853" s="13"/>
      <c r="AH2853" s="13"/>
      <c r="AI2853" s="13"/>
      <c r="AJ2853" s="13"/>
      <c r="AK2853" s="13"/>
      <c r="AL2853" s="13"/>
      <c r="AM2853" s="13"/>
      <c r="AN2853" s="13"/>
      <c r="AO2853" s="13"/>
      <c r="AP2853" s="13"/>
    </row>
    <row r="2854" spans="1:42" x14ac:dyDescent="0.25">
      <c r="A2854" s="13"/>
      <c r="C2854" s="13"/>
      <c r="D2854" s="13"/>
      <c r="E2854" s="13"/>
      <c r="F2854" s="13"/>
      <c r="G2854" s="13"/>
      <c r="H2854" s="13"/>
      <c r="I2854" s="13"/>
      <c r="J2854" s="13"/>
      <c r="K2854" s="13"/>
      <c r="L2854" s="13"/>
      <c r="M2854" s="13"/>
      <c r="N2854" s="13"/>
      <c r="O2854" s="13"/>
      <c r="P2854" s="13"/>
      <c r="Q2854" s="13"/>
      <c r="R2854" s="13"/>
      <c r="S2854" s="13"/>
      <c r="T2854" s="13"/>
      <c r="U2854" s="13"/>
      <c r="V2854" s="13"/>
      <c r="W2854" s="13"/>
      <c r="X2854" s="13"/>
      <c r="Y2854" s="13"/>
      <c r="Z2854" s="13"/>
      <c r="AA2854" s="13"/>
      <c r="AB2854" s="13"/>
      <c r="AC2854" s="13"/>
      <c r="AD2854" s="13"/>
      <c r="AE2854" s="13"/>
      <c r="AF2854" s="13"/>
      <c r="AG2854" s="13"/>
      <c r="AH2854" s="13"/>
      <c r="AI2854" s="13"/>
      <c r="AJ2854" s="13"/>
      <c r="AK2854" s="13"/>
      <c r="AL2854" s="13"/>
      <c r="AM2854" s="13"/>
      <c r="AN2854" s="13"/>
      <c r="AO2854" s="13"/>
      <c r="AP2854" s="13"/>
    </row>
    <row r="2855" spans="1:42" x14ac:dyDescent="0.25">
      <c r="A2855" s="13"/>
      <c r="C2855" s="13"/>
      <c r="D2855" s="13"/>
      <c r="E2855" s="13"/>
      <c r="F2855" s="13"/>
      <c r="G2855" s="13"/>
      <c r="H2855" s="13"/>
      <c r="I2855" s="13"/>
      <c r="J2855" s="13"/>
      <c r="K2855" s="13"/>
      <c r="L2855" s="13"/>
      <c r="M2855" s="13"/>
      <c r="N2855" s="13"/>
      <c r="O2855" s="13"/>
      <c r="P2855" s="13"/>
      <c r="Q2855" s="13"/>
      <c r="R2855" s="13"/>
      <c r="S2855" s="13"/>
      <c r="T2855" s="13"/>
      <c r="U2855" s="13"/>
      <c r="V2855" s="13"/>
      <c r="W2855" s="13"/>
      <c r="X2855" s="13"/>
      <c r="Y2855" s="13"/>
      <c r="Z2855" s="13"/>
      <c r="AA2855" s="13"/>
      <c r="AB2855" s="13"/>
      <c r="AC2855" s="13"/>
      <c r="AD2855" s="13"/>
      <c r="AE2855" s="13"/>
      <c r="AF2855" s="13"/>
      <c r="AG2855" s="13"/>
      <c r="AH2855" s="13"/>
      <c r="AI2855" s="13"/>
      <c r="AJ2855" s="13"/>
      <c r="AK2855" s="13"/>
      <c r="AL2855" s="13"/>
      <c r="AM2855" s="13"/>
      <c r="AN2855" s="13"/>
      <c r="AO2855" s="13"/>
      <c r="AP2855" s="13"/>
    </row>
    <row r="2856" spans="1:42" x14ac:dyDescent="0.25">
      <c r="A2856" s="13"/>
      <c r="C2856" s="13"/>
      <c r="D2856" s="13"/>
      <c r="E2856" s="13"/>
      <c r="F2856" s="13"/>
      <c r="G2856" s="13"/>
      <c r="H2856" s="13"/>
      <c r="I2856" s="13"/>
      <c r="J2856" s="13"/>
      <c r="K2856" s="13"/>
      <c r="L2856" s="13"/>
      <c r="M2856" s="13"/>
      <c r="N2856" s="13"/>
      <c r="O2856" s="13"/>
      <c r="P2856" s="13"/>
      <c r="Q2856" s="13"/>
      <c r="R2856" s="13"/>
      <c r="S2856" s="13"/>
      <c r="T2856" s="13"/>
      <c r="U2856" s="13"/>
      <c r="V2856" s="13"/>
      <c r="W2856" s="13"/>
      <c r="X2856" s="13"/>
      <c r="Y2856" s="13"/>
      <c r="Z2856" s="13"/>
      <c r="AA2856" s="13"/>
      <c r="AB2856" s="13"/>
      <c r="AC2856" s="13"/>
      <c r="AD2856" s="13"/>
      <c r="AE2856" s="13"/>
      <c r="AF2856" s="13"/>
      <c r="AG2856" s="13"/>
      <c r="AH2856" s="13"/>
      <c r="AI2856" s="13"/>
      <c r="AJ2856" s="13"/>
      <c r="AK2856" s="13"/>
      <c r="AL2856" s="13"/>
      <c r="AM2856" s="13"/>
      <c r="AN2856" s="13"/>
      <c r="AO2856" s="13"/>
      <c r="AP2856" s="13"/>
    </row>
    <row r="2857" spans="1:42" x14ac:dyDescent="0.25">
      <c r="A2857" s="13"/>
      <c r="C2857" s="13"/>
      <c r="D2857" s="13"/>
      <c r="E2857" s="13"/>
      <c r="F2857" s="13"/>
      <c r="G2857" s="13"/>
      <c r="H2857" s="13"/>
      <c r="I2857" s="13"/>
      <c r="J2857" s="13"/>
      <c r="K2857" s="13"/>
      <c r="L2857" s="13"/>
      <c r="M2857" s="13"/>
      <c r="N2857" s="13"/>
      <c r="O2857" s="13"/>
      <c r="P2857" s="13"/>
      <c r="Q2857" s="13"/>
      <c r="R2857" s="13"/>
      <c r="S2857" s="13"/>
      <c r="T2857" s="13"/>
      <c r="U2857" s="13"/>
      <c r="V2857" s="13"/>
      <c r="W2857" s="13"/>
      <c r="X2857" s="13"/>
      <c r="Y2857" s="13"/>
      <c r="Z2857" s="13"/>
      <c r="AA2857" s="13"/>
      <c r="AB2857" s="13"/>
      <c r="AC2857" s="13"/>
      <c r="AD2857" s="13"/>
      <c r="AE2857" s="13"/>
      <c r="AF2857" s="13"/>
      <c r="AG2857" s="13"/>
      <c r="AH2857" s="13"/>
      <c r="AI2857" s="13"/>
      <c r="AJ2857" s="13"/>
      <c r="AK2857" s="13"/>
      <c r="AL2857" s="13"/>
      <c r="AM2857" s="13"/>
      <c r="AN2857" s="13"/>
      <c r="AO2857" s="13"/>
      <c r="AP2857" s="13"/>
    </row>
    <row r="2858" spans="1:42" x14ac:dyDescent="0.25">
      <c r="A2858" s="13"/>
      <c r="C2858" s="13"/>
      <c r="D2858" s="13"/>
      <c r="E2858" s="13"/>
      <c r="F2858" s="13"/>
      <c r="G2858" s="13"/>
      <c r="H2858" s="13"/>
      <c r="I2858" s="13"/>
      <c r="J2858" s="13"/>
      <c r="K2858" s="13"/>
      <c r="L2858" s="13"/>
      <c r="M2858" s="13"/>
      <c r="N2858" s="13"/>
      <c r="O2858" s="13"/>
      <c r="P2858" s="13"/>
      <c r="Q2858" s="13"/>
      <c r="R2858" s="13"/>
      <c r="S2858" s="13"/>
      <c r="T2858" s="13"/>
      <c r="U2858" s="13"/>
      <c r="V2858" s="13"/>
      <c r="W2858" s="13"/>
      <c r="X2858" s="13"/>
      <c r="Y2858" s="13"/>
      <c r="Z2858" s="13"/>
      <c r="AA2858" s="13"/>
      <c r="AB2858" s="13"/>
      <c r="AC2858" s="13"/>
      <c r="AD2858" s="13"/>
      <c r="AE2858" s="13"/>
      <c r="AF2858" s="13"/>
      <c r="AG2858" s="13"/>
      <c r="AH2858" s="13"/>
      <c r="AI2858" s="13"/>
      <c r="AJ2858" s="13"/>
      <c r="AK2858" s="13"/>
      <c r="AL2858" s="13"/>
      <c r="AM2858" s="13"/>
      <c r="AN2858" s="13"/>
      <c r="AO2858" s="13"/>
      <c r="AP2858" s="13"/>
    </row>
    <row r="2859" spans="1:42" x14ac:dyDescent="0.25">
      <c r="A2859" s="13"/>
      <c r="C2859" s="13"/>
      <c r="D2859" s="13"/>
      <c r="E2859" s="13"/>
      <c r="F2859" s="13"/>
      <c r="G2859" s="13"/>
      <c r="H2859" s="13"/>
      <c r="I2859" s="13"/>
      <c r="J2859" s="13"/>
      <c r="K2859" s="13"/>
      <c r="L2859" s="13"/>
      <c r="M2859" s="13"/>
      <c r="N2859" s="13"/>
      <c r="O2859" s="13"/>
      <c r="P2859" s="13"/>
      <c r="Q2859" s="13"/>
      <c r="R2859" s="13"/>
      <c r="S2859" s="13"/>
      <c r="T2859" s="13"/>
      <c r="U2859" s="13"/>
      <c r="V2859" s="13"/>
      <c r="W2859" s="13"/>
      <c r="X2859" s="13"/>
      <c r="Y2859" s="13"/>
      <c r="Z2859" s="13"/>
      <c r="AA2859" s="13"/>
      <c r="AB2859" s="13"/>
      <c r="AC2859" s="13"/>
      <c r="AD2859" s="13"/>
      <c r="AE2859" s="13"/>
      <c r="AF2859" s="13"/>
      <c r="AG2859" s="13"/>
      <c r="AH2859" s="13"/>
      <c r="AI2859" s="13"/>
      <c r="AJ2859" s="13"/>
      <c r="AK2859" s="13"/>
      <c r="AL2859" s="13"/>
      <c r="AM2859" s="13"/>
      <c r="AN2859" s="13"/>
      <c r="AO2859" s="13"/>
      <c r="AP2859" s="13"/>
    </row>
    <row r="2860" spans="1:42" x14ac:dyDescent="0.25">
      <c r="A2860" s="13"/>
      <c r="C2860" s="13"/>
      <c r="D2860" s="13"/>
      <c r="E2860" s="13"/>
      <c r="F2860" s="13"/>
      <c r="G2860" s="13"/>
      <c r="H2860" s="13"/>
      <c r="I2860" s="13"/>
      <c r="J2860" s="13"/>
      <c r="K2860" s="13"/>
      <c r="L2860" s="13"/>
      <c r="M2860" s="13"/>
      <c r="N2860" s="13"/>
      <c r="O2860" s="13"/>
      <c r="P2860" s="13"/>
      <c r="Q2860" s="13"/>
      <c r="R2860" s="13"/>
      <c r="S2860" s="13"/>
      <c r="T2860" s="13"/>
      <c r="U2860" s="13"/>
      <c r="V2860" s="13"/>
      <c r="W2860" s="13"/>
      <c r="X2860" s="13"/>
      <c r="Y2860" s="13"/>
      <c r="Z2860" s="13"/>
      <c r="AA2860" s="13"/>
      <c r="AB2860" s="13"/>
      <c r="AC2860" s="13"/>
      <c r="AD2860" s="13"/>
      <c r="AE2860" s="13"/>
      <c r="AF2860" s="13"/>
      <c r="AG2860" s="13"/>
      <c r="AH2860" s="13"/>
      <c r="AI2860" s="13"/>
      <c r="AJ2860" s="13"/>
      <c r="AK2860" s="13"/>
      <c r="AL2860" s="13"/>
      <c r="AM2860" s="13"/>
      <c r="AN2860" s="13"/>
      <c r="AO2860" s="13"/>
      <c r="AP2860" s="13"/>
    </row>
    <row r="2861" spans="1:42" x14ac:dyDescent="0.25">
      <c r="A2861" s="13"/>
      <c r="C2861" s="13"/>
      <c r="D2861" s="13"/>
      <c r="E2861" s="13"/>
      <c r="F2861" s="13"/>
      <c r="G2861" s="13"/>
      <c r="H2861" s="13"/>
      <c r="I2861" s="13"/>
      <c r="J2861" s="13"/>
      <c r="K2861" s="13"/>
      <c r="L2861" s="13"/>
      <c r="M2861" s="13"/>
      <c r="N2861" s="13"/>
      <c r="O2861" s="13"/>
      <c r="P2861" s="13"/>
      <c r="Q2861" s="13"/>
      <c r="R2861" s="13"/>
      <c r="S2861" s="13"/>
      <c r="T2861" s="13"/>
      <c r="U2861" s="13"/>
      <c r="V2861" s="13"/>
      <c r="W2861" s="13"/>
      <c r="X2861" s="13"/>
      <c r="Y2861" s="13"/>
      <c r="Z2861" s="13"/>
      <c r="AA2861" s="13"/>
      <c r="AB2861" s="13"/>
      <c r="AC2861" s="13"/>
      <c r="AD2861" s="13"/>
      <c r="AE2861" s="13"/>
      <c r="AF2861" s="13"/>
      <c r="AG2861" s="13"/>
      <c r="AH2861" s="13"/>
      <c r="AI2861" s="13"/>
      <c r="AJ2861" s="13"/>
      <c r="AK2861" s="13"/>
      <c r="AL2861" s="13"/>
      <c r="AM2861" s="13"/>
      <c r="AN2861" s="13"/>
      <c r="AO2861" s="13"/>
      <c r="AP2861" s="13"/>
    </row>
    <row r="2862" spans="1:42" x14ac:dyDescent="0.25">
      <c r="A2862" s="13"/>
      <c r="C2862" s="13"/>
      <c r="D2862" s="13"/>
      <c r="E2862" s="13"/>
      <c r="F2862" s="13"/>
      <c r="G2862" s="13"/>
      <c r="H2862" s="13"/>
      <c r="I2862" s="13"/>
      <c r="J2862" s="13"/>
      <c r="K2862" s="13"/>
      <c r="L2862" s="13"/>
      <c r="M2862" s="13"/>
      <c r="N2862" s="13"/>
      <c r="O2862" s="13"/>
      <c r="P2862" s="13"/>
      <c r="Q2862" s="13"/>
      <c r="R2862" s="13"/>
      <c r="S2862" s="13"/>
      <c r="T2862" s="13"/>
      <c r="U2862" s="13"/>
      <c r="V2862" s="13"/>
      <c r="W2862" s="13"/>
      <c r="X2862" s="13"/>
      <c r="Y2862" s="13"/>
      <c r="Z2862" s="13"/>
      <c r="AA2862" s="13"/>
      <c r="AB2862" s="13"/>
      <c r="AC2862" s="13"/>
      <c r="AD2862" s="13"/>
      <c r="AE2862" s="13"/>
      <c r="AF2862" s="13"/>
      <c r="AG2862" s="13"/>
      <c r="AH2862" s="13"/>
      <c r="AI2862" s="13"/>
      <c r="AJ2862" s="13"/>
      <c r="AK2862" s="13"/>
      <c r="AL2862" s="13"/>
      <c r="AM2862" s="13"/>
      <c r="AN2862" s="13"/>
      <c r="AO2862" s="13"/>
      <c r="AP2862" s="13"/>
    </row>
    <row r="2863" spans="1:42" x14ac:dyDescent="0.25">
      <c r="A2863" s="13"/>
      <c r="C2863" s="13"/>
      <c r="D2863" s="13"/>
      <c r="E2863" s="13"/>
      <c r="F2863" s="13"/>
      <c r="G2863" s="13"/>
      <c r="H2863" s="13"/>
      <c r="I2863" s="13"/>
      <c r="J2863" s="13"/>
      <c r="K2863" s="13"/>
      <c r="L2863" s="13"/>
      <c r="M2863" s="13"/>
      <c r="N2863" s="13"/>
      <c r="O2863" s="13"/>
      <c r="P2863" s="13"/>
      <c r="Q2863" s="13"/>
      <c r="R2863" s="13"/>
      <c r="S2863" s="13"/>
      <c r="T2863" s="13"/>
      <c r="U2863" s="13"/>
      <c r="V2863" s="13"/>
      <c r="W2863" s="13"/>
      <c r="X2863" s="13"/>
      <c r="Y2863" s="13"/>
      <c r="Z2863" s="13"/>
      <c r="AA2863" s="13"/>
      <c r="AB2863" s="13"/>
      <c r="AC2863" s="13"/>
      <c r="AD2863" s="13"/>
      <c r="AE2863" s="13"/>
      <c r="AF2863" s="13"/>
      <c r="AG2863" s="13"/>
      <c r="AH2863" s="13"/>
      <c r="AI2863" s="13"/>
      <c r="AJ2863" s="13"/>
      <c r="AK2863" s="13"/>
      <c r="AL2863" s="13"/>
      <c r="AM2863" s="13"/>
      <c r="AN2863" s="13"/>
      <c r="AO2863" s="13"/>
      <c r="AP2863" s="13"/>
    </row>
    <row r="2864" spans="1:42" x14ac:dyDescent="0.25">
      <c r="A2864" s="13"/>
      <c r="C2864" s="13"/>
      <c r="D2864" s="13"/>
      <c r="E2864" s="13"/>
      <c r="F2864" s="13"/>
      <c r="G2864" s="13"/>
      <c r="H2864" s="13"/>
      <c r="I2864" s="13"/>
      <c r="J2864" s="13"/>
      <c r="K2864" s="13"/>
      <c r="L2864" s="13"/>
      <c r="M2864" s="13"/>
      <c r="N2864" s="13"/>
      <c r="O2864" s="13"/>
      <c r="P2864" s="13"/>
      <c r="Q2864" s="13"/>
      <c r="R2864" s="13"/>
      <c r="S2864" s="13"/>
      <c r="T2864" s="13"/>
      <c r="U2864" s="13"/>
      <c r="V2864" s="13"/>
      <c r="W2864" s="13"/>
      <c r="X2864" s="13"/>
      <c r="Y2864" s="13"/>
      <c r="Z2864" s="13"/>
      <c r="AA2864" s="13"/>
      <c r="AB2864" s="13"/>
      <c r="AC2864" s="13"/>
      <c r="AD2864" s="13"/>
      <c r="AE2864" s="13"/>
      <c r="AF2864" s="13"/>
      <c r="AG2864" s="13"/>
      <c r="AH2864" s="13"/>
      <c r="AI2864" s="13"/>
      <c r="AJ2864" s="13"/>
      <c r="AK2864" s="13"/>
      <c r="AL2864" s="13"/>
      <c r="AM2864" s="13"/>
      <c r="AN2864" s="13"/>
      <c r="AO2864" s="13"/>
      <c r="AP2864" s="13"/>
    </row>
    <row r="2865" spans="1:42" x14ac:dyDescent="0.25">
      <c r="A2865" s="13"/>
      <c r="C2865" s="13"/>
      <c r="D2865" s="13"/>
      <c r="E2865" s="13"/>
      <c r="F2865" s="13"/>
      <c r="G2865" s="13"/>
      <c r="H2865" s="13"/>
      <c r="I2865" s="13"/>
      <c r="J2865" s="13"/>
      <c r="K2865" s="13"/>
      <c r="L2865" s="13"/>
      <c r="M2865" s="13"/>
      <c r="N2865" s="13"/>
      <c r="O2865" s="13"/>
      <c r="P2865" s="13"/>
      <c r="Q2865" s="13"/>
      <c r="R2865" s="13"/>
      <c r="S2865" s="13"/>
      <c r="T2865" s="13"/>
      <c r="U2865" s="13"/>
      <c r="V2865" s="13"/>
      <c r="W2865" s="13"/>
      <c r="X2865" s="13"/>
      <c r="Y2865" s="13"/>
      <c r="Z2865" s="13"/>
      <c r="AA2865" s="13"/>
      <c r="AB2865" s="13"/>
      <c r="AC2865" s="13"/>
      <c r="AD2865" s="13"/>
      <c r="AE2865" s="13"/>
      <c r="AF2865" s="13"/>
      <c r="AG2865" s="13"/>
      <c r="AH2865" s="13"/>
      <c r="AI2865" s="13"/>
      <c r="AJ2865" s="13"/>
      <c r="AK2865" s="13"/>
      <c r="AL2865" s="13"/>
      <c r="AM2865" s="13"/>
      <c r="AN2865" s="13"/>
      <c r="AO2865" s="13"/>
      <c r="AP2865" s="13"/>
    </row>
    <row r="2866" spans="1:42" x14ac:dyDescent="0.25">
      <c r="A2866" s="13"/>
      <c r="C2866" s="13"/>
      <c r="D2866" s="13"/>
      <c r="E2866" s="13"/>
      <c r="F2866" s="13"/>
      <c r="G2866" s="13"/>
      <c r="H2866" s="13"/>
      <c r="I2866" s="13"/>
      <c r="J2866" s="13"/>
      <c r="K2866" s="13"/>
      <c r="L2866" s="13"/>
      <c r="M2866" s="13"/>
      <c r="N2866" s="13"/>
      <c r="O2866" s="13"/>
      <c r="P2866" s="13"/>
      <c r="Q2866" s="13"/>
      <c r="R2866" s="13"/>
      <c r="S2866" s="13"/>
      <c r="T2866" s="13"/>
      <c r="U2866" s="13"/>
      <c r="V2866" s="13"/>
      <c r="W2866" s="13"/>
      <c r="X2866" s="13"/>
      <c r="Y2866" s="13"/>
      <c r="Z2866" s="13"/>
      <c r="AA2866" s="13"/>
      <c r="AB2866" s="13"/>
      <c r="AC2866" s="13"/>
      <c r="AD2866" s="13"/>
      <c r="AE2866" s="13"/>
      <c r="AF2866" s="13"/>
      <c r="AG2866" s="13"/>
      <c r="AH2866" s="13"/>
      <c r="AI2866" s="13"/>
      <c r="AJ2866" s="13"/>
      <c r="AK2866" s="13"/>
      <c r="AL2866" s="13"/>
      <c r="AM2866" s="13"/>
      <c r="AN2866" s="13"/>
      <c r="AO2866" s="13"/>
      <c r="AP2866" s="13"/>
    </row>
    <row r="2867" spans="1:42" x14ac:dyDescent="0.25">
      <c r="A2867" s="13"/>
      <c r="C2867" s="13"/>
      <c r="D2867" s="13"/>
      <c r="E2867" s="13"/>
      <c r="F2867" s="13"/>
      <c r="G2867" s="13"/>
      <c r="H2867" s="13"/>
      <c r="I2867" s="13"/>
      <c r="J2867" s="13"/>
      <c r="K2867" s="13"/>
      <c r="L2867" s="13"/>
      <c r="M2867" s="13"/>
      <c r="N2867" s="13"/>
      <c r="O2867" s="13"/>
      <c r="P2867" s="13"/>
      <c r="Q2867" s="13"/>
      <c r="R2867" s="13"/>
      <c r="S2867" s="13"/>
      <c r="T2867" s="13"/>
      <c r="U2867" s="13"/>
      <c r="V2867" s="13"/>
      <c r="W2867" s="13"/>
      <c r="X2867" s="13"/>
      <c r="Y2867" s="13"/>
      <c r="Z2867" s="13"/>
      <c r="AA2867" s="13"/>
      <c r="AB2867" s="13"/>
      <c r="AC2867" s="13"/>
      <c r="AD2867" s="13"/>
      <c r="AE2867" s="13"/>
      <c r="AF2867" s="13"/>
      <c r="AG2867" s="13"/>
      <c r="AH2867" s="13"/>
      <c r="AI2867" s="13"/>
      <c r="AJ2867" s="13"/>
      <c r="AK2867" s="13"/>
      <c r="AL2867" s="13"/>
      <c r="AM2867" s="13"/>
      <c r="AN2867" s="13"/>
      <c r="AO2867" s="13"/>
      <c r="AP2867" s="13"/>
    </row>
    <row r="2868" spans="1:42" x14ac:dyDescent="0.25">
      <c r="A2868" s="13"/>
      <c r="C2868" s="13"/>
      <c r="D2868" s="13"/>
      <c r="E2868" s="13"/>
      <c r="F2868" s="13"/>
      <c r="G2868" s="13"/>
      <c r="H2868" s="13"/>
      <c r="I2868" s="13"/>
      <c r="J2868" s="13"/>
      <c r="K2868" s="13"/>
      <c r="L2868" s="13"/>
      <c r="M2868" s="13"/>
      <c r="N2868" s="13"/>
      <c r="O2868" s="13"/>
      <c r="P2868" s="13"/>
      <c r="Q2868" s="13"/>
      <c r="R2868" s="13"/>
      <c r="S2868" s="13"/>
      <c r="T2868" s="13"/>
      <c r="U2868" s="13"/>
      <c r="V2868" s="13"/>
      <c r="W2868" s="13"/>
      <c r="X2868" s="13"/>
      <c r="Y2868" s="13"/>
      <c r="Z2868" s="13"/>
      <c r="AA2868" s="13"/>
      <c r="AB2868" s="13"/>
      <c r="AC2868" s="13"/>
      <c r="AD2868" s="13"/>
      <c r="AE2868" s="13"/>
      <c r="AF2868" s="13"/>
      <c r="AG2868" s="13"/>
      <c r="AH2868" s="13"/>
      <c r="AI2868" s="13"/>
      <c r="AJ2868" s="13"/>
      <c r="AK2868" s="13"/>
      <c r="AL2868" s="13"/>
      <c r="AM2868" s="13"/>
      <c r="AN2868" s="13"/>
      <c r="AO2868" s="13"/>
      <c r="AP2868" s="13"/>
    </row>
    <row r="2869" spans="1:42" x14ac:dyDescent="0.25">
      <c r="A2869" s="13"/>
      <c r="C2869" s="13"/>
      <c r="D2869" s="13"/>
      <c r="E2869" s="13"/>
      <c r="F2869" s="13"/>
      <c r="G2869" s="13"/>
      <c r="H2869" s="13"/>
      <c r="I2869" s="13"/>
      <c r="J2869" s="13"/>
      <c r="K2869" s="13"/>
      <c r="L2869" s="13"/>
      <c r="M2869" s="13"/>
      <c r="N2869" s="13"/>
      <c r="O2869" s="13"/>
      <c r="P2869" s="13"/>
      <c r="Q2869" s="13"/>
      <c r="R2869" s="13"/>
      <c r="S2869" s="13"/>
      <c r="T2869" s="13"/>
      <c r="U2869" s="13"/>
      <c r="V2869" s="13"/>
      <c r="W2869" s="13"/>
      <c r="X2869" s="13"/>
      <c r="Y2869" s="13"/>
      <c r="Z2869" s="13"/>
      <c r="AA2869" s="13"/>
      <c r="AB2869" s="13"/>
      <c r="AC2869" s="13"/>
      <c r="AD2869" s="13"/>
      <c r="AE2869" s="13"/>
      <c r="AF2869" s="13"/>
      <c r="AG2869" s="13"/>
      <c r="AH2869" s="13"/>
      <c r="AI2869" s="13"/>
      <c r="AJ2869" s="13"/>
      <c r="AK2869" s="13"/>
      <c r="AL2869" s="13"/>
      <c r="AM2869" s="13"/>
      <c r="AN2869" s="13"/>
      <c r="AO2869" s="13"/>
      <c r="AP2869" s="13"/>
    </row>
    <row r="2870" spans="1:42" x14ac:dyDescent="0.25">
      <c r="A2870" s="13"/>
      <c r="C2870" s="13"/>
      <c r="D2870" s="13"/>
      <c r="E2870" s="13"/>
      <c r="F2870" s="13"/>
      <c r="G2870" s="13"/>
      <c r="H2870" s="13"/>
      <c r="I2870" s="13"/>
      <c r="J2870" s="13"/>
      <c r="K2870" s="13"/>
      <c r="L2870" s="13"/>
      <c r="M2870" s="13"/>
      <c r="N2870" s="13"/>
      <c r="O2870" s="13"/>
      <c r="P2870" s="13"/>
      <c r="Q2870" s="13"/>
      <c r="R2870" s="13"/>
      <c r="S2870" s="13"/>
      <c r="T2870" s="13"/>
      <c r="U2870" s="13"/>
      <c r="V2870" s="13"/>
      <c r="W2870" s="13"/>
      <c r="X2870" s="13"/>
      <c r="Y2870" s="13"/>
      <c r="Z2870" s="13"/>
      <c r="AA2870" s="13"/>
      <c r="AB2870" s="13"/>
      <c r="AC2870" s="13"/>
      <c r="AD2870" s="13"/>
      <c r="AE2870" s="13"/>
      <c r="AF2870" s="13"/>
      <c r="AG2870" s="13"/>
      <c r="AH2870" s="13"/>
      <c r="AI2870" s="13"/>
      <c r="AJ2870" s="13"/>
      <c r="AK2870" s="13"/>
      <c r="AL2870" s="13"/>
      <c r="AM2870" s="13"/>
      <c r="AN2870" s="13"/>
      <c r="AO2870" s="13"/>
      <c r="AP2870" s="13"/>
    </row>
    <row r="2871" spans="1:42" x14ac:dyDescent="0.25">
      <c r="A2871" s="13"/>
      <c r="C2871" s="13"/>
      <c r="D2871" s="13"/>
      <c r="E2871" s="13"/>
      <c r="F2871" s="13"/>
      <c r="G2871" s="13"/>
      <c r="H2871" s="13"/>
      <c r="I2871" s="13"/>
      <c r="J2871" s="13"/>
      <c r="K2871" s="13"/>
      <c r="L2871" s="13"/>
      <c r="M2871" s="13"/>
      <c r="N2871" s="13"/>
      <c r="O2871" s="13"/>
      <c r="P2871" s="13"/>
      <c r="Q2871" s="13"/>
      <c r="R2871" s="13"/>
      <c r="S2871" s="13"/>
      <c r="T2871" s="13"/>
      <c r="U2871" s="13"/>
      <c r="V2871" s="13"/>
      <c r="W2871" s="13"/>
      <c r="X2871" s="13"/>
      <c r="Y2871" s="13"/>
      <c r="Z2871" s="13"/>
      <c r="AA2871" s="13"/>
      <c r="AB2871" s="13"/>
      <c r="AC2871" s="13"/>
      <c r="AD2871" s="13"/>
      <c r="AE2871" s="13"/>
      <c r="AF2871" s="13"/>
      <c r="AG2871" s="13"/>
      <c r="AH2871" s="13"/>
      <c r="AI2871" s="13"/>
      <c r="AJ2871" s="13"/>
      <c r="AK2871" s="13"/>
      <c r="AL2871" s="13"/>
      <c r="AM2871" s="13"/>
      <c r="AN2871" s="13"/>
      <c r="AO2871" s="13"/>
      <c r="AP2871" s="13"/>
    </row>
    <row r="2872" spans="1:42" x14ac:dyDescent="0.25">
      <c r="A2872" s="13"/>
      <c r="C2872" s="13"/>
      <c r="D2872" s="13"/>
      <c r="E2872" s="13"/>
      <c r="F2872" s="13"/>
      <c r="G2872" s="13"/>
      <c r="H2872" s="13"/>
      <c r="I2872" s="13"/>
      <c r="J2872" s="13"/>
      <c r="K2872" s="13"/>
      <c r="L2872" s="13"/>
      <c r="M2872" s="13"/>
      <c r="N2872" s="13"/>
      <c r="O2872" s="13"/>
      <c r="P2872" s="13"/>
      <c r="Q2872" s="13"/>
      <c r="R2872" s="13"/>
      <c r="S2872" s="13"/>
      <c r="T2872" s="13"/>
      <c r="U2872" s="13"/>
      <c r="V2872" s="13"/>
      <c r="W2872" s="13"/>
      <c r="X2872" s="13"/>
      <c r="Y2872" s="13"/>
      <c r="Z2872" s="13"/>
      <c r="AA2872" s="13"/>
      <c r="AB2872" s="13"/>
      <c r="AC2872" s="13"/>
      <c r="AD2872" s="13"/>
      <c r="AE2872" s="13"/>
      <c r="AF2872" s="13"/>
      <c r="AG2872" s="13"/>
      <c r="AH2872" s="13"/>
      <c r="AI2872" s="13"/>
      <c r="AJ2872" s="13"/>
      <c r="AK2872" s="13"/>
      <c r="AL2872" s="13"/>
      <c r="AM2872" s="13"/>
      <c r="AN2872" s="13"/>
      <c r="AO2872" s="13"/>
      <c r="AP2872" s="13"/>
    </row>
    <row r="2873" spans="1:42" x14ac:dyDescent="0.25">
      <c r="A2873" s="13"/>
      <c r="C2873" s="13"/>
      <c r="D2873" s="13"/>
      <c r="E2873" s="13"/>
      <c r="F2873" s="13"/>
      <c r="G2873" s="13"/>
      <c r="H2873" s="13"/>
      <c r="I2873" s="13"/>
      <c r="J2873" s="13"/>
      <c r="K2873" s="13"/>
      <c r="L2873" s="13"/>
      <c r="M2873" s="13"/>
      <c r="N2873" s="13"/>
      <c r="O2873" s="13"/>
      <c r="P2873" s="13"/>
      <c r="Q2873" s="13"/>
      <c r="R2873" s="13"/>
      <c r="S2873" s="13"/>
      <c r="T2873" s="13"/>
      <c r="U2873" s="13"/>
      <c r="V2873" s="13"/>
      <c r="W2873" s="13"/>
      <c r="X2873" s="13"/>
      <c r="Y2873" s="13"/>
      <c r="Z2873" s="13"/>
      <c r="AA2873" s="13"/>
      <c r="AB2873" s="13"/>
      <c r="AC2873" s="13"/>
      <c r="AD2873" s="13"/>
      <c r="AE2873" s="13"/>
      <c r="AF2873" s="13"/>
      <c r="AG2873" s="13"/>
      <c r="AH2873" s="13"/>
      <c r="AI2873" s="13"/>
      <c r="AJ2873" s="13"/>
      <c r="AK2873" s="13"/>
      <c r="AL2873" s="13"/>
      <c r="AM2873" s="13"/>
      <c r="AN2873" s="13"/>
      <c r="AO2873" s="13"/>
      <c r="AP2873" s="13"/>
    </row>
    <row r="2874" spans="1:42" x14ac:dyDescent="0.25">
      <c r="A2874" s="13"/>
      <c r="C2874" s="13"/>
      <c r="D2874" s="13"/>
      <c r="E2874" s="13"/>
      <c r="F2874" s="13"/>
      <c r="G2874" s="13"/>
      <c r="H2874" s="13"/>
      <c r="I2874" s="13"/>
      <c r="J2874" s="13"/>
      <c r="K2874" s="13"/>
      <c r="L2874" s="13"/>
      <c r="M2874" s="13"/>
      <c r="N2874" s="13"/>
      <c r="O2874" s="13"/>
      <c r="P2874" s="13"/>
      <c r="Q2874" s="13"/>
      <c r="R2874" s="13"/>
      <c r="S2874" s="13"/>
      <c r="T2874" s="13"/>
      <c r="U2874" s="13"/>
      <c r="V2874" s="13"/>
      <c r="W2874" s="13"/>
      <c r="X2874" s="13"/>
      <c r="Y2874" s="13"/>
      <c r="Z2874" s="13"/>
      <c r="AA2874" s="13"/>
      <c r="AB2874" s="13"/>
      <c r="AC2874" s="13"/>
      <c r="AD2874" s="13"/>
      <c r="AE2874" s="13"/>
      <c r="AF2874" s="13"/>
      <c r="AG2874" s="13"/>
      <c r="AH2874" s="13"/>
      <c r="AI2874" s="13"/>
      <c r="AJ2874" s="13"/>
      <c r="AK2874" s="13"/>
      <c r="AL2874" s="13"/>
      <c r="AM2874" s="13"/>
      <c r="AN2874" s="13"/>
      <c r="AO2874" s="13"/>
      <c r="AP2874" s="13"/>
    </row>
    <row r="2875" spans="1:42" x14ac:dyDescent="0.25">
      <c r="A2875" s="13"/>
      <c r="C2875" s="13"/>
      <c r="D2875" s="13"/>
      <c r="E2875" s="13"/>
      <c r="F2875" s="13"/>
      <c r="G2875" s="13"/>
      <c r="H2875" s="13"/>
      <c r="I2875" s="13"/>
      <c r="J2875" s="13"/>
      <c r="K2875" s="13"/>
      <c r="L2875" s="13"/>
      <c r="M2875" s="13"/>
      <c r="N2875" s="13"/>
      <c r="O2875" s="13"/>
      <c r="P2875" s="13"/>
      <c r="Q2875" s="13"/>
      <c r="R2875" s="13"/>
      <c r="S2875" s="13"/>
      <c r="T2875" s="13"/>
      <c r="U2875" s="13"/>
      <c r="V2875" s="13"/>
      <c r="W2875" s="13"/>
      <c r="X2875" s="13"/>
      <c r="Y2875" s="13"/>
      <c r="Z2875" s="13"/>
      <c r="AA2875" s="13"/>
      <c r="AB2875" s="13"/>
      <c r="AC2875" s="13"/>
      <c r="AD2875" s="13"/>
      <c r="AE2875" s="13"/>
      <c r="AF2875" s="13"/>
      <c r="AG2875" s="13"/>
      <c r="AH2875" s="13"/>
      <c r="AI2875" s="13"/>
      <c r="AJ2875" s="13"/>
      <c r="AK2875" s="13"/>
      <c r="AL2875" s="13"/>
      <c r="AM2875" s="13"/>
      <c r="AN2875" s="13"/>
      <c r="AO2875" s="13"/>
      <c r="AP2875" s="13"/>
    </row>
    <row r="2876" spans="1:42" x14ac:dyDescent="0.25">
      <c r="A2876" s="13"/>
      <c r="C2876" s="13"/>
      <c r="D2876" s="13"/>
      <c r="E2876" s="13"/>
      <c r="F2876" s="13"/>
      <c r="G2876" s="13"/>
      <c r="H2876" s="13"/>
      <c r="I2876" s="13"/>
      <c r="J2876" s="13"/>
      <c r="K2876" s="13"/>
      <c r="L2876" s="13"/>
      <c r="M2876" s="13"/>
      <c r="N2876" s="13"/>
      <c r="O2876" s="13"/>
      <c r="P2876" s="13"/>
      <c r="Q2876" s="13"/>
      <c r="R2876" s="13"/>
      <c r="S2876" s="13"/>
      <c r="T2876" s="13"/>
      <c r="U2876" s="13"/>
      <c r="V2876" s="13"/>
      <c r="W2876" s="13"/>
      <c r="X2876" s="13"/>
      <c r="Y2876" s="13"/>
      <c r="Z2876" s="13"/>
      <c r="AA2876" s="13"/>
      <c r="AB2876" s="13"/>
      <c r="AC2876" s="13"/>
      <c r="AD2876" s="13"/>
      <c r="AE2876" s="13"/>
      <c r="AF2876" s="13"/>
      <c r="AG2876" s="13"/>
      <c r="AH2876" s="13"/>
      <c r="AI2876" s="13"/>
      <c r="AJ2876" s="13"/>
      <c r="AK2876" s="13"/>
      <c r="AL2876" s="13"/>
      <c r="AM2876" s="13"/>
      <c r="AN2876" s="13"/>
      <c r="AO2876" s="13"/>
      <c r="AP2876" s="13"/>
    </row>
    <row r="2877" spans="1:42" x14ac:dyDescent="0.25">
      <c r="A2877" s="13"/>
      <c r="C2877" s="13"/>
      <c r="D2877" s="13"/>
      <c r="E2877" s="13"/>
      <c r="F2877" s="13"/>
      <c r="G2877" s="13"/>
      <c r="H2877" s="13"/>
      <c r="I2877" s="13"/>
      <c r="J2877" s="13"/>
      <c r="K2877" s="13"/>
      <c r="L2877" s="13"/>
      <c r="M2877" s="13"/>
      <c r="N2877" s="13"/>
      <c r="O2877" s="13"/>
      <c r="P2877" s="13"/>
      <c r="Q2877" s="13"/>
      <c r="R2877" s="13"/>
      <c r="S2877" s="13"/>
      <c r="T2877" s="13"/>
      <c r="U2877" s="13"/>
      <c r="V2877" s="13"/>
      <c r="W2877" s="13"/>
      <c r="X2877" s="13"/>
      <c r="Y2877" s="13"/>
      <c r="Z2877" s="13"/>
      <c r="AA2877" s="13"/>
      <c r="AB2877" s="13"/>
      <c r="AC2877" s="13"/>
      <c r="AD2877" s="13"/>
      <c r="AE2877" s="13"/>
      <c r="AF2877" s="13"/>
      <c r="AG2877" s="13"/>
      <c r="AH2877" s="13"/>
      <c r="AI2877" s="13"/>
      <c r="AJ2877" s="13"/>
      <c r="AK2877" s="13"/>
      <c r="AL2877" s="13"/>
      <c r="AM2877" s="13"/>
      <c r="AN2877" s="13"/>
      <c r="AO2877" s="13"/>
      <c r="AP2877" s="13"/>
    </row>
    <row r="2878" spans="1:42" x14ac:dyDescent="0.25">
      <c r="A2878" s="13"/>
      <c r="C2878" s="13"/>
      <c r="D2878" s="13"/>
      <c r="E2878" s="13"/>
      <c r="F2878" s="13"/>
      <c r="G2878" s="13"/>
      <c r="H2878" s="13"/>
      <c r="I2878" s="13"/>
      <c r="J2878" s="13"/>
      <c r="K2878" s="13"/>
      <c r="L2878" s="13"/>
      <c r="M2878" s="13"/>
      <c r="N2878" s="13"/>
      <c r="O2878" s="13"/>
      <c r="P2878" s="13"/>
      <c r="Q2878" s="13"/>
      <c r="R2878" s="13"/>
      <c r="S2878" s="13"/>
      <c r="T2878" s="13"/>
      <c r="U2878" s="13"/>
      <c r="V2878" s="13"/>
      <c r="W2878" s="13"/>
      <c r="X2878" s="13"/>
      <c r="Y2878" s="13"/>
      <c r="Z2878" s="13"/>
      <c r="AA2878" s="13"/>
      <c r="AB2878" s="13"/>
      <c r="AC2878" s="13"/>
      <c r="AD2878" s="13"/>
      <c r="AE2878" s="13"/>
      <c r="AF2878" s="13"/>
      <c r="AG2878" s="13"/>
      <c r="AH2878" s="13"/>
      <c r="AI2878" s="13"/>
      <c r="AJ2878" s="13"/>
      <c r="AK2878" s="13"/>
      <c r="AL2878" s="13"/>
      <c r="AM2878" s="13"/>
      <c r="AN2878" s="13"/>
      <c r="AO2878" s="13"/>
      <c r="AP2878" s="13"/>
    </row>
    <row r="2879" spans="1:42" x14ac:dyDescent="0.25">
      <c r="A2879" s="13"/>
      <c r="C2879" s="13"/>
      <c r="D2879" s="13"/>
      <c r="E2879" s="13"/>
      <c r="F2879" s="13"/>
      <c r="G2879" s="13"/>
      <c r="H2879" s="13"/>
      <c r="I2879" s="13"/>
      <c r="J2879" s="13"/>
      <c r="K2879" s="13"/>
      <c r="L2879" s="13"/>
      <c r="M2879" s="13"/>
      <c r="N2879" s="13"/>
      <c r="O2879" s="13"/>
      <c r="P2879" s="13"/>
      <c r="Q2879" s="13"/>
      <c r="R2879" s="13"/>
      <c r="S2879" s="13"/>
      <c r="T2879" s="13"/>
      <c r="U2879" s="13"/>
      <c r="V2879" s="13"/>
      <c r="W2879" s="13"/>
      <c r="X2879" s="13"/>
      <c r="Y2879" s="13"/>
      <c r="Z2879" s="13"/>
      <c r="AA2879" s="13"/>
      <c r="AB2879" s="13"/>
      <c r="AC2879" s="13"/>
      <c r="AD2879" s="13"/>
      <c r="AE2879" s="13"/>
      <c r="AF2879" s="13"/>
      <c r="AG2879" s="13"/>
      <c r="AH2879" s="13"/>
      <c r="AI2879" s="13"/>
      <c r="AJ2879" s="13"/>
      <c r="AK2879" s="13"/>
      <c r="AL2879" s="13"/>
      <c r="AM2879" s="13"/>
      <c r="AN2879" s="13"/>
      <c r="AO2879" s="13"/>
      <c r="AP2879" s="13"/>
    </row>
    <row r="2880" spans="1:42" x14ac:dyDescent="0.25">
      <c r="A2880" s="13"/>
      <c r="C2880" s="13"/>
      <c r="D2880" s="13"/>
      <c r="E2880" s="13"/>
      <c r="F2880" s="13"/>
      <c r="G2880" s="13"/>
      <c r="H2880" s="13"/>
      <c r="I2880" s="13"/>
      <c r="J2880" s="13"/>
      <c r="K2880" s="13"/>
      <c r="L2880" s="13"/>
      <c r="M2880" s="13"/>
      <c r="N2880" s="13"/>
      <c r="O2880" s="13"/>
      <c r="P2880" s="13"/>
      <c r="Q2880" s="13"/>
      <c r="R2880" s="13"/>
      <c r="S2880" s="13"/>
      <c r="T2880" s="13"/>
      <c r="U2880" s="13"/>
      <c r="V2880" s="13"/>
      <c r="W2880" s="13"/>
      <c r="X2880" s="13"/>
      <c r="Y2880" s="13"/>
      <c r="Z2880" s="13"/>
      <c r="AA2880" s="13"/>
      <c r="AB2880" s="13"/>
      <c r="AC2880" s="13"/>
      <c r="AD2880" s="13"/>
      <c r="AE2880" s="13"/>
      <c r="AF2880" s="13"/>
      <c r="AG2880" s="13"/>
      <c r="AH2880" s="13"/>
      <c r="AI2880" s="13"/>
      <c r="AJ2880" s="13"/>
      <c r="AK2880" s="13"/>
      <c r="AL2880" s="13"/>
      <c r="AM2880" s="13"/>
      <c r="AN2880" s="13"/>
      <c r="AO2880" s="13"/>
      <c r="AP2880" s="13"/>
    </row>
    <row r="2881" spans="1:42" x14ac:dyDescent="0.25">
      <c r="A2881" s="13"/>
      <c r="C2881" s="13"/>
      <c r="D2881" s="13"/>
      <c r="E2881" s="13"/>
      <c r="F2881" s="13"/>
      <c r="G2881" s="13"/>
      <c r="H2881" s="13"/>
      <c r="I2881" s="13"/>
      <c r="J2881" s="13"/>
      <c r="K2881" s="13"/>
      <c r="L2881" s="13"/>
      <c r="M2881" s="13"/>
      <c r="N2881" s="13"/>
      <c r="O2881" s="13"/>
      <c r="P2881" s="13"/>
      <c r="Q2881" s="13"/>
      <c r="R2881" s="13"/>
      <c r="S2881" s="13"/>
      <c r="T2881" s="13"/>
      <c r="U2881" s="13"/>
      <c r="V2881" s="13"/>
      <c r="W2881" s="13"/>
      <c r="X2881" s="13"/>
      <c r="Y2881" s="13"/>
      <c r="Z2881" s="13"/>
      <c r="AA2881" s="13"/>
      <c r="AB2881" s="13"/>
      <c r="AC2881" s="13"/>
      <c r="AD2881" s="13"/>
      <c r="AE2881" s="13"/>
      <c r="AF2881" s="13"/>
      <c r="AG2881" s="13"/>
      <c r="AH2881" s="13"/>
      <c r="AI2881" s="13"/>
      <c r="AJ2881" s="13"/>
      <c r="AK2881" s="13"/>
      <c r="AL2881" s="13"/>
      <c r="AM2881" s="13"/>
      <c r="AN2881" s="13"/>
      <c r="AO2881" s="13"/>
      <c r="AP2881" s="13"/>
    </row>
    <row r="2882" spans="1:42" x14ac:dyDescent="0.25">
      <c r="A2882" s="13"/>
      <c r="C2882" s="13"/>
      <c r="D2882" s="13"/>
      <c r="E2882" s="13"/>
      <c r="F2882" s="13"/>
      <c r="G2882" s="13"/>
      <c r="H2882" s="13"/>
      <c r="I2882" s="13"/>
      <c r="J2882" s="13"/>
      <c r="K2882" s="13"/>
      <c r="L2882" s="13"/>
      <c r="M2882" s="13"/>
      <c r="N2882" s="13"/>
      <c r="O2882" s="13"/>
      <c r="P2882" s="13"/>
      <c r="Q2882" s="13"/>
      <c r="R2882" s="13"/>
      <c r="S2882" s="13"/>
      <c r="T2882" s="13"/>
      <c r="U2882" s="13"/>
      <c r="V2882" s="13"/>
      <c r="W2882" s="13"/>
      <c r="X2882" s="13"/>
      <c r="Y2882" s="13"/>
      <c r="Z2882" s="13"/>
      <c r="AA2882" s="13"/>
      <c r="AB2882" s="13"/>
      <c r="AC2882" s="13"/>
      <c r="AD2882" s="13"/>
      <c r="AE2882" s="13"/>
      <c r="AF2882" s="13"/>
      <c r="AG2882" s="13"/>
      <c r="AH2882" s="13"/>
      <c r="AI2882" s="13"/>
      <c r="AJ2882" s="13"/>
      <c r="AK2882" s="13"/>
      <c r="AL2882" s="13"/>
      <c r="AM2882" s="13"/>
      <c r="AN2882" s="13"/>
      <c r="AO2882" s="13"/>
      <c r="AP2882" s="13"/>
    </row>
    <row r="2883" spans="1:42" x14ac:dyDescent="0.25">
      <c r="A2883" s="13"/>
      <c r="C2883" s="13"/>
      <c r="D2883" s="13"/>
      <c r="E2883" s="13"/>
      <c r="F2883" s="13"/>
      <c r="G2883" s="13"/>
      <c r="H2883" s="13"/>
      <c r="I2883" s="13"/>
      <c r="J2883" s="13"/>
      <c r="K2883" s="13"/>
      <c r="L2883" s="13"/>
      <c r="M2883" s="13"/>
      <c r="N2883" s="13"/>
      <c r="O2883" s="13"/>
      <c r="P2883" s="13"/>
      <c r="Q2883" s="13"/>
      <c r="R2883" s="13"/>
      <c r="S2883" s="13"/>
      <c r="T2883" s="13"/>
      <c r="U2883" s="13"/>
      <c r="V2883" s="13"/>
      <c r="W2883" s="13"/>
      <c r="X2883" s="13"/>
      <c r="Y2883" s="13"/>
      <c r="Z2883" s="13"/>
      <c r="AA2883" s="13"/>
      <c r="AB2883" s="13"/>
      <c r="AC2883" s="13"/>
      <c r="AD2883" s="13"/>
      <c r="AE2883" s="13"/>
      <c r="AF2883" s="13"/>
      <c r="AG2883" s="13"/>
      <c r="AH2883" s="13"/>
      <c r="AI2883" s="13"/>
      <c r="AJ2883" s="13"/>
      <c r="AK2883" s="13"/>
      <c r="AL2883" s="13"/>
      <c r="AM2883" s="13"/>
      <c r="AN2883" s="13"/>
      <c r="AO2883" s="13"/>
      <c r="AP2883" s="13"/>
    </row>
    <row r="2884" spans="1:42" x14ac:dyDescent="0.25">
      <c r="A2884" s="13"/>
      <c r="C2884" s="13"/>
      <c r="D2884" s="13"/>
      <c r="E2884" s="13"/>
      <c r="F2884" s="13"/>
      <c r="G2884" s="13"/>
      <c r="H2884" s="13"/>
      <c r="I2884" s="13"/>
      <c r="J2884" s="13"/>
      <c r="K2884" s="13"/>
      <c r="L2884" s="13"/>
      <c r="M2884" s="13"/>
      <c r="N2884" s="13"/>
      <c r="O2884" s="13"/>
      <c r="P2884" s="13"/>
      <c r="Q2884" s="13"/>
      <c r="R2884" s="13"/>
      <c r="S2884" s="13"/>
      <c r="T2884" s="13"/>
      <c r="U2884" s="13"/>
      <c r="V2884" s="13"/>
      <c r="W2884" s="13"/>
      <c r="X2884" s="13"/>
      <c r="Y2884" s="13"/>
      <c r="Z2884" s="13"/>
      <c r="AA2884" s="13"/>
      <c r="AB2884" s="13"/>
      <c r="AC2884" s="13"/>
      <c r="AD2884" s="13"/>
      <c r="AE2884" s="13"/>
      <c r="AF2884" s="13"/>
      <c r="AG2884" s="13"/>
      <c r="AH2884" s="13"/>
      <c r="AI2884" s="13"/>
      <c r="AJ2884" s="13"/>
      <c r="AK2884" s="13"/>
      <c r="AL2884" s="13"/>
      <c r="AM2884" s="13"/>
      <c r="AN2884" s="13"/>
      <c r="AO2884" s="13"/>
      <c r="AP2884" s="13"/>
    </row>
    <row r="2885" spans="1:42" x14ac:dyDescent="0.25">
      <c r="A2885" s="13"/>
      <c r="C2885" s="13"/>
      <c r="D2885" s="13"/>
      <c r="E2885" s="13"/>
      <c r="F2885" s="13"/>
      <c r="G2885" s="13"/>
      <c r="H2885" s="13"/>
      <c r="I2885" s="13"/>
      <c r="J2885" s="13"/>
      <c r="K2885" s="13"/>
      <c r="L2885" s="13"/>
      <c r="M2885" s="13"/>
      <c r="N2885" s="13"/>
      <c r="O2885" s="13"/>
      <c r="P2885" s="13"/>
      <c r="Q2885" s="13"/>
      <c r="R2885" s="13"/>
      <c r="S2885" s="13"/>
      <c r="T2885" s="13"/>
      <c r="U2885" s="13"/>
      <c r="V2885" s="13"/>
      <c r="W2885" s="13"/>
      <c r="X2885" s="13"/>
      <c r="Y2885" s="13"/>
      <c r="Z2885" s="13"/>
      <c r="AA2885" s="13"/>
      <c r="AB2885" s="13"/>
      <c r="AC2885" s="13"/>
      <c r="AD2885" s="13"/>
      <c r="AE2885" s="13"/>
      <c r="AF2885" s="13"/>
      <c r="AG2885" s="13"/>
      <c r="AH2885" s="13"/>
      <c r="AI2885" s="13"/>
      <c r="AJ2885" s="13"/>
      <c r="AK2885" s="13"/>
      <c r="AL2885" s="13"/>
      <c r="AM2885" s="13"/>
      <c r="AN2885" s="13"/>
      <c r="AO2885" s="13"/>
      <c r="AP2885" s="13"/>
    </row>
    <row r="2886" spans="1:42" x14ac:dyDescent="0.25">
      <c r="A2886" s="13"/>
      <c r="C2886" s="13"/>
      <c r="D2886" s="13"/>
      <c r="E2886" s="13"/>
      <c r="F2886" s="13"/>
      <c r="G2886" s="13"/>
      <c r="H2886" s="13"/>
      <c r="I2886" s="13"/>
      <c r="J2886" s="13"/>
      <c r="K2886" s="13"/>
      <c r="L2886" s="13"/>
      <c r="M2886" s="13"/>
      <c r="N2886" s="13"/>
      <c r="O2886" s="13"/>
      <c r="P2886" s="13"/>
      <c r="Q2886" s="13"/>
      <c r="R2886" s="13"/>
      <c r="S2886" s="13"/>
      <c r="T2886" s="13"/>
      <c r="U2886" s="13"/>
      <c r="V2886" s="13"/>
      <c r="W2886" s="13"/>
      <c r="X2886" s="13"/>
      <c r="Y2886" s="13"/>
      <c r="Z2886" s="13"/>
      <c r="AA2886" s="13"/>
      <c r="AB2886" s="13"/>
      <c r="AC2886" s="13"/>
      <c r="AD2886" s="13"/>
      <c r="AE2886" s="13"/>
      <c r="AF2886" s="13"/>
      <c r="AG2886" s="13"/>
      <c r="AH2886" s="13"/>
      <c r="AI2886" s="13"/>
      <c r="AJ2886" s="13"/>
      <c r="AK2886" s="13"/>
      <c r="AL2886" s="13"/>
      <c r="AM2886" s="13"/>
      <c r="AN2886" s="13"/>
      <c r="AO2886" s="13"/>
      <c r="AP2886" s="13"/>
    </row>
    <row r="2887" spans="1:42" x14ac:dyDescent="0.25">
      <c r="A2887" s="13"/>
      <c r="C2887" s="13"/>
      <c r="D2887" s="13"/>
      <c r="E2887" s="13"/>
      <c r="F2887" s="13"/>
      <c r="G2887" s="13"/>
      <c r="H2887" s="13"/>
      <c r="I2887" s="13"/>
      <c r="J2887" s="13"/>
      <c r="K2887" s="13"/>
      <c r="L2887" s="13"/>
      <c r="M2887" s="13"/>
      <c r="N2887" s="13"/>
      <c r="O2887" s="13"/>
      <c r="P2887" s="13"/>
      <c r="Q2887" s="13"/>
      <c r="R2887" s="13"/>
      <c r="S2887" s="13"/>
      <c r="T2887" s="13"/>
      <c r="U2887" s="13"/>
      <c r="V2887" s="13"/>
      <c r="W2887" s="13"/>
      <c r="X2887" s="13"/>
      <c r="Y2887" s="13"/>
      <c r="Z2887" s="13"/>
      <c r="AA2887" s="13"/>
      <c r="AB2887" s="13"/>
      <c r="AC2887" s="13"/>
      <c r="AD2887" s="13"/>
      <c r="AE2887" s="13"/>
      <c r="AF2887" s="13"/>
      <c r="AG2887" s="13"/>
      <c r="AH2887" s="13"/>
      <c r="AI2887" s="13"/>
      <c r="AJ2887" s="13"/>
      <c r="AK2887" s="13"/>
      <c r="AL2887" s="13"/>
      <c r="AM2887" s="13"/>
      <c r="AN2887" s="13"/>
      <c r="AO2887" s="13"/>
      <c r="AP2887" s="13"/>
    </row>
    <row r="2888" spans="1:42" x14ac:dyDescent="0.25">
      <c r="A2888" s="13"/>
      <c r="C2888" s="13"/>
      <c r="D2888" s="13"/>
      <c r="E2888" s="13"/>
      <c r="F2888" s="13"/>
      <c r="G2888" s="13"/>
      <c r="H2888" s="13"/>
      <c r="I2888" s="13"/>
      <c r="J2888" s="13"/>
      <c r="K2888" s="13"/>
      <c r="L2888" s="13"/>
      <c r="M2888" s="13"/>
      <c r="N2888" s="13"/>
      <c r="O2888" s="13"/>
      <c r="P2888" s="13"/>
      <c r="Q2888" s="13"/>
      <c r="R2888" s="13"/>
      <c r="S2888" s="13"/>
      <c r="T2888" s="13"/>
      <c r="U2888" s="13"/>
      <c r="V2888" s="13"/>
      <c r="W2888" s="13"/>
      <c r="X2888" s="13"/>
      <c r="Y2888" s="13"/>
      <c r="Z2888" s="13"/>
      <c r="AA2888" s="13"/>
      <c r="AB2888" s="13"/>
      <c r="AC2888" s="13"/>
      <c r="AD2888" s="13"/>
      <c r="AE2888" s="13"/>
      <c r="AF2888" s="13"/>
      <c r="AG2888" s="13"/>
      <c r="AH2888" s="13"/>
      <c r="AI2888" s="13"/>
      <c r="AJ2888" s="13"/>
      <c r="AK2888" s="13"/>
      <c r="AL2888" s="13"/>
      <c r="AM2888" s="13"/>
      <c r="AN2888" s="13"/>
      <c r="AO2888" s="13"/>
      <c r="AP2888" s="13"/>
    </row>
    <row r="2889" spans="1:42" x14ac:dyDescent="0.25">
      <c r="A2889" s="13"/>
      <c r="C2889" s="13"/>
      <c r="D2889" s="13"/>
      <c r="E2889" s="13"/>
      <c r="F2889" s="13"/>
      <c r="G2889" s="13"/>
      <c r="H2889" s="13"/>
      <c r="I2889" s="13"/>
      <c r="J2889" s="13"/>
      <c r="K2889" s="13"/>
      <c r="L2889" s="13"/>
      <c r="M2889" s="13"/>
      <c r="N2889" s="13"/>
      <c r="O2889" s="13"/>
      <c r="P2889" s="13"/>
      <c r="Q2889" s="13"/>
      <c r="R2889" s="13"/>
      <c r="S2889" s="13"/>
      <c r="T2889" s="13"/>
      <c r="U2889" s="13"/>
      <c r="V2889" s="13"/>
      <c r="W2889" s="13"/>
      <c r="X2889" s="13"/>
      <c r="Y2889" s="13"/>
      <c r="Z2889" s="13"/>
      <c r="AA2889" s="13"/>
      <c r="AB2889" s="13"/>
      <c r="AC2889" s="13"/>
      <c r="AD2889" s="13"/>
      <c r="AE2889" s="13"/>
      <c r="AF2889" s="13"/>
      <c r="AG2889" s="13"/>
      <c r="AH2889" s="13"/>
      <c r="AI2889" s="13"/>
      <c r="AJ2889" s="13"/>
      <c r="AK2889" s="13"/>
      <c r="AL2889" s="13"/>
      <c r="AM2889" s="13"/>
      <c r="AN2889" s="13"/>
      <c r="AO2889" s="13"/>
      <c r="AP2889" s="13"/>
    </row>
    <row r="2890" spans="1:42" x14ac:dyDescent="0.25">
      <c r="A2890" s="13"/>
      <c r="C2890" s="13"/>
      <c r="D2890" s="13"/>
      <c r="E2890" s="13"/>
      <c r="F2890" s="13"/>
      <c r="G2890" s="13"/>
      <c r="H2890" s="13"/>
      <c r="I2890" s="13"/>
      <c r="J2890" s="13"/>
      <c r="K2890" s="13"/>
      <c r="L2890" s="13"/>
      <c r="M2890" s="13"/>
      <c r="N2890" s="13"/>
      <c r="O2890" s="13"/>
      <c r="P2890" s="13"/>
      <c r="Q2890" s="13"/>
      <c r="R2890" s="13"/>
      <c r="S2890" s="13"/>
      <c r="T2890" s="13"/>
      <c r="U2890" s="13"/>
      <c r="V2890" s="13"/>
      <c r="W2890" s="13"/>
      <c r="X2890" s="13"/>
      <c r="Y2890" s="13"/>
      <c r="Z2890" s="13"/>
      <c r="AA2890" s="13"/>
      <c r="AB2890" s="13"/>
      <c r="AC2890" s="13"/>
      <c r="AD2890" s="13"/>
      <c r="AE2890" s="13"/>
      <c r="AF2890" s="13"/>
      <c r="AG2890" s="13"/>
      <c r="AH2890" s="13"/>
      <c r="AI2890" s="13"/>
      <c r="AJ2890" s="13"/>
      <c r="AK2890" s="13"/>
      <c r="AL2890" s="13"/>
      <c r="AM2890" s="13"/>
      <c r="AN2890" s="13"/>
      <c r="AO2890" s="13"/>
      <c r="AP2890" s="13"/>
    </row>
    <row r="2891" spans="1:42" x14ac:dyDescent="0.25">
      <c r="A2891" s="13"/>
      <c r="C2891" s="13"/>
      <c r="D2891" s="13"/>
      <c r="E2891" s="13"/>
      <c r="F2891" s="13"/>
      <c r="G2891" s="13"/>
      <c r="H2891" s="13"/>
      <c r="I2891" s="13"/>
      <c r="J2891" s="13"/>
      <c r="K2891" s="13"/>
      <c r="L2891" s="13"/>
      <c r="M2891" s="13"/>
      <c r="N2891" s="13"/>
      <c r="O2891" s="13"/>
      <c r="P2891" s="13"/>
      <c r="Q2891" s="13"/>
      <c r="R2891" s="13"/>
      <c r="S2891" s="13"/>
      <c r="T2891" s="13"/>
      <c r="U2891" s="13"/>
      <c r="V2891" s="13"/>
      <c r="W2891" s="13"/>
      <c r="X2891" s="13"/>
      <c r="Y2891" s="13"/>
      <c r="Z2891" s="13"/>
      <c r="AA2891" s="13"/>
      <c r="AB2891" s="13"/>
      <c r="AC2891" s="13"/>
      <c r="AD2891" s="13"/>
      <c r="AE2891" s="13"/>
      <c r="AF2891" s="13"/>
      <c r="AG2891" s="13"/>
      <c r="AH2891" s="13"/>
      <c r="AI2891" s="13"/>
      <c r="AJ2891" s="13"/>
      <c r="AK2891" s="13"/>
      <c r="AL2891" s="13"/>
      <c r="AM2891" s="13"/>
      <c r="AN2891" s="13"/>
      <c r="AO2891" s="13"/>
      <c r="AP2891" s="13"/>
    </row>
    <row r="2892" spans="1:42" x14ac:dyDescent="0.25">
      <c r="A2892" s="13"/>
      <c r="C2892" s="13"/>
      <c r="D2892" s="13"/>
      <c r="E2892" s="13"/>
      <c r="F2892" s="13"/>
      <c r="G2892" s="13"/>
      <c r="H2892" s="13"/>
      <c r="I2892" s="13"/>
      <c r="J2892" s="13"/>
      <c r="K2892" s="13"/>
      <c r="L2892" s="13"/>
      <c r="M2892" s="13"/>
      <c r="N2892" s="13"/>
      <c r="O2892" s="13"/>
      <c r="P2892" s="13"/>
      <c r="Q2892" s="13"/>
      <c r="R2892" s="13"/>
      <c r="S2892" s="13"/>
      <c r="T2892" s="13"/>
      <c r="U2892" s="13"/>
      <c r="V2892" s="13"/>
      <c r="W2892" s="13"/>
      <c r="X2892" s="13"/>
      <c r="Y2892" s="13"/>
      <c r="Z2892" s="13"/>
      <c r="AA2892" s="13"/>
      <c r="AB2892" s="13"/>
      <c r="AC2892" s="13"/>
      <c r="AD2892" s="13"/>
      <c r="AE2892" s="13"/>
      <c r="AF2892" s="13"/>
      <c r="AG2892" s="13"/>
      <c r="AH2892" s="13"/>
      <c r="AI2892" s="13"/>
      <c r="AJ2892" s="13"/>
      <c r="AK2892" s="13"/>
      <c r="AL2892" s="13"/>
      <c r="AM2892" s="13"/>
      <c r="AN2892" s="13"/>
      <c r="AO2892" s="13"/>
      <c r="AP2892" s="13"/>
    </row>
    <row r="2893" spans="1:42" x14ac:dyDescent="0.25">
      <c r="A2893" s="13"/>
      <c r="C2893" s="13"/>
      <c r="D2893" s="13"/>
      <c r="E2893" s="13"/>
      <c r="F2893" s="13"/>
      <c r="G2893" s="13"/>
      <c r="H2893" s="13"/>
      <c r="I2893" s="13"/>
      <c r="J2893" s="13"/>
      <c r="K2893" s="13"/>
      <c r="L2893" s="13"/>
      <c r="M2893" s="13"/>
      <c r="N2893" s="13"/>
      <c r="O2893" s="13"/>
      <c r="P2893" s="13"/>
      <c r="Q2893" s="13"/>
      <c r="R2893" s="13"/>
      <c r="S2893" s="13"/>
      <c r="T2893" s="13"/>
      <c r="U2893" s="13"/>
      <c r="V2893" s="13"/>
      <c r="W2893" s="13"/>
      <c r="X2893" s="13"/>
      <c r="Y2893" s="13"/>
      <c r="Z2893" s="13"/>
      <c r="AA2893" s="13"/>
      <c r="AB2893" s="13"/>
      <c r="AC2893" s="13"/>
      <c r="AD2893" s="13"/>
      <c r="AE2893" s="13"/>
      <c r="AF2893" s="13"/>
      <c r="AG2893" s="13"/>
      <c r="AH2893" s="13"/>
      <c r="AI2893" s="13"/>
      <c r="AJ2893" s="13"/>
      <c r="AK2893" s="13"/>
      <c r="AL2893" s="13"/>
      <c r="AM2893" s="13"/>
      <c r="AN2893" s="13"/>
      <c r="AO2893" s="13"/>
      <c r="AP2893" s="13"/>
    </row>
    <row r="2894" spans="1:42" x14ac:dyDescent="0.25">
      <c r="A2894" s="13"/>
      <c r="C2894" s="13"/>
      <c r="D2894" s="13"/>
      <c r="E2894" s="13"/>
      <c r="F2894" s="13"/>
      <c r="G2894" s="13"/>
      <c r="H2894" s="13"/>
      <c r="I2894" s="13"/>
      <c r="J2894" s="13"/>
      <c r="K2894" s="13"/>
      <c r="L2894" s="13"/>
      <c r="M2894" s="13"/>
      <c r="N2894" s="13"/>
      <c r="O2894" s="13"/>
      <c r="P2894" s="13"/>
      <c r="Q2894" s="13"/>
      <c r="R2894" s="13"/>
      <c r="S2894" s="13"/>
      <c r="T2894" s="13"/>
      <c r="U2894" s="13"/>
      <c r="V2894" s="13"/>
      <c r="W2894" s="13"/>
      <c r="X2894" s="13"/>
      <c r="Y2894" s="13"/>
      <c r="Z2894" s="13"/>
      <c r="AA2894" s="13"/>
      <c r="AB2894" s="13"/>
      <c r="AC2894" s="13"/>
      <c r="AD2894" s="13"/>
      <c r="AE2894" s="13"/>
      <c r="AF2894" s="13"/>
      <c r="AG2894" s="13"/>
      <c r="AH2894" s="13"/>
      <c r="AI2894" s="13"/>
      <c r="AJ2894" s="13"/>
      <c r="AK2894" s="13"/>
      <c r="AL2894" s="13"/>
      <c r="AM2894" s="13"/>
      <c r="AN2894" s="13"/>
      <c r="AO2894" s="13"/>
      <c r="AP2894" s="13"/>
    </row>
    <row r="2895" spans="1:42" x14ac:dyDescent="0.25">
      <c r="A2895" s="13"/>
      <c r="C2895" s="13"/>
      <c r="D2895" s="13"/>
      <c r="E2895" s="13"/>
      <c r="F2895" s="13"/>
      <c r="G2895" s="13"/>
      <c r="H2895" s="13"/>
      <c r="I2895" s="13"/>
      <c r="J2895" s="13"/>
      <c r="K2895" s="13"/>
      <c r="L2895" s="13"/>
      <c r="M2895" s="13"/>
      <c r="N2895" s="13"/>
      <c r="O2895" s="13"/>
      <c r="P2895" s="13"/>
      <c r="Q2895" s="13"/>
      <c r="R2895" s="13"/>
      <c r="S2895" s="13"/>
      <c r="T2895" s="13"/>
      <c r="U2895" s="13"/>
      <c r="V2895" s="13"/>
      <c r="W2895" s="13"/>
      <c r="X2895" s="13"/>
      <c r="Y2895" s="13"/>
      <c r="Z2895" s="13"/>
      <c r="AA2895" s="13"/>
      <c r="AB2895" s="13"/>
      <c r="AC2895" s="13"/>
      <c r="AD2895" s="13"/>
      <c r="AE2895" s="13"/>
      <c r="AF2895" s="13"/>
      <c r="AG2895" s="13"/>
      <c r="AH2895" s="13"/>
      <c r="AI2895" s="13"/>
      <c r="AJ2895" s="13"/>
      <c r="AK2895" s="13"/>
      <c r="AL2895" s="13"/>
      <c r="AM2895" s="13"/>
      <c r="AN2895" s="13"/>
      <c r="AO2895" s="13"/>
      <c r="AP2895" s="13"/>
    </row>
    <row r="2896" spans="1:42" x14ac:dyDescent="0.25">
      <c r="A2896" s="13"/>
      <c r="C2896" s="13"/>
      <c r="D2896" s="13"/>
      <c r="E2896" s="13"/>
      <c r="F2896" s="13"/>
      <c r="G2896" s="13"/>
      <c r="H2896" s="13"/>
      <c r="I2896" s="13"/>
      <c r="J2896" s="13"/>
      <c r="K2896" s="13"/>
      <c r="L2896" s="13"/>
      <c r="M2896" s="13"/>
      <c r="N2896" s="13"/>
      <c r="O2896" s="13"/>
      <c r="P2896" s="13"/>
      <c r="Q2896" s="13"/>
      <c r="R2896" s="13"/>
      <c r="S2896" s="13"/>
      <c r="T2896" s="13"/>
      <c r="U2896" s="13"/>
      <c r="V2896" s="13"/>
      <c r="W2896" s="13"/>
      <c r="X2896" s="13"/>
      <c r="Y2896" s="13"/>
      <c r="Z2896" s="13"/>
      <c r="AA2896" s="13"/>
      <c r="AB2896" s="13"/>
      <c r="AC2896" s="13"/>
      <c r="AD2896" s="13"/>
      <c r="AE2896" s="13"/>
      <c r="AF2896" s="13"/>
      <c r="AG2896" s="13"/>
      <c r="AH2896" s="13"/>
      <c r="AI2896" s="13"/>
      <c r="AJ2896" s="13"/>
      <c r="AK2896" s="13"/>
      <c r="AL2896" s="13"/>
      <c r="AM2896" s="13"/>
      <c r="AN2896" s="13"/>
      <c r="AO2896" s="13"/>
      <c r="AP2896" s="13"/>
    </row>
    <row r="2897" spans="1:42" x14ac:dyDescent="0.25">
      <c r="A2897" s="13"/>
      <c r="C2897" s="13"/>
      <c r="D2897" s="13"/>
      <c r="E2897" s="13"/>
      <c r="F2897" s="13"/>
      <c r="G2897" s="13"/>
      <c r="H2897" s="13"/>
      <c r="I2897" s="13"/>
      <c r="J2897" s="13"/>
      <c r="K2897" s="13"/>
      <c r="L2897" s="13"/>
      <c r="M2897" s="13"/>
      <c r="N2897" s="13"/>
      <c r="O2897" s="13"/>
      <c r="P2897" s="13"/>
      <c r="Q2897" s="13"/>
      <c r="R2897" s="13"/>
      <c r="S2897" s="13"/>
      <c r="T2897" s="13"/>
      <c r="U2897" s="13"/>
      <c r="V2897" s="13"/>
      <c r="W2897" s="13"/>
      <c r="X2897" s="13"/>
      <c r="Y2897" s="13"/>
      <c r="Z2897" s="13"/>
      <c r="AA2897" s="13"/>
      <c r="AB2897" s="13"/>
      <c r="AC2897" s="13"/>
      <c r="AD2897" s="13"/>
      <c r="AE2897" s="13"/>
      <c r="AF2897" s="13"/>
      <c r="AG2897" s="13"/>
      <c r="AH2897" s="13"/>
      <c r="AI2897" s="13"/>
      <c r="AJ2897" s="13"/>
      <c r="AK2897" s="13"/>
      <c r="AL2897" s="13"/>
      <c r="AM2897" s="13"/>
      <c r="AN2897" s="13"/>
      <c r="AO2897" s="13"/>
      <c r="AP2897" s="13"/>
    </row>
    <row r="2898" spans="1:42" x14ac:dyDescent="0.25">
      <c r="A2898" s="13"/>
      <c r="C2898" s="13"/>
      <c r="D2898" s="13"/>
      <c r="E2898" s="13"/>
      <c r="F2898" s="13"/>
      <c r="G2898" s="13"/>
      <c r="H2898" s="13"/>
      <c r="I2898" s="13"/>
      <c r="J2898" s="13"/>
      <c r="K2898" s="13"/>
      <c r="L2898" s="13"/>
      <c r="M2898" s="13"/>
      <c r="N2898" s="13"/>
      <c r="O2898" s="13"/>
      <c r="P2898" s="13"/>
      <c r="Q2898" s="13"/>
      <c r="R2898" s="13"/>
      <c r="S2898" s="13"/>
      <c r="T2898" s="13"/>
      <c r="U2898" s="13"/>
      <c r="V2898" s="13"/>
      <c r="W2898" s="13"/>
      <c r="X2898" s="13"/>
      <c r="Y2898" s="13"/>
      <c r="Z2898" s="13"/>
      <c r="AA2898" s="13"/>
      <c r="AB2898" s="13"/>
      <c r="AC2898" s="13"/>
      <c r="AD2898" s="13"/>
      <c r="AE2898" s="13"/>
      <c r="AF2898" s="13"/>
      <c r="AG2898" s="13"/>
      <c r="AH2898" s="13"/>
      <c r="AI2898" s="13"/>
      <c r="AJ2898" s="13"/>
      <c r="AK2898" s="13"/>
      <c r="AL2898" s="13"/>
      <c r="AM2898" s="13"/>
      <c r="AN2898" s="13"/>
      <c r="AO2898" s="13"/>
      <c r="AP2898" s="13"/>
    </row>
    <row r="2899" spans="1:42" x14ac:dyDescent="0.25">
      <c r="A2899" s="13"/>
      <c r="C2899" s="13"/>
      <c r="D2899" s="13"/>
      <c r="E2899" s="13"/>
      <c r="F2899" s="13"/>
      <c r="G2899" s="13"/>
      <c r="H2899" s="13"/>
      <c r="I2899" s="13"/>
      <c r="J2899" s="13"/>
      <c r="K2899" s="13"/>
      <c r="L2899" s="13"/>
      <c r="M2899" s="13"/>
      <c r="N2899" s="13"/>
      <c r="O2899" s="13"/>
      <c r="P2899" s="13"/>
      <c r="Q2899" s="13"/>
      <c r="R2899" s="13"/>
      <c r="S2899" s="13"/>
      <c r="T2899" s="13"/>
      <c r="U2899" s="13"/>
      <c r="V2899" s="13"/>
      <c r="W2899" s="13"/>
      <c r="X2899" s="13"/>
      <c r="Y2899" s="13"/>
      <c r="Z2899" s="13"/>
      <c r="AA2899" s="13"/>
      <c r="AB2899" s="13"/>
      <c r="AC2899" s="13"/>
      <c r="AD2899" s="13"/>
      <c r="AE2899" s="13"/>
      <c r="AF2899" s="13"/>
      <c r="AG2899" s="13"/>
      <c r="AH2899" s="13"/>
      <c r="AI2899" s="13"/>
      <c r="AJ2899" s="13"/>
      <c r="AK2899" s="13"/>
      <c r="AL2899" s="13"/>
      <c r="AM2899" s="13"/>
      <c r="AN2899" s="13"/>
      <c r="AO2899" s="13"/>
      <c r="AP2899" s="13"/>
    </row>
    <row r="2900" spans="1:42" x14ac:dyDescent="0.25">
      <c r="A2900" s="13"/>
      <c r="C2900" s="13"/>
      <c r="D2900" s="13"/>
      <c r="E2900" s="13"/>
      <c r="F2900" s="13"/>
      <c r="G2900" s="13"/>
      <c r="H2900" s="13"/>
      <c r="I2900" s="13"/>
      <c r="J2900" s="13"/>
      <c r="K2900" s="13"/>
      <c r="L2900" s="13"/>
      <c r="M2900" s="13"/>
      <c r="N2900" s="13"/>
      <c r="O2900" s="13"/>
      <c r="P2900" s="13"/>
      <c r="Q2900" s="13"/>
      <c r="R2900" s="13"/>
      <c r="S2900" s="13"/>
      <c r="T2900" s="13"/>
      <c r="U2900" s="13"/>
      <c r="V2900" s="13"/>
      <c r="W2900" s="13"/>
      <c r="X2900" s="13"/>
      <c r="Y2900" s="13"/>
      <c r="Z2900" s="13"/>
      <c r="AA2900" s="13"/>
      <c r="AB2900" s="13"/>
      <c r="AC2900" s="13"/>
      <c r="AD2900" s="13"/>
      <c r="AE2900" s="13"/>
      <c r="AF2900" s="13"/>
      <c r="AG2900" s="13"/>
      <c r="AH2900" s="13"/>
      <c r="AI2900" s="13"/>
      <c r="AJ2900" s="13"/>
      <c r="AK2900" s="13"/>
      <c r="AL2900" s="13"/>
      <c r="AM2900" s="13"/>
      <c r="AN2900" s="13"/>
      <c r="AO2900" s="13"/>
      <c r="AP2900" s="13"/>
    </row>
    <row r="2901" spans="1:42" x14ac:dyDescent="0.25">
      <c r="A2901" s="13"/>
      <c r="C2901" s="13"/>
      <c r="D2901" s="13"/>
      <c r="E2901" s="13"/>
      <c r="F2901" s="13"/>
      <c r="G2901" s="13"/>
      <c r="H2901" s="13"/>
      <c r="I2901" s="13"/>
      <c r="J2901" s="13"/>
      <c r="K2901" s="13"/>
      <c r="L2901" s="13"/>
      <c r="M2901" s="13"/>
      <c r="N2901" s="13"/>
      <c r="O2901" s="13"/>
      <c r="P2901" s="13"/>
      <c r="Q2901" s="13"/>
      <c r="R2901" s="13"/>
      <c r="S2901" s="13"/>
      <c r="T2901" s="13"/>
      <c r="U2901" s="13"/>
      <c r="V2901" s="13"/>
      <c r="W2901" s="13"/>
      <c r="X2901" s="13"/>
      <c r="Y2901" s="13"/>
      <c r="Z2901" s="13"/>
      <c r="AA2901" s="13"/>
      <c r="AB2901" s="13"/>
      <c r="AC2901" s="13"/>
      <c r="AD2901" s="13"/>
      <c r="AE2901" s="13"/>
      <c r="AF2901" s="13"/>
      <c r="AG2901" s="13"/>
      <c r="AH2901" s="13"/>
      <c r="AI2901" s="13"/>
      <c r="AJ2901" s="13"/>
      <c r="AK2901" s="13"/>
      <c r="AL2901" s="13"/>
      <c r="AM2901" s="13"/>
      <c r="AN2901" s="13"/>
      <c r="AO2901" s="13"/>
      <c r="AP2901" s="13"/>
    </row>
    <row r="2902" spans="1:42" x14ac:dyDescent="0.25">
      <c r="A2902" s="13"/>
      <c r="C2902" s="13"/>
      <c r="D2902" s="13"/>
      <c r="E2902" s="13"/>
      <c r="F2902" s="13"/>
      <c r="G2902" s="13"/>
      <c r="H2902" s="13"/>
      <c r="I2902" s="13"/>
      <c r="J2902" s="13"/>
      <c r="K2902" s="13"/>
      <c r="L2902" s="13"/>
      <c r="M2902" s="13"/>
      <c r="N2902" s="13"/>
      <c r="O2902" s="13"/>
      <c r="P2902" s="13"/>
      <c r="Q2902" s="13"/>
      <c r="R2902" s="13"/>
      <c r="S2902" s="13"/>
      <c r="T2902" s="13"/>
      <c r="U2902" s="13"/>
      <c r="V2902" s="13"/>
      <c r="W2902" s="13"/>
      <c r="X2902" s="13"/>
      <c r="Y2902" s="13"/>
      <c r="Z2902" s="13"/>
      <c r="AA2902" s="13"/>
      <c r="AB2902" s="13"/>
      <c r="AC2902" s="13"/>
      <c r="AD2902" s="13"/>
      <c r="AE2902" s="13"/>
      <c r="AF2902" s="13"/>
      <c r="AG2902" s="13"/>
      <c r="AH2902" s="13"/>
      <c r="AI2902" s="13"/>
      <c r="AJ2902" s="13"/>
      <c r="AK2902" s="13"/>
      <c r="AL2902" s="13"/>
      <c r="AM2902" s="13"/>
      <c r="AN2902" s="13"/>
      <c r="AO2902" s="13"/>
      <c r="AP2902" s="13"/>
    </row>
    <row r="2903" spans="1:42" x14ac:dyDescent="0.25">
      <c r="A2903" s="13"/>
      <c r="C2903" s="13"/>
      <c r="D2903" s="13"/>
      <c r="E2903" s="13"/>
      <c r="F2903" s="13"/>
      <c r="G2903" s="13"/>
      <c r="H2903" s="13"/>
      <c r="I2903" s="13"/>
      <c r="J2903" s="13"/>
      <c r="K2903" s="13"/>
      <c r="L2903" s="13"/>
      <c r="M2903" s="13"/>
      <c r="N2903" s="13"/>
      <c r="O2903" s="13"/>
      <c r="P2903" s="13"/>
      <c r="Q2903" s="13"/>
      <c r="R2903" s="13"/>
      <c r="S2903" s="13"/>
      <c r="T2903" s="13"/>
      <c r="U2903" s="13"/>
      <c r="V2903" s="13"/>
      <c r="W2903" s="13"/>
      <c r="X2903" s="13"/>
      <c r="Y2903" s="13"/>
      <c r="Z2903" s="13"/>
      <c r="AA2903" s="13"/>
      <c r="AB2903" s="13"/>
      <c r="AC2903" s="13"/>
      <c r="AD2903" s="13"/>
      <c r="AE2903" s="13"/>
      <c r="AF2903" s="13"/>
      <c r="AG2903" s="13"/>
      <c r="AH2903" s="13"/>
      <c r="AI2903" s="13"/>
      <c r="AJ2903" s="13"/>
      <c r="AK2903" s="13"/>
      <c r="AL2903" s="13"/>
      <c r="AM2903" s="13"/>
      <c r="AN2903" s="13"/>
      <c r="AO2903" s="13"/>
      <c r="AP2903" s="13"/>
    </row>
    <row r="2904" spans="1:42" x14ac:dyDescent="0.25">
      <c r="A2904" s="13"/>
      <c r="C2904" s="13"/>
      <c r="D2904" s="13"/>
      <c r="E2904" s="13"/>
      <c r="F2904" s="13"/>
      <c r="G2904" s="13"/>
      <c r="H2904" s="13"/>
      <c r="I2904" s="13"/>
      <c r="J2904" s="13"/>
      <c r="K2904" s="13"/>
      <c r="L2904" s="13"/>
      <c r="M2904" s="13"/>
      <c r="N2904" s="13"/>
      <c r="O2904" s="13"/>
      <c r="P2904" s="13"/>
      <c r="Q2904" s="13"/>
      <c r="R2904" s="13"/>
      <c r="S2904" s="13"/>
      <c r="T2904" s="13"/>
      <c r="U2904" s="13"/>
      <c r="V2904" s="13"/>
      <c r="W2904" s="13"/>
      <c r="X2904" s="13"/>
      <c r="Y2904" s="13"/>
      <c r="Z2904" s="13"/>
      <c r="AA2904" s="13"/>
      <c r="AB2904" s="13"/>
      <c r="AC2904" s="13"/>
      <c r="AD2904" s="13"/>
      <c r="AE2904" s="13"/>
      <c r="AF2904" s="13"/>
      <c r="AG2904" s="13"/>
      <c r="AH2904" s="13"/>
      <c r="AI2904" s="13"/>
      <c r="AJ2904" s="13"/>
      <c r="AK2904" s="13"/>
      <c r="AL2904" s="13"/>
      <c r="AM2904" s="13"/>
      <c r="AN2904" s="13"/>
      <c r="AO2904" s="13"/>
      <c r="AP2904" s="13"/>
    </row>
    <row r="2905" spans="1:42" x14ac:dyDescent="0.25">
      <c r="A2905" s="13"/>
      <c r="C2905" s="13"/>
      <c r="D2905" s="13"/>
      <c r="E2905" s="13"/>
      <c r="F2905" s="13"/>
      <c r="G2905" s="13"/>
      <c r="H2905" s="13"/>
      <c r="I2905" s="13"/>
      <c r="J2905" s="13"/>
      <c r="K2905" s="13"/>
      <c r="L2905" s="13"/>
      <c r="M2905" s="13"/>
      <c r="N2905" s="13"/>
      <c r="O2905" s="13"/>
      <c r="P2905" s="13"/>
      <c r="Q2905" s="13"/>
      <c r="R2905" s="13"/>
      <c r="S2905" s="13"/>
      <c r="T2905" s="13"/>
      <c r="U2905" s="13"/>
      <c r="V2905" s="13"/>
      <c r="W2905" s="13"/>
      <c r="X2905" s="13"/>
      <c r="Y2905" s="13"/>
      <c r="Z2905" s="13"/>
      <c r="AA2905" s="13"/>
      <c r="AB2905" s="13"/>
      <c r="AC2905" s="13"/>
      <c r="AD2905" s="13"/>
      <c r="AE2905" s="13"/>
      <c r="AF2905" s="13"/>
      <c r="AG2905" s="13"/>
      <c r="AH2905" s="13"/>
      <c r="AI2905" s="13"/>
      <c r="AJ2905" s="13"/>
      <c r="AK2905" s="13"/>
      <c r="AL2905" s="13"/>
      <c r="AM2905" s="13"/>
      <c r="AN2905" s="13"/>
      <c r="AO2905" s="13"/>
      <c r="AP2905" s="13"/>
    </row>
    <row r="2906" spans="1:42" x14ac:dyDescent="0.25">
      <c r="A2906" s="13"/>
      <c r="C2906" s="13"/>
      <c r="D2906" s="13"/>
      <c r="E2906" s="13"/>
      <c r="F2906" s="13"/>
      <c r="G2906" s="13"/>
      <c r="H2906" s="13"/>
      <c r="I2906" s="13"/>
      <c r="J2906" s="13"/>
      <c r="K2906" s="13"/>
      <c r="L2906" s="13"/>
      <c r="M2906" s="13"/>
      <c r="N2906" s="13"/>
      <c r="O2906" s="13"/>
      <c r="P2906" s="13"/>
      <c r="Q2906" s="13"/>
      <c r="R2906" s="13"/>
      <c r="S2906" s="13"/>
      <c r="T2906" s="13"/>
      <c r="U2906" s="13"/>
      <c r="V2906" s="13"/>
      <c r="W2906" s="13"/>
      <c r="X2906" s="13"/>
      <c r="Y2906" s="13"/>
      <c r="Z2906" s="13"/>
      <c r="AA2906" s="13"/>
      <c r="AB2906" s="13"/>
      <c r="AC2906" s="13"/>
      <c r="AD2906" s="13"/>
      <c r="AE2906" s="13"/>
      <c r="AF2906" s="13"/>
      <c r="AG2906" s="13"/>
      <c r="AH2906" s="13"/>
      <c r="AI2906" s="13"/>
      <c r="AJ2906" s="13"/>
      <c r="AK2906" s="13"/>
      <c r="AL2906" s="13"/>
      <c r="AM2906" s="13"/>
      <c r="AN2906" s="13"/>
      <c r="AO2906" s="13"/>
      <c r="AP2906" s="13"/>
    </row>
    <row r="2907" spans="1:42" x14ac:dyDescent="0.25">
      <c r="A2907" s="13"/>
      <c r="C2907" s="13"/>
      <c r="D2907" s="13"/>
      <c r="E2907" s="13"/>
      <c r="F2907" s="13"/>
      <c r="G2907" s="13"/>
      <c r="H2907" s="13"/>
      <c r="I2907" s="13"/>
      <c r="J2907" s="13"/>
      <c r="K2907" s="13"/>
      <c r="L2907" s="13"/>
      <c r="M2907" s="13"/>
      <c r="N2907" s="13"/>
      <c r="O2907" s="13"/>
      <c r="P2907" s="13"/>
      <c r="Q2907" s="13"/>
      <c r="R2907" s="13"/>
      <c r="S2907" s="13"/>
      <c r="T2907" s="13"/>
      <c r="U2907" s="13"/>
      <c r="V2907" s="13"/>
      <c r="W2907" s="13"/>
      <c r="X2907" s="13"/>
      <c r="Y2907" s="13"/>
      <c r="Z2907" s="13"/>
      <c r="AA2907" s="13"/>
      <c r="AB2907" s="13"/>
      <c r="AC2907" s="13"/>
      <c r="AD2907" s="13"/>
      <c r="AE2907" s="13"/>
      <c r="AF2907" s="13"/>
      <c r="AG2907" s="13"/>
      <c r="AH2907" s="13"/>
      <c r="AI2907" s="13"/>
      <c r="AJ2907" s="13"/>
      <c r="AK2907" s="13"/>
      <c r="AL2907" s="13"/>
      <c r="AM2907" s="13"/>
      <c r="AN2907" s="13"/>
      <c r="AO2907" s="13"/>
      <c r="AP2907" s="13"/>
    </row>
    <row r="2908" spans="1:42" x14ac:dyDescent="0.25">
      <c r="A2908" s="13"/>
      <c r="C2908" s="13"/>
      <c r="D2908" s="13"/>
      <c r="E2908" s="13"/>
      <c r="F2908" s="13"/>
      <c r="G2908" s="13"/>
      <c r="H2908" s="13"/>
      <c r="I2908" s="13"/>
      <c r="J2908" s="13"/>
      <c r="K2908" s="13"/>
      <c r="L2908" s="13"/>
      <c r="M2908" s="13"/>
      <c r="N2908" s="13"/>
      <c r="O2908" s="13"/>
      <c r="P2908" s="13"/>
      <c r="Q2908" s="13"/>
      <c r="R2908" s="13"/>
      <c r="S2908" s="13"/>
      <c r="T2908" s="13"/>
      <c r="U2908" s="13"/>
      <c r="V2908" s="13"/>
      <c r="W2908" s="13"/>
      <c r="X2908" s="13"/>
      <c r="Y2908" s="13"/>
      <c r="Z2908" s="13"/>
      <c r="AA2908" s="13"/>
      <c r="AB2908" s="13"/>
      <c r="AC2908" s="13"/>
      <c r="AD2908" s="13"/>
      <c r="AE2908" s="13"/>
      <c r="AF2908" s="13"/>
      <c r="AG2908" s="13"/>
      <c r="AH2908" s="13"/>
      <c r="AI2908" s="13"/>
      <c r="AJ2908" s="13"/>
      <c r="AK2908" s="13"/>
      <c r="AL2908" s="13"/>
      <c r="AM2908" s="13"/>
      <c r="AN2908" s="13"/>
      <c r="AO2908" s="13"/>
      <c r="AP2908" s="13"/>
    </row>
    <row r="2909" spans="1:42" x14ac:dyDescent="0.25">
      <c r="A2909" s="13"/>
      <c r="C2909" s="13"/>
      <c r="D2909" s="13"/>
      <c r="E2909" s="13"/>
      <c r="F2909" s="13"/>
      <c r="G2909" s="13"/>
      <c r="H2909" s="13"/>
      <c r="I2909" s="13"/>
      <c r="J2909" s="13"/>
      <c r="K2909" s="13"/>
      <c r="L2909" s="13"/>
      <c r="M2909" s="13"/>
      <c r="N2909" s="13"/>
      <c r="O2909" s="13"/>
      <c r="P2909" s="13"/>
      <c r="Q2909" s="13"/>
      <c r="R2909" s="13"/>
      <c r="S2909" s="13"/>
      <c r="T2909" s="13"/>
      <c r="U2909" s="13"/>
      <c r="V2909" s="13"/>
      <c r="W2909" s="13"/>
      <c r="X2909" s="13"/>
      <c r="Y2909" s="13"/>
      <c r="Z2909" s="13"/>
      <c r="AA2909" s="13"/>
      <c r="AB2909" s="13"/>
      <c r="AC2909" s="13"/>
      <c r="AD2909" s="13"/>
      <c r="AE2909" s="13"/>
      <c r="AF2909" s="13"/>
      <c r="AG2909" s="13"/>
      <c r="AH2909" s="13"/>
      <c r="AI2909" s="13"/>
      <c r="AJ2909" s="13"/>
      <c r="AK2909" s="13"/>
      <c r="AL2909" s="13"/>
      <c r="AM2909" s="13"/>
      <c r="AN2909" s="13"/>
      <c r="AO2909" s="13"/>
      <c r="AP2909" s="13"/>
    </row>
    <row r="2910" spans="1:42" x14ac:dyDescent="0.25">
      <c r="A2910" s="13"/>
      <c r="C2910" s="13"/>
      <c r="D2910" s="13"/>
      <c r="E2910" s="13"/>
      <c r="F2910" s="13"/>
      <c r="G2910" s="13"/>
      <c r="H2910" s="13"/>
      <c r="I2910" s="13"/>
      <c r="J2910" s="13"/>
      <c r="K2910" s="13"/>
      <c r="L2910" s="13"/>
      <c r="M2910" s="13"/>
      <c r="N2910" s="13"/>
      <c r="O2910" s="13"/>
      <c r="P2910" s="13"/>
      <c r="Q2910" s="13"/>
      <c r="R2910" s="13"/>
      <c r="S2910" s="13"/>
      <c r="T2910" s="13"/>
      <c r="U2910" s="13"/>
      <c r="V2910" s="13"/>
      <c r="W2910" s="13"/>
      <c r="X2910" s="13"/>
      <c r="Y2910" s="13"/>
      <c r="Z2910" s="13"/>
      <c r="AA2910" s="13"/>
      <c r="AB2910" s="13"/>
      <c r="AC2910" s="13"/>
      <c r="AD2910" s="13"/>
      <c r="AE2910" s="13"/>
      <c r="AF2910" s="13"/>
      <c r="AG2910" s="13"/>
      <c r="AH2910" s="13"/>
      <c r="AI2910" s="13"/>
      <c r="AJ2910" s="13"/>
      <c r="AK2910" s="13"/>
      <c r="AL2910" s="13"/>
      <c r="AM2910" s="13"/>
      <c r="AN2910" s="13"/>
      <c r="AO2910" s="13"/>
      <c r="AP2910" s="13"/>
    </row>
    <row r="2911" spans="1:42" x14ac:dyDescent="0.25">
      <c r="A2911" s="13"/>
      <c r="C2911" s="13"/>
      <c r="D2911" s="13"/>
      <c r="E2911" s="13"/>
      <c r="F2911" s="13"/>
      <c r="G2911" s="13"/>
      <c r="H2911" s="13"/>
      <c r="I2911" s="13"/>
      <c r="J2911" s="13"/>
      <c r="K2911" s="13"/>
      <c r="L2911" s="13"/>
      <c r="M2911" s="13"/>
      <c r="N2911" s="13"/>
      <c r="O2911" s="13"/>
      <c r="P2911" s="13"/>
      <c r="Q2911" s="13"/>
      <c r="R2911" s="13"/>
      <c r="S2911" s="13"/>
      <c r="T2911" s="13"/>
      <c r="U2911" s="13"/>
      <c r="V2911" s="13"/>
      <c r="W2911" s="13"/>
      <c r="X2911" s="13"/>
      <c r="Y2911" s="13"/>
      <c r="Z2911" s="13"/>
      <c r="AA2911" s="13"/>
      <c r="AB2911" s="13"/>
      <c r="AC2911" s="13"/>
      <c r="AD2911" s="13"/>
      <c r="AE2911" s="13"/>
      <c r="AF2911" s="13"/>
      <c r="AG2911" s="13"/>
      <c r="AH2911" s="13"/>
      <c r="AI2911" s="13"/>
      <c r="AJ2911" s="13"/>
      <c r="AK2911" s="13"/>
      <c r="AL2911" s="13"/>
      <c r="AM2911" s="13"/>
      <c r="AN2911" s="13"/>
      <c r="AO2911" s="13"/>
      <c r="AP2911" s="13"/>
    </row>
    <row r="2912" spans="1:42" x14ac:dyDescent="0.25">
      <c r="A2912" s="13"/>
      <c r="C2912" s="13"/>
      <c r="D2912" s="13"/>
      <c r="E2912" s="13"/>
      <c r="F2912" s="13"/>
      <c r="G2912" s="13"/>
      <c r="H2912" s="13"/>
      <c r="I2912" s="13"/>
      <c r="J2912" s="13"/>
      <c r="K2912" s="13"/>
      <c r="L2912" s="13"/>
      <c r="M2912" s="13"/>
      <c r="N2912" s="13"/>
      <c r="O2912" s="13"/>
      <c r="P2912" s="13"/>
      <c r="Q2912" s="13"/>
      <c r="R2912" s="13"/>
      <c r="S2912" s="13"/>
      <c r="T2912" s="13"/>
      <c r="U2912" s="13"/>
      <c r="V2912" s="13"/>
      <c r="W2912" s="13"/>
      <c r="X2912" s="13"/>
      <c r="Y2912" s="13"/>
      <c r="Z2912" s="13"/>
      <c r="AA2912" s="13"/>
      <c r="AB2912" s="13"/>
      <c r="AC2912" s="13"/>
      <c r="AD2912" s="13"/>
      <c r="AE2912" s="13"/>
      <c r="AF2912" s="13"/>
      <c r="AG2912" s="13"/>
      <c r="AH2912" s="13"/>
      <c r="AI2912" s="13"/>
      <c r="AJ2912" s="13"/>
      <c r="AK2912" s="13"/>
      <c r="AL2912" s="13"/>
      <c r="AM2912" s="13"/>
      <c r="AN2912" s="13"/>
      <c r="AO2912" s="13"/>
      <c r="AP2912" s="13"/>
    </row>
    <row r="2913" spans="1:42" x14ac:dyDescent="0.25">
      <c r="A2913" s="13"/>
      <c r="C2913" s="13"/>
      <c r="D2913" s="13"/>
      <c r="E2913" s="13"/>
      <c r="F2913" s="13"/>
      <c r="G2913" s="13"/>
      <c r="H2913" s="13"/>
      <c r="I2913" s="13"/>
      <c r="J2913" s="13"/>
      <c r="K2913" s="13"/>
      <c r="L2913" s="13"/>
      <c r="M2913" s="13"/>
      <c r="N2913" s="13"/>
      <c r="O2913" s="13"/>
      <c r="P2913" s="13"/>
      <c r="Q2913" s="13"/>
      <c r="R2913" s="13"/>
      <c r="S2913" s="13"/>
      <c r="T2913" s="13"/>
      <c r="U2913" s="13"/>
      <c r="V2913" s="13"/>
      <c r="W2913" s="13"/>
      <c r="X2913" s="13"/>
      <c r="Y2913" s="13"/>
      <c r="Z2913" s="13"/>
      <c r="AA2913" s="13"/>
      <c r="AB2913" s="13"/>
      <c r="AC2913" s="13"/>
      <c r="AD2913" s="13"/>
      <c r="AE2913" s="13"/>
      <c r="AF2913" s="13"/>
      <c r="AG2913" s="13"/>
      <c r="AH2913" s="13"/>
      <c r="AI2913" s="13"/>
      <c r="AJ2913" s="13"/>
      <c r="AK2913" s="13"/>
      <c r="AL2913" s="13"/>
      <c r="AM2913" s="13"/>
      <c r="AN2913" s="13"/>
      <c r="AO2913" s="13"/>
      <c r="AP2913" s="13"/>
    </row>
    <row r="2914" spans="1:42" x14ac:dyDescent="0.25">
      <c r="A2914" s="13"/>
      <c r="C2914" s="13"/>
      <c r="D2914" s="13"/>
      <c r="E2914" s="13"/>
      <c r="F2914" s="13"/>
      <c r="G2914" s="13"/>
      <c r="H2914" s="13"/>
      <c r="I2914" s="13"/>
      <c r="J2914" s="13"/>
      <c r="K2914" s="13"/>
      <c r="L2914" s="13"/>
      <c r="M2914" s="13"/>
      <c r="N2914" s="13"/>
      <c r="O2914" s="13"/>
      <c r="P2914" s="13"/>
      <c r="Q2914" s="13"/>
      <c r="R2914" s="13"/>
      <c r="S2914" s="13"/>
      <c r="T2914" s="13"/>
      <c r="U2914" s="13"/>
      <c r="V2914" s="13"/>
      <c r="W2914" s="13"/>
      <c r="X2914" s="13"/>
      <c r="Y2914" s="13"/>
      <c r="Z2914" s="13"/>
      <c r="AA2914" s="13"/>
      <c r="AB2914" s="13"/>
      <c r="AC2914" s="13"/>
      <c r="AD2914" s="13"/>
      <c r="AE2914" s="13"/>
      <c r="AF2914" s="13"/>
      <c r="AG2914" s="13"/>
      <c r="AH2914" s="13"/>
      <c r="AI2914" s="13"/>
      <c r="AJ2914" s="13"/>
      <c r="AK2914" s="13"/>
      <c r="AL2914" s="13"/>
      <c r="AM2914" s="13"/>
      <c r="AN2914" s="13"/>
      <c r="AO2914" s="13"/>
      <c r="AP2914" s="13"/>
    </row>
    <row r="2915" spans="1:42" x14ac:dyDescent="0.25">
      <c r="A2915" s="13"/>
      <c r="C2915" s="13"/>
      <c r="D2915" s="13"/>
      <c r="E2915" s="13"/>
      <c r="F2915" s="13"/>
      <c r="G2915" s="13"/>
      <c r="H2915" s="13"/>
      <c r="I2915" s="13"/>
      <c r="J2915" s="13"/>
      <c r="K2915" s="13"/>
      <c r="L2915" s="13"/>
      <c r="M2915" s="13"/>
      <c r="N2915" s="13"/>
      <c r="O2915" s="13"/>
      <c r="P2915" s="13"/>
      <c r="Q2915" s="13"/>
      <c r="R2915" s="13"/>
      <c r="S2915" s="13"/>
      <c r="T2915" s="13"/>
      <c r="U2915" s="13"/>
      <c r="V2915" s="13"/>
      <c r="W2915" s="13"/>
      <c r="X2915" s="13"/>
      <c r="Y2915" s="13"/>
      <c r="Z2915" s="13"/>
      <c r="AA2915" s="13"/>
      <c r="AB2915" s="13"/>
      <c r="AC2915" s="13"/>
      <c r="AD2915" s="13"/>
      <c r="AE2915" s="13"/>
      <c r="AF2915" s="13"/>
      <c r="AG2915" s="13"/>
      <c r="AH2915" s="13"/>
      <c r="AI2915" s="13"/>
      <c r="AJ2915" s="13"/>
      <c r="AK2915" s="13"/>
      <c r="AL2915" s="13"/>
      <c r="AM2915" s="13"/>
      <c r="AN2915" s="13"/>
      <c r="AO2915" s="13"/>
      <c r="AP2915" s="13"/>
    </row>
    <row r="2916" spans="1:42" x14ac:dyDescent="0.25">
      <c r="A2916" s="13"/>
      <c r="C2916" s="13"/>
      <c r="D2916" s="13"/>
      <c r="E2916" s="13"/>
      <c r="F2916" s="13"/>
      <c r="G2916" s="13"/>
      <c r="H2916" s="13"/>
      <c r="I2916" s="13"/>
      <c r="J2916" s="13"/>
      <c r="K2916" s="13"/>
      <c r="L2916" s="13"/>
      <c r="M2916" s="13"/>
      <c r="N2916" s="13"/>
      <c r="O2916" s="13"/>
      <c r="P2916" s="13"/>
      <c r="Q2916" s="13"/>
      <c r="R2916" s="13"/>
      <c r="S2916" s="13"/>
      <c r="T2916" s="13"/>
      <c r="U2916" s="13"/>
      <c r="V2916" s="13"/>
      <c r="W2916" s="13"/>
      <c r="X2916" s="13"/>
      <c r="Y2916" s="13"/>
      <c r="Z2916" s="13"/>
      <c r="AA2916" s="13"/>
      <c r="AB2916" s="13"/>
      <c r="AC2916" s="13"/>
      <c r="AD2916" s="13"/>
      <c r="AE2916" s="13"/>
      <c r="AF2916" s="13"/>
      <c r="AG2916" s="13"/>
      <c r="AH2916" s="13"/>
      <c r="AI2916" s="13"/>
      <c r="AJ2916" s="13"/>
      <c r="AK2916" s="13"/>
      <c r="AL2916" s="13"/>
      <c r="AM2916" s="13"/>
      <c r="AN2916" s="13"/>
      <c r="AO2916" s="13"/>
      <c r="AP2916" s="13"/>
    </row>
    <row r="2917" spans="1:42" x14ac:dyDescent="0.25">
      <c r="A2917" s="13"/>
      <c r="C2917" s="13"/>
      <c r="D2917" s="13"/>
      <c r="E2917" s="13"/>
      <c r="F2917" s="13"/>
      <c r="G2917" s="13"/>
      <c r="H2917" s="13"/>
      <c r="I2917" s="13"/>
      <c r="J2917" s="13"/>
      <c r="K2917" s="13"/>
      <c r="L2917" s="13"/>
      <c r="M2917" s="13"/>
      <c r="N2917" s="13"/>
      <c r="O2917" s="13"/>
      <c r="P2917" s="13"/>
      <c r="Q2917" s="13"/>
      <c r="R2917" s="13"/>
      <c r="S2917" s="13"/>
      <c r="T2917" s="13"/>
      <c r="U2917" s="13"/>
      <c r="V2917" s="13"/>
      <c r="W2917" s="13"/>
      <c r="X2917" s="13"/>
      <c r="Y2917" s="13"/>
      <c r="Z2917" s="13"/>
      <c r="AA2917" s="13"/>
      <c r="AB2917" s="13"/>
      <c r="AC2917" s="13"/>
      <c r="AD2917" s="13"/>
      <c r="AE2917" s="13"/>
      <c r="AF2917" s="13"/>
      <c r="AG2917" s="13"/>
      <c r="AH2917" s="13"/>
      <c r="AI2917" s="13"/>
      <c r="AJ2917" s="13"/>
      <c r="AK2917" s="13"/>
      <c r="AL2917" s="13"/>
      <c r="AM2917" s="13"/>
      <c r="AN2917" s="13"/>
      <c r="AO2917" s="13"/>
      <c r="AP2917" s="13"/>
    </row>
    <row r="2918" spans="1:42" x14ac:dyDescent="0.25">
      <c r="A2918" s="13"/>
      <c r="C2918" s="13"/>
      <c r="D2918" s="13"/>
      <c r="E2918" s="13"/>
      <c r="F2918" s="13"/>
      <c r="G2918" s="13"/>
      <c r="H2918" s="13"/>
      <c r="I2918" s="13"/>
      <c r="J2918" s="13"/>
      <c r="K2918" s="13"/>
      <c r="L2918" s="13"/>
      <c r="M2918" s="13"/>
      <c r="N2918" s="13"/>
      <c r="O2918" s="13"/>
      <c r="P2918" s="13"/>
      <c r="Q2918" s="13"/>
      <c r="R2918" s="13"/>
      <c r="S2918" s="13"/>
      <c r="T2918" s="13"/>
      <c r="U2918" s="13"/>
      <c r="V2918" s="13"/>
      <c r="W2918" s="13"/>
      <c r="X2918" s="13"/>
      <c r="Y2918" s="13"/>
      <c r="Z2918" s="13"/>
      <c r="AA2918" s="13"/>
      <c r="AB2918" s="13"/>
      <c r="AC2918" s="13"/>
      <c r="AD2918" s="13"/>
      <c r="AE2918" s="13"/>
      <c r="AF2918" s="13"/>
      <c r="AG2918" s="13"/>
      <c r="AH2918" s="13"/>
      <c r="AI2918" s="13"/>
      <c r="AJ2918" s="13"/>
      <c r="AK2918" s="13"/>
      <c r="AL2918" s="13"/>
      <c r="AM2918" s="13"/>
      <c r="AN2918" s="13"/>
      <c r="AO2918" s="13"/>
      <c r="AP2918" s="13"/>
    </row>
    <row r="2919" spans="1:42" x14ac:dyDescent="0.25">
      <c r="A2919" s="13"/>
      <c r="C2919" s="13"/>
      <c r="D2919" s="13"/>
      <c r="E2919" s="13"/>
      <c r="F2919" s="13"/>
      <c r="G2919" s="13"/>
      <c r="H2919" s="13"/>
      <c r="I2919" s="13"/>
      <c r="J2919" s="13"/>
      <c r="K2919" s="13"/>
      <c r="L2919" s="13"/>
      <c r="M2919" s="13"/>
      <c r="N2919" s="13"/>
      <c r="O2919" s="13"/>
      <c r="P2919" s="13"/>
      <c r="Q2919" s="13"/>
      <c r="R2919" s="13"/>
      <c r="S2919" s="13"/>
      <c r="T2919" s="13"/>
      <c r="U2919" s="13"/>
      <c r="V2919" s="13"/>
      <c r="W2919" s="13"/>
      <c r="X2919" s="13"/>
      <c r="Y2919" s="13"/>
      <c r="Z2919" s="13"/>
      <c r="AA2919" s="13"/>
      <c r="AB2919" s="13"/>
      <c r="AC2919" s="13"/>
      <c r="AD2919" s="13"/>
      <c r="AE2919" s="13"/>
      <c r="AF2919" s="13"/>
      <c r="AG2919" s="13"/>
      <c r="AH2919" s="13"/>
      <c r="AI2919" s="13"/>
      <c r="AJ2919" s="13"/>
      <c r="AK2919" s="13"/>
      <c r="AL2919" s="13"/>
      <c r="AM2919" s="13"/>
      <c r="AN2919" s="13"/>
      <c r="AO2919" s="13"/>
      <c r="AP2919" s="13"/>
    </row>
    <row r="2920" spans="1:42" x14ac:dyDescent="0.25">
      <c r="A2920" s="13"/>
      <c r="C2920" s="13"/>
      <c r="D2920" s="13"/>
      <c r="E2920" s="13"/>
      <c r="F2920" s="13"/>
      <c r="G2920" s="13"/>
      <c r="H2920" s="13"/>
      <c r="I2920" s="13"/>
      <c r="J2920" s="13"/>
      <c r="K2920" s="13"/>
      <c r="L2920" s="13"/>
      <c r="M2920" s="13"/>
      <c r="N2920" s="13"/>
      <c r="O2920" s="13"/>
      <c r="P2920" s="13"/>
      <c r="Q2920" s="13"/>
      <c r="R2920" s="13"/>
      <c r="S2920" s="13"/>
      <c r="T2920" s="13"/>
      <c r="U2920" s="13"/>
      <c r="V2920" s="13"/>
      <c r="W2920" s="13"/>
      <c r="X2920" s="13"/>
      <c r="Y2920" s="13"/>
      <c r="Z2920" s="13"/>
      <c r="AA2920" s="13"/>
      <c r="AB2920" s="13"/>
      <c r="AC2920" s="13"/>
      <c r="AD2920" s="13"/>
      <c r="AE2920" s="13"/>
      <c r="AF2920" s="13"/>
      <c r="AG2920" s="13"/>
      <c r="AH2920" s="13"/>
      <c r="AI2920" s="13"/>
      <c r="AJ2920" s="13"/>
      <c r="AK2920" s="13"/>
      <c r="AL2920" s="13"/>
      <c r="AM2920" s="13"/>
      <c r="AN2920" s="13"/>
      <c r="AO2920" s="13"/>
      <c r="AP2920" s="13"/>
    </row>
    <row r="2921" spans="1:42" x14ac:dyDescent="0.25">
      <c r="A2921" s="13"/>
      <c r="C2921" s="13"/>
      <c r="D2921" s="13"/>
      <c r="E2921" s="13"/>
      <c r="F2921" s="13"/>
      <c r="G2921" s="13"/>
      <c r="H2921" s="13"/>
      <c r="I2921" s="13"/>
      <c r="J2921" s="13"/>
      <c r="K2921" s="13"/>
      <c r="L2921" s="13"/>
      <c r="M2921" s="13"/>
      <c r="N2921" s="13"/>
      <c r="O2921" s="13"/>
      <c r="P2921" s="13"/>
      <c r="Q2921" s="13"/>
      <c r="R2921" s="13"/>
      <c r="S2921" s="13"/>
      <c r="T2921" s="13"/>
      <c r="U2921" s="13"/>
      <c r="V2921" s="13"/>
      <c r="W2921" s="13"/>
      <c r="X2921" s="13"/>
      <c r="Y2921" s="13"/>
      <c r="Z2921" s="13"/>
      <c r="AA2921" s="13"/>
      <c r="AB2921" s="13"/>
      <c r="AC2921" s="13"/>
      <c r="AD2921" s="13"/>
      <c r="AE2921" s="13"/>
      <c r="AF2921" s="13"/>
      <c r="AG2921" s="13"/>
      <c r="AH2921" s="13"/>
      <c r="AI2921" s="13"/>
      <c r="AJ2921" s="13"/>
      <c r="AK2921" s="13"/>
      <c r="AL2921" s="13"/>
      <c r="AM2921" s="13"/>
      <c r="AN2921" s="13"/>
      <c r="AO2921" s="13"/>
      <c r="AP2921" s="13"/>
    </row>
    <row r="2922" spans="1:42" x14ac:dyDescent="0.25">
      <c r="A2922" s="13"/>
      <c r="C2922" s="13"/>
      <c r="D2922" s="13"/>
      <c r="E2922" s="13"/>
      <c r="F2922" s="13"/>
      <c r="G2922" s="13"/>
      <c r="H2922" s="13"/>
      <c r="I2922" s="13"/>
      <c r="J2922" s="13"/>
      <c r="K2922" s="13"/>
      <c r="L2922" s="13"/>
      <c r="M2922" s="13"/>
      <c r="N2922" s="13"/>
      <c r="O2922" s="13"/>
      <c r="P2922" s="13"/>
      <c r="Q2922" s="13"/>
      <c r="R2922" s="13"/>
      <c r="S2922" s="13"/>
      <c r="T2922" s="13"/>
      <c r="U2922" s="13"/>
      <c r="V2922" s="13"/>
      <c r="W2922" s="13"/>
      <c r="X2922" s="13"/>
      <c r="Y2922" s="13"/>
      <c r="Z2922" s="13"/>
      <c r="AA2922" s="13"/>
      <c r="AB2922" s="13"/>
      <c r="AC2922" s="13"/>
      <c r="AD2922" s="13"/>
      <c r="AE2922" s="13"/>
      <c r="AF2922" s="13"/>
      <c r="AG2922" s="13"/>
      <c r="AH2922" s="13"/>
      <c r="AI2922" s="13"/>
      <c r="AJ2922" s="13"/>
      <c r="AK2922" s="13"/>
      <c r="AL2922" s="13"/>
      <c r="AM2922" s="13"/>
      <c r="AN2922" s="13"/>
      <c r="AO2922" s="13"/>
      <c r="AP2922" s="13"/>
    </row>
    <row r="2923" spans="1:42" x14ac:dyDescent="0.25">
      <c r="A2923" s="13"/>
      <c r="C2923" s="13"/>
      <c r="D2923" s="13"/>
      <c r="E2923" s="13"/>
      <c r="F2923" s="13"/>
      <c r="G2923" s="13"/>
      <c r="H2923" s="13"/>
      <c r="I2923" s="13"/>
      <c r="J2923" s="13"/>
      <c r="K2923" s="13"/>
      <c r="L2923" s="13"/>
      <c r="M2923" s="13"/>
      <c r="N2923" s="13"/>
      <c r="O2923" s="13"/>
      <c r="P2923" s="13"/>
      <c r="Q2923" s="13"/>
      <c r="R2923" s="13"/>
      <c r="S2923" s="13"/>
      <c r="T2923" s="13"/>
      <c r="U2923" s="13"/>
      <c r="V2923" s="13"/>
      <c r="W2923" s="13"/>
      <c r="X2923" s="13"/>
      <c r="Y2923" s="13"/>
      <c r="Z2923" s="13"/>
      <c r="AA2923" s="13"/>
      <c r="AB2923" s="13"/>
      <c r="AC2923" s="13"/>
      <c r="AD2923" s="13"/>
      <c r="AE2923" s="13"/>
      <c r="AF2923" s="13"/>
      <c r="AG2923" s="13"/>
      <c r="AH2923" s="13"/>
      <c r="AI2923" s="13"/>
      <c r="AJ2923" s="13"/>
      <c r="AK2923" s="13"/>
      <c r="AL2923" s="13"/>
      <c r="AM2923" s="13"/>
      <c r="AN2923" s="13"/>
      <c r="AO2923" s="13"/>
      <c r="AP2923" s="13"/>
    </row>
    <row r="2924" spans="1:42" x14ac:dyDescent="0.25">
      <c r="A2924" s="13"/>
      <c r="C2924" s="13"/>
      <c r="D2924" s="13"/>
      <c r="E2924" s="13"/>
      <c r="F2924" s="13"/>
      <c r="G2924" s="13"/>
      <c r="H2924" s="13"/>
      <c r="I2924" s="13"/>
      <c r="J2924" s="13"/>
      <c r="K2924" s="13"/>
      <c r="L2924" s="13"/>
      <c r="M2924" s="13"/>
      <c r="N2924" s="13"/>
      <c r="O2924" s="13"/>
      <c r="P2924" s="13"/>
      <c r="Q2924" s="13"/>
      <c r="R2924" s="13"/>
      <c r="S2924" s="13"/>
      <c r="T2924" s="13"/>
      <c r="U2924" s="13"/>
      <c r="V2924" s="13"/>
      <c r="W2924" s="13"/>
      <c r="X2924" s="13"/>
      <c r="Y2924" s="13"/>
      <c r="Z2924" s="13"/>
      <c r="AA2924" s="13"/>
      <c r="AB2924" s="13"/>
      <c r="AC2924" s="13"/>
      <c r="AD2924" s="13"/>
      <c r="AE2924" s="13"/>
      <c r="AF2924" s="13"/>
      <c r="AG2924" s="13"/>
      <c r="AH2924" s="13"/>
      <c r="AI2924" s="13"/>
      <c r="AJ2924" s="13"/>
      <c r="AK2924" s="13"/>
      <c r="AL2924" s="13"/>
      <c r="AM2924" s="13"/>
      <c r="AN2924" s="13"/>
      <c r="AO2924" s="13"/>
      <c r="AP2924" s="13"/>
    </row>
    <row r="2925" spans="1:42" x14ac:dyDescent="0.25">
      <c r="A2925" s="13"/>
      <c r="C2925" s="13"/>
      <c r="D2925" s="13"/>
      <c r="E2925" s="13"/>
      <c r="F2925" s="13"/>
      <c r="G2925" s="13"/>
      <c r="H2925" s="13"/>
      <c r="I2925" s="13"/>
      <c r="J2925" s="13"/>
      <c r="K2925" s="13"/>
      <c r="L2925" s="13"/>
      <c r="M2925" s="13"/>
      <c r="N2925" s="13"/>
      <c r="O2925" s="13"/>
      <c r="P2925" s="13"/>
      <c r="Q2925" s="13"/>
      <c r="R2925" s="13"/>
      <c r="S2925" s="13"/>
      <c r="T2925" s="13"/>
      <c r="U2925" s="13"/>
      <c r="V2925" s="13"/>
      <c r="W2925" s="13"/>
      <c r="X2925" s="13"/>
      <c r="Y2925" s="13"/>
      <c r="Z2925" s="13"/>
      <c r="AA2925" s="13"/>
      <c r="AB2925" s="13"/>
      <c r="AC2925" s="13"/>
      <c r="AD2925" s="13"/>
      <c r="AE2925" s="13"/>
      <c r="AF2925" s="13"/>
      <c r="AG2925" s="13"/>
      <c r="AH2925" s="13"/>
      <c r="AI2925" s="13"/>
      <c r="AJ2925" s="13"/>
      <c r="AK2925" s="13"/>
      <c r="AL2925" s="13"/>
      <c r="AM2925" s="13"/>
      <c r="AN2925" s="13"/>
      <c r="AO2925" s="13"/>
      <c r="AP2925" s="13"/>
    </row>
    <row r="2926" spans="1:42" x14ac:dyDescent="0.25">
      <c r="A2926" s="13"/>
      <c r="C2926" s="13"/>
      <c r="D2926" s="13"/>
      <c r="E2926" s="13"/>
      <c r="F2926" s="13"/>
      <c r="G2926" s="13"/>
      <c r="H2926" s="13"/>
      <c r="I2926" s="13"/>
      <c r="J2926" s="13"/>
      <c r="K2926" s="13"/>
      <c r="L2926" s="13"/>
      <c r="M2926" s="13"/>
      <c r="N2926" s="13"/>
      <c r="O2926" s="13"/>
      <c r="P2926" s="13"/>
      <c r="Q2926" s="13"/>
      <c r="R2926" s="13"/>
      <c r="S2926" s="13"/>
      <c r="T2926" s="13"/>
      <c r="U2926" s="13"/>
      <c r="V2926" s="13"/>
      <c r="W2926" s="13"/>
      <c r="X2926" s="13"/>
      <c r="Y2926" s="13"/>
      <c r="Z2926" s="13"/>
      <c r="AA2926" s="13"/>
      <c r="AB2926" s="13"/>
      <c r="AC2926" s="13"/>
      <c r="AD2926" s="13"/>
      <c r="AE2926" s="13"/>
      <c r="AF2926" s="13"/>
      <c r="AG2926" s="13"/>
      <c r="AH2926" s="13"/>
      <c r="AI2926" s="13"/>
      <c r="AJ2926" s="13"/>
      <c r="AK2926" s="13"/>
      <c r="AL2926" s="13"/>
      <c r="AM2926" s="13"/>
      <c r="AN2926" s="13"/>
      <c r="AO2926" s="13"/>
      <c r="AP2926" s="13"/>
    </row>
    <row r="2927" spans="1:42" x14ac:dyDescent="0.25">
      <c r="A2927" s="13"/>
      <c r="C2927" s="13"/>
      <c r="D2927" s="13"/>
      <c r="E2927" s="13"/>
      <c r="F2927" s="13"/>
      <c r="G2927" s="13"/>
      <c r="H2927" s="13"/>
      <c r="I2927" s="13"/>
      <c r="J2927" s="13"/>
      <c r="K2927" s="13"/>
      <c r="L2927" s="13"/>
      <c r="M2927" s="13"/>
      <c r="N2927" s="13"/>
      <c r="O2927" s="13"/>
      <c r="P2927" s="13"/>
      <c r="Q2927" s="13"/>
      <c r="R2927" s="13"/>
      <c r="S2927" s="13"/>
      <c r="T2927" s="13"/>
      <c r="U2927" s="13"/>
      <c r="V2927" s="13"/>
      <c r="W2927" s="13"/>
      <c r="X2927" s="13"/>
      <c r="Y2927" s="13"/>
      <c r="Z2927" s="13"/>
      <c r="AA2927" s="13"/>
      <c r="AB2927" s="13"/>
      <c r="AC2927" s="13"/>
      <c r="AD2927" s="13"/>
      <c r="AE2927" s="13"/>
      <c r="AF2927" s="13"/>
      <c r="AG2927" s="13"/>
      <c r="AH2927" s="13"/>
      <c r="AI2927" s="13"/>
      <c r="AJ2927" s="13"/>
      <c r="AK2927" s="13"/>
      <c r="AL2927" s="13"/>
      <c r="AM2927" s="13"/>
      <c r="AN2927" s="13"/>
      <c r="AO2927" s="13"/>
      <c r="AP2927" s="13"/>
    </row>
    <row r="2928" spans="1:42" x14ac:dyDescent="0.25">
      <c r="A2928" s="13"/>
      <c r="C2928" s="13"/>
      <c r="D2928" s="13"/>
      <c r="E2928" s="13"/>
      <c r="F2928" s="13"/>
      <c r="G2928" s="13"/>
      <c r="H2928" s="13"/>
      <c r="I2928" s="13"/>
      <c r="J2928" s="13"/>
      <c r="K2928" s="13"/>
      <c r="L2928" s="13"/>
      <c r="M2928" s="13"/>
      <c r="N2928" s="13"/>
      <c r="O2928" s="13"/>
      <c r="P2928" s="13"/>
      <c r="Q2928" s="13"/>
      <c r="R2928" s="13"/>
      <c r="S2928" s="13"/>
      <c r="T2928" s="13"/>
      <c r="U2928" s="13"/>
      <c r="V2928" s="13"/>
      <c r="W2928" s="13"/>
      <c r="X2928" s="13"/>
      <c r="Y2928" s="13"/>
      <c r="Z2928" s="13"/>
      <c r="AA2928" s="13"/>
      <c r="AB2928" s="13"/>
      <c r="AC2928" s="13"/>
      <c r="AD2928" s="13"/>
      <c r="AE2928" s="13"/>
      <c r="AF2928" s="13"/>
      <c r="AG2928" s="13"/>
      <c r="AH2928" s="13"/>
      <c r="AI2928" s="13"/>
      <c r="AJ2928" s="13"/>
      <c r="AK2928" s="13"/>
      <c r="AL2928" s="13"/>
      <c r="AM2928" s="13"/>
      <c r="AN2928" s="13"/>
      <c r="AO2928" s="13"/>
      <c r="AP2928" s="13"/>
    </row>
    <row r="2929" spans="1:42" x14ac:dyDescent="0.25">
      <c r="A2929" s="13"/>
      <c r="C2929" s="13"/>
      <c r="D2929" s="13"/>
      <c r="E2929" s="13"/>
      <c r="F2929" s="13"/>
      <c r="G2929" s="13"/>
      <c r="H2929" s="13"/>
      <c r="I2929" s="13"/>
      <c r="J2929" s="13"/>
      <c r="K2929" s="13"/>
      <c r="L2929" s="13"/>
      <c r="M2929" s="13"/>
      <c r="N2929" s="13"/>
      <c r="O2929" s="13"/>
      <c r="P2929" s="13"/>
      <c r="Q2929" s="13"/>
      <c r="R2929" s="13"/>
      <c r="S2929" s="13"/>
      <c r="T2929" s="13"/>
      <c r="U2929" s="13"/>
      <c r="V2929" s="13"/>
      <c r="W2929" s="13"/>
      <c r="X2929" s="13"/>
      <c r="Y2929" s="13"/>
      <c r="Z2929" s="13"/>
      <c r="AA2929" s="13"/>
      <c r="AB2929" s="13"/>
      <c r="AC2929" s="13"/>
      <c r="AD2929" s="13"/>
      <c r="AE2929" s="13"/>
      <c r="AF2929" s="13"/>
      <c r="AG2929" s="13"/>
      <c r="AH2929" s="13"/>
      <c r="AI2929" s="13"/>
      <c r="AJ2929" s="13"/>
      <c r="AK2929" s="13"/>
      <c r="AL2929" s="13"/>
      <c r="AM2929" s="13"/>
      <c r="AN2929" s="13"/>
      <c r="AO2929" s="13"/>
      <c r="AP2929" s="13"/>
    </row>
    <row r="2930" spans="1:42" x14ac:dyDescent="0.25">
      <c r="A2930" s="13"/>
      <c r="C2930" s="13"/>
      <c r="D2930" s="13"/>
      <c r="E2930" s="13"/>
      <c r="F2930" s="13"/>
      <c r="G2930" s="13"/>
      <c r="H2930" s="13"/>
      <c r="I2930" s="13"/>
      <c r="J2930" s="13"/>
      <c r="K2930" s="13"/>
      <c r="L2930" s="13"/>
      <c r="M2930" s="13"/>
      <c r="N2930" s="13"/>
      <c r="O2930" s="13"/>
      <c r="P2930" s="13"/>
      <c r="Q2930" s="13"/>
      <c r="R2930" s="13"/>
      <c r="S2930" s="13"/>
      <c r="T2930" s="13"/>
      <c r="U2930" s="13"/>
      <c r="V2930" s="13"/>
      <c r="W2930" s="13"/>
      <c r="X2930" s="13"/>
      <c r="Y2930" s="13"/>
      <c r="Z2930" s="13"/>
      <c r="AA2930" s="13"/>
      <c r="AB2930" s="13"/>
      <c r="AC2930" s="13"/>
      <c r="AD2930" s="13"/>
      <c r="AE2930" s="13"/>
      <c r="AF2930" s="13"/>
      <c r="AG2930" s="13"/>
      <c r="AH2930" s="13"/>
      <c r="AI2930" s="13"/>
      <c r="AJ2930" s="13"/>
      <c r="AK2930" s="13"/>
      <c r="AL2930" s="13"/>
      <c r="AM2930" s="13"/>
      <c r="AN2930" s="13"/>
      <c r="AO2930" s="13"/>
      <c r="AP2930" s="13"/>
    </row>
    <row r="2931" spans="1:42" x14ac:dyDescent="0.25">
      <c r="A2931" s="13"/>
      <c r="C2931" s="13"/>
      <c r="D2931" s="13"/>
      <c r="E2931" s="13"/>
      <c r="F2931" s="13"/>
      <c r="G2931" s="13"/>
      <c r="H2931" s="13"/>
      <c r="I2931" s="13"/>
      <c r="J2931" s="13"/>
      <c r="K2931" s="13"/>
      <c r="L2931" s="13"/>
      <c r="M2931" s="13"/>
      <c r="N2931" s="13"/>
      <c r="O2931" s="13"/>
      <c r="P2931" s="13"/>
      <c r="Q2931" s="13"/>
      <c r="R2931" s="13"/>
      <c r="S2931" s="13"/>
      <c r="T2931" s="13"/>
      <c r="U2931" s="13"/>
      <c r="V2931" s="13"/>
      <c r="W2931" s="13"/>
      <c r="X2931" s="13"/>
      <c r="Y2931" s="13"/>
      <c r="Z2931" s="13"/>
      <c r="AA2931" s="13"/>
      <c r="AB2931" s="13"/>
      <c r="AC2931" s="13"/>
      <c r="AD2931" s="13"/>
      <c r="AE2931" s="13"/>
      <c r="AF2931" s="13"/>
      <c r="AG2931" s="13"/>
      <c r="AH2931" s="13"/>
      <c r="AI2931" s="13"/>
      <c r="AJ2931" s="13"/>
      <c r="AK2931" s="13"/>
      <c r="AL2931" s="13"/>
      <c r="AM2931" s="13"/>
      <c r="AN2931" s="13"/>
      <c r="AO2931" s="13"/>
      <c r="AP2931" s="13"/>
    </row>
    <row r="2932" spans="1:42" x14ac:dyDescent="0.25">
      <c r="A2932" s="13"/>
      <c r="C2932" s="13"/>
      <c r="D2932" s="13"/>
      <c r="E2932" s="13"/>
      <c r="F2932" s="13"/>
      <c r="G2932" s="13"/>
      <c r="H2932" s="13"/>
      <c r="I2932" s="13"/>
      <c r="J2932" s="13"/>
      <c r="K2932" s="13"/>
      <c r="L2932" s="13"/>
      <c r="M2932" s="13"/>
      <c r="N2932" s="13"/>
      <c r="O2932" s="13"/>
      <c r="P2932" s="13"/>
      <c r="Q2932" s="13"/>
      <c r="R2932" s="13"/>
      <c r="S2932" s="13"/>
      <c r="T2932" s="13"/>
      <c r="U2932" s="13"/>
      <c r="V2932" s="13"/>
      <c r="W2932" s="13"/>
      <c r="X2932" s="13"/>
      <c r="Y2932" s="13"/>
      <c r="Z2932" s="13"/>
      <c r="AA2932" s="13"/>
      <c r="AB2932" s="13"/>
      <c r="AC2932" s="13"/>
      <c r="AD2932" s="13"/>
      <c r="AE2932" s="13"/>
      <c r="AF2932" s="13"/>
      <c r="AG2932" s="13"/>
      <c r="AH2932" s="13"/>
      <c r="AI2932" s="13"/>
      <c r="AJ2932" s="13"/>
      <c r="AK2932" s="13"/>
      <c r="AL2932" s="13"/>
      <c r="AM2932" s="13"/>
      <c r="AN2932" s="13"/>
      <c r="AO2932" s="13"/>
      <c r="AP2932" s="13"/>
    </row>
    <row r="2933" spans="1:42" x14ac:dyDescent="0.25">
      <c r="A2933" s="13"/>
      <c r="C2933" s="13"/>
      <c r="D2933" s="13"/>
      <c r="E2933" s="13"/>
      <c r="F2933" s="13"/>
      <c r="G2933" s="13"/>
      <c r="H2933" s="13"/>
      <c r="I2933" s="13"/>
      <c r="J2933" s="13"/>
      <c r="K2933" s="13"/>
      <c r="L2933" s="13"/>
      <c r="M2933" s="13"/>
      <c r="N2933" s="13"/>
      <c r="O2933" s="13"/>
      <c r="P2933" s="13"/>
      <c r="Q2933" s="13"/>
      <c r="R2933" s="13"/>
      <c r="S2933" s="13"/>
      <c r="T2933" s="13"/>
      <c r="U2933" s="13"/>
      <c r="V2933" s="13"/>
      <c r="W2933" s="13"/>
      <c r="X2933" s="13"/>
      <c r="Y2933" s="13"/>
      <c r="Z2933" s="13"/>
      <c r="AA2933" s="13"/>
      <c r="AB2933" s="13"/>
      <c r="AC2933" s="13"/>
      <c r="AD2933" s="13"/>
      <c r="AE2933" s="13"/>
      <c r="AF2933" s="13"/>
      <c r="AG2933" s="13"/>
      <c r="AH2933" s="13"/>
      <c r="AI2933" s="13"/>
      <c r="AJ2933" s="13"/>
      <c r="AK2933" s="13"/>
      <c r="AL2933" s="13"/>
      <c r="AM2933" s="13"/>
      <c r="AN2933" s="13"/>
      <c r="AO2933" s="13"/>
      <c r="AP2933" s="13"/>
    </row>
    <row r="2934" spans="1:42" x14ac:dyDescent="0.25">
      <c r="A2934" s="13"/>
      <c r="C2934" s="13"/>
      <c r="D2934" s="13"/>
      <c r="E2934" s="13"/>
      <c r="F2934" s="13"/>
      <c r="G2934" s="13"/>
      <c r="H2934" s="13"/>
      <c r="I2934" s="13"/>
      <c r="J2934" s="13"/>
      <c r="K2934" s="13"/>
      <c r="L2934" s="13"/>
      <c r="M2934" s="13"/>
      <c r="N2934" s="13"/>
      <c r="O2934" s="13"/>
      <c r="P2934" s="13"/>
      <c r="Q2934" s="13"/>
      <c r="R2934" s="13"/>
      <c r="S2934" s="13"/>
      <c r="T2934" s="13"/>
      <c r="U2934" s="13"/>
      <c r="V2934" s="13"/>
      <c r="W2934" s="13"/>
      <c r="X2934" s="13"/>
      <c r="Y2934" s="13"/>
      <c r="Z2934" s="13"/>
      <c r="AA2934" s="13"/>
      <c r="AB2934" s="13"/>
      <c r="AC2934" s="13"/>
      <c r="AD2934" s="13"/>
      <c r="AE2934" s="13"/>
      <c r="AF2934" s="13"/>
      <c r="AG2934" s="13"/>
      <c r="AH2934" s="13"/>
      <c r="AI2934" s="13"/>
      <c r="AJ2934" s="13"/>
      <c r="AK2934" s="13"/>
      <c r="AL2934" s="13"/>
      <c r="AM2934" s="13"/>
      <c r="AN2934" s="13"/>
      <c r="AO2934" s="13"/>
      <c r="AP2934" s="13"/>
    </row>
    <row r="2935" spans="1:42" x14ac:dyDescent="0.25">
      <c r="A2935" s="13"/>
      <c r="C2935" s="13"/>
      <c r="D2935" s="13"/>
      <c r="E2935" s="13"/>
      <c r="F2935" s="13"/>
      <c r="G2935" s="13"/>
      <c r="H2935" s="13"/>
      <c r="I2935" s="13"/>
      <c r="J2935" s="13"/>
      <c r="K2935" s="13"/>
      <c r="L2935" s="13"/>
      <c r="M2935" s="13"/>
      <c r="N2935" s="13"/>
      <c r="O2935" s="13"/>
      <c r="P2935" s="13"/>
      <c r="Q2935" s="13"/>
      <c r="R2935" s="13"/>
      <c r="S2935" s="13"/>
      <c r="T2935" s="13"/>
      <c r="U2935" s="13"/>
      <c r="V2935" s="13"/>
      <c r="W2935" s="13"/>
      <c r="X2935" s="13"/>
      <c r="Y2935" s="13"/>
      <c r="Z2935" s="13"/>
      <c r="AA2935" s="13"/>
      <c r="AB2935" s="13"/>
      <c r="AC2935" s="13"/>
      <c r="AD2935" s="13"/>
      <c r="AE2935" s="13"/>
      <c r="AF2935" s="13"/>
      <c r="AG2935" s="13"/>
      <c r="AH2935" s="13"/>
      <c r="AI2935" s="13"/>
      <c r="AJ2935" s="13"/>
      <c r="AK2935" s="13"/>
      <c r="AL2935" s="13"/>
      <c r="AM2935" s="13"/>
      <c r="AN2935" s="13"/>
      <c r="AO2935" s="13"/>
      <c r="AP2935" s="13"/>
    </row>
    <row r="2936" spans="1:42" x14ac:dyDescent="0.25">
      <c r="A2936" s="13"/>
      <c r="C2936" s="13"/>
      <c r="D2936" s="13"/>
      <c r="E2936" s="13"/>
      <c r="F2936" s="13"/>
      <c r="G2936" s="13"/>
      <c r="H2936" s="13"/>
      <c r="I2936" s="13"/>
      <c r="J2936" s="13"/>
      <c r="K2936" s="13"/>
      <c r="L2936" s="13"/>
      <c r="M2936" s="13"/>
      <c r="N2936" s="13"/>
      <c r="O2936" s="13"/>
      <c r="P2936" s="13"/>
      <c r="Q2936" s="13"/>
      <c r="R2936" s="13"/>
      <c r="S2936" s="13"/>
      <c r="T2936" s="13"/>
      <c r="U2936" s="13"/>
      <c r="V2936" s="13"/>
      <c r="W2936" s="13"/>
      <c r="X2936" s="13"/>
      <c r="Y2936" s="13"/>
      <c r="Z2936" s="13"/>
      <c r="AA2936" s="13"/>
      <c r="AB2936" s="13"/>
      <c r="AC2936" s="13"/>
      <c r="AD2936" s="13"/>
      <c r="AE2936" s="13"/>
      <c r="AF2936" s="13"/>
      <c r="AG2936" s="13"/>
      <c r="AH2936" s="13"/>
      <c r="AI2936" s="13"/>
      <c r="AJ2936" s="13"/>
      <c r="AK2936" s="13"/>
      <c r="AL2936" s="13"/>
      <c r="AM2936" s="13"/>
      <c r="AN2936" s="13"/>
      <c r="AO2936" s="13"/>
      <c r="AP2936" s="13"/>
    </row>
    <row r="2937" spans="1:42" x14ac:dyDescent="0.25">
      <c r="A2937" s="13"/>
      <c r="C2937" s="13"/>
      <c r="D2937" s="13"/>
      <c r="E2937" s="13"/>
      <c r="F2937" s="13"/>
      <c r="G2937" s="13"/>
      <c r="H2937" s="13"/>
      <c r="I2937" s="13"/>
      <c r="J2937" s="13"/>
      <c r="K2937" s="13"/>
      <c r="L2937" s="13"/>
      <c r="M2937" s="13"/>
      <c r="N2937" s="13"/>
      <c r="O2937" s="13"/>
      <c r="P2937" s="13"/>
      <c r="Q2937" s="13"/>
      <c r="R2937" s="13"/>
      <c r="S2937" s="13"/>
      <c r="T2937" s="13"/>
      <c r="U2937" s="13"/>
      <c r="V2937" s="13"/>
      <c r="W2937" s="13"/>
      <c r="X2937" s="13"/>
      <c r="Y2937" s="13"/>
      <c r="Z2937" s="13"/>
      <c r="AA2937" s="13"/>
      <c r="AB2937" s="13"/>
      <c r="AC2937" s="13"/>
      <c r="AD2937" s="13"/>
      <c r="AE2937" s="13"/>
      <c r="AF2937" s="13"/>
      <c r="AG2937" s="13"/>
      <c r="AH2937" s="13"/>
      <c r="AI2937" s="13"/>
      <c r="AJ2937" s="13"/>
      <c r="AK2937" s="13"/>
      <c r="AL2937" s="13"/>
      <c r="AM2937" s="13"/>
      <c r="AN2937" s="13"/>
      <c r="AO2937" s="13"/>
      <c r="AP2937" s="13"/>
    </row>
    <row r="2938" spans="1:42" x14ac:dyDescent="0.25">
      <c r="A2938" s="13"/>
      <c r="C2938" s="13"/>
      <c r="D2938" s="13"/>
      <c r="E2938" s="13"/>
      <c r="F2938" s="13"/>
      <c r="G2938" s="13"/>
      <c r="H2938" s="13"/>
      <c r="I2938" s="13"/>
      <c r="J2938" s="13"/>
      <c r="K2938" s="13"/>
      <c r="L2938" s="13"/>
      <c r="M2938" s="13"/>
      <c r="N2938" s="13"/>
      <c r="O2938" s="13"/>
      <c r="P2938" s="13"/>
      <c r="Q2938" s="13"/>
      <c r="R2938" s="13"/>
      <c r="S2938" s="13"/>
      <c r="T2938" s="13"/>
      <c r="U2938" s="13"/>
      <c r="V2938" s="13"/>
      <c r="W2938" s="13"/>
      <c r="X2938" s="13"/>
      <c r="Y2938" s="13"/>
      <c r="Z2938" s="13"/>
      <c r="AA2938" s="13"/>
      <c r="AB2938" s="13"/>
      <c r="AC2938" s="13"/>
      <c r="AD2938" s="13"/>
      <c r="AE2938" s="13"/>
      <c r="AF2938" s="13"/>
      <c r="AG2938" s="13"/>
      <c r="AH2938" s="13"/>
      <c r="AI2938" s="13"/>
      <c r="AJ2938" s="13"/>
      <c r="AK2938" s="13"/>
      <c r="AL2938" s="13"/>
      <c r="AM2938" s="13"/>
      <c r="AN2938" s="13"/>
      <c r="AO2938" s="13"/>
      <c r="AP2938" s="13"/>
    </row>
    <row r="2939" spans="1:42" x14ac:dyDescent="0.25">
      <c r="A2939" s="13"/>
      <c r="C2939" s="13"/>
      <c r="D2939" s="13"/>
      <c r="E2939" s="13"/>
      <c r="F2939" s="13"/>
      <c r="G2939" s="13"/>
      <c r="H2939" s="13"/>
      <c r="I2939" s="13"/>
      <c r="J2939" s="13"/>
      <c r="K2939" s="13"/>
      <c r="L2939" s="13"/>
      <c r="M2939" s="13"/>
      <c r="N2939" s="13"/>
      <c r="O2939" s="13"/>
      <c r="P2939" s="13"/>
      <c r="Q2939" s="13"/>
      <c r="R2939" s="13"/>
      <c r="S2939" s="13"/>
      <c r="T2939" s="13"/>
      <c r="U2939" s="13"/>
      <c r="V2939" s="13"/>
      <c r="W2939" s="13"/>
      <c r="X2939" s="13"/>
      <c r="Y2939" s="13"/>
      <c r="Z2939" s="13"/>
      <c r="AA2939" s="13"/>
      <c r="AB2939" s="13"/>
      <c r="AC2939" s="13"/>
      <c r="AD2939" s="13"/>
      <c r="AE2939" s="13"/>
      <c r="AF2939" s="13"/>
      <c r="AG2939" s="13"/>
      <c r="AH2939" s="13"/>
      <c r="AI2939" s="13"/>
      <c r="AJ2939" s="13"/>
      <c r="AK2939" s="13"/>
      <c r="AL2939" s="13"/>
      <c r="AM2939" s="13"/>
      <c r="AN2939" s="13"/>
      <c r="AO2939" s="13"/>
      <c r="AP2939" s="13"/>
    </row>
    <row r="2940" spans="1:42" x14ac:dyDescent="0.25">
      <c r="A2940" s="13"/>
      <c r="C2940" s="13"/>
      <c r="D2940" s="13"/>
      <c r="E2940" s="13"/>
      <c r="F2940" s="13"/>
      <c r="G2940" s="13"/>
      <c r="H2940" s="13"/>
      <c r="I2940" s="13"/>
      <c r="J2940" s="13"/>
      <c r="K2940" s="13"/>
      <c r="L2940" s="13"/>
      <c r="M2940" s="13"/>
      <c r="N2940" s="13"/>
      <c r="O2940" s="13"/>
      <c r="P2940" s="13"/>
      <c r="Q2940" s="13"/>
      <c r="R2940" s="13"/>
      <c r="S2940" s="13"/>
      <c r="T2940" s="13"/>
      <c r="U2940" s="13"/>
      <c r="V2940" s="13"/>
      <c r="W2940" s="13"/>
      <c r="X2940" s="13"/>
      <c r="Y2940" s="13"/>
      <c r="Z2940" s="13"/>
      <c r="AA2940" s="13"/>
      <c r="AB2940" s="13"/>
      <c r="AC2940" s="13"/>
      <c r="AD2940" s="13"/>
      <c r="AE2940" s="13"/>
      <c r="AF2940" s="13"/>
      <c r="AG2940" s="13"/>
      <c r="AH2940" s="13"/>
      <c r="AI2940" s="13"/>
      <c r="AJ2940" s="13"/>
      <c r="AK2940" s="13"/>
      <c r="AL2940" s="13"/>
      <c r="AM2940" s="13"/>
      <c r="AN2940" s="13"/>
      <c r="AO2940" s="13"/>
      <c r="AP2940" s="13"/>
    </row>
    <row r="2941" spans="1:42" x14ac:dyDescent="0.25">
      <c r="A2941" s="13"/>
      <c r="C2941" s="13"/>
      <c r="D2941" s="13"/>
      <c r="E2941" s="13"/>
      <c r="F2941" s="13"/>
      <c r="G2941" s="13"/>
      <c r="H2941" s="13"/>
      <c r="I2941" s="13"/>
      <c r="J2941" s="13"/>
      <c r="K2941" s="13"/>
      <c r="L2941" s="13"/>
      <c r="M2941" s="13"/>
      <c r="N2941" s="13"/>
      <c r="O2941" s="13"/>
      <c r="P2941" s="13"/>
      <c r="Q2941" s="13"/>
      <c r="R2941" s="13"/>
      <c r="S2941" s="13"/>
      <c r="T2941" s="13"/>
      <c r="U2941" s="13"/>
      <c r="V2941" s="13"/>
      <c r="W2941" s="13"/>
      <c r="X2941" s="13"/>
      <c r="Y2941" s="13"/>
      <c r="Z2941" s="13"/>
      <c r="AA2941" s="13"/>
      <c r="AB2941" s="13"/>
      <c r="AC2941" s="13"/>
      <c r="AD2941" s="13"/>
      <c r="AE2941" s="13"/>
      <c r="AF2941" s="13"/>
      <c r="AG2941" s="13"/>
      <c r="AH2941" s="13"/>
      <c r="AI2941" s="13"/>
      <c r="AJ2941" s="13"/>
      <c r="AK2941" s="13"/>
      <c r="AL2941" s="13"/>
      <c r="AM2941" s="13"/>
      <c r="AN2941" s="13"/>
      <c r="AO2941" s="13"/>
      <c r="AP2941" s="13"/>
    </row>
    <row r="2942" spans="1:42" x14ac:dyDescent="0.25">
      <c r="A2942" s="13"/>
      <c r="C2942" s="13"/>
      <c r="D2942" s="13"/>
      <c r="E2942" s="13"/>
      <c r="F2942" s="13"/>
      <c r="G2942" s="13"/>
      <c r="H2942" s="13"/>
      <c r="I2942" s="13"/>
      <c r="J2942" s="13"/>
      <c r="K2942" s="13"/>
      <c r="L2942" s="13"/>
      <c r="M2942" s="13"/>
      <c r="N2942" s="13"/>
      <c r="O2942" s="13"/>
      <c r="P2942" s="13"/>
      <c r="Q2942" s="13"/>
      <c r="R2942" s="13"/>
      <c r="S2942" s="13"/>
      <c r="T2942" s="13"/>
      <c r="U2942" s="13"/>
      <c r="V2942" s="13"/>
      <c r="W2942" s="13"/>
      <c r="X2942" s="13"/>
      <c r="Y2942" s="13"/>
      <c r="Z2942" s="13"/>
      <c r="AA2942" s="13"/>
      <c r="AB2942" s="13"/>
      <c r="AC2942" s="13"/>
      <c r="AD2942" s="13"/>
      <c r="AE2942" s="13"/>
      <c r="AF2942" s="13"/>
      <c r="AG2942" s="13"/>
      <c r="AH2942" s="13"/>
      <c r="AI2942" s="13"/>
      <c r="AJ2942" s="13"/>
      <c r="AK2942" s="13"/>
      <c r="AL2942" s="13"/>
      <c r="AM2942" s="13"/>
      <c r="AN2942" s="13"/>
      <c r="AO2942" s="13"/>
      <c r="AP2942" s="13"/>
    </row>
    <row r="2943" spans="1:42" x14ac:dyDescent="0.25">
      <c r="A2943" s="13"/>
      <c r="C2943" s="13"/>
      <c r="D2943" s="13"/>
      <c r="E2943" s="13"/>
      <c r="F2943" s="13"/>
      <c r="G2943" s="13"/>
      <c r="H2943" s="13"/>
      <c r="I2943" s="13"/>
      <c r="J2943" s="13"/>
      <c r="K2943" s="13"/>
      <c r="L2943" s="13"/>
      <c r="M2943" s="13"/>
      <c r="N2943" s="13"/>
      <c r="O2943" s="13"/>
      <c r="P2943" s="13"/>
      <c r="Q2943" s="13"/>
      <c r="R2943" s="13"/>
      <c r="S2943" s="13"/>
      <c r="T2943" s="13"/>
      <c r="U2943" s="13"/>
      <c r="V2943" s="13"/>
      <c r="W2943" s="13"/>
      <c r="X2943" s="13"/>
      <c r="Y2943" s="13"/>
      <c r="Z2943" s="13"/>
      <c r="AA2943" s="13"/>
      <c r="AB2943" s="13"/>
      <c r="AC2943" s="13"/>
      <c r="AD2943" s="13"/>
      <c r="AE2943" s="13"/>
      <c r="AF2943" s="13"/>
      <c r="AG2943" s="13"/>
      <c r="AH2943" s="13"/>
      <c r="AI2943" s="13"/>
      <c r="AJ2943" s="13"/>
      <c r="AK2943" s="13"/>
      <c r="AL2943" s="13"/>
      <c r="AM2943" s="13"/>
      <c r="AN2943" s="13"/>
      <c r="AO2943" s="13"/>
      <c r="AP2943" s="13"/>
    </row>
    <row r="2944" spans="1:42" x14ac:dyDescent="0.25">
      <c r="A2944" s="13"/>
      <c r="C2944" s="13"/>
      <c r="D2944" s="13"/>
      <c r="E2944" s="13"/>
      <c r="F2944" s="13"/>
      <c r="G2944" s="13"/>
      <c r="H2944" s="13"/>
      <c r="I2944" s="13"/>
      <c r="J2944" s="13"/>
      <c r="K2944" s="13"/>
      <c r="L2944" s="13"/>
      <c r="M2944" s="13"/>
      <c r="N2944" s="13"/>
      <c r="O2944" s="13"/>
      <c r="P2944" s="13"/>
      <c r="Q2944" s="13"/>
      <c r="R2944" s="13"/>
      <c r="S2944" s="13"/>
      <c r="T2944" s="13"/>
      <c r="U2944" s="13"/>
      <c r="V2944" s="13"/>
      <c r="W2944" s="13"/>
      <c r="X2944" s="13"/>
      <c r="Y2944" s="13"/>
      <c r="Z2944" s="13"/>
      <c r="AA2944" s="13"/>
      <c r="AB2944" s="13"/>
      <c r="AC2944" s="13"/>
      <c r="AD2944" s="13"/>
      <c r="AE2944" s="13"/>
      <c r="AF2944" s="13"/>
      <c r="AG2944" s="13"/>
      <c r="AH2944" s="13"/>
      <c r="AI2944" s="13"/>
      <c r="AJ2944" s="13"/>
      <c r="AK2944" s="13"/>
      <c r="AL2944" s="13"/>
      <c r="AM2944" s="13"/>
      <c r="AN2944" s="13"/>
      <c r="AO2944" s="13"/>
      <c r="AP2944" s="13"/>
    </row>
    <row r="2945" spans="1:42" x14ac:dyDescent="0.25">
      <c r="A2945" s="13"/>
      <c r="C2945" s="13"/>
      <c r="D2945" s="13"/>
      <c r="E2945" s="13"/>
      <c r="F2945" s="13"/>
      <c r="G2945" s="13"/>
      <c r="H2945" s="13"/>
      <c r="I2945" s="13"/>
      <c r="J2945" s="13"/>
      <c r="K2945" s="13"/>
      <c r="L2945" s="13"/>
      <c r="M2945" s="13"/>
      <c r="N2945" s="13"/>
      <c r="O2945" s="13"/>
      <c r="P2945" s="13"/>
      <c r="Q2945" s="13"/>
      <c r="R2945" s="13"/>
      <c r="S2945" s="13"/>
      <c r="T2945" s="13"/>
      <c r="U2945" s="13"/>
      <c r="V2945" s="13"/>
      <c r="W2945" s="13"/>
      <c r="X2945" s="13"/>
      <c r="Y2945" s="13"/>
      <c r="Z2945" s="13"/>
      <c r="AA2945" s="13"/>
      <c r="AB2945" s="13"/>
      <c r="AC2945" s="13"/>
      <c r="AD2945" s="13"/>
      <c r="AE2945" s="13"/>
      <c r="AF2945" s="13"/>
      <c r="AG2945" s="13"/>
      <c r="AH2945" s="13"/>
      <c r="AI2945" s="13"/>
      <c r="AJ2945" s="13"/>
      <c r="AK2945" s="13"/>
      <c r="AL2945" s="13"/>
      <c r="AM2945" s="13"/>
      <c r="AN2945" s="13"/>
      <c r="AO2945" s="13"/>
      <c r="AP2945" s="13"/>
    </row>
    <row r="2946" spans="1:42" x14ac:dyDescent="0.25">
      <c r="A2946" s="13"/>
      <c r="C2946" s="13"/>
      <c r="D2946" s="13"/>
      <c r="E2946" s="13"/>
      <c r="F2946" s="13"/>
      <c r="G2946" s="13"/>
      <c r="H2946" s="13"/>
      <c r="I2946" s="13"/>
      <c r="J2946" s="13"/>
      <c r="K2946" s="13"/>
      <c r="L2946" s="13"/>
      <c r="M2946" s="13"/>
      <c r="N2946" s="13"/>
      <c r="O2946" s="13"/>
      <c r="P2946" s="13"/>
      <c r="Q2946" s="13"/>
      <c r="R2946" s="13"/>
      <c r="S2946" s="13"/>
      <c r="T2946" s="13"/>
      <c r="U2946" s="13"/>
      <c r="V2946" s="13"/>
      <c r="W2946" s="13"/>
      <c r="X2946" s="13"/>
      <c r="Y2946" s="13"/>
      <c r="Z2946" s="13"/>
      <c r="AA2946" s="13"/>
      <c r="AB2946" s="13"/>
      <c r="AC2946" s="13"/>
      <c r="AD2946" s="13"/>
      <c r="AE2946" s="13"/>
      <c r="AF2946" s="13"/>
      <c r="AG2946" s="13"/>
      <c r="AH2946" s="13"/>
      <c r="AI2946" s="13"/>
      <c r="AJ2946" s="13"/>
      <c r="AK2946" s="13"/>
      <c r="AL2946" s="13"/>
      <c r="AM2946" s="13"/>
      <c r="AN2946" s="13"/>
      <c r="AO2946" s="13"/>
      <c r="AP2946" s="13"/>
    </row>
    <row r="2947" spans="1:42" x14ac:dyDescent="0.25">
      <c r="A2947" s="13"/>
      <c r="C2947" s="13"/>
      <c r="D2947" s="13"/>
      <c r="E2947" s="13"/>
      <c r="F2947" s="13"/>
      <c r="G2947" s="13"/>
      <c r="H2947" s="13"/>
      <c r="I2947" s="13"/>
      <c r="J2947" s="13"/>
      <c r="K2947" s="13"/>
      <c r="L2947" s="13"/>
      <c r="M2947" s="13"/>
      <c r="N2947" s="13"/>
      <c r="O2947" s="13"/>
      <c r="P2947" s="13"/>
      <c r="Q2947" s="13"/>
      <c r="R2947" s="13"/>
      <c r="S2947" s="13"/>
      <c r="T2947" s="13"/>
      <c r="U2947" s="13"/>
      <c r="V2947" s="13"/>
      <c r="W2947" s="13"/>
      <c r="X2947" s="13"/>
      <c r="Y2947" s="13"/>
      <c r="Z2947" s="13"/>
      <c r="AA2947" s="13"/>
      <c r="AB2947" s="13"/>
      <c r="AC2947" s="13"/>
      <c r="AD2947" s="13"/>
      <c r="AE2947" s="13"/>
      <c r="AF2947" s="13"/>
      <c r="AG2947" s="13"/>
      <c r="AH2947" s="13"/>
      <c r="AI2947" s="13"/>
      <c r="AJ2947" s="13"/>
      <c r="AK2947" s="13"/>
      <c r="AL2947" s="13"/>
      <c r="AM2947" s="13"/>
      <c r="AN2947" s="13"/>
      <c r="AO2947" s="13"/>
      <c r="AP2947" s="13"/>
    </row>
    <row r="2948" spans="1:42" x14ac:dyDescent="0.25">
      <c r="A2948" s="13"/>
      <c r="C2948" s="13"/>
      <c r="D2948" s="13"/>
      <c r="E2948" s="13"/>
      <c r="F2948" s="13"/>
      <c r="G2948" s="13"/>
      <c r="H2948" s="13"/>
      <c r="I2948" s="13"/>
      <c r="J2948" s="13"/>
      <c r="K2948" s="13"/>
      <c r="L2948" s="13"/>
      <c r="M2948" s="13"/>
      <c r="N2948" s="13"/>
      <c r="O2948" s="13"/>
      <c r="P2948" s="13"/>
      <c r="Q2948" s="13"/>
      <c r="R2948" s="13"/>
      <c r="S2948" s="13"/>
      <c r="T2948" s="13"/>
      <c r="U2948" s="13"/>
      <c r="V2948" s="13"/>
      <c r="W2948" s="13"/>
      <c r="X2948" s="13"/>
      <c r="Y2948" s="13"/>
      <c r="Z2948" s="13"/>
      <c r="AA2948" s="13"/>
      <c r="AB2948" s="13"/>
      <c r="AC2948" s="13"/>
      <c r="AD2948" s="13"/>
      <c r="AE2948" s="13"/>
      <c r="AF2948" s="13"/>
      <c r="AG2948" s="13"/>
      <c r="AH2948" s="13"/>
      <c r="AI2948" s="13"/>
      <c r="AJ2948" s="13"/>
      <c r="AK2948" s="13"/>
      <c r="AL2948" s="13"/>
      <c r="AM2948" s="13"/>
      <c r="AN2948" s="13"/>
      <c r="AO2948" s="13"/>
      <c r="AP2948" s="13"/>
    </row>
    <row r="2949" spans="1:42" x14ac:dyDescent="0.25">
      <c r="A2949" s="13"/>
      <c r="C2949" s="13"/>
      <c r="D2949" s="13"/>
      <c r="E2949" s="13"/>
      <c r="F2949" s="13"/>
      <c r="G2949" s="13"/>
      <c r="H2949" s="13"/>
      <c r="I2949" s="13"/>
      <c r="J2949" s="13"/>
      <c r="K2949" s="13"/>
      <c r="L2949" s="13"/>
      <c r="M2949" s="13"/>
      <c r="N2949" s="13"/>
      <c r="O2949" s="13"/>
      <c r="P2949" s="13"/>
      <c r="Q2949" s="13"/>
      <c r="R2949" s="13"/>
      <c r="S2949" s="13"/>
      <c r="T2949" s="13"/>
      <c r="U2949" s="13"/>
      <c r="V2949" s="13"/>
      <c r="W2949" s="13"/>
      <c r="X2949" s="13"/>
      <c r="Y2949" s="13"/>
      <c r="Z2949" s="13"/>
      <c r="AA2949" s="13"/>
      <c r="AB2949" s="13"/>
      <c r="AC2949" s="13"/>
      <c r="AD2949" s="13"/>
      <c r="AE2949" s="13"/>
      <c r="AF2949" s="13"/>
      <c r="AG2949" s="13"/>
      <c r="AH2949" s="13"/>
      <c r="AI2949" s="13"/>
      <c r="AJ2949" s="13"/>
      <c r="AK2949" s="13"/>
      <c r="AL2949" s="13"/>
      <c r="AM2949" s="13"/>
      <c r="AN2949" s="13"/>
      <c r="AO2949" s="13"/>
      <c r="AP2949" s="13"/>
    </row>
    <row r="2950" spans="1:42" x14ac:dyDescent="0.25">
      <c r="A2950" s="13"/>
      <c r="C2950" s="13"/>
      <c r="D2950" s="13"/>
      <c r="E2950" s="13"/>
      <c r="F2950" s="13"/>
      <c r="G2950" s="13"/>
      <c r="H2950" s="13"/>
      <c r="I2950" s="13"/>
      <c r="J2950" s="13"/>
      <c r="K2950" s="13"/>
      <c r="L2950" s="13"/>
      <c r="M2950" s="13"/>
      <c r="N2950" s="13"/>
      <c r="O2950" s="13"/>
      <c r="P2950" s="13"/>
      <c r="Q2950" s="13"/>
      <c r="R2950" s="13"/>
      <c r="S2950" s="13"/>
      <c r="T2950" s="13"/>
      <c r="U2950" s="13"/>
      <c r="V2950" s="13"/>
      <c r="W2950" s="13"/>
      <c r="X2950" s="13"/>
      <c r="Y2950" s="13"/>
      <c r="Z2950" s="13"/>
      <c r="AA2950" s="13"/>
      <c r="AB2950" s="13"/>
      <c r="AC2950" s="13"/>
      <c r="AD2950" s="13"/>
      <c r="AE2950" s="13"/>
      <c r="AF2950" s="13"/>
      <c r="AG2950" s="13"/>
      <c r="AH2950" s="13"/>
      <c r="AI2950" s="13"/>
      <c r="AJ2950" s="13"/>
      <c r="AK2950" s="13"/>
      <c r="AL2950" s="13"/>
      <c r="AM2950" s="13"/>
      <c r="AN2950" s="13"/>
      <c r="AO2950" s="13"/>
      <c r="AP2950" s="13"/>
    </row>
    <row r="2951" spans="1:42" x14ac:dyDescent="0.25">
      <c r="A2951" s="13"/>
      <c r="C2951" s="13"/>
      <c r="D2951" s="13"/>
      <c r="E2951" s="13"/>
      <c r="F2951" s="13"/>
      <c r="G2951" s="13"/>
      <c r="H2951" s="13"/>
      <c r="I2951" s="13"/>
      <c r="J2951" s="13"/>
      <c r="K2951" s="13"/>
      <c r="L2951" s="13"/>
      <c r="M2951" s="13"/>
      <c r="N2951" s="13"/>
      <c r="O2951" s="13"/>
      <c r="P2951" s="13"/>
      <c r="Q2951" s="13"/>
      <c r="R2951" s="13"/>
      <c r="S2951" s="13"/>
      <c r="T2951" s="13"/>
      <c r="U2951" s="13"/>
      <c r="V2951" s="13"/>
      <c r="W2951" s="13"/>
      <c r="X2951" s="13"/>
      <c r="Y2951" s="13"/>
      <c r="Z2951" s="13"/>
      <c r="AA2951" s="13"/>
      <c r="AB2951" s="13"/>
      <c r="AC2951" s="13"/>
      <c r="AD2951" s="13"/>
      <c r="AE2951" s="13"/>
      <c r="AF2951" s="13"/>
      <c r="AG2951" s="13"/>
      <c r="AH2951" s="13"/>
      <c r="AI2951" s="13"/>
      <c r="AJ2951" s="13"/>
      <c r="AK2951" s="13"/>
      <c r="AL2951" s="13"/>
      <c r="AM2951" s="13"/>
      <c r="AN2951" s="13"/>
      <c r="AO2951" s="13"/>
      <c r="AP2951" s="13"/>
    </row>
    <row r="2952" spans="1:42" x14ac:dyDescent="0.25">
      <c r="A2952" s="13"/>
      <c r="C2952" s="13"/>
      <c r="D2952" s="13"/>
      <c r="E2952" s="13"/>
      <c r="F2952" s="13"/>
      <c r="G2952" s="13"/>
      <c r="H2952" s="13"/>
      <c r="I2952" s="13"/>
      <c r="J2952" s="13"/>
      <c r="K2952" s="13"/>
      <c r="L2952" s="13"/>
      <c r="M2952" s="13"/>
      <c r="N2952" s="13"/>
      <c r="O2952" s="13"/>
      <c r="P2952" s="13"/>
      <c r="Q2952" s="13"/>
      <c r="R2952" s="13"/>
      <c r="S2952" s="13"/>
      <c r="T2952" s="13"/>
      <c r="U2952" s="13"/>
      <c r="V2952" s="13"/>
      <c r="W2952" s="13"/>
      <c r="X2952" s="13"/>
      <c r="Y2952" s="13"/>
      <c r="Z2952" s="13"/>
      <c r="AA2952" s="13"/>
      <c r="AB2952" s="13"/>
      <c r="AC2952" s="13"/>
      <c r="AD2952" s="13"/>
      <c r="AE2952" s="13"/>
      <c r="AF2952" s="13"/>
      <c r="AG2952" s="13"/>
      <c r="AH2952" s="13"/>
      <c r="AI2952" s="13"/>
      <c r="AJ2952" s="13"/>
      <c r="AK2952" s="13"/>
      <c r="AL2952" s="13"/>
      <c r="AM2952" s="13"/>
      <c r="AN2952" s="13"/>
      <c r="AO2952" s="13"/>
      <c r="AP2952" s="13"/>
    </row>
    <row r="2953" spans="1:42" x14ac:dyDescent="0.25">
      <c r="A2953" s="13"/>
      <c r="C2953" s="13"/>
      <c r="D2953" s="13"/>
      <c r="E2953" s="13"/>
      <c r="F2953" s="13"/>
      <c r="G2953" s="13"/>
      <c r="H2953" s="13"/>
      <c r="I2953" s="13"/>
      <c r="J2953" s="13"/>
      <c r="K2953" s="13"/>
      <c r="L2953" s="13"/>
      <c r="M2953" s="13"/>
      <c r="N2953" s="13"/>
      <c r="O2953" s="13"/>
      <c r="P2953" s="13"/>
      <c r="Q2953" s="13"/>
      <c r="R2953" s="13"/>
      <c r="S2953" s="13"/>
      <c r="T2953" s="13"/>
      <c r="U2953" s="13"/>
      <c r="V2953" s="13"/>
      <c r="W2953" s="13"/>
      <c r="X2953" s="13"/>
      <c r="Y2953" s="13"/>
      <c r="Z2953" s="13"/>
      <c r="AA2953" s="13"/>
      <c r="AB2953" s="13"/>
      <c r="AC2953" s="13"/>
      <c r="AD2953" s="13"/>
      <c r="AE2953" s="13"/>
      <c r="AF2953" s="13"/>
      <c r="AG2953" s="13"/>
      <c r="AH2953" s="13"/>
      <c r="AI2953" s="13"/>
      <c r="AJ2953" s="13"/>
      <c r="AK2953" s="13"/>
      <c r="AL2953" s="13"/>
      <c r="AM2953" s="13"/>
      <c r="AN2953" s="13"/>
      <c r="AO2953" s="13"/>
      <c r="AP2953" s="13"/>
    </row>
    <row r="2954" spans="1:42" x14ac:dyDescent="0.25">
      <c r="A2954" s="13"/>
      <c r="C2954" s="13"/>
      <c r="D2954" s="13"/>
      <c r="E2954" s="13"/>
      <c r="F2954" s="13"/>
      <c r="G2954" s="13"/>
      <c r="H2954" s="13"/>
      <c r="I2954" s="13"/>
      <c r="J2954" s="13"/>
      <c r="K2954" s="13"/>
      <c r="L2954" s="13"/>
      <c r="M2954" s="13"/>
      <c r="N2954" s="13"/>
      <c r="O2954" s="13"/>
      <c r="P2954" s="13"/>
      <c r="Q2954" s="13"/>
      <c r="R2954" s="13"/>
      <c r="S2954" s="13"/>
      <c r="T2954" s="13"/>
      <c r="U2954" s="13"/>
      <c r="V2954" s="13"/>
      <c r="W2954" s="13"/>
      <c r="X2954" s="13"/>
      <c r="Y2954" s="13"/>
      <c r="Z2954" s="13"/>
      <c r="AA2954" s="13"/>
      <c r="AB2954" s="13"/>
      <c r="AC2954" s="13"/>
      <c r="AD2954" s="13"/>
      <c r="AE2954" s="13"/>
      <c r="AF2954" s="13"/>
      <c r="AG2954" s="13"/>
      <c r="AH2954" s="13"/>
      <c r="AI2954" s="13"/>
      <c r="AJ2954" s="13"/>
      <c r="AK2954" s="13"/>
      <c r="AL2954" s="13"/>
      <c r="AM2954" s="13"/>
      <c r="AN2954" s="13"/>
      <c r="AO2954" s="13"/>
      <c r="AP2954" s="13"/>
    </row>
    <row r="2955" spans="1:42" x14ac:dyDescent="0.25">
      <c r="A2955" s="13"/>
      <c r="C2955" s="13"/>
      <c r="D2955" s="13"/>
      <c r="E2955" s="13"/>
      <c r="F2955" s="13"/>
      <c r="G2955" s="13"/>
      <c r="H2955" s="13"/>
      <c r="I2955" s="13"/>
      <c r="J2955" s="13"/>
      <c r="K2955" s="13"/>
      <c r="L2955" s="13"/>
      <c r="M2955" s="13"/>
      <c r="N2955" s="13"/>
      <c r="O2955" s="13"/>
      <c r="P2955" s="13"/>
      <c r="Q2955" s="13"/>
      <c r="R2955" s="13"/>
      <c r="S2955" s="13"/>
      <c r="T2955" s="13"/>
      <c r="U2955" s="13"/>
      <c r="V2955" s="13"/>
      <c r="W2955" s="13"/>
      <c r="X2955" s="13"/>
      <c r="Y2955" s="13"/>
      <c r="Z2955" s="13"/>
      <c r="AA2955" s="13"/>
      <c r="AB2955" s="13"/>
      <c r="AC2955" s="13"/>
      <c r="AD2955" s="13"/>
      <c r="AE2955" s="13"/>
      <c r="AF2955" s="13"/>
      <c r="AG2955" s="13"/>
      <c r="AH2955" s="13"/>
      <c r="AI2955" s="13"/>
      <c r="AJ2955" s="13"/>
      <c r="AK2955" s="13"/>
      <c r="AL2955" s="13"/>
      <c r="AM2955" s="13"/>
      <c r="AN2955" s="13"/>
      <c r="AO2955" s="13"/>
      <c r="AP2955" s="13"/>
    </row>
    <row r="2956" spans="1:42" x14ac:dyDescent="0.25">
      <c r="A2956" s="13"/>
      <c r="C2956" s="13"/>
      <c r="D2956" s="13"/>
      <c r="E2956" s="13"/>
      <c r="F2956" s="13"/>
      <c r="G2956" s="13"/>
      <c r="H2956" s="13"/>
      <c r="I2956" s="13"/>
      <c r="J2956" s="13"/>
      <c r="K2956" s="13"/>
      <c r="L2956" s="13"/>
      <c r="M2956" s="13"/>
      <c r="N2956" s="13"/>
      <c r="O2956" s="13"/>
      <c r="P2956" s="13"/>
      <c r="Q2956" s="13"/>
      <c r="R2956" s="13"/>
      <c r="S2956" s="13"/>
      <c r="T2956" s="13"/>
      <c r="U2956" s="13"/>
      <c r="V2956" s="13"/>
      <c r="W2956" s="13"/>
      <c r="X2956" s="13"/>
      <c r="Y2956" s="13"/>
      <c r="Z2956" s="13"/>
      <c r="AA2956" s="13"/>
      <c r="AB2956" s="13"/>
      <c r="AC2956" s="13"/>
      <c r="AD2956" s="13"/>
      <c r="AE2956" s="13"/>
      <c r="AF2956" s="13"/>
      <c r="AG2956" s="13"/>
      <c r="AH2956" s="13"/>
      <c r="AI2956" s="13"/>
      <c r="AJ2956" s="13"/>
      <c r="AK2956" s="13"/>
      <c r="AL2956" s="13"/>
      <c r="AM2956" s="13"/>
      <c r="AN2956" s="13"/>
      <c r="AO2956" s="13"/>
      <c r="AP2956" s="13"/>
    </row>
    <row r="2957" spans="1:42" x14ac:dyDescent="0.25">
      <c r="A2957" s="13"/>
      <c r="C2957" s="13"/>
      <c r="D2957" s="13"/>
      <c r="E2957" s="13"/>
      <c r="F2957" s="13"/>
      <c r="G2957" s="13"/>
      <c r="H2957" s="13"/>
      <c r="I2957" s="13"/>
      <c r="J2957" s="13"/>
      <c r="K2957" s="13"/>
      <c r="L2957" s="13"/>
      <c r="M2957" s="13"/>
      <c r="N2957" s="13"/>
      <c r="O2957" s="13"/>
      <c r="P2957" s="13"/>
      <c r="Q2957" s="13"/>
      <c r="R2957" s="13"/>
      <c r="S2957" s="13"/>
      <c r="T2957" s="13"/>
      <c r="U2957" s="13"/>
      <c r="V2957" s="13"/>
      <c r="W2957" s="13"/>
      <c r="X2957" s="13"/>
      <c r="Y2957" s="13"/>
      <c r="Z2957" s="13"/>
      <c r="AA2957" s="13"/>
      <c r="AB2957" s="13"/>
      <c r="AC2957" s="13"/>
      <c r="AD2957" s="13"/>
      <c r="AE2957" s="13"/>
      <c r="AF2957" s="13"/>
      <c r="AG2957" s="13"/>
      <c r="AH2957" s="13"/>
      <c r="AI2957" s="13"/>
      <c r="AJ2957" s="13"/>
      <c r="AK2957" s="13"/>
      <c r="AL2957" s="13"/>
      <c r="AM2957" s="13"/>
      <c r="AN2957" s="13"/>
      <c r="AO2957" s="13"/>
      <c r="AP2957" s="13"/>
    </row>
    <row r="2958" spans="1:42" x14ac:dyDescent="0.25">
      <c r="A2958" s="13"/>
      <c r="C2958" s="13"/>
      <c r="D2958" s="13"/>
      <c r="E2958" s="13"/>
      <c r="F2958" s="13"/>
      <c r="G2958" s="13"/>
      <c r="H2958" s="13"/>
      <c r="I2958" s="13"/>
      <c r="J2958" s="13"/>
      <c r="K2958" s="13"/>
      <c r="L2958" s="13"/>
      <c r="M2958" s="13"/>
      <c r="N2958" s="13"/>
      <c r="O2958" s="13"/>
      <c r="P2958" s="13"/>
      <c r="Q2958" s="13"/>
      <c r="R2958" s="13"/>
      <c r="S2958" s="13"/>
      <c r="T2958" s="13"/>
      <c r="U2958" s="13"/>
      <c r="V2958" s="13"/>
      <c r="W2958" s="13"/>
      <c r="X2958" s="13"/>
      <c r="Y2958" s="13"/>
      <c r="Z2958" s="13"/>
      <c r="AA2958" s="13"/>
      <c r="AB2958" s="13"/>
      <c r="AC2958" s="13"/>
      <c r="AD2958" s="13"/>
      <c r="AE2958" s="13"/>
      <c r="AF2958" s="13"/>
      <c r="AG2958" s="13"/>
      <c r="AH2958" s="13"/>
      <c r="AI2958" s="13"/>
      <c r="AJ2958" s="13"/>
      <c r="AK2958" s="13"/>
      <c r="AL2958" s="13"/>
      <c r="AM2958" s="13"/>
      <c r="AN2958" s="13"/>
      <c r="AO2958" s="13"/>
      <c r="AP2958" s="13"/>
    </row>
    <row r="2959" spans="1:42" x14ac:dyDescent="0.25">
      <c r="A2959" s="13"/>
      <c r="C2959" s="13"/>
      <c r="D2959" s="13"/>
      <c r="E2959" s="13"/>
      <c r="F2959" s="13"/>
      <c r="G2959" s="13"/>
      <c r="H2959" s="13"/>
      <c r="I2959" s="13"/>
      <c r="J2959" s="13"/>
      <c r="K2959" s="13"/>
      <c r="L2959" s="13"/>
      <c r="M2959" s="13"/>
      <c r="N2959" s="13"/>
      <c r="O2959" s="13"/>
      <c r="P2959" s="13"/>
      <c r="Q2959" s="13"/>
      <c r="R2959" s="13"/>
      <c r="S2959" s="13"/>
      <c r="T2959" s="13"/>
      <c r="U2959" s="13"/>
      <c r="V2959" s="13"/>
      <c r="W2959" s="13"/>
      <c r="X2959" s="13"/>
      <c r="Y2959" s="13"/>
      <c r="Z2959" s="13"/>
      <c r="AA2959" s="13"/>
      <c r="AB2959" s="13"/>
      <c r="AC2959" s="13"/>
      <c r="AD2959" s="13"/>
      <c r="AE2959" s="13"/>
      <c r="AF2959" s="13"/>
      <c r="AG2959" s="13"/>
      <c r="AH2959" s="13"/>
      <c r="AI2959" s="13"/>
      <c r="AJ2959" s="13"/>
      <c r="AK2959" s="13"/>
      <c r="AL2959" s="13"/>
      <c r="AM2959" s="13"/>
      <c r="AN2959" s="13"/>
      <c r="AO2959" s="13"/>
      <c r="AP2959" s="13"/>
    </row>
    <row r="2960" spans="1:42" x14ac:dyDescent="0.25">
      <c r="A2960" s="13"/>
      <c r="C2960" s="13"/>
      <c r="D2960" s="13"/>
      <c r="E2960" s="13"/>
      <c r="F2960" s="13"/>
      <c r="G2960" s="13"/>
      <c r="H2960" s="13"/>
      <c r="I2960" s="13"/>
      <c r="J2960" s="13"/>
      <c r="K2960" s="13"/>
      <c r="L2960" s="13"/>
      <c r="M2960" s="13"/>
      <c r="N2960" s="13"/>
      <c r="O2960" s="13"/>
      <c r="P2960" s="13"/>
      <c r="Q2960" s="13"/>
      <c r="R2960" s="13"/>
      <c r="S2960" s="13"/>
      <c r="T2960" s="13"/>
      <c r="U2960" s="13"/>
      <c r="V2960" s="13"/>
      <c r="W2960" s="13"/>
      <c r="X2960" s="13"/>
      <c r="Y2960" s="13"/>
      <c r="Z2960" s="13"/>
      <c r="AA2960" s="13"/>
      <c r="AB2960" s="13"/>
      <c r="AC2960" s="13"/>
      <c r="AD2960" s="13"/>
      <c r="AE2960" s="13"/>
      <c r="AF2960" s="13"/>
      <c r="AG2960" s="13"/>
      <c r="AH2960" s="13"/>
      <c r="AI2960" s="13"/>
      <c r="AJ2960" s="13"/>
      <c r="AK2960" s="13"/>
      <c r="AL2960" s="13"/>
      <c r="AM2960" s="13"/>
      <c r="AN2960" s="13"/>
      <c r="AO2960" s="13"/>
      <c r="AP2960" s="13"/>
    </row>
    <row r="2961" spans="1:42" x14ac:dyDescent="0.25">
      <c r="A2961" s="13"/>
      <c r="C2961" s="13"/>
      <c r="D2961" s="13"/>
      <c r="E2961" s="13"/>
      <c r="F2961" s="13"/>
      <c r="G2961" s="13"/>
      <c r="H2961" s="13"/>
      <c r="I2961" s="13"/>
      <c r="J2961" s="13"/>
      <c r="K2961" s="13"/>
      <c r="L2961" s="13"/>
      <c r="M2961" s="13"/>
      <c r="N2961" s="13"/>
      <c r="O2961" s="13"/>
      <c r="P2961" s="13"/>
      <c r="Q2961" s="13"/>
      <c r="R2961" s="13"/>
      <c r="S2961" s="13"/>
      <c r="T2961" s="13"/>
      <c r="U2961" s="13"/>
      <c r="V2961" s="13"/>
      <c r="W2961" s="13"/>
      <c r="X2961" s="13"/>
      <c r="Y2961" s="13"/>
      <c r="Z2961" s="13"/>
      <c r="AA2961" s="13"/>
      <c r="AB2961" s="13"/>
      <c r="AC2961" s="13"/>
      <c r="AD2961" s="13"/>
      <c r="AE2961" s="13"/>
      <c r="AF2961" s="13"/>
      <c r="AG2961" s="13"/>
      <c r="AH2961" s="13"/>
      <c r="AI2961" s="13"/>
      <c r="AJ2961" s="13"/>
      <c r="AK2961" s="13"/>
      <c r="AL2961" s="13"/>
      <c r="AM2961" s="13"/>
      <c r="AN2961" s="13"/>
      <c r="AO2961" s="13"/>
      <c r="AP2961" s="13"/>
    </row>
    <row r="2962" spans="1:42" x14ac:dyDescent="0.25">
      <c r="A2962" s="13"/>
      <c r="C2962" s="13"/>
      <c r="D2962" s="13"/>
      <c r="E2962" s="13"/>
      <c r="F2962" s="13"/>
      <c r="G2962" s="13"/>
      <c r="H2962" s="13"/>
      <c r="I2962" s="13"/>
      <c r="J2962" s="13"/>
      <c r="K2962" s="13"/>
      <c r="L2962" s="13"/>
      <c r="M2962" s="13"/>
      <c r="N2962" s="13"/>
      <c r="O2962" s="13"/>
      <c r="P2962" s="13"/>
      <c r="Q2962" s="13"/>
      <c r="R2962" s="13"/>
      <c r="S2962" s="13"/>
      <c r="T2962" s="13"/>
      <c r="U2962" s="13"/>
      <c r="V2962" s="13"/>
      <c r="W2962" s="13"/>
      <c r="X2962" s="13"/>
      <c r="Y2962" s="13"/>
      <c r="Z2962" s="13"/>
      <c r="AA2962" s="13"/>
      <c r="AB2962" s="13"/>
      <c r="AC2962" s="13"/>
      <c r="AD2962" s="13"/>
      <c r="AE2962" s="13"/>
      <c r="AF2962" s="13"/>
      <c r="AG2962" s="13"/>
      <c r="AH2962" s="13"/>
      <c r="AI2962" s="13"/>
      <c r="AJ2962" s="13"/>
      <c r="AK2962" s="13"/>
      <c r="AL2962" s="13"/>
      <c r="AM2962" s="13"/>
      <c r="AN2962" s="13"/>
      <c r="AO2962" s="13"/>
      <c r="AP2962" s="13"/>
    </row>
    <row r="2963" spans="1:42" x14ac:dyDescent="0.25">
      <c r="A2963" s="13"/>
      <c r="C2963" s="13"/>
      <c r="D2963" s="13"/>
      <c r="E2963" s="13"/>
      <c r="F2963" s="13"/>
      <c r="G2963" s="13"/>
      <c r="H2963" s="13"/>
      <c r="I2963" s="13"/>
      <c r="J2963" s="13"/>
      <c r="K2963" s="13"/>
      <c r="L2963" s="13"/>
      <c r="M2963" s="13"/>
      <c r="N2963" s="13"/>
      <c r="O2963" s="13"/>
      <c r="P2963" s="13"/>
      <c r="Q2963" s="13"/>
      <c r="R2963" s="13"/>
      <c r="S2963" s="13"/>
      <c r="T2963" s="13"/>
      <c r="U2963" s="13"/>
      <c r="V2963" s="13"/>
      <c r="W2963" s="13"/>
      <c r="X2963" s="13"/>
      <c r="Y2963" s="13"/>
      <c r="Z2963" s="13"/>
      <c r="AA2963" s="13"/>
      <c r="AB2963" s="13"/>
      <c r="AC2963" s="13"/>
      <c r="AD2963" s="13"/>
      <c r="AE2963" s="13"/>
      <c r="AF2963" s="13"/>
      <c r="AG2963" s="13"/>
      <c r="AH2963" s="13"/>
      <c r="AI2963" s="13"/>
      <c r="AJ2963" s="13"/>
      <c r="AK2963" s="13"/>
      <c r="AL2963" s="13"/>
      <c r="AM2963" s="13"/>
      <c r="AN2963" s="13"/>
      <c r="AO2963" s="13"/>
      <c r="AP2963" s="13"/>
    </row>
    <row r="2964" spans="1:42" x14ac:dyDescent="0.25">
      <c r="A2964" s="13"/>
      <c r="C2964" s="13"/>
      <c r="D2964" s="13"/>
      <c r="E2964" s="13"/>
      <c r="F2964" s="13"/>
      <c r="G2964" s="13"/>
      <c r="H2964" s="13"/>
      <c r="I2964" s="13"/>
      <c r="J2964" s="13"/>
      <c r="K2964" s="13"/>
      <c r="L2964" s="13"/>
      <c r="M2964" s="13"/>
      <c r="N2964" s="13"/>
      <c r="O2964" s="13"/>
      <c r="P2964" s="13"/>
      <c r="Q2964" s="13"/>
      <c r="R2964" s="13"/>
      <c r="S2964" s="13"/>
      <c r="T2964" s="13"/>
      <c r="U2964" s="13"/>
      <c r="V2964" s="13"/>
      <c r="W2964" s="13"/>
      <c r="X2964" s="13"/>
      <c r="Y2964" s="13"/>
      <c r="Z2964" s="13"/>
      <c r="AA2964" s="13"/>
      <c r="AB2964" s="13"/>
      <c r="AC2964" s="13"/>
      <c r="AD2964" s="13"/>
      <c r="AE2964" s="13"/>
      <c r="AF2964" s="13"/>
      <c r="AG2964" s="13"/>
      <c r="AH2964" s="13"/>
      <c r="AI2964" s="13"/>
      <c r="AJ2964" s="13"/>
      <c r="AK2964" s="13"/>
      <c r="AL2964" s="13"/>
      <c r="AM2964" s="13"/>
      <c r="AN2964" s="13"/>
      <c r="AO2964" s="13"/>
      <c r="AP2964" s="13"/>
    </row>
    <row r="2965" spans="1:42" x14ac:dyDescent="0.25">
      <c r="A2965" s="13"/>
      <c r="C2965" s="13"/>
      <c r="D2965" s="13"/>
      <c r="E2965" s="13"/>
      <c r="F2965" s="13"/>
      <c r="G2965" s="13"/>
      <c r="H2965" s="13"/>
      <c r="I2965" s="13"/>
      <c r="J2965" s="13"/>
      <c r="K2965" s="13"/>
      <c r="L2965" s="13"/>
      <c r="M2965" s="13"/>
      <c r="N2965" s="13"/>
      <c r="O2965" s="13"/>
      <c r="P2965" s="13"/>
      <c r="Q2965" s="13"/>
      <c r="R2965" s="13"/>
      <c r="S2965" s="13"/>
      <c r="T2965" s="13"/>
      <c r="U2965" s="13"/>
      <c r="V2965" s="13"/>
      <c r="W2965" s="13"/>
      <c r="X2965" s="13"/>
      <c r="Y2965" s="13"/>
      <c r="Z2965" s="13"/>
      <c r="AA2965" s="13"/>
      <c r="AB2965" s="13"/>
      <c r="AC2965" s="13"/>
      <c r="AD2965" s="13"/>
      <c r="AE2965" s="13"/>
      <c r="AF2965" s="13"/>
      <c r="AG2965" s="13"/>
      <c r="AH2965" s="13"/>
      <c r="AI2965" s="13"/>
      <c r="AJ2965" s="13"/>
      <c r="AK2965" s="13"/>
      <c r="AL2965" s="13"/>
      <c r="AM2965" s="13"/>
      <c r="AN2965" s="13"/>
      <c r="AO2965" s="13"/>
      <c r="AP2965" s="13"/>
    </row>
    <row r="2966" spans="1:42" x14ac:dyDescent="0.25">
      <c r="A2966" s="13"/>
      <c r="C2966" s="13"/>
      <c r="D2966" s="13"/>
      <c r="E2966" s="13"/>
      <c r="F2966" s="13"/>
      <c r="G2966" s="13"/>
      <c r="H2966" s="13"/>
      <c r="I2966" s="13"/>
      <c r="J2966" s="13"/>
      <c r="K2966" s="13"/>
      <c r="L2966" s="13"/>
      <c r="M2966" s="13"/>
      <c r="N2966" s="13"/>
      <c r="O2966" s="13"/>
      <c r="P2966" s="13"/>
      <c r="Q2966" s="13"/>
      <c r="R2966" s="13"/>
      <c r="S2966" s="13"/>
      <c r="T2966" s="13"/>
      <c r="U2966" s="13"/>
      <c r="V2966" s="13"/>
      <c r="W2966" s="13"/>
      <c r="X2966" s="13"/>
      <c r="Y2966" s="13"/>
      <c r="Z2966" s="13"/>
      <c r="AA2966" s="13"/>
      <c r="AB2966" s="13"/>
      <c r="AC2966" s="13"/>
      <c r="AD2966" s="13"/>
      <c r="AE2966" s="13"/>
      <c r="AF2966" s="13"/>
      <c r="AG2966" s="13"/>
      <c r="AH2966" s="13"/>
      <c r="AI2966" s="13"/>
      <c r="AJ2966" s="13"/>
      <c r="AK2966" s="13"/>
      <c r="AL2966" s="13"/>
      <c r="AM2966" s="13"/>
      <c r="AN2966" s="13"/>
      <c r="AO2966" s="13"/>
      <c r="AP2966" s="13"/>
    </row>
    <row r="2967" spans="1:42" x14ac:dyDescent="0.25">
      <c r="A2967" s="13"/>
      <c r="C2967" s="13"/>
      <c r="D2967" s="13"/>
      <c r="E2967" s="13"/>
      <c r="F2967" s="13"/>
      <c r="G2967" s="13"/>
      <c r="H2967" s="13"/>
      <c r="I2967" s="13"/>
      <c r="J2967" s="13"/>
      <c r="K2967" s="13"/>
      <c r="L2967" s="13"/>
      <c r="M2967" s="13"/>
      <c r="N2967" s="13"/>
      <c r="O2967" s="13"/>
      <c r="P2967" s="13"/>
      <c r="Q2967" s="13"/>
      <c r="R2967" s="13"/>
      <c r="S2967" s="13"/>
      <c r="T2967" s="13"/>
      <c r="U2967" s="13"/>
      <c r="V2967" s="13"/>
      <c r="W2967" s="13"/>
      <c r="X2967" s="13"/>
      <c r="Y2967" s="13"/>
      <c r="Z2967" s="13"/>
      <c r="AA2967" s="13"/>
      <c r="AB2967" s="13"/>
      <c r="AC2967" s="13"/>
      <c r="AD2967" s="13"/>
      <c r="AE2967" s="13"/>
      <c r="AF2967" s="13"/>
      <c r="AG2967" s="13"/>
      <c r="AH2967" s="13"/>
      <c r="AI2967" s="13"/>
      <c r="AJ2967" s="13"/>
      <c r="AK2967" s="13"/>
      <c r="AL2967" s="13"/>
      <c r="AM2967" s="13"/>
      <c r="AN2967" s="13"/>
      <c r="AO2967" s="13"/>
      <c r="AP2967" s="13"/>
    </row>
    <row r="2968" spans="1:42" x14ac:dyDescent="0.25">
      <c r="A2968" s="13"/>
      <c r="C2968" s="13"/>
      <c r="D2968" s="13"/>
      <c r="E2968" s="13"/>
      <c r="F2968" s="13"/>
      <c r="G2968" s="13"/>
      <c r="H2968" s="13"/>
      <c r="I2968" s="13"/>
      <c r="J2968" s="13"/>
      <c r="K2968" s="13"/>
      <c r="L2968" s="13"/>
      <c r="M2968" s="13"/>
      <c r="N2968" s="13"/>
      <c r="O2968" s="13"/>
      <c r="P2968" s="13"/>
      <c r="Q2968" s="13"/>
      <c r="R2968" s="13"/>
      <c r="S2968" s="13"/>
      <c r="T2968" s="13"/>
      <c r="U2968" s="13"/>
      <c r="V2968" s="13"/>
      <c r="W2968" s="13"/>
      <c r="X2968" s="13"/>
      <c r="Y2968" s="13"/>
      <c r="Z2968" s="13"/>
      <c r="AA2968" s="13"/>
      <c r="AB2968" s="13"/>
      <c r="AC2968" s="13"/>
      <c r="AD2968" s="13"/>
      <c r="AE2968" s="13"/>
      <c r="AF2968" s="13"/>
      <c r="AG2968" s="13"/>
      <c r="AH2968" s="13"/>
      <c r="AI2968" s="13"/>
      <c r="AJ2968" s="13"/>
      <c r="AK2968" s="13"/>
      <c r="AL2968" s="13"/>
      <c r="AM2968" s="13"/>
      <c r="AN2968" s="13"/>
      <c r="AO2968" s="13"/>
      <c r="AP2968" s="13"/>
    </row>
    <row r="2969" spans="1:42" x14ac:dyDescent="0.25">
      <c r="A2969" s="13"/>
      <c r="C2969" s="13"/>
      <c r="D2969" s="13"/>
      <c r="E2969" s="13"/>
      <c r="F2969" s="13"/>
      <c r="G2969" s="13"/>
      <c r="H2969" s="13"/>
      <c r="I2969" s="13"/>
      <c r="J2969" s="13"/>
      <c r="K2969" s="13"/>
      <c r="L2969" s="13"/>
      <c r="M2969" s="13"/>
      <c r="N2969" s="13"/>
      <c r="O2969" s="13"/>
      <c r="P2969" s="13"/>
      <c r="Q2969" s="13"/>
      <c r="R2969" s="13"/>
      <c r="S2969" s="13"/>
      <c r="T2969" s="13"/>
      <c r="U2969" s="13"/>
      <c r="V2969" s="13"/>
      <c r="W2969" s="13"/>
      <c r="X2969" s="13"/>
      <c r="Y2969" s="13"/>
      <c r="Z2969" s="13"/>
      <c r="AA2969" s="13"/>
      <c r="AB2969" s="13"/>
      <c r="AC2969" s="13"/>
      <c r="AD2969" s="13"/>
      <c r="AE2969" s="13"/>
      <c r="AF2969" s="13"/>
      <c r="AG2969" s="13"/>
      <c r="AH2969" s="13"/>
      <c r="AI2969" s="13"/>
      <c r="AJ2969" s="13"/>
      <c r="AK2969" s="13"/>
      <c r="AL2969" s="13"/>
      <c r="AM2969" s="13"/>
      <c r="AN2969" s="13"/>
      <c r="AO2969" s="13"/>
      <c r="AP2969" s="13"/>
    </row>
    <row r="2970" spans="1:42" x14ac:dyDescent="0.25">
      <c r="A2970" s="13"/>
      <c r="C2970" s="13"/>
      <c r="D2970" s="13"/>
      <c r="E2970" s="13"/>
      <c r="F2970" s="13"/>
      <c r="G2970" s="13"/>
      <c r="H2970" s="13"/>
      <c r="I2970" s="13"/>
      <c r="J2970" s="13"/>
      <c r="K2970" s="13"/>
      <c r="L2970" s="13"/>
      <c r="M2970" s="13"/>
      <c r="N2970" s="13"/>
      <c r="O2970" s="13"/>
      <c r="P2970" s="13"/>
      <c r="Q2970" s="13"/>
      <c r="R2970" s="13"/>
      <c r="S2970" s="13"/>
      <c r="T2970" s="13"/>
      <c r="U2970" s="13"/>
      <c r="V2970" s="13"/>
      <c r="W2970" s="13"/>
      <c r="X2970" s="13"/>
      <c r="Y2970" s="13"/>
      <c r="Z2970" s="13"/>
      <c r="AA2970" s="13"/>
      <c r="AB2970" s="13"/>
      <c r="AC2970" s="13"/>
      <c r="AD2970" s="13"/>
      <c r="AE2970" s="13"/>
      <c r="AF2970" s="13"/>
      <c r="AG2970" s="13"/>
      <c r="AH2970" s="13"/>
      <c r="AI2970" s="13"/>
      <c r="AJ2970" s="13"/>
      <c r="AK2970" s="13"/>
      <c r="AL2970" s="13"/>
      <c r="AM2970" s="13"/>
      <c r="AN2970" s="13"/>
      <c r="AO2970" s="13"/>
      <c r="AP2970" s="13"/>
    </row>
    <row r="2971" spans="1:42" x14ac:dyDescent="0.25">
      <c r="A2971" s="13"/>
      <c r="C2971" s="13"/>
      <c r="D2971" s="13"/>
      <c r="E2971" s="13"/>
      <c r="F2971" s="13"/>
      <c r="G2971" s="13"/>
      <c r="H2971" s="13"/>
      <c r="I2971" s="13"/>
      <c r="J2971" s="13"/>
      <c r="K2971" s="13"/>
      <c r="L2971" s="13"/>
      <c r="M2971" s="13"/>
      <c r="N2971" s="13"/>
      <c r="O2971" s="13"/>
      <c r="P2971" s="13"/>
      <c r="Q2971" s="13"/>
      <c r="R2971" s="13"/>
      <c r="S2971" s="13"/>
      <c r="T2971" s="13"/>
      <c r="U2971" s="13"/>
      <c r="V2971" s="13"/>
      <c r="W2971" s="13"/>
      <c r="X2971" s="13"/>
      <c r="Y2971" s="13"/>
      <c r="Z2971" s="13"/>
      <c r="AA2971" s="13"/>
      <c r="AB2971" s="13"/>
      <c r="AC2971" s="13"/>
      <c r="AD2971" s="13"/>
      <c r="AE2971" s="13"/>
      <c r="AF2971" s="13"/>
      <c r="AG2971" s="13"/>
      <c r="AH2971" s="13"/>
      <c r="AI2971" s="13"/>
      <c r="AJ2971" s="13"/>
      <c r="AK2971" s="13"/>
      <c r="AL2971" s="13"/>
      <c r="AM2971" s="13"/>
      <c r="AN2971" s="13"/>
      <c r="AO2971" s="13"/>
      <c r="AP2971" s="13"/>
    </row>
    <row r="2972" spans="1:42" x14ac:dyDescent="0.25">
      <c r="A2972" s="13"/>
      <c r="C2972" s="13"/>
      <c r="D2972" s="13"/>
      <c r="E2972" s="13"/>
      <c r="F2972" s="13"/>
      <c r="G2972" s="13"/>
      <c r="H2972" s="13"/>
      <c r="I2972" s="13"/>
      <c r="J2972" s="13"/>
      <c r="K2972" s="13"/>
      <c r="L2972" s="13"/>
      <c r="M2972" s="13"/>
      <c r="N2972" s="13"/>
      <c r="O2972" s="13"/>
      <c r="P2972" s="13"/>
      <c r="Q2972" s="13"/>
      <c r="R2972" s="13"/>
      <c r="S2972" s="13"/>
      <c r="T2972" s="13"/>
      <c r="U2972" s="13"/>
      <c r="V2972" s="13"/>
      <c r="W2972" s="13"/>
      <c r="X2972" s="13"/>
      <c r="Y2972" s="13"/>
      <c r="Z2972" s="13"/>
      <c r="AA2972" s="13"/>
      <c r="AB2972" s="13"/>
      <c r="AC2972" s="13"/>
      <c r="AD2972" s="13"/>
      <c r="AE2972" s="13"/>
      <c r="AF2972" s="13"/>
      <c r="AG2972" s="13"/>
      <c r="AH2972" s="13"/>
      <c r="AI2972" s="13"/>
      <c r="AJ2972" s="13"/>
      <c r="AK2972" s="13"/>
      <c r="AL2972" s="13"/>
      <c r="AM2972" s="13"/>
      <c r="AN2972" s="13"/>
      <c r="AO2972" s="13"/>
      <c r="AP2972" s="13"/>
    </row>
    <row r="2973" spans="1:42" x14ac:dyDescent="0.25">
      <c r="A2973" s="13"/>
      <c r="C2973" s="13"/>
      <c r="D2973" s="13"/>
      <c r="E2973" s="13"/>
      <c r="F2973" s="13"/>
      <c r="G2973" s="13"/>
      <c r="H2973" s="13"/>
      <c r="I2973" s="13"/>
      <c r="J2973" s="13"/>
      <c r="K2973" s="13"/>
      <c r="L2973" s="13"/>
      <c r="M2973" s="13"/>
      <c r="N2973" s="13"/>
      <c r="O2973" s="13"/>
      <c r="P2973" s="13"/>
      <c r="Q2973" s="13"/>
      <c r="R2973" s="13"/>
      <c r="S2973" s="13"/>
      <c r="T2973" s="13"/>
      <c r="U2973" s="13"/>
      <c r="V2973" s="13"/>
      <c r="W2973" s="13"/>
      <c r="X2973" s="13"/>
      <c r="Y2973" s="13"/>
      <c r="Z2973" s="13"/>
      <c r="AA2973" s="13"/>
      <c r="AB2973" s="13"/>
      <c r="AC2973" s="13"/>
      <c r="AD2973" s="13"/>
      <c r="AE2973" s="13"/>
      <c r="AF2973" s="13"/>
      <c r="AG2973" s="13"/>
      <c r="AH2973" s="13"/>
      <c r="AI2973" s="13"/>
      <c r="AJ2973" s="13"/>
      <c r="AK2973" s="13"/>
      <c r="AL2973" s="13"/>
      <c r="AM2973" s="13"/>
      <c r="AN2973" s="13"/>
      <c r="AO2973" s="13"/>
      <c r="AP2973" s="13"/>
    </row>
    <row r="2974" spans="1:42" x14ac:dyDescent="0.25">
      <c r="A2974" s="13"/>
      <c r="C2974" s="13"/>
      <c r="D2974" s="13"/>
      <c r="E2974" s="13"/>
      <c r="F2974" s="13"/>
      <c r="G2974" s="13"/>
      <c r="H2974" s="13"/>
      <c r="I2974" s="13"/>
      <c r="J2974" s="13"/>
      <c r="K2974" s="13"/>
      <c r="L2974" s="13"/>
      <c r="M2974" s="13"/>
      <c r="N2974" s="13"/>
      <c r="O2974" s="13"/>
      <c r="P2974" s="13"/>
      <c r="Q2974" s="13"/>
      <c r="R2974" s="13"/>
      <c r="S2974" s="13"/>
      <c r="T2974" s="13"/>
      <c r="U2974" s="13"/>
      <c r="V2974" s="13"/>
      <c r="W2974" s="13"/>
      <c r="X2974" s="13"/>
      <c r="Y2974" s="13"/>
      <c r="Z2974" s="13"/>
      <c r="AA2974" s="13"/>
      <c r="AB2974" s="13"/>
      <c r="AC2974" s="13"/>
      <c r="AD2974" s="13"/>
      <c r="AE2974" s="13"/>
      <c r="AF2974" s="13"/>
      <c r="AG2974" s="13"/>
      <c r="AH2974" s="13"/>
      <c r="AI2974" s="13"/>
      <c r="AJ2974" s="13"/>
      <c r="AK2974" s="13"/>
      <c r="AL2974" s="13"/>
      <c r="AM2974" s="13"/>
      <c r="AN2974" s="13"/>
      <c r="AO2974" s="13"/>
      <c r="AP2974" s="13"/>
    </row>
    <row r="2975" spans="1:42" x14ac:dyDescent="0.25">
      <c r="A2975" s="13"/>
      <c r="C2975" s="13"/>
      <c r="D2975" s="13"/>
      <c r="E2975" s="13"/>
      <c r="F2975" s="13"/>
      <c r="G2975" s="13"/>
      <c r="H2975" s="13"/>
      <c r="I2975" s="13"/>
      <c r="J2975" s="13"/>
      <c r="K2975" s="13"/>
      <c r="L2975" s="13"/>
      <c r="M2975" s="13"/>
      <c r="N2975" s="13"/>
      <c r="O2975" s="13"/>
      <c r="P2975" s="13"/>
      <c r="Q2975" s="13"/>
      <c r="R2975" s="13"/>
      <c r="S2975" s="13"/>
      <c r="T2975" s="13"/>
      <c r="U2975" s="13"/>
      <c r="V2975" s="13"/>
      <c r="W2975" s="13"/>
      <c r="X2975" s="13"/>
      <c r="Y2975" s="13"/>
      <c r="Z2975" s="13"/>
      <c r="AA2975" s="13"/>
      <c r="AB2975" s="13"/>
      <c r="AC2975" s="13"/>
      <c r="AD2975" s="13"/>
      <c r="AE2975" s="13"/>
      <c r="AF2975" s="13"/>
      <c r="AG2975" s="13"/>
      <c r="AH2975" s="13"/>
      <c r="AI2975" s="13"/>
      <c r="AJ2975" s="13"/>
      <c r="AK2975" s="13"/>
      <c r="AL2975" s="13"/>
      <c r="AM2975" s="13"/>
      <c r="AN2975" s="13"/>
      <c r="AO2975" s="13"/>
      <c r="AP2975" s="13"/>
    </row>
    <row r="2976" spans="1:42" x14ac:dyDescent="0.25">
      <c r="A2976" s="13"/>
      <c r="C2976" s="13"/>
      <c r="D2976" s="13"/>
      <c r="E2976" s="13"/>
      <c r="F2976" s="13"/>
      <c r="G2976" s="13"/>
      <c r="H2976" s="13"/>
      <c r="I2976" s="13"/>
      <c r="J2976" s="13"/>
      <c r="K2976" s="13"/>
      <c r="L2976" s="13"/>
      <c r="M2976" s="13"/>
      <c r="N2976" s="13"/>
      <c r="O2976" s="13"/>
      <c r="P2976" s="13"/>
      <c r="Q2976" s="13"/>
      <c r="R2976" s="13"/>
      <c r="S2976" s="13"/>
      <c r="T2976" s="13"/>
      <c r="U2976" s="13"/>
      <c r="V2976" s="13"/>
      <c r="W2976" s="13"/>
      <c r="X2976" s="13"/>
      <c r="Y2976" s="13"/>
      <c r="Z2976" s="13"/>
      <c r="AA2976" s="13"/>
      <c r="AB2976" s="13"/>
      <c r="AC2976" s="13"/>
      <c r="AD2976" s="13"/>
      <c r="AE2976" s="13"/>
      <c r="AF2976" s="13"/>
      <c r="AG2976" s="13"/>
      <c r="AH2976" s="13"/>
      <c r="AI2976" s="13"/>
      <c r="AJ2976" s="13"/>
      <c r="AK2976" s="13"/>
      <c r="AL2976" s="13"/>
      <c r="AM2976" s="13"/>
      <c r="AN2976" s="13"/>
      <c r="AO2976" s="13"/>
      <c r="AP2976" s="13"/>
    </row>
    <row r="2977" spans="1:42" x14ac:dyDescent="0.25">
      <c r="A2977" s="13"/>
      <c r="C2977" s="13"/>
      <c r="D2977" s="13"/>
      <c r="E2977" s="13"/>
      <c r="F2977" s="13"/>
      <c r="G2977" s="13"/>
      <c r="H2977" s="13"/>
      <c r="I2977" s="13"/>
      <c r="J2977" s="13"/>
      <c r="K2977" s="13"/>
      <c r="L2977" s="13"/>
      <c r="M2977" s="13"/>
      <c r="N2977" s="13"/>
      <c r="O2977" s="13"/>
      <c r="P2977" s="13"/>
      <c r="Q2977" s="13"/>
      <c r="R2977" s="13"/>
      <c r="S2977" s="13"/>
      <c r="T2977" s="13"/>
      <c r="U2977" s="13"/>
      <c r="V2977" s="13"/>
      <c r="W2977" s="13"/>
      <c r="X2977" s="13"/>
      <c r="Y2977" s="13"/>
      <c r="Z2977" s="13"/>
      <c r="AA2977" s="13"/>
      <c r="AB2977" s="13"/>
      <c r="AC2977" s="13"/>
      <c r="AD2977" s="13"/>
      <c r="AE2977" s="13"/>
      <c r="AF2977" s="13"/>
      <c r="AG2977" s="13"/>
      <c r="AH2977" s="13"/>
      <c r="AI2977" s="13"/>
      <c r="AJ2977" s="13"/>
      <c r="AK2977" s="13"/>
      <c r="AL2977" s="13"/>
      <c r="AM2977" s="13"/>
      <c r="AN2977" s="13"/>
      <c r="AO2977" s="13"/>
      <c r="AP2977" s="13"/>
    </row>
    <row r="2978" spans="1:42" x14ac:dyDescent="0.25">
      <c r="A2978" s="13"/>
      <c r="C2978" s="13"/>
      <c r="D2978" s="13"/>
      <c r="E2978" s="13"/>
      <c r="F2978" s="13"/>
      <c r="G2978" s="13"/>
      <c r="H2978" s="13"/>
      <c r="I2978" s="13"/>
      <c r="J2978" s="13"/>
      <c r="K2978" s="13"/>
      <c r="L2978" s="13"/>
      <c r="M2978" s="13"/>
      <c r="N2978" s="13"/>
      <c r="O2978" s="13"/>
      <c r="P2978" s="13"/>
      <c r="Q2978" s="13"/>
      <c r="R2978" s="13"/>
      <c r="S2978" s="13"/>
      <c r="T2978" s="13"/>
      <c r="U2978" s="13"/>
      <c r="V2978" s="13"/>
      <c r="W2978" s="13"/>
      <c r="X2978" s="13"/>
      <c r="Y2978" s="13"/>
      <c r="Z2978" s="13"/>
      <c r="AA2978" s="13"/>
      <c r="AB2978" s="13"/>
      <c r="AC2978" s="13"/>
      <c r="AD2978" s="13"/>
      <c r="AE2978" s="13"/>
      <c r="AF2978" s="13"/>
      <c r="AG2978" s="13"/>
      <c r="AH2978" s="13"/>
      <c r="AI2978" s="13"/>
      <c r="AJ2978" s="13"/>
      <c r="AK2978" s="13"/>
      <c r="AL2978" s="13"/>
      <c r="AM2978" s="13"/>
      <c r="AN2978" s="13"/>
      <c r="AO2978" s="13"/>
      <c r="AP2978" s="13"/>
    </row>
    <row r="2979" spans="1:42" x14ac:dyDescent="0.25">
      <c r="A2979" s="13"/>
      <c r="C2979" s="13"/>
      <c r="D2979" s="13"/>
      <c r="E2979" s="13"/>
      <c r="F2979" s="13"/>
      <c r="G2979" s="13"/>
      <c r="H2979" s="13"/>
      <c r="I2979" s="13"/>
      <c r="J2979" s="13"/>
      <c r="K2979" s="13"/>
      <c r="L2979" s="13"/>
      <c r="M2979" s="13"/>
      <c r="N2979" s="13"/>
      <c r="O2979" s="13"/>
      <c r="P2979" s="13"/>
      <c r="Q2979" s="13"/>
      <c r="R2979" s="13"/>
      <c r="S2979" s="13"/>
      <c r="T2979" s="13"/>
      <c r="U2979" s="13"/>
      <c r="V2979" s="13"/>
      <c r="W2979" s="13"/>
      <c r="X2979" s="13"/>
      <c r="Y2979" s="13"/>
      <c r="Z2979" s="13"/>
      <c r="AA2979" s="13"/>
      <c r="AB2979" s="13"/>
      <c r="AC2979" s="13"/>
      <c r="AD2979" s="13"/>
      <c r="AE2979" s="13"/>
      <c r="AF2979" s="13"/>
      <c r="AG2979" s="13"/>
      <c r="AH2979" s="13"/>
      <c r="AI2979" s="13"/>
      <c r="AJ2979" s="13"/>
      <c r="AK2979" s="13"/>
      <c r="AL2979" s="13"/>
      <c r="AM2979" s="13"/>
      <c r="AN2979" s="13"/>
      <c r="AO2979" s="13"/>
      <c r="AP2979" s="13"/>
    </row>
    <row r="2980" spans="1:42" x14ac:dyDescent="0.25">
      <c r="A2980" s="13"/>
      <c r="C2980" s="13"/>
      <c r="D2980" s="13"/>
      <c r="E2980" s="13"/>
      <c r="F2980" s="13"/>
      <c r="G2980" s="13"/>
      <c r="H2980" s="13"/>
      <c r="I2980" s="13"/>
      <c r="J2980" s="13"/>
      <c r="K2980" s="13"/>
      <c r="L2980" s="13"/>
      <c r="M2980" s="13"/>
      <c r="N2980" s="13"/>
      <c r="O2980" s="13"/>
      <c r="P2980" s="13"/>
      <c r="Q2980" s="13"/>
      <c r="R2980" s="13"/>
      <c r="S2980" s="13"/>
      <c r="T2980" s="13"/>
      <c r="U2980" s="13"/>
      <c r="V2980" s="13"/>
      <c r="W2980" s="13"/>
      <c r="X2980" s="13"/>
      <c r="Y2980" s="13"/>
      <c r="Z2980" s="13"/>
      <c r="AA2980" s="13"/>
      <c r="AB2980" s="13"/>
      <c r="AC2980" s="13"/>
      <c r="AD2980" s="13"/>
      <c r="AE2980" s="13"/>
      <c r="AF2980" s="13"/>
      <c r="AG2980" s="13"/>
      <c r="AH2980" s="13"/>
      <c r="AI2980" s="13"/>
      <c r="AJ2980" s="13"/>
      <c r="AK2980" s="13"/>
      <c r="AL2980" s="13"/>
      <c r="AM2980" s="13"/>
      <c r="AN2980" s="13"/>
      <c r="AO2980" s="13"/>
      <c r="AP2980" s="13"/>
    </row>
    <row r="2981" spans="1:42" x14ac:dyDescent="0.25">
      <c r="A2981" s="13"/>
      <c r="C2981" s="13"/>
      <c r="D2981" s="13"/>
      <c r="E2981" s="13"/>
      <c r="F2981" s="13"/>
      <c r="G2981" s="13"/>
      <c r="H2981" s="13"/>
      <c r="I2981" s="13"/>
      <c r="J2981" s="13"/>
      <c r="K2981" s="13"/>
      <c r="L2981" s="13"/>
      <c r="M2981" s="13"/>
      <c r="N2981" s="13"/>
      <c r="O2981" s="13"/>
      <c r="P2981" s="13"/>
      <c r="Q2981" s="13"/>
      <c r="R2981" s="13"/>
      <c r="S2981" s="13"/>
      <c r="T2981" s="13"/>
      <c r="U2981" s="13"/>
      <c r="V2981" s="13"/>
      <c r="W2981" s="13"/>
      <c r="X2981" s="13"/>
      <c r="Y2981" s="13"/>
      <c r="Z2981" s="13"/>
      <c r="AA2981" s="13"/>
      <c r="AB2981" s="13"/>
      <c r="AC2981" s="13"/>
      <c r="AD2981" s="13"/>
      <c r="AE2981" s="13"/>
      <c r="AF2981" s="13"/>
      <c r="AG2981" s="13"/>
      <c r="AH2981" s="13"/>
      <c r="AI2981" s="13"/>
      <c r="AJ2981" s="13"/>
      <c r="AK2981" s="13"/>
      <c r="AL2981" s="13"/>
      <c r="AM2981" s="13"/>
      <c r="AN2981" s="13"/>
      <c r="AO2981" s="13"/>
      <c r="AP2981" s="13"/>
    </row>
    <row r="2982" spans="1:42" x14ac:dyDescent="0.25">
      <c r="A2982" s="13"/>
      <c r="C2982" s="13"/>
      <c r="D2982" s="13"/>
      <c r="E2982" s="13"/>
      <c r="F2982" s="13"/>
      <c r="G2982" s="13"/>
      <c r="H2982" s="13"/>
      <c r="I2982" s="13"/>
      <c r="J2982" s="13"/>
      <c r="K2982" s="13"/>
      <c r="L2982" s="13"/>
      <c r="M2982" s="13"/>
      <c r="N2982" s="13"/>
      <c r="O2982" s="13"/>
      <c r="P2982" s="13"/>
      <c r="Q2982" s="13"/>
      <c r="R2982" s="13"/>
      <c r="S2982" s="13"/>
      <c r="T2982" s="13"/>
      <c r="U2982" s="13"/>
      <c r="V2982" s="13"/>
      <c r="W2982" s="13"/>
      <c r="X2982" s="13"/>
      <c r="Y2982" s="13"/>
      <c r="Z2982" s="13"/>
      <c r="AA2982" s="13"/>
      <c r="AB2982" s="13"/>
      <c r="AC2982" s="13"/>
      <c r="AD2982" s="13"/>
      <c r="AE2982" s="13"/>
      <c r="AF2982" s="13"/>
      <c r="AG2982" s="13"/>
      <c r="AH2982" s="13"/>
      <c r="AI2982" s="13"/>
      <c r="AJ2982" s="13"/>
      <c r="AK2982" s="13"/>
      <c r="AL2982" s="13"/>
      <c r="AM2982" s="13"/>
      <c r="AN2982" s="13"/>
      <c r="AO2982" s="13"/>
      <c r="AP2982" s="13"/>
    </row>
    <row r="2983" spans="1:42" x14ac:dyDescent="0.25">
      <c r="A2983" s="13"/>
      <c r="C2983" s="13"/>
      <c r="D2983" s="13"/>
      <c r="E2983" s="13"/>
      <c r="F2983" s="13"/>
      <c r="G2983" s="13"/>
      <c r="H2983" s="13"/>
      <c r="I2983" s="13"/>
      <c r="J2983" s="13"/>
      <c r="K2983" s="13"/>
      <c r="L2983" s="13"/>
      <c r="M2983" s="13"/>
      <c r="N2983" s="13"/>
      <c r="O2983" s="13"/>
      <c r="P2983" s="13"/>
      <c r="Q2983" s="13"/>
      <c r="R2983" s="13"/>
      <c r="S2983" s="13"/>
      <c r="T2983" s="13"/>
      <c r="U2983" s="13"/>
      <c r="V2983" s="13"/>
      <c r="W2983" s="13"/>
      <c r="X2983" s="13"/>
      <c r="Y2983" s="13"/>
      <c r="Z2983" s="13"/>
      <c r="AA2983" s="13"/>
      <c r="AB2983" s="13"/>
      <c r="AC2983" s="13"/>
      <c r="AD2983" s="13"/>
      <c r="AE2983" s="13"/>
      <c r="AF2983" s="13"/>
      <c r="AG2983" s="13"/>
      <c r="AH2983" s="13"/>
      <c r="AI2983" s="13"/>
      <c r="AJ2983" s="13"/>
      <c r="AK2983" s="13"/>
      <c r="AL2983" s="13"/>
      <c r="AM2983" s="13"/>
      <c r="AN2983" s="13"/>
      <c r="AO2983" s="13"/>
      <c r="AP2983" s="13"/>
    </row>
    <row r="2984" spans="1:42" x14ac:dyDescent="0.25">
      <c r="A2984" s="13"/>
      <c r="C2984" s="13"/>
      <c r="D2984" s="13"/>
      <c r="E2984" s="13"/>
      <c r="F2984" s="13"/>
      <c r="G2984" s="13"/>
      <c r="H2984" s="13"/>
      <c r="I2984" s="13"/>
      <c r="J2984" s="13"/>
      <c r="K2984" s="13"/>
      <c r="L2984" s="13"/>
      <c r="M2984" s="13"/>
      <c r="N2984" s="13"/>
      <c r="O2984" s="13"/>
      <c r="P2984" s="13"/>
      <c r="Q2984" s="13"/>
      <c r="R2984" s="13"/>
      <c r="S2984" s="13"/>
      <c r="T2984" s="13"/>
      <c r="U2984" s="13"/>
      <c r="V2984" s="13"/>
      <c r="W2984" s="13"/>
      <c r="X2984" s="13"/>
      <c r="Y2984" s="13"/>
      <c r="Z2984" s="13"/>
      <c r="AA2984" s="13"/>
      <c r="AB2984" s="13"/>
      <c r="AC2984" s="13"/>
      <c r="AD2984" s="13"/>
      <c r="AE2984" s="13"/>
      <c r="AF2984" s="13"/>
      <c r="AG2984" s="13"/>
      <c r="AH2984" s="13"/>
      <c r="AI2984" s="13"/>
      <c r="AJ2984" s="13"/>
      <c r="AK2984" s="13"/>
      <c r="AL2984" s="13"/>
      <c r="AM2984" s="13"/>
      <c r="AN2984" s="13"/>
      <c r="AO2984" s="13"/>
      <c r="AP2984" s="13"/>
    </row>
    <row r="2985" spans="1:42" x14ac:dyDescent="0.25">
      <c r="A2985" s="13"/>
      <c r="C2985" s="13"/>
      <c r="D2985" s="13"/>
      <c r="E2985" s="13"/>
      <c r="F2985" s="13"/>
      <c r="G2985" s="13"/>
      <c r="H2985" s="13"/>
      <c r="I2985" s="13"/>
      <c r="J2985" s="13"/>
      <c r="K2985" s="13"/>
      <c r="L2985" s="13"/>
      <c r="M2985" s="13"/>
      <c r="N2985" s="13"/>
      <c r="O2985" s="13"/>
      <c r="P2985" s="13"/>
      <c r="Q2985" s="13"/>
      <c r="R2985" s="13"/>
      <c r="S2985" s="13"/>
      <c r="T2985" s="13"/>
      <c r="U2985" s="13"/>
      <c r="V2985" s="13"/>
      <c r="W2985" s="13"/>
      <c r="X2985" s="13"/>
      <c r="Y2985" s="13"/>
      <c r="Z2985" s="13"/>
      <c r="AA2985" s="13"/>
      <c r="AB2985" s="13"/>
      <c r="AC2985" s="13"/>
      <c r="AD2985" s="13"/>
      <c r="AE2985" s="13"/>
      <c r="AF2985" s="13"/>
      <c r="AG2985" s="13"/>
      <c r="AH2985" s="13"/>
      <c r="AI2985" s="13"/>
      <c r="AJ2985" s="13"/>
      <c r="AK2985" s="13"/>
      <c r="AL2985" s="13"/>
      <c r="AM2985" s="13"/>
      <c r="AN2985" s="13"/>
      <c r="AO2985" s="13"/>
      <c r="AP2985" s="13"/>
    </row>
    <row r="2986" spans="1:42" x14ac:dyDescent="0.25">
      <c r="A2986" s="13"/>
      <c r="C2986" s="13"/>
      <c r="D2986" s="13"/>
      <c r="E2986" s="13"/>
      <c r="F2986" s="13"/>
      <c r="G2986" s="13"/>
      <c r="H2986" s="13"/>
      <c r="I2986" s="13"/>
      <c r="J2986" s="13"/>
      <c r="K2986" s="13"/>
      <c r="L2986" s="13"/>
      <c r="M2986" s="13"/>
      <c r="N2986" s="13"/>
      <c r="O2986" s="13"/>
      <c r="P2986" s="13"/>
      <c r="Q2986" s="13"/>
      <c r="R2986" s="13"/>
      <c r="S2986" s="13"/>
      <c r="T2986" s="13"/>
      <c r="U2986" s="13"/>
      <c r="V2986" s="13"/>
      <c r="W2986" s="13"/>
      <c r="X2986" s="13"/>
      <c r="Y2986" s="13"/>
      <c r="Z2986" s="13"/>
      <c r="AA2986" s="13"/>
      <c r="AB2986" s="13"/>
      <c r="AC2986" s="13"/>
      <c r="AD2986" s="13"/>
      <c r="AE2986" s="13"/>
      <c r="AF2986" s="13"/>
      <c r="AG2986" s="13"/>
      <c r="AH2986" s="13"/>
      <c r="AI2986" s="13"/>
      <c r="AJ2986" s="13"/>
      <c r="AK2986" s="13"/>
      <c r="AL2986" s="13"/>
      <c r="AM2986" s="13"/>
      <c r="AN2986" s="13"/>
      <c r="AO2986" s="13"/>
      <c r="AP2986" s="13"/>
    </row>
    <row r="2987" spans="1:42" x14ac:dyDescent="0.25">
      <c r="A2987" s="13"/>
      <c r="C2987" s="13"/>
      <c r="D2987" s="13"/>
      <c r="E2987" s="13"/>
      <c r="F2987" s="13"/>
      <c r="G2987" s="13"/>
      <c r="H2987" s="13"/>
      <c r="I2987" s="13"/>
      <c r="J2987" s="13"/>
      <c r="K2987" s="13"/>
      <c r="L2987" s="13"/>
      <c r="M2987" s="13"/>
      <c r="N2987" s="13"/>
      <c r="O2987" s="13"/>
      <c r="P2987" s="13"/>
      <c r="Q2987" s="13"/>
      <c r="R2987" s="13"/>
      <c r="S2987" s="13"/>
      <c r="T2987" s="13"/>
      <c r="U2987" s="13"/>
      <c r="V2987" s="13"/>
      <c r="W2987" s="13"/>
      <c r="X2987" s="13"/>
      <c r="Y2987" s="13"/>
      <c r="Z2987" s="13"/>
      <c r="AA2987" s="13"/>
      <c r="AB2987" s="13"/>
      <c r="AC2987" s="13"/>
      <c r="AD2987" s="13"/>
      <c r="AE2987" s="13"/>
      <c r="AF2987" s="13"/>
      <c r="AG2987" s="13"/>
      <c r="AH2987" s="13"/>
      <c r="AI2987" s="13"/>
      <c r="AJ2987" s="13"/>
      <c r="AK2987" s="13"/>
      <c r="AL2987" s="13"/>
      <c r="AM2987" s="13"/>
      <c r="AN2987" s="13"/>
      <c r="AO2987" s="13"/>
      <c r="AP2987" s="13"/>
    </row>
    <row r="2988" spans="1:42" x14ac:dyDescent="0.25">
      <c r="A2988" s="13"/>
      <c r="C2988" s="13"/>
      <c r="D2988" s="13"/>
      <c r="E2988" s="13"/>
      <c r="F2988" s="13"/>
      <c r="G2988" s="13"/>
      <c r="H2988" s="13"/>
      <c r="I2988" s="13"/>
      <c r="J2988" s="13"/>
      <c r="K2988" s="13"/>
      <c r="L2988" s="13"/>
      <c r="M2988" s="13"/>
      <c r="N2988" s="13"/>
      <c r="O2988" s="13"/>
      <c r="P2988" s="13"/>
      <c r="Q2988" s="13"/>
      <c r="R2988" s="13"/>
      <c r="S2988" s="13"/>
      <c r="T2988" s="13"/>
      <c r="U2988" s="13"/>
      <c r="V2988" s="13"/>
      <c r="W2988" s="13"/>
      <c r="X2988" s="13"/>
      <c r="Y2988" s="13"/>
      <c r="Z2988" s="13"/>
      <c r="AA2988" s="13"/>
      <c r="AB2988" s="13"/>
      <c r="AC2988" s="13"/>
      <c r="AD2988" s="13"/>
      <c r="AE2988" s="13"/>
      <c r="AF2988" s="13"/>
      <c r="AG2988" s="13"/>
      <c r="AH2988" s="13"/>
      <c r="AI2988" s="13"/>
      <c r="AJ2988" s="13"/>
      <c r="AK2988" s="13"/>
      <c r="AL2988" s="13"/>
      <c r="AM2988" s="13"/>
      <c r="AN2988" s="13"/>
      <c r="AO2988" s="13"/>
      <c r="AP2988" s="13"/>
    </row>
    <row r="2989" spans="1:42" x14ac:dyDescent="0.25">
      <c r="A2989" s="13"/>
      <c r="C2989" s="13"/>
      <c r="D2989" s="13"/>
      <c r="E2989" s="13"/>
      <c r="F2989" s="13"/>
      <c r="G2989" s="13"/>
      <c r="H2989" s="13"/>
      <c r="I2989" s="13"/>
      <c r="J2989" s="13"/>
      <c r="K2989" s="13"/>
      <c r="L2989" s="13"/>
      <c r="M2989" s="13"/>
      <c r="N2989" s="13"/>
      <c r="O2989" s="13"/>
      <c r="P2989" s="13"/>
      <c r="Q2989" s="13"/>
      <c r="R2989" s="13"/>
      <c r="S2989" s="13"/>
      <c r="T2989" s="13"/>
      <c r="U2989" s="13"/>
      <c r="V2989" s="13"/>
      <c r="W2989" s="13"/>
      <c r="X2989" s="13"/>
      <c r="Y2989" s="13"/>
      <c r="Z2989" s="13"/>
      <c r="AA2989" s="13"/>
      <c r="AB2989" s="13"/>
      <c r="AC2989" s="13"/>
      <c r="AD2989" s="13"/>
      <c r="AE2989" s="13"/>
      <c r="AF2989" s="13"/>
      <c r="AG2989" s="13"/>
      <c r="AH2989" s="13"/>
      <c r="AI2989" s="13"/>
      <c r="AJ2989" s="13"/>
      <c r="AK2989" s="13"/>
      <c r="AL2989" s="13"/>
      <c r="AM2989" s="13"/>
      <c r="AN2989" s="13"/>
      <c r="AO2989" s="13"/>
      <c r="AP2989" s="13"/>
    </row>
    <row r="2990" spans="1:42" x14ac:dyDescent="0.25">
      <c r="A2990" s="13"/>
      <c r="C2990" s="13"/>
      <c r="D2990" s="13"/>
      <c r="E2990" s="13"/>
      <c r="F2990" s="13"/>
      <c r="G2990" s="13"/>
      <c r="H2990" s="13"/>
      <c r="I2990" s="13"/>
      <c r="J2990" s="13"/>
      <c r="K2990" s="13"/>
      <c r="L2990" s="13"/>
      <c r="M2990" s="13"/>
      <c r="N2990" s="13"/>
      <c r="O2990" s="13"/>
      <c r="P2990" s="13"/>
      <c r="Q2990" s="13"/>
      <c r="R2990" s="13"/>
      <c r="S2990" s="13"/>
      <c r="T2990" s="13"/>
      <c r="U2990" s="13"/>
      <c r="V2990" s="13"/>
      <c r="W2990" s="13"/>
      <c r="X2990" s="13"/>
      <c r="Y2990" s="13"/>
      <c r="Z2990" s="13"/>
      <c r="AA2990" s="13"/>
      <c r="AB2990" s="13"/>
      <c r="AC2990" s="13"/>
      <c r="AD2990" s="13"/>
      <c r="AE2990" s="13"/>
      <c r="AF2990" s="13"/>
      <c r="AG2990" s="13"/>
      <c r="AH2990" s="13"/>
      <c r="AI2990" s="13"/>
      <c r="AJ2990" s="13"/>
      <c r="AK2990" s="13"/>
      <c r="AL2990" s="13"/>
      <c r="AM2990" s="13"/>
      <c r="AN2990" s="13"/>
      <c r="AO2990" s="13"/>
      <c r="AP2990" s="13"/>
    </row>
    <row r="2991" spans="1:42" x14ac:dyDescent="0.25">
      <c r="A2991" s="13"/>
      <c r="C2991" s="13"/>
      <c r="D2991" s="13"/>
      <c r="E2991" s="13"/>
      <c r="F2991" s="13"/>
      <c r="G2991" s="13"/>
      <c r="H2991" s="13"/>
      <c r="I2991" s="13"/>
      <c r="J2991" s="13"/>
      <c r="K2991" s="13"/>
      <c r="L2991" s="13"/>
      <c r="M2991" s="13"/>
      <c r="N2991" s="13"/>
      <c r="O2991" s="13"/>
      <c r="P2991" s="13"/>
      <c r="Q2991" s="13"/>
      <c r="R2991" s="13"/>
      <c r="S2991" s="13"/>
      <c r="T2991" s="13"/>
      <c r="U2991" s="13"/>
      <c r="V2991" s="13"/>
      <c r="W2991" s="13"/>
      <c r="X2991" s="13"/>
      <c r="Y2991" s="13"/>
      <c r="Z2991" s="13"/>
      <c r="AA2991" s="13"/>
      <c r="AB2991" s="13"/>
      <c r="AC2991" s="13"/>
      <c r="AD2991" s="13"/>
      <c r="AE2991" s="13"/>
      <c r="AF2991" s="13"/>
      <c r="AG2991" s="13"/>
      <c r="AH2991" s="13"/>
      <c r="AI2991" s="13"/>
      <c r="AJ2991" s="13"/>
      <c r="AK2991" s="13"/>
      <c r="AL2991" s="13"/>
      <c r="AM2991" s="13"/>
      <c r="AN2991" s="13"/>
      <c r="AO2991" s="13"/>
      <c r="AP2991" s="13"/>
    </row>
    <row r="2992" spans="1:42" x14ac:dyDescent="0.25">
      <c r="A2992" s="13"/>
      <c r="C2992" s="13"/>
      <c r="D2992" s="13"/>
      <c r="E2992" s="13"/>
      <c r="F2992" s="13"/>
      <c r="G2992" s="13"/>
      <c r="H2992" s="13"/>
      <c r="I2992" s="13"/>
      <c r="J2992" s="13"/>
      <c r="K2992" s="13"/>
      <c r="L2992" s="13"/>
      <c r="M2992" s="13"/>
      <c r="N2992" s="13"/>
      <c r="O2992" s="13"/>
      <c r="P2992" s="13"/>
      <c r="Q2992" s="13"/>
      <c r="R2992" s="13"/>
      <c r="S2992" s="13"/>
      <c r="T2992" s="13"/>
      <c r="U2992" s="13"/>
      <c r="V2992" s="13"/>
      <c r="W2992" s="13"/>
      <c r="X2992" s="13"/>
      <c r="Y2992" s="13"/>
      <c r="Z2992" s="13"/>
      <c r="AA2992" s="13"/>
      <c r="AB2992" s="13"/>
      <c r="AC2992" s="13"/>
      <c r="AD2992" s="13"/>
      <c r="AE2992" s="13"/>
      <c r="AF2992" s="13"/>
      <c r="AG2992" s="13"/>
      <c r="AH2992" s="13"/>
      <c r="AI2992" s="13"/>
      <c r="AJ2992" s="13"/>
      <c r="AK2992" s="13"/>
      <c r="AL2992" s="13"/>
      <c r="AM2992" s="13"/>
      <c r="AN2992" s="13"/>
      <c r="AO2992" s="13"/>
      <c r="AP2992" s="13"/>
    </row>
    <row r="2993" spans="1:42" x14ac:dyDescent="0.25">
      <c r="A2993" s="13"/>
      <c r="C2993" s="13"/>
      <c r="D2993" s="13"/>
      <c r="E2993" s="13"/>
      <c r="F2993" s="13"/>
      <c r="G2993" s="13"/>
      <c r="H2993" s="13"/>
      <c r="I2993" s="13"/>
      <c r="J2993" s="13"/>
      <c r="K2993" s="13"/>
      <c r="L2993" s="13"/>
      <c r="M2993" s="13"/>
      <c r="N2993" s="13"/>
      <c r="O2993" s="13"/>
      <c r="P2993" s="13"/>
      <c r="Q2993" s="13"/>
      <c r="R2993" s="13"/>
      <c r="S2993" s="13"/>
      <c r="T2993" s="13"/>
      <c r="U2993" s="13"/>
      <c r="V2993" s="13"/>
      <c r="W2993" s="13"/>
      <c r="X2993" s="13"/>
      <c r="Y2993" s="13"/>
      <c r="Z2993" s="13"/>
      <c r="AA2993" s="13"/>
      <c r="AB2993" s="13"/>
      <c r="AC2993" s="13"/>
      <c r="AD2993" s="13"/>
      <c r="AE2993" s="13"/>
      <c r="AF2993" s="13"/>
      <c r="AG2993" s="13"/>
      <c r="AH2993" s="13"/>
      <c r="AI2993" s="13"/>
      <c r="AJ2993" s="13"/>
      <c r="AK2993" s="13"/>
      <c r="AL2993" s="13"/>
      <c r="AM2993" s="13"/>
      <c r="AN2993" s="13"/>
      <c r="AO2993" s="13"/>
      <c r="AP2993" s="13"/>
    </row>
    <row r="2994" spans="1:42" x14ac:dyDescent="0.25">
      <c r="A2994" s="13"/>
      <c r="C2994" s="13"/>
      <c r="D2994" s="13"/>
      <c r="E2994" s="13"/>
      <c r="F2994" s="13"/>
      <c r="G2994" s="13"/>
      <c r="H2994" s="13"/>
      <c r="I2994" s="13"/>
      <c r="J2994" s="13"/>
      <c r="K2994" s="13"/>
      <c r="L2994" s="13"/>
      <c r="M2994" s="13"/>
      <c r="N2994" s="13"/>
      <c r="O2994" s="13"/>
      <c r="P2994" s="13"/>
      <c r="Q2994" s="13"/>
      <c r="R2994" s="13"/>
      <c r="S2994" s="13"/>
      <c r="T2994" s="13"/>
      <c r="U2994" s="13"/>
      <c r="V2994" s="13"/>
      <c r="W2994" s="13"/>
      <c r="X2994" s="13"/>
      <c r="Y2994" s="13"/>
      <c r="Z2994" s="13"/>
      <c r="AA2994" s="13"/>
      <c r="AB2994" s="13"/>
      <c r="AC2994" s="13"/>
      <c r="AD2994" s="13"/>
      <c r="AE2994" s="13"/>
      <c r="AF2994" s="13"/>
      <c r="AG2994" s="13"/>
      <c r="AH2994" s="13"/>
      <c r="AI2994" s="13"/>
      <c r="AJ2994" s="13"/>
      <c r="AK2994" s="13"/>
      <c r="AL2994" s="13"/>
      <c r="AM2994" s="13"/>
      <c r="AN2994" s="13"/>
      <c r="AO2994" s="13"/>
      <c r="AP2994" s="13"/>
    </row>
    <row r="2995" spans="1:42" x14ac:dyDescent="0.25">
      <c r="A2995" s="13"/>
      <c r="C2995" s="13"/>
      <c r="D2995" s="13"/>
      <c r="E2995" s="13"/>
      <c r="F2995" s="13"/>
      <c r="G2995" s="13"/>
      <c r="H2995" s="13"/>
      <c r="I2995" s="13"/>
      <c r="J2995" s="13"/>
      <c r="K2995" s="13"/>
      <c r="L2995" s="13"/>
      <c r="M2995" s="13"/>
      <c r="N2995" s="13"/>
      <c r="O2995" s="13"/>
      <c r="P2995" s="13"/>
      <c r="Q2995" s="13"/>
      <c r="R2995" s="13"/>
      <c r="S2995" s="13"/>
      <c r="T2995" s="13"/>
      <c r="U2995" s="13"/>
      <c r="V2995" s="13"/>
      <c r="W2995" s="13"/>
      <c r="X2995" s="13"/>
      <c r="Y2995" s="13"/>
      <c r="Z2995" s="13"/>
      <c r="AA2995" s="13"/>
      <c r="AB2995" s="13"/>
      <c r="AC2995" s="13"/>
      <c r="AD2995" s="13"/>
      <c r="AE2995" s="13"/>
      <c r="AF2995" s="13"/>
      <c r="AG2995" s="13"/>
      <c r="AH2995" s="13"/>
      <c r="AI2995" s="13"/>
      <c r="AJ2995" s="13"/>
      <c r="AK2995" s="13"/>
      <c r="AL2995" s="13"/>
      <c r="AM2995" s="13"/>
      <c r="AN2995" s="13"/>
      <c r="AO2995" s="13"/>
      <c r="AP2995" s="13"/>
    </row>
    <row r="2996" spans="1:42" x14ac:dyDescent="0.25">
      <c r="A2996" s="13"/>
      <c r="C2996" s="13"/>
      <c r="D2996" s="13"/>
      <c r="E2996" s="13"/>
      <c r="F2996" s="13"/>
      <c r="G2996" s="13"/>
      <c r="H2996" s="13"/>
      <c r="I2996" s="13"/>
      <c r="J2996" s="13"/>
      <c r="K2996" s="13"/>
      <c r="L2996" s="13"/>
      <c r="M2996" s="13"/>
      <c r="N2996" s="13"/>
      <c r="O2996" s="13"/>
      <c r="P2996" s="13"/>
      <c r="Q2996" s="13"/>
      <c r="R2996" s="13"/>
      <c r="S2996" s="13"/>
      <c r="T2996" s="13"/>
      <c r="U2996" s="13"/>
      <c r="V2996" s="13"/>
      <c r="W2996" s="13"/>
      <c r="X2996" s="13"/>
      <c r="Y2996" s="13"/>
      <c r="Z2996" s="13"/>
      <c r="AA2996" s="13"/>
      <c r="AB2996" s="13"/>
      <c r="AC2996" s="13"/>
      <c r="AD2996" s="13"/>
      <c r="AE2996" s="13"/>
      <c r="AF2996" s="13"/>
      <c r="AG2996" s="13"/>
      <c r="AH2996" s="13"/>
      <c r="AI2996" s="13"/>
      <c r="AJ2996" s="13"/>
      <c r="AK2996" s="13"/>
      <c r="AL2996" s="13"/>
      <c r="AM2996" s="13"/>
      <c r="AN2996" s="13"/>
      <c r="AO2996" s="13"/>
      <c r="AP2996" s="13"/>
    </row>
    <row r="2997" spans="1:42" x14ac:dyDescent="0.25">
      <c r="A2997" s="13"/>
      <c r="C2997" s="13"/>
      <c r="D2997" s="13"/>
      <c r="E2997" s="13"/>
      <c r="F2997" s="13"/>
      <c r="G2997" s="13"/>
      <c r="H2997" s="13"/>
      <c r="I2997" s="13"/>
      <c r="J2997" s="13"/>
      <c r="K2997" s="13"/>
      <c r="L2997" s="13"/>
      <c r="M2997" s="13"/>
      <c r="N2997" s="13"/>
      <c r="O2997" s="13"/>
      <c r="P2997" s="13"/>
      <c r="Q2997" s="13"/>
      <c r="R2997" s="13"/>
      <c r="S2997" s="13"/>
      <c r="T2997" s="13"/>
      <c r="U2997" s="13"/>
      <c r="V2997" s="13"/>
      <c r="W2997" s="13"/>
      <c r="X2997" s="13"/>
      <c r="Y2997" s="13"/>
      <c r="Z2997" s="13"/>
      <c r="AA2997" s="13"/>
      <c r="AB2997" s="13"/>
      <c r="AC2997" s="13"/>
      <c r="AD2997" s="13"/>
      <c r="AE2997" s="13"/>
      <c r="AF2997" s="13"/>
      <c r="AG2997" s="13"/>
      <c r="AH2997" s="13"/>
      <c r="AI2997" s="13"/>
      <c r="AJ2997" s="13"/>
      <c r="AK2997" s="13"/>
      <c r="AL2997" s="13"/>
      <c r="AM2997" s="13"/>
      <c r="AN2997" s="13"/>
      <c r="AO2997" s="13"/>
      <c r="AP2997" s="13"/>
    </row>
    <row r="2998" spans="1:42" x14ac:dyDescent="0.25">
      <c r="A2998" s="13"/>
      <c r="C2998" s="13"/>
      <c r="D2998" s="13"/>
      <c r="E2998" s="13"/>
      <c r="F2998" s="13"/>
      <c r="G2998" s="13"/>
      <c r="H2998" s="13"/>
      <c r="I2998" s="13"/>
      <c r="J2998" s="13"/>
      <c r="K2998" s="13"/>
      <c r="L2998" s="13"/>
      <c r="M2998" s="13"/>
      <c r="N2998" s="13"/>
      <c r="O2998" s="13"/>
      <c r="P2998" s="13"/>
      <c r="Q2998" s="13"/>
      <c r="R2998" s="13"/>
      <c r="S2998" s="13"/>
      <c r="T2998" s="13"/>
      <c r="U2998" s="13"/>
      <c r="V2998" s="13"/>
      <c r="W2998" s="13"/>
      <c r="X2998" s="13"/>
      <c r="Y2998" s="13"/>
      <c r="Z2998" s="13"/>
      <c r="AA2998" s="13"/>
      <c r="AB2998" s="13"/>
      <c r="AC2998" s="13"/>
      <c r="AD2998" s="13"/>
      <c r="AE2998" s="13"/>
      <c r="AF2998" s="13"/>
      <c r="AG2998" s="13"/>
      <c r="AH2998" s="13"/>
      <c r="AI2998" s="13"/>
      <c r="AJ2998" s="13"/>
      <c r="AK2998" s="13"/>
      <c r="AL2998" s="13"/>
      <c r="AM2998" s="13"/>
      <c r="AN2998" s="13"/>
      <c r="AO2998" s="13"/>
      <c r="AP2998" s="13"/>
    </row>
    <row r="2999" spans="1:42" x14ac:dyDescent="0.25">
      <c r="A2999" s="13"/>
      <c r="C2999" s="13"/>
      <c r="D2999" s="13"/>
      <c r="E2999" s="13"/>
      <c r="F2999" s="13"/>
      <c r="G2999" s="13"/>
      <c r="H2999" s="13"/>
      <c r="I2999" s="13"/>
      <c r="J2999" s="13"/>
      <c r="K2999" s="13"/>
      <c r="L2999" s="13"/>
      <c r="M2999" s="13"/>
      <c r="N2999" s="13"/>
      <c r="O2999" s="13"/>
      <c r="P2999" s="13"/>
      <c r="Q2999" s="13"/>
      <c r="R2999" s="13"/>
      <c r="S2999" s="13"/>
      <c r="T2999" s="13"/>
      <c r="U2999" s="13"/>
      <c r="V2999" s="13"/>
      <c r="W2999" s="13"/>
      <c r="X2999" s="13"/>
      <c r="Y2999" s="13"/>
      <c r="Z2999" s="13"/>
      <c r="AA2999" s="13"/>
      <c r="AB2999" s="13"/>
      <c r="AC2999" s="13"/>
      <c r="AD2999" s="13"/>
      <c r="AE2999" s="13"/>
      <c r="AF2999" s="13"/>
      <c r="AG2999" s="13"/>
      <c r="AH2999" s="13"/>
      <c r="AI2999" s="13"/>
      <c r="AJ2999" s="13"/>
      <c r="AK2999" s="13"/>
      <c r="AL2999" s="13"/>
      <c r="AM2999" s="13"/>
      <c r="AN2999" s="13"/>
      <c r="AO2999" s="13"/>
      <c r="AP2999" s="13"/>
    </row>
    <row r="3000" spans="1:42" x14ac:dyDescent="0.25">
      <c r="A3000" s="13"/>
      <c r="C3000" s="13"/>
      <c r="D3000" s="13"/>
      <c r="E3000" s="13"/>
      <c r="F3000" s="13"/>
      <c r="G3000" s="13"/>
      <c r="H3000" s="13"/>
      <c r="I3000" s="13"/>
      <c r="J3000" s="13"/>
      <c r="K3000" s="13"/>
      <c r="L3000" s="13"/>
      <c r="M3000" s="13"/>
      <c r="N3000" s="13"/>
      <c r="O3000" s="13"/>
      <c r="P3000" s="13"/>
      <c r="Q3000" s="13"/>
      <c r="R3000" s="13"/>
      <c r="S3000" s="13"/>
      <c r="T3000" s="13"/>
      <c r="U3000" s="13"/>
      <c r="V3000" s="13"/>
      <c r="W3000" s="13"/>
      <c r="X3000" s="13"/>
      <c r="Y3000" s="13"/>
      <c r="Z3000" s="13"/>
      <c r="AA3000" s="13"/>
      <c r="AB3000" s="13"/>
      <c r="AC3000" s="13"/>
      <c r="AD3000" s="13"/>
      <c r="AE3000" s="13"/>
      <c r="AF3000" s="13"/>
      <c r="AG3000" s="13"/>
      <c r="AH3000" s="13"/>
      <c r="AI3000" s="13"/>
      <c r="AJ3000" s="13"/>
      <c r="AK3000" s="13"/>
      <c r="AL3000" s="13"/>
      <c r="AM3000" s="13"/>
      <c r="AN3000" s="13"/>
      <c r="AO3000" s="13"/>
      <c r="AP3000" s="13"/>
    </row>
    <row r="3001" spans="1:42" x14ac:dyDescent="0.25">
      <c r="A3001" s="13"/>
      <c r="C3001" s="13"/>
      <c r="D3001" s="13"/>
      <c r="E3001" s="13"/>
      <c r="F3001" s="13"/>
      <c r="G3001" s="13"/>
      <c r="H3001" s="13"/>
      <c r="I3001" s="13"/>
      <c r="J3001" s="13"/>
      <c r="K3001" s="13"/>
      <c r="L3001" s="13"/>
      <c r="M3001" s="13"/>
      <c r="N3001" s="13"/>
      <c r="O3001" s="13"/>
      <c r="P3001" s="13"/>
      <c r="Q3001" s="13"/>
      <c r="R3001" s="13"/>
      <c r="S3001" s="13"/>
      <c r="T3001" s="13"/>
      <c r="U3001" s="13"/>
      <c r="V3001" s="13"/>
      <c r="W3001" s="13"/>
      <c r="X3001" s="13"/>
      <c r="Y3001" s="13"/>
      <c r="Z3001" s="13"/>
      <c r="AA3001" s="13"/>
      <c r="AB3001" s="13"/>
      <c r="AC3001" s="13"/>
      <c r="AD3001" s="13"/>
      <c r="AE3001" s="13"/>
      <c r="AF3001" s="13"/>
      <c r="AG3001" s="13"/>
      <c r="AH3001" s="13"/>
      <c r="AI3001" s="13"/>
      <c r="AJ3001" s="13"/>
      <c r="AK3001" s="13"/>
      <c r="AL3001" s="13"/>
      <c r="AM3001" s="13"/>
      <c r="AN3001" s="13"/>
      <c r="AO3001" s="13"/>
      <c r="AP3001" s="13"/>
    </row>
    <row r="3002" spans="1:42" x14ac:dyDescent="0.25">
      <c r="A3002" s="13"/>
      <c r="C3002" s="13"/>
      <c r="D3002" s="13"/>
      <c r="E3002" s="13"/>
      <c r="F3002" s="13"/>
      <c r="G3002" s="13"/>
      <c r="H3002" s="13"/>
      <c r="I3002" s="13"/>
      <c r="J3002" s="13"/>
      <c r="K3002" s="13"/>
      <c r="L3002" s="13"/>
      <c r="M3002" s="13"/>
      <c r="N3002" s="13"/>
      <c r="O3002" s="13"/>
      <c r="P3002" s="13"/>
      <c r="Q3002" s="13"/>
      <c r="R3002" s="13"/>
      <c r="S3002" s="13"/>
      <c r="T3002" s="13"/>
      <c r="U3002" s="13"/>
      <c r="V3002" s="13"/>
      <c r="W3002" s="13"/>
      <c r="X3002" s="13"/>
      <c r="Y3002" s="13"/>
      <c r="Z3002" s="13"/>
      <c r="AA3002" s="13"/>
      <c r="AB3002" s="13"/>
      <c r="AC3002" s="13"/>
      <c r="AD3002" s="13"/>
      <c r="AE3002" s="13"/>
      <c r="AF3002" s="13"/>
      <c r="AG3002" s="13"/>
      <c r="AH3002" s="13"/>
      <c r="AI3002" s="13"/>
      <c r="AJ3002" s="13"/>
      <c r="AK3002" s="13"/>
      <c r="AL3002" s="13"/>
      <c r="AM3002" s="13"/>
      <c r="AN3002" s="13"/>
      <c r="AO3002" s="13"/>
      <c r="AP3002" s="13"/>
    </row>
    <row r="3003" spans="1:42" x14ac:dyDescent="0.25">
      <c r="A3003" s="13"/>
      <c r="C3003" s="13"/>
      <c r="D3003" s="13"/>
      <c r="E3003" s="13"/>
      <c r="F3003" s="13"/>
      <c r="G3003" s="13"/>
      <c r="H3003" s="13"/>
      <c r="I3003" s="13"/>
      <c r="J3003" s="13"/>
      <c r="K3003" s="13"/>
      <c r="L3003" s="13"/>
      <c r="M3003" s="13"/>
      <c r="N3003" s="13"/>
      <c r="O3003" s="13"/>
      <c r="P3003" s="13"/>
      <c r="Q3003" s="13"/>
      <c r="R3003" s="13"/>
      <c r="S3003" s="13"/>
      <c r="T3003" s="13"/>
      <c r="U3003" s="13"/>
      <c r="V3003" s="13"/>
      <c r="W3003" s="13"/>
      <c r="X3003" s="13"/>
      <c r="Y3003" s="13"/>
      <c r="Z3003" s="13"/>
      <c r="AA3003" s="13"/>
      <c r="AB3003" s="13"/>
      <c r="AC3003" s="13"/>
      <c r="AD3003" s="13"/>
      <c r="AE3003" s="13"/>
      <c r="AF3003" s="13"/>
      <c r="AG3003" s="13"/>
      <c r="AH3003" s="13"/>
      <c r="AI3003" s="13"/>
      <c r="AJ3003" s="13"/>
      <c r="AK3003" s="13"/>
      <c r="AL3003" s="13"/>
      <c r="AM3003" s="13"/>
      <c r="AN3003" s="13"/>
      <c r="AO3003" s="13"/>
      <c r="AP3003" s="13"/>
    </row>
    <row r="3004" spans="1:42" x14ac:dyDescent="0.25">
      <c r="A3004" s="13"/>
      <c r="C3004" s="13"/>
      <c r="D3004" s="13"/>
      <c r="E3004" s="13"/>
      <c r="F3004" s="13"/>
      <c r="G3004" s="13"/>
      <c r="H3004" s="13"/>
      <c r="I3004" s="13"/>
      <c r="J3004" s="13"/>
      <c r="K3004" s="13"/>
      <c r="L3004" s="13"/>
      <c r="M3004" s="13"/>
      <c r="N3004" s="13"/>
      <c r="O3004" s="13"/>
      <c r="P3004" s="13"/>
      <c r="Q3004" s="13"/>
      <c r="R3004" s="13"/>
      <c r="S3004" s="13"/>
      <c r="T3004" s="13"/>
      <c r="U3004" s="13"/>
      <c r="V3004" s="13"/>
      <c r="W3004" s="13"/>
      <c r="X3004" s="13"/>
      <c r="Y3004" s="13"/>
      <c r="Z3004" s="13"/>
      <c r="AA3004" s="13"/>
      <c r="AB3004" s="13"/>
      <c r="AC3004" s="13"/>
      <c r="AD3004" s="13"/>
      <c r="AE3004" s="13"/>
      <c r="AF3004" s="13"/>
      <c r="AG3004" s="13"/>
      <c r="AH3004" s="13"/>
      <c r="AI3004" s="13"/>
      <c r="AJ3004" s="13"/>
      <c r="AK3004" s="13"/>
      <c r="AL3004" s="13"/>
      <c r="AM3004" s="13"/>
      <c r="AN3004" s="13"/>
      <c r="AO3004" s="13"/>
      <c r="AP3004" s="13"/>
    </row>
    <row r="3005" spans="1:42" x14ac:dyDescent="0.25">
      <c r="A3005" s="13"/>
      <c r="C3005" s="13"/>
      <c r="D3005" s="13"/>
      <c r="E3005" s="13"/>
      <c r="F3005" s="13"/>
      <c r="G3005" s="13"/>
      <c r="H3005" s="13"/>
      <c r="I3005" s="13"/>
      <c r="J3005" s="13"/>
      <c r="K3005" s="13"/>
      <c r="L3005" s="13"/>
      <c r="M3005" s="13"/>
      <c r="N3005" s="13"/>
      <c r="O3005" s="13"/>
      <c r="P3005" s="13"/>
      <c r="Q3005" s="13"/>
      <c r="R3005" s="13"/>
      <c r="S3005" s="13"/>
      <c r="T3005" s="13"/>
      <c r="U3005" s="13"/>
      <c r="V3005" s="13"/>
      <c r="W3005" s="13"/>
      <c r="X3005" s="13"/>
      <c r="Y3005" s="13"/>
      <c r="Z3005" s="13"/>
      <c r="AA3005" s="13"/>
      <c r="AB3005" s="13"/>
      <c r="AC3005" s="13"/>
      <c r="AD3005" s="13"/>
      <c r="AE3005" s="13"/>
      <c r="AF3005" s="13"/>
      <c r="AG3005" s="13"/>
      <c r="AH3005" s="13"/>
      <c r="AI3005" s="13"/>
      <c r="AJ3005" s="13"/>
      <c r="AK3005" s="13"/>
      <c r="AL3005" s="13"/>
      <c r="AM3005" s="13"/>
      <c r="AN3005" s="13"/>
      <c r="AO3005" s="13"/>
      <c r="AP3005" s="13"/>
    </row>
    <row r="3006" spans="1:42" x14ac:dyDescent="0.25">
      <c r="A3006" s="13"/>
      <c r="C3006" s="13"/>
      <c r="D3006" s="13"/>
      <c r="E3006" s="13"/>
      <c r="F3006" s="13"/>
      <c r="G3006" s="13"/>
      <c r="H3006" s="13"/>
      <c r="I3006" s="13"/>
      <c r="J3006" s="13"/>
      <c r="K3006" s="13"/>
      <c r="L3006" s="13"/>
      <c r="M3006" s="13"/>
      <c r="N3006" s="13"/>
      <c r="O3006" s="13"/>
      <c r="P3006" s="13"/>
      <c r="Q3006" s="13"/>
      <c r="R3006" s="13"/>
      <c r="S3006" s="13"/>
      <c r="T3006" s="13"/>
      <c r="U3006" s="13"/>
      <c r="V3006" s="13"/>
      <c r="W3006" s="13"/>
      <c r="X3006" s="13"/>
      <c r="Y3006" s="13"/>
      <c r="Z3006" s="13"/>
      <c r="AA3006" s="13"/>
      <c r="AB3006" s="13"/>
      <c r="AC3006" s="13"/>
      <c r="AD3006" s="13"/>
      <c r="AE3006" s="13"/>
      <c r="AF3006" s="13"/>
      <c r="AG3006" s="13"/>
      <c r="AH3006" s="13"/>
      <c r="AI3006" s="13"/>
      <c r="AJ3006" s="13"/>
      <c r="AK3006" s="13"/>
      <c r="AL3006" s="13"/>
      <c r="AM3006" s="13"/>
      <c r="AN3006" s="13"/>
      <c r="AO3006" s="13"/>
      <c r="AP3006" s="13"/>
    </row>
    <row r="3007" spans="1:42" x14ac:dyDescent="0.25">
      <c r="A3007" s="13"/>
      <c r="C3007" s="13"/>
      <c r="D3007" s="13"/>
      <c r="E3007" s="13"/>
      <c r="F3007" s="13"/>
      <c r="G3007" s="13"/>
      <c r="H3007" s="13"/>
      <c r="I3007" s="13"/>
      <c r="J3007" s="13"/>
      <c r="K3007" s="13"/>
      <c r="L3007" s="13"/>
      <c r="M3007" s="13"/>
      <c r="N3007" s="13"/>
      <c r="O3007" s="13"/>
      <c r="P3007" s="13"/>
      <c r="Q3007" s="13"/>
      <c r="R3007" s="13"/>
      <c r="S3007" s="13"/>
      <c r="T3007" s="13"/>
      <c r="U3007" s="13"/>
      <c r="V3007" s="13"/>
      <c r="W3007" s="13"/>
      <c r="X3007" s="13"/>
      <c r="Y3007" s="13"/>
      <c r="Z3007" s="13"/>
      <c r="AA3007" s="13"/>
      <c r="AB3007" s="13"/>
      <c r="AC3007" s="13"/>
      <c r="AD3007" s="13"/>
      <c r="AE3007" s="13"/>
      <c r="AF3007" s="13"/>
      <c r="AG3007" s="13"/>
      <c r="AH3007" s="13"/>
      <c r="AI3007" s="13"/>
      <c r="AJ3007" s="13"/>
      <c r="AK3007" s="13"/>
      <c r="AL3007" s="13"/>
      <c r="AM3007" s="13"/>
      <c r="AN3007" s="13"/>
      <c r="AO3007" s="13"/>
      <c r="AP3007" s="13"/>
    </row>
    <row r="3008" spans="1:42" x14ac:dyDescent="0.25">
      <c r="A3008" s="13"/>
      <c r="C3008" s="13"/>
      <c r="D3008" s="13"/>
      <c r="E3008" s="13"/>
      <c r="F3008" s="13"/>
      <c r="G3008" s="13"/>
      <c r="H3008" s="13"/>
      <c r="I3008" s="13"/>
      <c r="J3008" s="13"/>
      <c r="K3008" s="13"/>
      <c r="L3008" s="13"/>
      <c r="M3008" s="13"/>
      <c r="N3008" s="13"/>
      <c r="O3008" s="13"/>
      <c r="P3008" s="13"/>
      <c r="Q3008" s="13"/>
      <c r="R3008" s="13"/>
      <c r="S3008" s="13"/>
      <c r="T3008" s="13"/>
      <c r="U3008" s="13"/>
      <c r="V3008" s="13"/>
      <c r="W3008" s="13"/>
      <c r="X3008" s="13"/>
      <c r="Y3008" s="13"/>
      <c r="Z3008" s="13"/>
      <c r="AA3008" s="13"/>
      <c r="AB3008" s="13"/>
      <c r="AC3008" s="13"/>
      <c r="AD3008" s="13"/>
      <c r="AE3008" s="13"/>
      <c r="AF3008" s="13"/>
      <c r="AG3008" s="13"/>
      <c r="AH3008" s="13"/>
      <c r="AI3008" s="13"/>
      <c r="AJ3008" s="13"/>
      <c r="AK3008" s="13"/>
      <c r="AL3008" s="13"/>
      <c r="AM3008" s="13"/>
      <c r="AN3008" s="13"/>
      <c r="AO3008" s="13"/>
      <c r="AP3008" s="13"/>
    </row>
    <row r="3009" spans="1:42" x14ac:dyDescent="0.25">
      <c r="A3009" s="13"/>
      <c r="C3009" s="13"/>
      <c r="D3009" s="13"/>
      <c r="E3009" s="13"/>
      <c r="F3009" s="13"/>
      <c r="G3009" s="13"/>
      <c r="H3009" s="13"/>
      <c r="I3009" s="13"/>
      <c r="J3009" s="13"/>
      <c r="K3009" s="13"/>
      <c r="L3009" s="13"/>
      <c r="M3009" s="13"/>
      <c r="N3009" s="13"/>
      <c r="O3009" s="13"/>
      <c r="P3009" s="13"/>
      <c r="Q3009" s="13"/>
      <c r="R3009" s="13"/>
      <c r="S3009" s="13"/>
      <c r="T3009" s="13"/>
      <c r="U3009" s="13"/>
      <c r="V3009" s="13"/>
      <c r="W3009" s="13"/>
      <c r="X3009" s="13"/>
      <c r="Y3009" s="13"/>
      <c r="Z3009" s="13"/>
      <c r="AA3009" s="13"/>
      <c r="AB3009" s="13"/>
      <c r="AC3009" s="13"/>
      <c r="AD3009" s="13"/>
      <c r="AE3009" s="13"/>
      <c r="AF3009" s="13"/>
      <c r="AG3009" s="13"/>
      <c r="AH3009" s="13"/>
      <c r="AI3009" s="13"/>
      <c r="AJ3009" s="13"/>
      <c r="AK3009" s="13"/>
      <c r="AL3009" s="13"/>
      <c r="AM3009" s="13"/>
      <c r="AN3009" s="13"/>
      <c r="AO3009" s="13"/>
      <c r="AP3009" s="13"/>
    </row>
    <row r="3010" spans="1:42" x14ac:dyDescent="0.25">
      <c r="A3010" s="13"/>
      <c r="C3010" s="13"/>
      <c r="D3010" s="13"/>
      <c r="E3010" s="13"/>
      <c r="F3010" s="13"/>
      <c r="G3010" s="13"/>
      <c r="H3010" s="13"/>
      <c r="I3010" s="13"/>
      <c r="J3010" s="13"/>
      <c r="K3010" s="13"/>
      <c r="L3010" s="13"/>
      <c r="M3010" s="13"/>
      <c r="N3010" s="13"/>
      <c r="O3010" s="13"/>
      <c r="P3010" s="13"/>
      <c r="Q3010" s="13"/>
      <c r="R3010" s="13"/>
      <c r="S3010" s="13"/>
      <c r="T3010" s="13"/>
      <c r="U3010" s="13"/>
      <c r="V3010" s="13"/>
      <c r="W3010" s="13"/>
      <c r="X3010" s="13"/>
      <c r="Y3010" s="13"/>
      <c r="Z3010" s="13"/>
      <c r="AA3010" s="13"/>
      <c r="AB3010" s="13"/>
      <c r="AC3010" s="13"/>
      <c r="AD3010" s="13"/>
      <c r="AE3010" s="13"/>
      <c r="AF3010" s="13"/>
      <c r="AG3010" s="13"/>
      <c r="AH3010" s="13"/>
      <c r="AI3010" s="13"/>
      <c r="AJ3010" s="13"/>
      <c r="AK3010" s="13"/>
      <c r="AL3010" s="13"/>
      <c r="AM3010" s="13"/>
      <c r="AN3010" s="13"/>
      <c r="AO3010" s="13"/>
      <c r="AP3010" s="13"/>
    </row>
    <row r="3011" spans="1:42" x14ac:dyDescent="0.25">
      <c r="A3011" s="13"/>
      <c r="C3011" s="13"/>
      <c r="D3011" s="13"/>
      <c r="E3011" s="13"/>
      <c r="F3011" s="13"/>
      <c r="G3011" s="13"/>
      <c r="H3011" s="13"/>
      <c r="I3011" s="13"/>
      <c r="J3011" s="13"/>
      <c r="K3011" s="13"/>
      <c r="L3011" s="13"/>
      <c r="M3011" s="13"/>
      <c r="N3011" s="13"/>
      <c r="O3011" s="13"/>
      <c r="P3011" s="13"/>
      <c r="Q3011" s="13"/>
      <c r="R3011" s="13"/>
      <c r="S3011" s="13"/>
      <c r="T3011" s="13"/>
      <c r="U3011" s="13"/>
      <c r="V3011" s="13"/>
      <c r="W3011" s="13"/>
      <c r="X3011" s="13"/>
      <c r="Y3011" s="13"/>
      <c r="Z3011" s="13"/>
      <c r="AA3011" s="13"/>
      <c r="AB3011" s="13"/>
      <c r="AC3011" s="13"/>
      <c r="AD3011" s="13"/>
      <c r="AE3011" s="13"/>
      <c r="AF3011" s="13"/>
      <c r="AG3011" s="13"/>
      <c r="AH3011" s="13"/>
      <c r="AI3011" s="13"/>
      <c r="AJ3011" s="13"/>
      <c r="AK3011" s="13"/>
      <c r="AL3011" s="13"/>
      <c r="AM3011" s="13"/>
      <c r="AN3011" s="13"/>
      <c r="AO3011" s="13"/>
      <c r="AP3011" s="13"/>
    </row>
    <row r="3012" spans="1:42" x14ac:dyDescent="0.25">
      <c r="A3012" s="13"/>
      <c r="C3012" s="13"/>
      <c r="D3012" s="13"/>
      <c r="E3012" s="13"/>
      <c r="F3012" s="13"/>
      <c r="G3012" s="13"/>
      <c r="H3012" s="13"/>
      <c r="I3012" s="13"/>
      <c r="J3012" s="13"/>
      <c r="K3012" s="13"/>
      <c r="L3012" s="13"/>
      <c r="M3012" s="13"/>
      <c r="N3012" s="13"/>
      <c r="O3012" s="13"/>
      <c r="P3012" s="13"/>
      <c r="Q3012" s="13"/>
      <c r="R3012" s="13"/>
      <c r="S3012" s="13"/>
      <c r="T3012" s="13"/>
      <c r="U3012" s="13"/>
      <c r="V3012" s="13"/>
      <c r="W3012" s="13"/>
      <c r="X3012" s="13"/>
      <c r="Y3012" s="13"/>
      <c r="Z3012" s="13"/>
      <c r="AA3012" s="13"/>
      <c r="AB3012" s="13"/>
      <c r="AC3012" s="13"/>
      <c r="AD3012" s="13"/>
      <c r="AE3012" s="13"/>
      <c r="AF3012" s="13"/>
      <c r="AG3012" s="13"/>
      <c r="AH3012" s="13"/>
      <c r="AI3012" s="13"/>
      <c r="AJ3012" s="13"/>
      <c r="AK3012" s="13"/>
      <c r="AL3012" s="13"/>
      <c r="AM3012" s="13"/>
      <c r="AN3012" s="13"/>
      <c r="AO3012" s="13"/>
      <c r="AP3012" s="13"/>
    </row>
    <row r="3013" spans="1:42" x14ac:dyDescent="0.25">
      <c r="A3013" s="13"/>
      <c r="C3013" s="13"/>
      <c r="D3013" s="13"/>
      <c r="E3013" s="13"/>
      <c r="F3013" s="13"/>
      <c r="G3013" s="13"/>
      <c r="H3013" s="13"/>
      <c r="I3013" s="13"/>
      <c r="J3013" s="13"/>
      <c r="K3013" s="13"/>
      <c r="L3013" s="13"/>
      <c r="M3013" s="13"/>
      <c r="N3013" s="13"/>
      <c r="O3013" s="13"/>
      <c r="P3013" s="13"/>
      <c r="Q3013" s="13"/>
      <c r="R3013" s="13"/>
      <c r="S3013" s="13"/>
      <c r="T3013" s="13"/>
      <c r="U3013" s="13"/>
      <c r="V3013" s="13"/>
      <c r="W3013" s="13"/>
      <c r="X3013" s="13"/>
      <c r="Y3013" s="13"/>
      <c r="Z3013" s="13"/>
      <c r="AA3013" s="13"/>
      <c r="AB3013" s="13"/>
      <c r="AC3013" s="13"/>
      <c r="AD3013" s="13"/>
      <c r="AE3013" s="13"/>
      <c r="AF3013" s="13"/>
      <c r="AG3013" s="13"/>
      <c r="AH3013" s="13"/>
      <c r="AI3013" s="13"/>
      <c r="AJ3013" s="13"/>
      <c r="AK3013" s="13"/>
      <c r="AL3013" s="13"/>
      <c r="AM3013" s="13"/>
      <c r="AN3013" s="13"/>
      <c r="AO3013" s="13"/>
      <c r="AP3013" s="13"/>
    </row>
    <row r="3014" spans="1:42" x14ac:dyDescent="0.25">
      <c r="A3014" s="13"/>
      <c r="C3014" s="13"/>
      <c r="D3014" s="13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3"/>
      <c r="P3014" s="13"/>
      <c r="Q3014" s="13"/>
      <c r="R3014" s="13"/>
      <c r="S3014" s="13"/>
      <c r="T3014" s="13"/>
      <c r="U3014" s="13"/>
      <c r="V3014" s="13"/>
      <c r="W3014" s="13"/>
      <c r="X3014" s="13"/>
      <c r="Y3014" s="13"/>
      <c r="Z3014" s="13"/>
      <c r="AA3014" s="13"/>
      <c r="AB3014" s="13"/>
      <c r="AC3014" s="13"/>
      <c r="AD3014" s="13"/>
      <c r="AE3014" s="13"/>
      <c r="AF3014" s="13"/>
      <c r="AG3014" s="13"/>
      <c r="AH3014" s="13"/>
      <c r="AI3014" s="13"/>
      <c r="AJ3014" s="13"/>
      <c r="AK3014" s="13"/>
      <c r="AL3014" s="13"/>
      <c r="AM3014" s="13"/>
      <c r="AN3014" s="13"/>
      <c r="AO3014" s="13"/>
      <c r="AP3014" s="13"/>
    </row>
    <row r="3015" spans="1:42" x14ac:dyDescent="0.25">
      <c r="A3015" s="13"/>
      <c r="C3015" s="13"/>
      <c r="D3015" s="13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3"/>
      <c r="P3015" s="13"/>
      <c r="Q3015" s="13"/>
      <c r="R3015" s="13"/>
      <c r="S3015" s="13"/>
      <c r="T3015" s="13"/>
      <c r="U3015" s="13"/>
      <c r="V3015" s="13"/>
      <c r="W3015" s="13"/>
      <c r="X3015" s="13"/>
      <c r="Y3015" s="13"/>
      <c r="Z3015" s="13"/>
      <c r="AA3015" s="13"/>
      <c r="AB3015" s="13"/>
      <c r="AC3015" s="13"/>
      <c r="AD3015" s="13"/>
      <c r="AE3015" s="13"/>
      <c r="AF3015" s="13"/>
      <c r="AG3015" s="13"/>
      <c r="AH3015" s="13"/>
      <c r="AI3015" s="13"/>
      <c r="AJ3015" s="13"/>
      <c r="AK3015" s="13"/>
      <c r="AL3015" s="13"/>
      <c r="AM3015" s="13"/>
      <c r="AN3015" s="13"/>
      <c r="AO3015" s="13"/>
      <c r="AP3015" s="13"/>
    </row>
    <row r="3016" spans="1:42" x14ac:dyDescent="0.25">
      <c r="A3016" s="13"/>
      <c r="C3016" s="13"/>
      <c r="D3016" s="13"/>
      <c r="E3016" s="13"/>
      <c r="F3016" s="13"/>
      <c r="G3016" s="13"/>
      <c r="H3016" s="13"/>
      <c r="I3016" s="13"/>
      <c r="J3016" s="13"/>
      <c r="K3016" s="13"/>
      <c r="L3016" s="13"/>
      <c r="M3016" s="13"/>
      <c r="N3016" s="13"/>
      <c r="O3016" s="13"/>
      <c r="P3016" s="13"/>
      <c r="Q3016" s="13"/>
      <c r="R3016" s="13"/>
      <c r="S3016" s="13"/>
      <c r="T3016" s="13"/>
      <c r="U3016" s="13"/>
      <c r="V3016" s="13"/>
      <c r="W3016" s="13"/>
      <c r="X3016" s="13"/>
      <c r="Y3016" s="13"/>
      <c r="Z3016" s="13"/>
      <c r="AA3016" s="13"/>
      <c r="AB3016" s="13"/>
      <c r="AC3016" s="13"/>
      <c r="AD3016" s="13"/>
      <c r="AE3016" s="13"/>
      <c r="AF3016" s="13"/>
      <c r="AG3016" s="13"/>
      <c r="AH3016" s="13"/>
      <c r="AI3016" s="13"/>
      <c r="AJ3016" s="13"/>
      <c r="AK3016" s="13"/>
      <c r="AL3016" s="13"/>
      <c r="AM3016" s="13"/>
      <c r="AN3016" s="13"/>
      <c r="AO3016" s="13"/>
      <c r="AP3016" s="13"/>
    </row>
    <row r="3017" spans="1:42" x14ac:dyDescent="0.25">
      <c r="A3017" s="13"/>
      <c r="C3017" s="13"/>
      <c r="D3017" s="13"/>
      <c r="E3017" s="13"/>
      <c r="F3017" s="13"/>
      <c r="G3017" s="13"/>
      <c r="H3017" s="13"/>
      <c r="I3017" s="13"/>
      <c r="J3017" s="13"/>
      <c r="K3017" s="13"/>
      <c r="L3017" s="13"/>
      <c r="M3017" s="13"/>
      <c r="N3017" s="13"/>
      <c r="O3017" s="13"/>
      <c r="P3017" s="13"/>
      <c r="Q3017" s="13"/>
      <c r="R3017" s="13"/>
      <c r="S3017" s="13"/>
      <c r="T3017" s="13"/>
      <c r="U3017" s="13"/>
      <c r="V3017" s="13"/>
      <c r="W3017" s="13"/>
      <c r="X3017" s="13"/>
      <c r="Y3017" s="13"/>
      <c r="Z3017" s="13"/>
      <c r="AA3017" s="13"/>
      <c r="AB3017" s="13"/>
      <c r="AC3017" s="13"/>
      <c r="AD3017" s="13"/>
      <c r="AE3017" s="13"/>
      <c r="AF3017" s="13"/>
      <c r="AG3017" s="13"/>
      <c r="AH3017" s="13"/>
      <c r="AI3017" s="13"/>
      <c r="AJ3017" s="13"/>
      <c r="AK3017" s="13"/>
      <c r="AL3017" s="13"/>
      <c r="AM3017" s="13"/>
      <c r="AN3017" s="13"/>
      <c r="AO3017" s="13"/>
      <c r="AP3017" s="13"/>
    </row>
    <row r="3018" spans="1:42" x14ac:dyDescent="0.25">
      <c r="A3018" s="13"/>
      <c r="C3018" s="13"/>
      <c r="D3018" s="13"/>
      <c r="E3018" s="13"/>
      <c r="F3018" s="13"/>
      <c r="G3018" s="13"/>
      <c r="H3018" s="13"/>
      <c r="I3018" s="13"/>
      <c r="J3018" s="13"/>
      <c r="K3018" s="13"/>
      <c r="L3018" s="13"/>
      <c r="M3018" s="13"/>
      <c r="N3018" s="13"/>
      <c r="O3018" s="13"/>
      <c r="P3018" s="13"/>
      <c r="Q3018" s="13"/>
      <c r="R3018" s="13"/>
      <c r="S3018" s="13"/>
      <c r="T3018" s="13"/>
      <c r="U3018" s="13"/>
      <c r="V3018" s="13"/>
      <c r="W3018" s="13"/>
      <c r="X3018" s="13"/>
      <c r="Y3018" s="13"/>
      <c r="Z3018" s="13"/>
      <c r="AA3018" s="13"/>
      <c r="AB3018" s="13"/>
      <c r="AC3018" s="13"/>
      <c r="AD3018" s="13"/>
      <c r="AE3018" s="13"/>
      <c r="AF3018" s="13"/>
      <c r="AG3018" s="13"/>
      <c r="AH3018" s="13"/>
      <c r="AI3018" s="13"/>
      <c r="AJ3018" s="13"/>
      <c r="AK3018" s="13"/>
      <c r="AL3018" s="13"/>
      <c r="AM3018" s="13"/>
      <c r="AN3018" s="13"/>
      <c r="AO3018" s="13"/>
      <c r="AP3018" s="13"/>
    </row>
    <row r="3019" spans="1:42" x14ac:dyDescent="0.25">
      <c r="A3019" s="13"/>
      <c r="C3019" s="13"/>
      <c r="D3019" s="13"/>
      <c r="E3019" s="13"/>
      <c r="F3019" s="13"/>
      <c r="G3019" s="13"/>
      <c r="H3019" s="13"/>
      <c r="I3019" s="13"/>
      <c r="J3019" s="13"/>
      <c r="K3019" s="13"/>
      <c r="L3019" s="13"/>
      <c r="M3019" s="13"/>
      <c r="N3019" s="13"/>
      <c r="O3019" s="13"/>
      <c r="P3019" s="13"/>
      <c r="Q3019" s="13"/>
      <c r="R3019" s="13"/>
      <c r="S3019" s="13"/>
      <c r="T3019" s="13"/>
      <c r="U3019" s="13"/>
      <c r="V3019" s="13"/>
      <c r="W3019" s="13"/>
      <c r="X3019" s="13"/>
      <c r="Y3019" s="13"/>
      <c r="Z3019" s="13"/>
      <c r="AA3019" s="13"/>
      <c r="AB3019" s="13"/>
      <c r="AC3019" s="13"/>
      <c r="AD3019" s="13"/>
      <c r="AE3019" s="13"/>
      <c r="AF3019" s="13"/>
      <c r="AG3019" s="13"/>
      <c r="AH3019" s="13"/>
      <c r="AI3019" s="13"/>
      <c r="AJ3019" s="13"/>
      <c r="AK3019" s="13"/>
      <c r="AL3019" s="13"/>
      <c r="AM3019" s="13"/>
      <c r="AN3019" s="13"/>
      <c r="AO3019" s="13"/>
      <c r="AP3019" s="13"/>
    </row>
    <row r="3020" spans="1:42" x14ac:dyDescent="0.25">
      <c r="A3020" s="13"/>
      <c r="C3020" s="13"/>
      <c r="D3020" s="13"/>
      <c r="E3020" s="13"/>
      <c r="F3020" s="13"/>
      <c r="G3020" s="13"/>
      <c r="H3020" s="13"/>
      <c r="I3020" s="13"/>
      <c r="J3020" s="13"/>
      <c r="K3020" s="13"/>
      <c r="L3020" s="13"/>
      <c r="M3020" s="13"/>
      <c r="N3020" s="13"/>
      <c r="O3020" s="13"/>
      <c r="P3020" s="13"/>
      <c r="Q3020" s="13"/>
      <c r="R3020" s="13"/>
      <c r="S3020" s="13"/>
      <c r="T3020" s="13"/>
      <c r="U3020" s="13"/>
      <c r="V3020" s="13"/>
      <c r="W3020" s="13"/>
      <c r="X3020" s="13"/>
      <c r="Y3020" s="13"/>
      <c r="Z3020" s="13"/>
      <c r="AA3020" s="13"/>
      <c r="AB3020" s="13"/>
      <c r="AC3020" s="13"/>
      <c r="AD3020" s="13"/>
      <c r="AE3020" s="13"/>
      <c r="AF3020" s="13"/>
      <c r="AG3020" s="13"/>
      <c r="AH3020" s="13"/>
      <c r="AI3020" s="13"/>
      <c r="AJ3020" s="13"/>
      <c r="AK3020" s="13"/>
      <c r="AL3020" s="13"/>
      <c r="AM3020" s="13"/>
      <c r="AN3020" s="13"/>
      <c r="AO3020" s="13"/>
      <c r="AP3020" s="13"/>
    </row>
    <row r="3021" spans="1:42" x14ac:dyDescent="0.25">
      <c r="A3021" s="13"/>
      <c r="C3021" s="13"/>
      <c r="D3021" s="13"/>
      <c r="E3021" s="13"/>
      <c r="F3021" s="13"/>
      <c r="G3021" s="13"/>
      <c r="H3021" s="13"/>
      <c r="I3021" s="13"/>
      <c r="J3021" s="13"/>
      <c r="K3021" s="13"/>
      <c r="L3021" s="13"/>
      <c r="M3021" s="13"/>
      <c r="N3021" s="13"/>
      <c r="O3021" s="13"/>
      <c r="P3021" s="13"/>
      <c r="Q3021" s="13"/>
      <c r="R3021" s="13"/>
      <c r="S3021" s="13"/>
      <c r="T3021" s="13"/>
      <c r="U3021" s="13"/>
      <c r="V3021" s="13"/>
      <c r="W3021" s="13"/>
      <c r="X3021" s="13"/>
      <c r="Y3021" s="13"/>
      <c r="Z3021" s="13"/>
      <c r="AA3021" s="13"/>
      <c r="AB3021" s="13"/>
      <c r="AC3021" s="13"/>
      <c r="AD3021" s="13"/>
      <c r="AE3021" s="13"/>
      <c r="AF3021" s="13"/>
      <c r="AG3021" s="13"/>
      <c r="AH3021" s="13"/>
      <c r="AI3021" s="13"/>
      <c r="AJ3021" s="13"/>
      <c r="AK3021" s="13"/>
      <c r="AL3021" s="13"/>
      <c r="AM3021" s="13"/>
      <c r="AN3021" s="13"/>
      <c r="AO3021" s="13"/>
      <c r="AP3021" s="13"/>
    </row>
    <row r="3022" spans="1:42" x14ac:dyDescent="0.25">
      <c r="A3022" s="13"/>
      <c r="C3022" s="13"/>
      <c r="D3022" s="13"/>
      <c r="E3022" s="13"/>
      <c r="F3022" s="13"/>
      <c r="G3022" s="13"/>
      <c r="H3022" s="13"/>
      <c r="I3022" s="13"/>
      <c r="J3022" s="13"/>
      <c r="K3022" s="13"/>
      <c r="L3022" s="13"/>
      <c r="M3022" s="13"/>
      <c r="N3022" s="13"/>
      <c r="O3022" s="13"/>
      <c r="P3022" s="13"/>
      <c r="Q3022" s="13"/>
      <c r="R3022" s="13"/>
      <c r="S3022" s="13"/>
      <c r="T3022" s="13"/>
      <c r="U3022" s="13"/>
      <c r="V3022" s="13"/>
      <c r="W3022" s="13"/>
      <c r="X3022" s="13"/>
      <c r="Y3022" s="13"/>
      <c r="Z3022" s="13"/>
      <c r="AA3022" s="13"/>
      <c r="AB3022" s="13"/>
      <c r="AC3022" s="13"/>
      <c r="AD3022" s="13"/>
      <c r="AE3022" s="13"/>
      <c r="AF3022" s="13"/>
      <c r="AG3022" s="13"/>
      <c r="AH3022" s="13"/>
      <c r="AI3022" s="13"/>
      <c r="AJ3022" s="13"/>
      <c r="AK3022" s="13"/>
      <c r="AL3022" s="13"/>
      <c r="AM3022" s="13"/>
      <c r="AN3022" s="13"/>
      <c r="AO3022" s="13"/>
      <c r="AP3022" s="13"/>
    </row>
    <row r="3023" spans="1:42" x14ac:dyDescent="0.25">
      <c r="A3023" s="13"/>
      <c r="C3023" s="13"/>
      <c r="D3023" s="13"/>
      <c r="E3023" s="13"/>
      <c r="F3023" s="13"/>
      <c r="G3023" s="13"/>
      <c r="H3023" s="13"/>
      <c r="I3023" s="13"/>
      <c r="J3023" s="13"/>
      <c r="K3023" s="13"/>
      <c r="L3023" s="13"/>
      <c r="M3023" s="13"/>
      <c r="N3023" s="13"/>
      <c r="O3023" s="13"/>
      <c r="P3023" s="13"/>
      <c r="Q3023" s="13"/>
      <c r="R3023" s="13"/>
      <c r="S3023" s="13"/>
      <c r="T3023" s="13"/>
      <c r="U3023" s="13"/>
      <c r="V3023" s="13"/>
      <c r="W3023" s="13"/>
      <c r="X3023" s="13"/>
      <c r="Y3023" s="13"/>
      <c r="Z3023" s="13"/>
      <c r="AA3023" s="13"/>
      <c r="AB3023" s="13"/>
      <c r="AC3023" s="13"/>
      <c r="AD3023" s="13"/>
      <c r="AE3023" s="13"/>
      <c r="AF3023" s="13"/>
      <c r="AG3023" s="13"/>
      <c r="AH3023" s="13"/>
      <c r="AI3023" s="13"/>
      <c r="AJ3023" s="13"/>
      <c r="AK3023" s="13"/>
      <c r="AL3023" s="13"/>
      <c r="AM3023" s="13"/>
      <c r="AN3023" s="13"/>
      <c r="AO3023" s="13"/>
      <c r="AP3023" s="13"/>
    </row>
    <row r="3024" spans="1:42" x14ac:dyDescent="0.25">
      <c r="A3024" s="13"/>
      <c r="C3024" s="13"/>
      <c r="D3024" s="13"/>
      <c r="E3024" s="13"/>
      <c r="F3024" s="13"/>
      <c r="G3024" s="13"/>
      <c r="H3024" s="13"/>
      <c r="I3024" s="13"/>
      <c r="J3024" s="13"/>
      <c r="K3024" s="13"/>
      <c r="L3024" s="13"/>
      <c r="M3024" s="13"/>
      <c r="N3024" s="13"/>
      <c r="O3024" s="13"/>
      <c r="P3024" s="13"/>
      <c r="Q3024" s="13"/>
      <c r="R3024" s="13"/>
      <c r="S3024" s="13"/>
      <c r="T3024" s="13"/>
      <c r="U3024" s="13"/>
      <c r="V3024" s="13"/>
      <c r="W3024" s="13"/>
      <c r="X3024" s="13"/>
      <c r="Y3024" s="13"/>
      <c r="Z3024" s="13"/>
      <c r="AA3024" s="13"/>
      <c r="AB3024" s="13"/>
      <c r="AC3024" s="13"/>
      <c r="AD3024" s="13"/>
      <c r="AE3024" s="13"/>
      <c r="AF3024" s="13"/>
      <c r="AG3024" s="13"/>
      <c r="AH3024" s="13"/>
      <c r="AI3024" s="13"/>
      <c r="AJ3024" s="13"/>
      <c r="AK3024" s="13"/>
      <c r="AL3024" s="13"/>
      <c r="AM3024" s="13"/>
      <c r="AN3024" s="13"/>
      <c r="AO3024" s="13"/>
      <c r="AP3024" s="13"/>
    </row>
    <row r="3025" spans="1:42" x14ac:dyDescent="0.25">
      <c r="A3025" s="13"/>
      <c r="C3025" s="13"/>
      <c r="D3025" s="13"/>
      <c r="E3025" s="13"/>
      <c r="F3025" s="13"/>
      <c r="G3025" s="13"/>
      <c r="H3025" s="13"/>
      <c r="I3025" s="13"/>
      <c r="J3025" s="13"/>
      <c r="K3025" s="13"/>
      <c r="L3025" s="13"/>
      <c r="M3025" s="13"/>
      <c r="N3025" s="13"/>
      <c r="O3025" s="13"/>
      <c r="P3025" s="13"/>
      <c r="Q3025" s="13"/>
      <c r="R3025" s="13"/>
      <c r="S3025" s="13"/>
      <c r="T3025" s="13"/>
      <c r="U3025" s="13"/>
      <c r="V3025" s="13"/>
      <c r="W3025" s="13"/>
      <c r="X3025" s="13"/>
      <c r="Y3025" s="13"/>
      <c r="Z3025" s="13"/>
      <c r="AA3025" s="13"/>
      <c r="AB3025" s="13"/>
      <c r="AC3025" s="13"/>
      <c r="AD3025" s="13"/>
      <c r="AE3025" s="13"/>
      <c r="AF3025" s="13"/>
      <c r="AG3025" s="13"/>
      <c r="AH3025" s="13"/>
      <c r="AI3025" s="13"/>
      <c r="AJ3025" s="13"/>
      <c r="AK3025" s="13"/>
      <c r="AL3025" s="13"/>
      <c r="AM3025" s="13"/>
      <c r="AN3025" s="13"/>
      <c r="AO3025" s="13"/>
      <c r="AP3025" s="13"/>
    </row>
    <row r="3026" spans="1:42" x14ac:dyDescent="0.25">
      <c r="A3026" s="13"/>
      <c r="C3026" s="13"/>
      <c r="D3026" s="13"/>
      <c r="E3026" s="13"/>
      <c r="F3026" s="13"/>
      <c r="G3026" s="13"/>
      <c r="H3026" s="13"/>
      <c r="I3026" s="13"/>
      <c r="J3026" s="13"/>
      <c r="K3026" s="13"/>
      <c r="L3026" s="13"/>
      <c r="M3026" s="13"/>
      <c r="N3026" s="13"/>
      <c r="O3026" s="13"/>
      <c r="P3026" s="13"/>
      <c r="Q3026" s="13"/>
      <c r="R3026" s="13"/>
      <c r="S3026" s="13"/>
      <c r="T3026" s="13"/>
      <c r="U3026" s="13"/>
      <c r="V3026" s="13"/>
      <c r="W3026" s="13"/>
      <c r="X3026" s="13"/>
      <c r="Y3026" s="13"/>
      <c r="Z3026" s="13"/>
      <c r="AA3026" s="13"/>
      <c r="AB3026" s="13"/>
      <c r="AC3026" s="13"/>
      <c r="AD3026" s="13"/>
      <c r="AE3026" s="13"/>
      <c r="AF3026" s="13"/>
      <c r="AG3026" s="13"/>
      <c r="AH3026" s="13"/>
      <c r="AI3026" s="13"/>
      <c r="AJ3026" s="13"/>
      <c r="AK3026" s="13"/>
      <c r="AL3026" s="13"/>
      <c r="AM3026" s="13"/>
      <c r="AN3026" s="13"/>
      <c r="AO3026" s="13"/>
      <c r="AP3026" s="13"/>
    </row>
    <row r="3027" spans="1:42" x14ac:dyDescent="0.25">
      <c r="A3027" s="13"/>
      <c r="C3027" s="13"/>
      <c r="D3027" s="13"/>
      <c r="E3027" s="13"/>
      <c r="F3027" s="13"/>
      <c r="G3027" s="13"/>
      <c r="H3027" s="13"/>
      <c r="I3027" s="13"/>
      <c r="J3027" s="13"/>
      <c r="K3027" s="13"/>
      <c r="L3027" s="13"/>
      <c r="M3027" s="13"/>
      <c r="N3027" s="13"/>
      <c r="O3027" s="13"/>
      <c r="P3027" s="13"/>
      <c r="Q3027" s="13"/>
      <c r="R3027" s="13"/>
      <c r="S3027" s="13"/>
      <c r="T3027" s="13"/>
      <c r="U3027" s="13"/>
      <c r="V3027" s="13"/>
      <c r="W3027" s="13"/>
      <c r="X3027" s="13"/>
      <c r="Y3027" s="13"/>
      <c r="Z3027" s="13"/>
      <c r="AA3027" s="13"/>
      <c r="AB3027" s="13"/>
      <c r="AC3027" s="13"/>
      <c r="AD3027" s="13"/>
      <c r="AE3027" s="13"/>
      <c r="AF3027" s="13"/>
      <c r="AG3027" s="13"/>
      <c r="AH3027" s="13"/>
      <c r="AI3027" s="13"/>
      <c r="AJ3027" s="13"/>
      <c r="AK3027" s="13"/>
      <c r="AL3027" s="13"/>
      <c r="AM3027" s="13"/>
      <c r="AN3027" s="13"/>
      <c r="AO3027" s="13"/>
      <c r="AP3027" s="13"/>
    </row>
    <row r="3028" spans="1:42" x14ac:dyDescent="0.25">
      <c r="A3028" s="13"/>
      <c r="C3028" s="13"/>
      <c r="D3028" s="13"/>
      <c r="E3028" s="13"/>
      <c r="F3028" s="13"/>
      <c r="G3028" s="13"/>
      <c r="H3028" s="13"/>
      <c r="I3028" s="13"/>
      <c r="J3028" s="13"/>
      <c r="K3028" s="13"/>
      <c r="L3028" s="13"/>
      <c r="M3028" s="13"/>
      <c r="N3028" s="13"/>
      <c r="O3028" s="13"/>
      <c r="P3028" s="13"/>
      <c r="Q3028" s="13"/>
      <c r="R3028" s="13"/>
      <c r="S3028" s="13"/>
      <c r="T3028" s="13"/>
      <c r="U3028" s="13"/>
      <c r="V3028" s="13"/>
      <c r="W3028" s="13"/>
      <c r="X3028" s="13"/>
      <c r="Y3028" s="13"/>
      <c r="Z3028" s="13"/>
      <c r="AA3028" s="13"/>
      <c r="AB3028" s="13"/>
      <c r="AC3028" s="13"/>
      <c r="AD3028" s="13"/>
      <c r="AE3028" s="13"/>
      <c r="AF3028" s="13"/>
      <c r="AG3028" s="13"/>
      <c r="AH3028" s="13"/>
      <c r="AI3028" s="13"/>
      <c r="AJ3028" s="13"/>
      <c r="AK3028" s="13"/>
      <c r="AL3028" s="13"/>
      <c r="AM3028" s="13"/>
      <c r="AN3028" s="13"/>
      <c r="AO3028" s="13"/>
      <c r="AP3028" s="13"/>
    </row>
    <row r="3029" spans="1:42" x14ac:dyDescent="0.25">
      <c r="A3029" s="13"/>
      <c r="C3029" s="13"/>
      <c r="D3029" s="13"/>
      <c r="E3029" s="13"/>
      <c r="F3029" s="13"/>
      <c r="G3029" s="13"/>
      <c r="H3029" s="13"/>
      <c r="I3029" s="13"/>
      <c r="J3029" s="13"/>
      <c r="K3029" s="13"/>
      <c r="L3029" s="13"/>
      <c r="M3029" s="13"/>
      <c r="N3029" s="13"/>
      <c r="O3029" s="13"/>
      <c r="P3029" s="13"/>
      <c r="Q3029" s="13"/>
      <c r="R3029" s="13"/>
      <c r="S3029" s="13"/>
      <c r="T3029" s="13"/>
      <c r="U3029" s="13"/>
      <c r="V3029" s="13"/>
      <c r="W3029" s="13"/>
      <c r="X3029" s="13"/>
      <c r="Y3029" s="13"/>
      <c r="Z3029" s="13"/>
      <c r="AA3029" s="13"/>
      <c r="AB3029" s="13"/>
      <c r="AC3029" s="13"/>
      <c r="AD3029" s="13"/>
      <c r="AE3029" s="13"/>
      <c r="AF3029" s="13"/>
      <c r="AG3029" s="13"/>
      <c r="AH3029" s="13"/>
      <c r="AI3029" s="13"/>
      <c r="AJ3029" s="13"/>
      <c r="AK3029" s="13"/>
      <c r="AL3029" s="13"/>
      <c r="AM3029" s="13"/>
      <c r="AN3029" s="13"/>
      <c r="AO3029" s="13"/>
      <c r="AP3029" s="13"/>
    </row>
    <row r="3030" spans="1:42" x14ac:dyDescent="0.25">
      <c r="A3030" s="13"/>
      <c r="C3030" s="13"/>
      <c r="D3030" s="13"/>
      <c r="E3030" s="13"/>
      <c r="F3030" s="13"/>
      <c r="G3030" s="13"/>
      <c r="H3030" s="13"/>
      <c r="I3030" s="13"/>
      <c r="J3030" s="13"/>
      <c r="K3030" s="13"/>
      <c r="L3030" s="13"/>
      <c r="M3030" s="13"/>
      <c r="N3030" s="13"/>
      <c r="O3030" s="13"/>
      <c r="P3030" s="13"/>
      <c r="Q3030" s="13"/>
      <c r="R3030" s="13"/>
      <c r="S3030" s="13"/>
      <c r="T3030" s="13"/>
      <c r="U3030" s="13"/>
      <c r="V3030" s="13"/>
      <c r="W3030" s="13"/>
      <c r="X3030" s="13"/>
      <c r="Y3030" s="13"/>
      <c r="Z3030" s="13"/>
      <c r="AA3030" s="13"/>
      <c r="AB3030" s="13"/>
      <c r="AC3030" s="13"/>
      <c r="AD3030" s="13"/>
      <c r="AE3030" s="13"/>
      <c r="AF3030" s="13"/>
      <c r="AG3030" s="13"/>
      <c r="AH3030" s="13"/>
      <c r="AI3030" s="13"/>
      <c r="AJ3030" s="13"/>
      <c r="AK3030" s="13"/>
      <c r="AL3030" s="13"/>
      <c r="AM3030" s="13"/>
      <c r="AN3030" s="13"/>
      <c r="AO3030" s="13"/>
      <c r="AP3030" s="13"/>
    </row>
    <row r="3031" spans="1:42" x14ac:dyDescent="0.25">
      <c r="A3031" s="13"/>
      <c r="C3031" s="13"/>
      <c r="D3031" s="13"/>
      <c r="E3031" s="13"/>
      <c r="F3031" s="13"/>
      <c r="G3031" s="13"/>
      <c r="H3031" s="13"/>
      <c r="I3031" s="13"/>
      <c r="J3031" s="13"/>
      <c r="K3031" s="13"/>
      <c r="L3031" s="13"/>
      <c r="M3031" s="13"/>
      <c r="N3031" s="13"/>
      <c r="O3031" s="13"/>
      <c r="P3031" s="13"/>
      <c r="Q3031" s="13"/>
      <c r="R3031" s="13"/>
      <c r="S3031" s="13"/>
      <c r="T3031" s="13"/>
      <c r="U3031" s="13"/>
      <c r="V3031" s="13"/>
      <c r="W3031" s="13"/>
      <c r="X3031" s="13"/>
      <c r="Y3031" s="13"/>
      <c r="Z3031" s="13"/>
      <c r="AA3031" s="13"/>
      <c r="AB3031" s="13"/>
      <c r="AC3031" s="13"/>
      <c r="AD3031" s="13"/>
      <c r="AE3031" s="13"/>
      <c r="AF3031" s="13"/>
      <c r="AG3031" s="13"/>
      <c r="AH3031" s="13"/>
      <c r="AI3031" s="13"/>
      <c r="AJ3031" s="13"/>
      <c r="AK3031" s="13"/>
      <c r="AL3031" s="13"/>
      <c r="AM3031" s="13"/>
      <c r="AN3031" s="13"/>
      <c r="AO3031" s="13"/>
      <c r="AP3031" s="13"/>
    </row>
    <row r="3032" spans="1:42" x14ac:dyDescent="0.25">
      <c r="A3032" s="13"/>
      <c r="C3032" s="13"/>
      <c r="D3032" s="13"/>
      <c r="E3032" s="13"/>
      <c r="F3032" s="13"/>
      <c r="G3032" s="13"/>
      <c r="H3032" s="13"/>
      <c r="I3032" s="13"/>
      <c r="J3032" s="13"/>
      <c r="K3032" s="13"/>
      <c r="L3032" s="13"/>
      <c r="M3032" s="13"/>
      <c r="N3032" s="13"/>
      <c r="O3032" s="13"/>
      <c r="P3032" s="13"/>
      <c r="Q3032" s="13"/>
      <c r="R3032" s="13"/>
      <c r="S3032" s="13"/>
      <c r="T3032" s="13"/>
      <c r="U3032" s="13"/>
      <c r="V3032" s="13"/>
      <c r="W3032" s="13"/>
      <c r="X3032" s="13"/>
      <c r="Y3032" s="13"/>
      <c r="Z3032" s="13"/>
      <c r="AA3032" s="13"/>
      <c r="AB3032" s="13"/>
      <c r="AC3032" s="13"/>
      <c r="AD3032" s="13"/>
      <c r="AE3032" s="13"/>
      <c r="AF3032" s="13"/>
      <c r="AG3032" s="13"/>
      <c r="AH3032" s="13"/>
      <c r="AI3032" s="13"/>
      <c r="AJ3032" s="13"/>
      <c r="AK3032" s="13"/>
      <c r="AL3032" s="13"/>
      <c r="AM3032" s="13"/>
      <c r="AN3032" s="13"/>
      <c r="AO3032" s="13"/>
      <c r="AP3032" s="13"/>
    </row>
    <row r="3033" spans="1:42" x14ac:dyDescent="0.25">
      <c r="A3033" s="13"/>
      <c r="C3033" s="13"/>
      <c r="D3033" s="13"/>
      <c r="E3033" s="13"/>
      <c r="F3033" s="13"/>
      <c r="G3033" s="13"/>
      <c r="H3033" s="13"/>
      <c r="I3033" s="13"/>
      <c r="J3033" s="13"/>
      <c r="K3033" s="13"/>
      <c r="L3033" s="13"/>
      <c r="M3033" s="13"/>
      <c r="N3033" s="13"/>
      <c r="O3033" s="13"/>
      <c r="P3033" s="13"/>
      <c r="Q3033" s="13"/>
      <c r="R3033" s="13"/>
      <c r="S3033" s="13"/>
      <c r="T3033" s="13"/>
      <c r="U3033" s="13"/>
      <c r="V3033" s="13"/>
      <c r="W3033" s="13"/>
      <c r="X3033" s="13"/>
      <c r="Y3033" s="13"/>
      <c r="Z3033" s="13"/>
      <c r="AA3033" s="13"/>
      <c r="AB3033" s="13"/>
      <c r="AC3033" s="13"/>
      <c r="AD3033" s="13"/>
      <c r="AE3033" s="13"/>
      <c r="AF3033" s="13"/>
      <c r="AG3033" s="13"/>
      <c r="AH3033" s="13"/>
      <c r="AI3033" s="13"/>
      <c r="AJ3033" s="13"/>
      <c r="AK3033" s="13"/>
      <c r="AL3033" s="13"/>
      <c r="AM3033" s="13"/>
      <c r="AN3033" s="13"/>
      <c r="AO3033" s="13"/>
      <c r="AP3033" s="13"/>
    </row>
    <row r="3034" spans="1:42" x14ac:dyDescent="0.25">
      <c r="A3034" s="13"/>
      <c r="C3034" s="13"/>
      <c r="D3034" s="13"/>
      <c r="E3034" s="13"/>
      <c r="F3034" s="13"/>
      <c r="G3034" s="13"/>
      <c r="H3034" s="13"/>
      <c r="I3034" s="13"/>
      <c r="J3034" s="13"/>
      <c r="K3034" s="13"/>
      <c r="L3034" s="13"/>
      <c r="M3034" s="13"/>
      <c r="N3034" s="13"/>
      <c r="O3034" s="13"/>
      <c r="P3034" s="13"/>
      <c r="Q3034" s="13"/>
      <c r="R3034" s="13"/>
      <c r="S3034" s="13"/>
      <c r="T3034" s="13"/>
      <c r="U3034" s="13"/>
      <c r="V3034" s="13"/>
      <c r="W3034" s="13"/>
      <c r="X3034" s="13"/>
      <c r="Y3034" s="13"/>
      <c r="Z3034" s="13"/>
      <c r="AA3034" s="13"/>
      <c r="AB3034" s="13"/>
      <c r="AC3034" s="13"/>
      <c r="AD3034" s="13"/>
      <c r="AE3034" s="13"/>
      <c r="AF3034" s="13"/>
      <c r="AG3034" s="13"/>
      <c r="AH3034" s="13"/>
      <c r="AI3034" s="13"/>
      <c r="AJ3034" s="13"/>
      <c r="AK3034" s="13"/>
      <c r="AL3034" s="13"/>
      <c r="AM3034" s="13"/>
      <c r="AN3034" s="13"/>
      <c r="AO3034" s="13"/>
      <c r="AP3034" s="13"/>
    </row>
    <row r="3035" spans="1:42" x14ac:dyDescent="0.25">
      <c r="A3035" s="13"/>
      <c r="C3035" s="13"/>
      <c r="D3035" s="13"/>
      <c r="E3035" s="13"/>
      <c r="F3035" s="13"/>
      <c r="G3035" s="13"/>
      <c r="H3035" s="13"/>
      <c r="I3035" s="13"/>
      <c r="J3035" s="13"/>
      <c r="K3035" s="13"/>
      <c r="L3035" s="13"/>
      <c r="M3035" s="13"/>
      <c r="N3035" s="13"/>
      <c r="O3035" s="13"/>
      <c r="P3035" s="13"/>
      <c r="Q3035" s="13"/>
      <c r="R3035" s="13"/>
      <c r="S3035" s="13"/>
      <c r="T3035" s="13"/>
      <c r="U3035" s="13"/>
      <c r="V3035" s="13"/>
      <c r="W3035" s="13"/>
      <c r="X3035" s="13"/>
      <c r="Y3035" s="13"/>
      <c r="Z3035" s="13"/>
      <c r="AA3035" s="13"/>
      <c r="AB3035" s="13"/>
      <c r="AC3035" s="13"/>
      <c r="AD3035" s="13"/>
      <c r="AE3035" s="13"/>
      <c r="AF3035" s="13"/>
      <c r="AG3035" s="13"/>
      <c r="AH3035" s="13"/>
      <c r="AI3035" s="13"/>
      <c r="AJ3035" s="13"/>
      <c r="AK3035" s="13"/>
      <c r="AL3035" s="13"/>
      <c r="AM3035" s="13"/>
      <c r="AN3035" s="13"/>
      <c r="AO3035" s="13"/>
      <c r="AP3035" s="13"/>
    </row>
    <row r="3036" spans="1:42" x14ac:dyDescent="0.25">
      <c r="A3036" s="13"/>
      <c r="C3036" s="13"/>
      <c r="D3036" s="13"/>
      <c r="E3036" s="13"/>
      <c r="F3036" s="13"/>
      <c r="G3036" s="13"/>
      <c r="H3036" s="13"/>
      <c r="I3036" s="13"/>
      <c r="J3036" s="13"/>
      <c r="K3036" s="13"/>
      <c r="L3036" s="13"/>
      <c r="M3036" s="13"/>
      <c r="N3036" s="13"/>
      <c r="O3036" s="13"/>
      <c r="P3036" s="13"/>
      <c r="Q3036" s="13"/>
      <c r="R3036" s="13"/>
      <c r="S3036" s="13"/>
      <c r="T3036" s="13"/>
      <c r="U3036" s="13"/>
      <c r="V3036" s="13"/>
      <c r="W3036" s="13"/>
      <c r="X3036" s="13"/>
      <c r="Y3036" s="13"/>
      <c r="Z3036" s="13"/>
      <c r="AA3036" s="13"/>
      <c r="AB3036" s="13"/>
      <c r="AC3036" s="13"/>
      <c r="AD3036" s="13"/>
      <c r="AE3036" s="13"/>
      <c r="AF3036" s="13"/>
      <c r="AG3036" s="13"/>
      <c r="AH3036" s="13"/>
      <c r="AI3036" s="13"/>
      <c r="AJ3036" s="13"/>
      <c r="AK3036" s="13"/>
      <c r="AL3036" s="13"/>
      <c r="AM3036" s="13"/>
      <c r="AN3036" s="13"/>
      <c r="AO3036" s="13"/>
      <c r="AP3036" s="13"/>
    </row>
    <row r="3037" spans="1:42" x14ac:dyDescent="0.25">
      <c r="A3037" s="13"/>
      <c r="C3037" s="13"/>
      <c r="D3037" s="13"/>
      <c r="E3037" s="13"/>
      <c r="F3037" s="13"/>
      <c r="G3037" s="13"/>
      <c r="H3037" s="13"/>
      <c r="I3037" s="13"/>
      <c r="J3037" s="13"/>
      <c r="K3037" s="13"/>
      <c r="L3037" s="13"/>
      <c r="M3037" s="13"/>
      <c r="N3037" s="13"/>
      <c r="O3037" s="13"/>
      <c r="P3037" s="13"/>
      <c r="Q3037" s="13"/>
      <c r="R3037" s="13"/>
      <c r="S3037" s="13"/>
      <c r="T3037" s="13"/>
      <c r="U3037" s="13"/>
      <c r="V3037" s="13"/>
      <c r="W3037" s="13"/>
      <c r="X3037" s="13"/>
      <c r="Y3037" s="13"/>
      <c r="Z3037" s="13"/>
      <c r="AA3037" s="13"/>
      <c r="AB3037" s="13"/>
      <c r="AC3037" s="13"/>
      <c r="AD3037" s="13"/>
      <c r="AE3037" s="13"/>
      <c r="AF3037" s="13"/>
      <c r="AG3037" s="13"/>
      <c r="AH3037" s="13"/>
      <c r="AI3037" s="13"/>
      <c r="AJ3037" s="13"/>
      <c r="AK3037" s="13"/>
      <c r="AL3037" s="13"/>
      <c r="AM3037" s="13"/>
      <c r="AN3037" s="13"/>
      <c r="AO3037" s="13"/>
      <c r="AP3037" s="13"/>
    </row>
    <row r="3038" spans="1:42" x14ac:dyDescent="0.25">
      <c r="A3038" s="13"/>
      <c r="C3038" s="13"/>
      <c r="D3038" s="13"/>
      <c r="E3038" s="13"/>
      <c r="F3038" s="13"/>
      <c r="G3038" s="13"/>
      <c r="H3038" s="13"/>
      <c r="I3038" s="13"/>
      <c r="J3038" s="13"/>
      <c r="K3038" s="13"/>
      <c r="L3038" s="13"/>
      <c r="M3038" s="13"/>
      <c r="N3038" s="13"/>
      <c r="O3038" s="13"/>
      <c r="P3038" s="13"/>
      <c r="Q3038" s="13"/>
      <c r="R3038" s="13"/>
      <c r="S3038" s="13"/>
      <c r="T3038" s="13"/>
      <c r="U3038" s="13"/>
      <c r="V3038" s="13"/>
      <c r="W3038" s="13"/>
      <c r="X3038" s="13"/>
      <c r="Y3038" s="13"/>
      <c r="Z3038" s="13"/>
      <c r="AA3038" s="13"/>
      <c r="AB3038" s="13"/>
      <c r="AC3038" s="13"/>
      <c r="AD3038" s="13"/>
      <c r="AE3038" s="13"/>
      <c r="AF3038" s="13"/>
      <c r="AG3038" s="13"/>
      <c r="AH3038" s="13"/>
      <c r="AI3038" s="13"/>
      <c r="AJ3038" s="13"/>
      <c r="AK3038" s="13"/>
      <c r="AL3038" s="13"/>
      <c r="AM3038" s="13"/>
      <c r="AN3038" s="13"/>
      <c r="AO3038" s="13"/>
      <c r="AP3038" s="13"/>
    </row>
    <row r="3039" spans="1:42" x14ac:dyDescent="0.25">
      <c r="A3039" s="13"/>
      <c r="C3039" s="13"/>
      <c r="D3039" s="13"/>
      <c r="E3039" s="13"/>
      <c r="F3039" s="13"/>
      <c r="G3039" s="13"/>
      <c r="H3039" s="13"/>
      <c r="I3039" s="13"/>
      <c r="J3039" s="13"/>
      <c r="K3039" s="13"/>
      <c r="L3039" s="13"/>
      <c r="M3039" s="13"/>
      <c r="N3039" s="13"/>
      <c r="O3039" s="13"/>
      <c r="P3039" s="13"/>
      <c r="Q3039" s="13"/>
      <c r="R3039" s="13"/>
      <c r="S3039" s="13"/>
      <c r="T3039" s="13"/>
      <c r="U3039" s="13"/>
      <c r="V3039" s="13"/>
      <c r="W3039" s="13"/>
      <c r="X3039" s="13"/>
      <c r="Y3039" s="13"/>
      <c r="Z3039" s="13"/>
      <c r="AA3039" s="13"/>
      <c r="AB3039" s="13"/>
      <c r="AC3039" s="13"/>
      <c r="AD3039" s="13"/>
      <c r="AE3039" s="13"/>
      <c r="AF3039" s="13"/>
      <c r="AG3039" s="13"/>
      <c r="AH3039" s="13"/>
      <c r="AI3039" s="13"/>
      <c r="AJ3039" s="13"/>
      <c r="AK3039" s="13"/>
      <c r="AL3039" s="13"/>
      <c r="AM3039" s="13"/>
      <c r="AN3039" s="13"/>
      <c r="AO3039" s="13"/>
      <c r="AP3039" s="13"/>
    </row>
    <row r="3040" spans="1:42" x14ac:dyDescent="0.25">
      <c r="A3040" s="13"/>
      <c r="C3040" s="13"/>
      <c r="D3040" s="13"/>
      <c r="E3040" s="13"/>
      <c r="F3040" s="13"/>
      <c r="G3040" s="13"/>
      <c r="H3040" s="13"/>
      <c r="I3040" s="13"/>
      <c r="J3040" s="13"/>
      <c r="K3040" s="13"/>
      <c r="L3040" s="13"/>
      <c r="M3040" s="13"/>
      <c r="N3040" s="13"/>
      <c r="O3040" s="13"/>
      <c r="P3040" s="13"/>
      <c r="Q3040" s="13"/>
      <c r="R3040" s="13"/>
      <c r="S3040" s="13"/>
      <c r="T3040" s="13"/>
      <c r="U3040" s="13"/>
      <c r="V3040" s="13"/>
      <c r="W3040" s="13"/>
      <c r="X3040" s="13"/>
      <c r="Y3040" s="13"/>
      <c r="Z3040" s="13"/>
      <c r="AA3040" s="13"/>
      <c r="AB3040" s="13"/>
      <c r="AC3040" s="13"/>
      <c r="AD3040" s="13"/>
      <c r="AE3040" s="13"/>
      <c r="AF3040" s="13"/>
      <c r="AG3040" s="13"/>
      <c r="AH3040" s="13"/>
      <c r="AI3040" s="13"/>
      <c r="AJ3040" s="13"/>
      <c r="AK3040" s="13"/>
      <c r="AL3040" s="13"/>
      <c r="AM3040" s="13"/>
      <c r="AN3040" s="13"/>
      <c r="AO3040" s="13"/>
      <c r="AP3040" s="13"/>
    </row>
    <row r="3041" spans="1:42" x14ac:dyDescent="0.25">
      <c r="A3041" s="13"/>
      <c r="C3041" s="13"/>
      <c r="D3041" s="13"/>
      <c r="E3041" s="13"/>
      <c r="F3041" s="13"/>
      <c r="G3041" s="13"/>
      <c r="H3041" s="13"/>
      <c r="I3041" s="13"/>
      <c r="J3041" s="13"/>
      <c r="K3041" s="13"/>
      <c r="L3041" s="13"/>
      <c r="M3041" s="13"/>
      <c r="N3041" s="13"/>
      <c r="O3041" s="13"/>
      <c r="P3041" s="13"/>
      <c r="Q3041" s="13"/>
      <c r="R3041" s="13"/>
      <c r="S3041" s="13"/>
      <c r="T3041" s="13"/>
      <c r="U3041" s="13"/>
      <c r="V3041" s="13"/>
      <c r="W3041" s="13"/>
      <c r="X3041" s="13"/>
      <c r="Y3041" s="13"/>
      <c r="Z3041" s="13"/>
      <c r="AA3041" s="13"/>
      <c r="AB3041" s="13"/>
      <c r="AC3041" s="13"/>
      <c r="AD3041" s="13"/>
      <c r="AE3041" s="13"/>
      <c r="AF3041" s="13"/>
      <c r="AG3041" s="13"/>
      <c r="AH3041" s="13"/>
      <c r="AI3041" s="13"/>
      <c r="AJ3041" s="13"/>
      <c r="AK3041" s="13"/>
      <c r="AL3041" s="13"/>
      <c r="AM3041" s="13"/>
      <c r="AN3041" s="13"/>
      <c r="AO3041" s="13"/>
      <c r="AP3041" s="13"/>
    </row>
    <row r="3042" spans="1:42" x14ac:dyDescent="0.25">
      <c r="A3042" s="13"/>
      <c r="C3042" s="13"/>
      <c r="D3042" s="13"/>
      <c r="E3042" s="13"/>
      <c r="F3042" s="13"/>
      <c r="G3042" s="13"/>
      <c r="H3042" s="13"/>
      <c r="I3042" s="13"/>
      <c r="J3042" s="13"/>
      <c r="K3042" s="13"/>
      <c r="L3042" s="13"/>
      <c r="M3042" s="13"/>
      <c r="N3042" s="13"/>
      <c r="O3042" s="13"/>
      <c r="P3042" s="13"/>
      <c r="Q3042" s="13"/>
      <c r="R3042" s="13"/>
      <c r="S3042" s="13"/>
      <c r="T3042" s="13"/>
      <c r="U3042" s="13"/>
      <c r="V3042" s="13"/>
      <c r="W3042" s="13"/>
      <c r="X3042" s="13"/>
      <c r="Y3042" s="13"/>
      <c r="Z3042" s="13"/>
      <c r="AA3042" s="13"/>
      <c r="AB3042" s="13"/>
      <c r="AC3042" s="13"/>
      <c r="AD3042" s="13"/>
      <c r="AE3042" s="13"/>
      <c r="AF3042" s="13"/>
      <c r="AG3042" s="13"/>
      <c r="AH3042" s="13"/>
      <c r="AI3042" s="13"/>
      <c r="AJ3042" s="13"/>
      <c r="AK3042" s="13"/>
      <c r="AL3042" s="13"/>
      <c r="AM3042" s="13"/>
      <c r="AN3042" s="13"/>
      <c r="AO3042" s="13"/>
      <c r="AP3042" s="13"/>
    </row>
    <row r="3043" spans="1:42" x14ac:dyDescent="0.25">
      <c r="A3043" s="13"/>
      <c r="C3043" s="13"/>
      <c r="D3043" s="13"/>
      <c r="E3043" s="13"/>
      <c r="F3043" s="13"/>
      <c r="G3043" s="13"/>
      <c r="H3043" s="13"/>
      <c r="I3043" s="13"/>
      <c r="J3043" s="13"/>
      <c r="K3043" s="13"/>
      <c r="L3043" s="13"/>
      <c r="M3043" s="13"/>
      <c r="N3043" s="13"/>
      <c r="O3043" s="13"/>
      <c r="P3043" s="13"/>
      <c r="Q3043" s="13"/>
      <c r="R3043" s="13"/>
      <c r="S3043" s="13"/>
      <c r="T3043" s="13"/>
      <c r="U3043" s="13"/>
      <c r="V3043" s="13"/>
      <c r="W3043" s="13"/>
      <c r="X3043" s="13"/>
      <c r="Y3043" s="13"/>
      <c r="Z3043" s="13"/>
      <c r="AA3043" s="13"/>
      <c r="AB3043" s="13"/>
      <c r="AC3043" s="13"/>
      <c r="AD3043" s="13"/>
      <c r="AE3043" s="13"/>
      <c r="AF3043" s="13"/>
      <c r="AG3043" s="13"/>
      <c r="AH3043" s="13"/>
      <c r="AI3043" s="13"/>
      <c r="AJ3043" s="13"/>
      <c r="AK3043" s="13"/>
      <c r="AL3043" s="13"/>
      <c r="AM3043" s="13"/>
      <c r="AN3043" s="13"/>
      <c r="AO3043" s="13"/>
      <c r="AP3043" s="13"/>
    </row>
    <row r="3044" spans="1:42" x14ac:dyDescent="0.25">
      <c r="A3044" s="13"/>
      <c r="C3044" s="13"/>
      <c r="D3044" s="13"/>
      <c r="E3044" s="13"/>
      <c r="F3044" s="13"/>
      <c r="G3044" s="13"/>
      <c r="H3044" s="13"/>
      <c r="I3044" s="13"/>
      <c r="J3044" s="13"/>
      <c r="K3044" s="13"/>
      <c r="L3044" s="13"/>
      <c r="M3044" s="13"/>
      <c r="N3044" s="13"/>
      <c r="O3044" s="13"/>
      <c r="P3044" s="13"/>
      <c r="Q3044" s="13"/>
      <c r="R3044" s="13"/>
      <c r="S3044" s="13"/>
      <c r="T3044" s="13"/>
      <c r="U3044" s="13"/>
      <c r="V3044" s="13"/>
      <c r="W3044" s="13"/>
      <c r="X3044" s="13"/>
      <c r="Y3044" s="13"/>
      <c r="Z3044" s="13"/>
      <c r="AA3044" s="13"/>
      <c r="AB3044" s="13"/>
      <c r="AC3044" s="13"/>
      <c r="AD3044" s="13"/>
      <c r="AE3044" s="13"/>
      <c r="AF3044" s="13"/>
      <c r="AG3044" s="13"/>
      <c r="AH3044" s="13"/>
      <c r="AI3044" s="13"/>
      <c r="AJ3044" s="13"/>
      <c r="AK3044" s="13"/>
      <c r="AL3044" s="13"/>
      <c r="AM3044" s="13"/>
      <c r="AN3044" s="13"/>
      <c r="AO3044" s="13"/>
      <c r="AP3044" s="13"/>
    </row>
    <row r="3045" spans="1:42" x14ac:dyDescent="0.25">
      <c r="A3045" s="13"/>
      <c r="C3045" s="13"/>
      <c r="D3045" s="13"/>
      <c r="E3045" s="13"/>
      <c r="F3045" s="13"/>
      <c r="G3045" s="13"/>
      <c r="H3045" s="13"/>
      <c r="I3045" s="13"/>
      <c r="J3045" s="13"/>
      <c r="K3045" s="13"/>
      <c r="L3045" s="13"/>
      <c r="M3045" s="13"/>
      <c r="N3045" s="13"/>
      <c r="O3045" s="13"/>
      <c r="P3045" s="13"/>
      <c r="Q3045" s="13"/>
      <c r="R3045" s="13"/>
      <c r="S3045" s="13"/>
      <c r="T3045" s="13"/>
      <c r="U3045" s="13"/>
      <c r="V3045" s="13"/>
      <c r="W3045" s="13"/>
      <c r="X3045" s="13"/>
      <c r="Y3045" s="13"/>
      <c r="Z3045" s="13"/>
      <c r="AA3045" s="13"/>
      <c r="AB3045" s="13"/>
      <c r="AC3045" s="13"/>
      <c r="AD3045" s="13"/>
      <c r="AE3045" s="13"/>
      <c r="AF3045" s="13"/>
      <c r="AG3045" s="13"/>
      <c r="AH3045" s="13"/>
      <c r="AI3045" s="13"/>
      <c r="AJ3045" s="13"/>
      <c r="AK3045" s="13"/>
      <c r="AL3045" s="13"/>
      <c r="AM3045" s="13"/>
      <c r="AN3045" s="13"/>
      <c r="AO3045" s="13"/>
      <c r="AP3045" s="13"/>
    </row>
    <row r="3046" spans="1:42" x14ac:dyDescent="0.25">
      <c r="A3046" s="13"/>
      <c r="C3046" s="13"/>
      <c r="D3046" s="13"/>
      <c r="E3046" s="13"/>
      <c r="F3046" s="13"/>
      <c r="G3046" s="13"/>
      <c r="H3046" s="13"/>
      <c r="I3046" s="13"/>
      <c r="J3046" s="13"/>
      <c r="K3046" s="13"/>
      <c r="L3046" s="13"/>
      <c r="M3046" s="13"/>
      <c r="N3046" s="13"/>
      <c r="O3046" s="13"/>
      <c r="P3046" s="13"/>
      <c r="Q3046" s="13"/>
      <c r="R3046" s="13"/>
      <c r="S3046" s="13"/>
      <c r="T3046" s="13"/>
      <c r="U3046" s="13"/>
      <c r="V3046" s="13"/>
      <c r="W3046" s="13"/>
      <c r="X3046" s="13"/>
      <c r="Y3046" s="13"/>
      <c r="Z3046" s="13"/>
      <c r="AA3046" s="13"/>
      <c r="AB3046" s="13"/>
      <c r="AC3046" s="13"/>
      <c r="AD3046" s="13"/>
      <c r="AE3046" s="13"/>
      <c r="AF3046" s="13"/>
      <c r="AG3046" s="13"/>
      <c r="AH3046" s="13"/>
      <c r="AI3046" s="13"/>
      <c r="AJ3046" s="13"/>
      <c r="AK3046" s="13"/>
      <c r="AL3046" s="13"/>
      <c r="AM3046" s="13"/>
      <c r="AN3046" s="13"/>
      <c r="AO3046" s="13"/>
      <c r="AP3046" s="13"/>
    </row>
    <row r="3047" spans="1:42" x14ac:dyDescent="0.25">
      <c r="A3047" s="13"/>
      <c r="C3047" s="13"/>
      <c r="D3047" s="13"/>
      <c r="E3047" s="13"/>
      <c r="F3047" s="13"/>
      <c r="G3047" s="13"/>
      <c r="H3047" s="13"/>
      <c r="I3047" s="13"/>
      <c r="J3047" s="13"/>
      <c r="K3047" s="13"/>
      <c r="L3047" s="13"/>
      <c r="M3047" s="13"/>
      <c r="N3047" s="13"/>
      <c r="O3047" s="13"/>
      <c r="P3047" s="13"/>
      <c r="Q3047" s="13"/>
      <c r="R3047" s="13"/>
      <c r="S3047" s="13"/>
      <c r="T3047" s="13"/>
      <c r="U3047" s="13"/>
      <c r="V3047" s="13"/>
      <c r="W3047" s="13"/>
      <c r="X3047" s="13"/>
      <c r="Y3047" s="13"/>
      <c r="Z3047" s="13"/>
      <c r="AA3047" s="13"/>
      <c r="AB3047" s="13"/>
      <c r="AC3047" s="13"/>
      <c r="AD3047" s="13"/>
      <c r="AE3047" s="13"/>
      <c r="AF3047" s="13"/>
      <c r="AG3047" s="13"/>
      <c r="AH3047" s="13"/>
      <c r="AI3047" s="13"/>
      <c r="AJ3047" s="13"/>
      <c r="AK3047" s="13"/>
      <c r="AL3047" s="13"/>
      <c r="AM3047" s="13"/>
      <c r="AN3047" s="13"/>
      <c r="AO3047" s="13"/>
      <c r="AP3047" s="13"/>
    </row>
    <row r="3048" spans="1:42" x14ac:dyDescent="0.25">
      <c r="A3048" s="13"/>
      <c r="C3048" s="13"/>
      <c r="D3048" s="13"/>
      <c r="E3048" s="13"/>
      <c r="F3048" s="13"/>
      <c r="G3048" s="13"/>
      <c r="H3048" s="13"/>
      <c r="I3048" s="13"/>
      <c r="J3048" s="13"/>
      <c r="K3048" s="13"/>
      <c r="L3048" s="13"/>
      <c r="M3048" s="13"/>
      <c r="N3048" s="13"/>
      <c r="O3048" s="13"/>
      <c r="P3048" s="13"/>
      <c r="Q3048" s="13"/>
      <c r="R3048" s="13"/>
      <c r="S3048" s="13"/>
      <c r="T3048" s="13"/>
      <c r="U3048" s="13"/>
      <c r="V3048" s="13"/>
      <c r="W3048" s="13"/>
      <c r="X3048" s="13"/>
      <c r="Y3048" s="13"/>
      <c r="Z3048" s="13"/>
      <c r="AA3048" s="13"/>
      <c r="AB3048" s="13"/>
      <c r="AC3048" s="13"/>
      <c r="AD3048" s="13"/>
      <c r="AE3048" s="13"/>
      <c r="AF3048" s="13"/>
      <c r="AG3048" s="13"/>
      <c r="AH3048" s="13"/>
      <c r="AI3048" s="13"/>
      <c r="AJ3048" s="13"/>
      <c r="AK3048" s="13"/>
      <c r="AL3048" s="13"/>
      <c r="AM3048" s="13"/>
      <c r="AN3048" s="13"/>
      <c r="AO3048" s="13"/>
      <c r="AP3048" s="13"/>
    </row>
    <row r="3049" spans="1:42" x14ac:dyDescent="0.25">
      <c r="A3049" s="13"/>
      <c r="C3049" s="13"/>
      <c r="D3049" s="13"/>
      <c r="E3049" s="13"/>
      <c r="F3049" s="13"/>
      <c r="G3049" s="13"/>
      <c r="H3049" s="13"/>
      <c r="I3049" s="13"/>
      <c r="J3049" s="13"/>
      <c r="K3049" s="13"/>
      <c r="L3049" s="13"/>
      <c r="M3049" s="13"/>
      <c r="N3049" s="13"/>
      <c r="O3049" s="13"/>
      <c r="P3049" s="13"/>
      <c r="Q3049" s="13"/>
      <c r="R3049" s="13"/>
      <c r="S3049" s="13"/>
      <c r="T3049" s="13"/>
      <c r="U3049" s="13"/>
      <c r="V3049" s="13"/>
      <c r="W3049" s="13"/>
      <c r="X3049" s="13"/>
      <c r="Y3049" s="13"/>
      <c r="Z3049" s="13"/>
      <c r="AA3049" s="13"/>
      <c r="AB3049" s="13"/>
      <c r="AC3049" s="13"/>
      <c r="AD3049" s="13"/>
      <c r="AE3049" s="13"/>
      <c r="AF3049" s="13"/>
      <c r="AG3049" s="13"/>
      <c r="AH3049" s="13"/>
      <c r="AI3049" s="13"/>
      <c r="AJ3049" s="13"/>
      <c r="AK3049" s="13"/>
      <c r="AL3049" s="13"/>
      <c r="AM3049" s="13"/>
      <c r="AN3049" s="13"/>
      <c r="AO3049" s="13"/>
      <c r="AP3049" s="13"/>
    </row>
    <row r="3050" spans="1:42" x14ac:dyDescent="0.25">
      <c r="A3050" s="13"/>
      <c r="C3050" s="13"/>
      <c r="D3050" s="13"/>
      <c r="E3050" s="13"/>
      <c r="F3050" s="13"/>
      <c r="G3050" s="13"/>
      <c r="H3050" s="13"/>
      <c r="I3050" s="13"/>
      <c r="J3050" s="13"/>
      <c r="K3050" s="13"/>
      <c r="L3050" s="13"/>
      <c r="M3050" s="13"/>
      <c r="N3050" s="13"/>
      <c r="O3050" s="13"/>
      <c r="P3050" s="13"/>
      <c r="Q3050" s="13"/>
      <c r="R3050" s="13"/>
      <c r="S3050" s="13"/>
      <c r="T3050" s="13"/>
      <c r="U3050" s="13"/>
      <c r="V3050" s="13"/>
      <c r="W3050" s="13"/>
      <c r="X3050" s="13"/>
      <c r="Y3050" s="13"/>
      <c r="Z3050" s="13"/>
      <c r="AA3050" s="13"/>
      <c r="AB3050" s="13"/>
      <c r="AC3050" s="13"/>
      <c r="AD3050" s="13"/>
      <c r="AE3050" s="13"/>
      <c r="AF3050" s="13"/>
      <c r="AG3050" s="13"/>
      <c r="AH3050" s="13"/>
      <c r="AI3050" s="13"/>
      <c r="AJ3050" s="13"/>
      <c r="AK3050" s="13"/>
      <c r="AL3050" s="13"/>
      <c r="AM3050" s="13"/>
      <c r="AN3050" s="13"/>
      <c r="AO3050" s="13"/>
      <c r="AP3050" s="13"/>
    </row>
    <row r="3051" spans="1:42" x14ac:dyDescent="0.25">
      <c r="A3051" s="13"/>
      <c r="C3051" s="13"/>
      <c r="D3051" s="13"/>
      <c r="E3051" s="13"/>
      <c r="F3051" s="13"/>
      <c r="G3051" s="13"/>
      <c r="H3051" s="13"/>
      <c r="I3051" s="13"/>
      <c r="J3051" s="13"/>
      <c r="K3051" s="13"/>
      <c r="L3051" s="13"/>
      <c r="M3051" s="13"/>
      <c r="N3051" s="13"/>
      <c r="O3051" s="13"/>
      <c r="P3051" s="13"/>
      <c r="Q3051" s="13"/>
      <c r="R3051" s="13"/>
      <c r="S3051" s="13"/>
      <c r="T3051" s="13"/>
      <c r="U3051" s="13"/>
      <c r="V3051" s="13"/>
      <c r="W3051" s="13"/>
      <c r="X3051" s="13"/>
      <c r="Y3051" s="13"/>
      <c r="Z3051" s="13"/>
      <c r="AA3051" s="13"/>
      <c r="AB3051" s="13"/>
      <c r="AC3051" s="13"/>
      <c r="AD3051" s="13"/>
      <c r="AE3051" s="13"/>
      <c r="AF3051" s="13"/>
      <c r="AG3051" s="13"/>
      <c r="AH3051" s="13"/>
      <c r="AI3051" s="13"/>
      <c r="AJ3051" s="13"/>
      <c r="AK3051" s="13"/>
      <c r="AL3051" s="13"/>
      <c r="AM3051" s="13"/>
      <c r="AN3051" s="13"/>
      <c r="AO3051" s="13"/>
      <c r="AP3051" s="13"/>
    </row>
    <row r="3052" spans="1:42" x14ac:dyDescent="0.25">
      <c r="A3052" s="13"/>
      <c r="C3052" s="13"/>
      <c r="D3052" s="13"/>
      <c r="E3052" s="13"/>
      <c r="F3052" s="13"/>
      <c r="G3052" s="13"/>
      <c r="H3052" s="13"/>
      <c r="I3052" s="13"/>
      <c r="J3052" s="13"/>
      <c r="K3052" s="13"/>
      <c r="L3052" s="13"/>
      <c r="M3052" s="13"/>
      <c r="N3052" s="13"/>
      <c r="O3052" s="13"/>
      <c r="P3052" s="13"/>
      <c r="Q3052" s="13"/>
      <c r="R3052" s="13"/>
      <c r="S3052" s="13"/>
      <c r="T3052" s="13"/>
      <c r="U3052" s="13"/>
      <c r="V3052" s="13"/>
      <c r="W3052" s="13"/>
      <c r="X3052" s="13"/>
      <c r="Y3052" s="13"/>
      <c r="Z3052" s="13"/>
      <c r="AA3052" s="13"/>
      <c r="AB3052" s="13"/>
      <c r="AC3052" s="13"/>
      <c r="AD3052" s="13"/>
      <c r="AE3052" s="13"/>
      <c r="AF3052" s="13"/>
      <c r="AG3052" s="13"/>
      <c r="AH3052" s="13"/>
      <c r="AI3052" s="13"/>
      <c r="AJ3052" s="13"/>
      <c r="AK3052" s="13"/>
      <c r="AL3052" s="13"/>
      <c r="AM3052" s="13"/>
      <c r="AN3052" s="13"/>
      <c r="AO3052" s="13"/>
      <c r="AP3052" s="13"/>
    </row>
    <row r="3053" spans="1:42" x14ac:dyDescent="0.25">
      <c r="A3053" s="13"/>
      <c r="C3053" s="13"/>
      <c r="D3053" s="13"/>
      <c r="E3053" s="13"/>
      <c r="F3053" s="13"/>
      <c r="G3053" s="13"/>
      <c r="H3053" s="13"/>
      <c r="I3053" s="13"/>
      <c r="J3053" s="13"/>
      <c r="K3053" s="13"/>
      <c r="L3053" s="13"/>
      <c r="M3053" s="13"/>
      <c r="N3053" s="13"/>
      <c r="O3053" s="13"/>
      <c r="P3053" s="13"/>
      <c r="Q3053" s="13"/>
      <c r="R3053" s="13"/>
      <c r="S3053" s="13"/>
      <c r="T3053" s="13"/>
      <c r="U3053" s="13"/>
      <c r="V3053" s="13"/>
      <c r="W3053" s="13"/>
      <c r="X3053" s="13"/>
      <c r="Y3053" s="13"/>
      <c r="Z3053" s="13"/>
      <c r="AA3053" s="13"/>
      <c r="AB3053" s="13"/>
      <c r="AC3053" s="13"/>
      <c r="AD3053" s="13"/>
      <c r="AE3053" s="13"/>
      <c r="AF3053" s="13"/>
      <c r="AG3053" s="13"/>
      <c r="AH3053" s="13"/>
      <c r="AI3053" s="13"/>
      <c r="AJ3053" s="13"/>
      <c r="AK3053" s="13"/>
      <c r="AL3053" s="13"/>
      <c r="AM3053" s="13"/>
      <c r="AN3053" s="13"/>
      <c r="AO3053" s="13"/>
      <c r="AP3053" s="13"/>
    </row>
    <row r="3054" spans="1:42" x14ac:dyDescent="0.25">
      <c r="A3054" s="13"/>
      <c r="C3054" s="13"/>
      <c r="D3054" s="13"/>
      <c r="E3054" s="13"/>
      <c r="F3054" s="13"/>
      <c r="G3054" s="13"/>
      <c r="H3054" s="13"/>
      <c r="I3054" s="13"/>
      <c r="J3054" s="13"/>
      <c r="K3054" s="13"/>
      <c r="L3054" s="13"/>
      <c r="M3054" s="13"/>
      <c r="N3054" s="13"/>
      <c r="O3054" s="13"/>
      <c r="P3054" s="13"/>
      <c r="Q3054" s="13"/>
      <c r="R3054" s="13"/>
      <c r="S3054" s="13"/>
      <c r="T3054" s="13"/>
      <c r="U3054" s="13"/>
      <c r="V3054" s="13"/>
      <c r="W3054" s="13"/>
      <c r="X3054" s="13"/>
      <c r="Y3054" s="13"/>
      <c r="Z3054" s="13"/>
      <c r="AA3054" s="13"/>
      <c r="AB3054" s="13"/>
      <c r="AC3054" s="13"/>
      <c r="AD3054" s="13"/>
      <c r="AE3054" s="13"/>
      <c r="AF3054" s="13"/>
      <c r="AG3054" s="13"/>
      <c r="AH3054" s="13"/>
      <c r="AI3054" s="13"/>
      <c r="AJ3054" s="13"/>
      <c r="AK3054" s="13"/>
      <c r="AL3054" s="13"/>
      <c r="AM3054" s="13"/>
      <c r="AN3054" s="13"/>
      <c r="AO3054" s="13"/>
      <c r="AP3054" s="13"/>
    </row>
    <row r="3055" spans="1:42" x14ac:dyDescent="0.25">
      <c r="A3055" s="13"/>
      <c r="C3055" s="13"/>
      <c r="D3055" s="13"/>
      <c r="E3055" s="13"/>
      <c r="F3055" s="13"/>
      <c r="G3055" s="13"/>
      <c r="H3055" s="13"/>
      <c r="I3055" s="13"/>
      <c r="J3055" s="13"/>
      <c r="K3055" s="13"/>
      <c r="L3055" s="13"/>
      <c r="M3055" s="13"/>
      <c r="N3055" s="13"/>
      <c r="O3055" s="13"/>
      <c r="P3055" s="13"/>
      <c r="Q3055" s="13"/>
      <c r="R3055" s="13"/>
      <c r="S3055" s="13"/>
      <c r="T3055" s="13"/>
      <c r="U3055" s="13"/>
      <c r="V3055" s="13"/>
      <c r="W3055" s="13"/>
      <c r="X3055" s="13"/>
      <c r="Y3055" s="13"/>
      <c r="Z3055" s="13"/>
      <c r="AA3055" s="13"/>
      <c r="AB3055" s="13"/>
      <c r="AC3055" s="13"/>
      <c r="AD3055" s="13"/>
      <c r="AE3055" s="13"/>
      <c r="AF3055" s="13"/>
      <c r="AG3055" s="13"/>
      <c r="AH3055" s="13"/>
      <c r="AI3055" s="13"/>
      <c r="AJ3055" s="13"/>
      <c r="AK3055" s="13"/>
      <c r="AL3055" s="13"/>
      <c r="AM3055" s="13"/>
      <c r="AN3055" s="13"/>
      <c r="AO3055" s="13"/>
      <c r="AP3055" s="13"/>
    </row>
    <row r="3056" spans="1:42" x14ac:dyDescent="0.25">
      <c r="A3056" s="13"/>
      <c r="C3056" s="13"/>
      <c r="D3056" s="13"/>
      <c r="E3056" s="13"/>
      <c r="F3056" s="13"/>
      <c r="G3056" s="13"/>
      <c r="H3056" s="13"/>
      <c r="I3056" s="13"/>
      <c r="J3056" s="13"/>
      <c r="K3056" s="13"/>
      <c r="L3056" s="13"/>
      <c r="M3056" s="13"/>
      <c r="N3056" s="13"/>
      <c r="O3056" s="13"/>
      <c r="P3056" s="13"/>
      <c r="Q3056" s="13"/>
      <c r="R3056" s="13"/>
      <c r="S3056" s="13"/>
      <c r="T3056" s="13"/>
      <c r="U3056" s="13"/>
      <c r="V3056" s="13"/>
      <c r="W3056" s="13"/>
      <c r="X3056" s="13"/>
      <c r="Y3056" s="13"/>
      <c r="Z3056" s="13"/>
      <c r="AA3056" s="13"/>
      <c r="AB3056" s="13"/>
      <c r="AC3056" s="13"/>
      <c r="AD3056" s="13"/>
      <c r="AE3056" s="13"/>
      <c r="AF3056" s="13"/>
      <c r="AG3056" s="13"/>
      <c r="AH3056" s="13"/>
      <c r="AI3056" s="13"/>
      <c r="AJ3056" s="13"/>
      <c r="AK3056" s="13"/>
      <c r="AL3056" s="13"/>
      <c r="AM3056" s="13"/>
      <c r="AN3056" s="13"/>
      <c r="AO3056" s="13"/>
      <c r="AP3056" s="13"/>
    </row>
    <row r="3057" spans="1:42" x14ac:dyDescent="0.25">
      <c r="A3057" s="13"/>
      <c r="C3057" s="13"/>
      <c r="D3057" s="13"/>
      <c r="E3057" s="13"/>
      <c r="F3057" s="13"/>
      <c r="G3057" s="13"/>
      <c r="H3057" s="13"/>
      <c r="I3057" s="13"/>
      <c r="J3057" s="13"/>
      <c r="K3057" s="13"/>
      <c r="L3057" s="13"/>
      <c r="M3057" s="13"/>
      <c r="N3057" s="13"/>
      <c r="O3057" s="13"/>
      <c r="P3057" s="13"/>
      <c r="Q3057" s="13"/>
      <c r="R3057" s="13"/>
      <c r="S3057" s="13"/>
      <c r="T3057" s="13"/>
      <c r="U3057" s="13"/>
      <c r="V3057" s="13"/>
      <c r="W3057" s="13"/>
      <c r="X3057" s="13"/>
      <c r="Y3057" s="13"/>
      <c r="Z3057" s="13"/>
      <c r="AA3057" s="13"/>
      <c r="AB3057" s="13"/>
      <c r="AC3057" s="13"/>
      <c r="AD3057" s="13"/>
      <c r="AE3057" s="13"/>
      <c r="AF3057" s="13"/>
      <c r="AG3057" s="13"/>
      <c r="AH3057" s="13"/>
      <c r="AI3057" s="13"/>
      <c r="AJ3057" s="13"/>
      <c r="AK3057" s="13"/>
      <c r="AL3057" s="13"/>
      <c r="AM3057" s="13"/>
      <c r="AN3057" s="13"/>
      <c r="AO3057" s="13"/>
      <c r="AP3057" s="13"/>
    </row>
    <row r="3058" spans="1:42" x14ac:dyDescent="0.25">
      <c r="A3058" s="13"/>
      <c r="C3058" s="13"/>
      <c r="D3058" s="13"/>
      <c r="E3058" s="13"/>
      <c r="F3058" s="13"/>
      <c r="G3058" s="13"/>
      <c r="H3058" s="13"/>
      <c r="I3058" s="13"/>
      <c r="J3058" s="13"/>
      <c r="K3058" s="13"/>
      <c r="L3058" s="13"/>
      <c r="M3058" s="13"/>
      <c r="N3058" s="13"/>
      <c r="O3058" s="13"/>
      <c r="P3058" s="13"/>
      <c r="Q3058" s="13"/>
      <c r="R3058" s="13"/>
      <c r="S3058" s="13"/>
      <c r="T3058" s="13"/>
      <c r="U3058" s="13"/>
      <c r="V3058" s="13"/>
      <c r="W3058" s="13"/>
      <c r="X3058" s="13"/>
      <c r="Y3058" s="13"/>
      <c r="Z3058" s="13"/>
      <c r="AA3058" s="13"/>
      <c r="AB3058" s="13"/>
      <c r="AC3058" s="13"/>
      <c r="AD3058" s="13"/>
      <c r="AE3058" s="13"/>
      <c r="AF3058" s="13"/>
      <c r="AG3058" s="13"/>
      <c r="AH3058" s="13"/>
      <c r="AI3058" s="13"/>
      <c r="AJ3058" s="13"/>
      <c r="AK3058" s="13"/>
      <c r="AL3058" s="13"/>
      <c r="AM3058" s="13"/>
      <c r="AN3058" s="13"/>
      <c r="AO3058" s="13"/>
      <c r="AP3058" s="13"/>
    </row>
    <row r="3059" spans="1:42" x14ac:dyDescent="0.25">
      <c r="A3059" s="13"/>
      <c r="C3059" s="13"/>
      <c r="D3059" s="13"/>
      <c r="E3059" s="13"/>
      <c r="F3059" s="13"/>
      <c r="G3059" s="13"/>
      <c r="H3059" s="13"/>
      <c r="I3059" s="13"/>
      <c r="J3059" s="13"/>
      <c r="K3059" s="13"/>
      <c r="L3059" s="13"/>
      <c r="M3059" s="13"/>
      <c r="N3059" s="13"/>
      <c r="O3059" s="13"/>
      <c r="P3059" s="13"/>
      <c r="Q3059" s="13"/>
      <c r="R3059" s="13"/>
      <c r="S3059" s="13"/>
      <c r="T3059" s="13"/>
      <c r="U3059" s="13"/>
      <c r="V3059" s="13"/>
      <c r="W3059" s="13"/>
      <c r="X3059" s="13"/>
      <c r="Y3059" s="13"/>
      <c r="Z3059" s="13"/>
      <c r="AA3059" s="13"/>
      <c r="AB3059" s="13"/>
      <c r="AC3059" s="13"/>
      <c r="AD3059" s="13"/>
      <c r="AE3059" s="13"/>
      <c r="AF3059" s="13"/>
      <c r="AG3059" s="13"/>
      <c r="AH3059" s="13"/>
      <c r="AI3059" s="13"/>
      <c r="AJ3059" s="13"/>
      <c r="AK3059" s="13"/>
      <c r="AL3059" s="13"/>
      <c r="AM3059" s="13"/>
      <c r="AN3059" s="13"/>
      <c r="AO3059" s="13"/>
      <c r="AP3059" s="13"/>
    </row>
    <row r="3060" spans="1:42" x14ac:dyDescent="0.25">
      <c r="A3060" s="13"/>
      <c r="C3060" s="13"/>
      <c r="D3060" s="13"/>
      <c r="E3060" s="13"/>
      <c r="F3060" s="13"/>
      <c r="G3060" s="13"/>
      <c r="H3060" s="13"/>
      <c r="I3060" s="13"/>
      <c r="J3060" s="13"/>
      <c r="K3060" s="13"/>
      <c r="L3060" s="13"/>
      <c r="M3060" s="13"/>
      <c r="N3060" s="13"/>
      <c r="O3060" s="13"/>
      <c r="P3060" s="13"/>
      <c r="Q3060" s="13"/>
      <c r="R3060" s="13"/>
      <c r="S3060" s="13"/>
      <c r="T3060" s="13"/>
      <c r="U3060" s="13"/>
      <c r="V3060" s="13"/>
      <c r="W3060" s="13"/>
      <c r="X3060" s="13"/>
      <c r="Y3060" s="13"/>
      <c r="Z3060" s="13"/>
      <c r="AA3060" s="13"/>
      <c r="AB3060" s="13"/>
      <c r="AC3060" s="13"/>
      <c r="AD3060" s="13"/>
      <c r="AE3060" s="13"/>
      <c r="AF3060" s="13"/>
      <c r="AG3060" s="13"/>
      <c r="AH3060" s="13"/>
      <c r="AI3060" s="13"/>
      <c r="AJ3060" s="13"/>
      <c r="AK3060" s="13"/>
      <c r="AL3060" s="13"/>
      <c r="AM3060" s="13"/>
      <c r="AN3060" s="13"/>
      <c r="AO3060" s="13"/>
      <c r="AP3060" s="13"/>
    </row>
    <row r="3061" spans="1:42" x14ac:dyDescent="0.25">
      <c r="A3061" s="13"/>
      <c r="C3061" s="13"/>
      <c r="D3061" s="13"/>
      <c r="E3061" s="13"/>
      <c r="F3061" s="13"/>
      <c r="G3061" s="13"/>
      <c r="H3061" s="13"/>
      <c r="I3061" s="13"/>
      <c r="J3061" s="13"/>
      <c r="K3061" s="13"/>
      <c r="L3061" s="13"/>
      <c r="M3061" s="13"/>
      <c r="N3061" s="13"/>
      <c r="O3061" s="13"/>
      <c r="P3061" s="13"/>
      <c r="Q3061" s="13"/>
      <c r="R3061" s="13"/>
      <c r="S3061" s="13"/>
      <c r="T3061" s="13"/>
      <c r="U3061" s="13"/>
      <c r="V3061" s="13"/>
      <c r="W3061" s="13"/>
      <c r="X3061" s="13"/>
      <c r="Y3061" s="13"/>
      <c r="Z3061" s="13"/>
      <c r="AA3061" s="13"/>
      <c r="AB3061" s="13"/>
      <c r="AC3061" s="13"/>
      <c r="AD3061" s="13"/>
      <c r="AE3061" s="13"/>
      <c r="AF3061" s="13"/>
      <c r="AG3061" s="13"/>
      <c r="AH3061" s="13"/>
      <c r="AI3061" s="13"/>
      <c r="AJ3061" s="13"/>
      <c r="AK3061" s="13"/>
      <c r="AL3061" s="13"/>
      <c r="AM3061" s="13"/>
      <c r="AN3061" s="13"/>
      <c r="AO3061" s="13"/>
      <c r="AP3061" s="13"/>
    </row>
    <row r="3062" spans="1:42" x14ac:dyDescent="0.25">
      <c r="A3062" s="13"/>
      <c r="C3062" s="13"/>
      <c r="D3062" s="13"/>
      <c r="E3062" s="13"/>
      <c r="F3062" s="13"/>
      <c r="G3062" s="13"/>
      <c r="H3062" s="13"/>
      <c r="I3062" s="13"/>
      <c r="J3062" s="13"/>
      <c r="K3062" s="13"/>
      <c r="L3062" s="13"/>
      <c r="M3062" s="13"/>
      <c r="N3062" s="13"/>
      <c r="O3062" s="13"/>
      <c r="P3062" s="13"/>
      <c r="Q3062" s="13"/>
      <c r="R3062" s="13"/>
      <c r="S3062" s="13"/>
      <c r="T3062" s="13"/>
      <c r="U3062" s="13"/>
      <c r="V3062" s="13"/>
      <c r="W3062" s="13"/>
      <c r="X3062" s="13"/>
      <c r="Y3062" s="13"/>
      <c r="Z3062" s="13"/>
      <c r="AA3062" s="13"/>
      <c r="AB3062" s="13"/>
      <c r="AC3062" s="13"/>
      <c r="AD3062" s="13"/>
      <c r="AE3062" s="13"/>
      <c r="AF3062" s="13"/>
      <c r="AG3062" s="13"/>
      <c r="AH3062" s="13"/>
      <c r="AI3062" s="13"/>
      <c r="AJ3062" s="13"/>
      <c r="AK3062" s="13"/>
      <c r="AL3062" s="13"/>
      <c r="AM3062" s="13"/>
      <c r="AN3062" s="13"/>
      <c r="AO3062" s="13"/>
      <c r="AP3062" s="13"/>
    </row>
    <row r="3063" spans="1:42" x14ac:dyDescent="0.25">
      <c r="A3063" s="13"/>
      <c r="C3063" s="13"/>
      <c r="D3063" s="13"/>
      <c r="E3063" s="13"/>
      <c r="F3063" s="13"/>
      <c r="G3063" s="13"/>
      <c r="H3063" s="13"/>
      <c r="I3063" s="13"/>
      <c r="J3063" s="13"/>
      <c r="K3063" s="13"/>
      <c r="L3063" s="13"/>
      <c r="M3063" s="13"/>
      <c r="N3063" s="13"/>
      <c r="O3063" s="13"/>
      <c r="P3063" s="13"/>
      <c r="Q3063" s="13"/>
      <c r="R3063" s="13"/>
      <c r="S3063" s="13"/>
      <c r="T3063" s="13"/>
      <c r="U3063" s="13"/>
      <c r="V3063" s="13"/>
      <c r="W3063" s="13"/>
      <c r="X3063" s="13"/>
      <c r="Y3063" s="13"/>
      <c r="Z3063" s="13"/>
      <c r="AA3063" s="13"/>
      <c r="AB3063" s="13"/>
      <c r="AC3063" s="13"/>
      <c r="AD3063" s="13"/>
      <c r="AE3063" s="13"/>
      <c r="AF3063" s="13"/>
      <c r="AG3063" s="13"/>
      <c r="AH3063" s="13"/>
      <c r="AI3063" s="13"/>
      <c r="AJ3063" s="13"/>
      <c r="AK3063" s="13"/>
      <c r="AL3063" s="13"/>
      <c r="AM3063" s="13"/>
      <c r="AN3063" s="13"/>
      <c r="AO3063" s="13"/>
      <c r="AP3063" s="13"/>
    </row>
    <row r="3064" spans="1:42" x14ac:dyDescent="0.25">
      <c r="A3064" s="13"/>
      <c r="C3064" s="13"/>
      <c r="D3064" s="13"/>
      <c r="E3064" s="13"/>
      <c r="F3064" s="13"/>
      <c r="G3064" s="13"/>
      <c r="H3064" s="13"/>
      <c r="I3064" s="13"/>
      <c r="J3064" s="13"/>
      <c r="K3064" s="13"/>
      <c r="L3064" s="13"/>
      <c r="M3064" s="13"/>
      <c r="N3064" s="13"/>
      <c r="O3064" s="13"/>
      <c r="P3064" s="13"/>
      <c r="Q3064" s="13"/>
      <c r="R3064" s="13"/>
      <c r="S3064" s="13"/>
      <c r="T3064" s="13"/>
      <c r="U3064" s="13"/>
      <c r="V3064" s="13"/>
      <c r="W3064" s="13"/>
      <c r="X3064" s="13"/>
      <c r="Y3064" s="13"/>
      <c r="Z3064" s="13"/>
      <c r="AA3064" s="13"/>
      <c r="AB3064" s="13"/>
      <c r="AC3064" s="13"/>
      <c r="AD3064" s="13"/>
      <c r="AE3064" s="13"/>
      <c r="AF3064" s="13"/>
      <c r="AG3064" s="13"/>
      <c r="AH3064" s="13"/>
      <c r="AI3064" s="13"/>
      <c r="AJ3064" s="13"/>
      <c r="AK3064" s="13"/>
      <c r="AL3064" s="13"/>
      <c r="AM3064" s="13"/>
      <c r="AN3064" s="13"/>
      <c r="AO3064" s="13"/>
      <c r="AP3064" s="13"/>
    </row>
    <row r="3065" spans="1:42" x14ac:dyDescent="0.25">
      <c r="A3065" s="13"/>
      <c r="C3065" s="13"/>
      <c r="D3065" s="13"/>
      <c r="E3065" s="13"/>
      <c r="F3065" s="13"/>
      <c r="G3065" s="13"/>
      <c r="H3065" s="13"/>
      <c r="I3065" s="13"/>
      <c r="J3065" s="13"/>
      <c r="K3065" s="13"/>
      <c r="L3065" s="13"/>
      <c r="M3065" s="13"/>
      <c r="N3065" s="13"/>
      <c r="O3065" s="13"/>
      <c r="P3065" s="13"/>
      <c r="Q3065" s="13"/>
      <c r="R3065" s="13"/>
      <c r="S3065" s="13"/>
      <c r="T3065" s="13"/>
      <c r="U3065" s="13"/>
      <c r="V3065" s="13"/>
      <c r="W3065" s="13"/>
      <c r="X3065" s="13"/>
      <c r="Y3065" s="13"/>
      <c r="Z3065" s="13"/>
      <c r="AA3065" s="13"/>
      <c r="AB3065" s="13"/>
      <c r="AC3065" s="13"/>
      <c r="AD3065" s="13"/>
      <c r="AE3065" s="13"/>
      <c r="AF3065" s="13"/>
      <c r="AG3065" s="13"/>
      <c r="AH3065" s="13"/>
      <c r="AI3065" s="13"/>
      <c r="AJ3065" s="13"/>
      <c r="AK3065" s="13"/>
      <c r="AL3065" s="13"/>
      <c r="AM3065" s="13"/>
      <c r="AN3065" s="13"/>
      <c r="AO3065" s="13"/>
      <c r="AP3065" s="13"/>
    </row>
    <row r="3066" spans="1:42" x14ac:dyDescent="0.25">
      <c r="A3066" s="13"/>
      <c r="C3066" s="13"/>
      <c r="D3066" s="13"/>
      <c r="E3066" s="13"/>
      <c r="F3066" s="13"/>
      <c r="G3066" s="13"/>
      <c r="H3066" s="13"/>
      <c r="I3066" s="13"/>
      <c r="J3066" s="13"/>
      <c r="K3066" s="13"/>
      <c r="L3066" s="13"/>
      <c r="M3066" s="13"/>
      <c r="N3066" s="13"/>
      <c r="O3066" s="13"/>
      <c r="P3066" s="13"/>
      <c r="Q3066" s="13"/>
      <c r="R3066" s="13"/>
      <c r="S3066" s="13"/>
      <c r="T3066" s="13"/>
      <c r="U3066" s="13"/>
      <c r="V3066" s="13"/>
      <c r="W3066" s="13"/>
      <c r="X3066" s="13"/>
      <c r="Y3066" s="13"/>
      <c r="Z3066" s="13"/>
      <c r="AA3066" s="13"/>
      <c r="AB3066" s="13"/>
      <c r="AC3066" s="13"/>
      <c r="AD3066" s="13"/>
      <c r="AE3066" s="13"/>
      <c r="AF3066" s="13"/>
      <c r="AG3066" s="13"/>
      <c r="AH3066" s="13"/>
      <c r="AI3066" s="13"/>
      <c r="AJ3066" s="13"/>
      <c r="AK3066" s="13"/>
      <c r="AL3066" s="13"/>
      <c r="AM3066" s="13"/>
      <c r="AN3066" s="13"/>
      <c r="AO3066" s="13"/>
      <c r="AP3066" s="13"/>
    </row>
    <row r="3067" spans="1:42" x14ac:dyDescent="0.25">
      <c r="A3067" s="13"/>
      <c r="C3067" s="13"/>
      <c r="D3067" s="13"/>
      <c r="E3067" s="13"/>
      <c r="F3067" s="13"/>
      <c r="G3067" s="13"/>
      <c r="H3067" s="13"/>
      <c r="I3067" s="13"/>
      <c r="J3067" s="13"/>
      <c r="K3067" s="13"/>
      <c r="L3067" s="13"/>
      <c r="M3067" s="13"/>
      <c r="N3067" s="13"/>
      <c r="O3067" s="13"/>
      <c r="P3067" s="13"/>
      <c r="Q3067" s="13"/>
      <c r="R3067" s="13"/>
      <c r="S3067" s="13"/>
      <c r="T3067" s="13"/>
      <c r="U3067" s="13"/>
      <c r="V3067" s="13"/>
      <c r="W3067" s="13"/>
      <c r="X3067" s="13"/>
      <c r="Y3067" s="13"/>
      <c r="Z3067" s="13"/>
      <c r="AA3067" s="13"/>
      <c r="AB3067" s="13"/>
      <c r="AC3067" s="13"/>
      <c r="AD3067" s="13"/>
      <c r="AE3067" s="13"/>
      <c r="AF3067" s="13"/>
      <c r="AG3067" s="13"/>
      <c r="AH3067" s="13"/>
      <c r="AI3067" s="13"/>
      <c r="AJ3067" s="13"/>
      <c r="AK3067" s="13"/>
      <c r="AL3067" s="13"/>
      <c r="AM3067" s="13"/>
      <c r="AN3067" s="13"/>
      <c r="AO3067" s="13"/>
      <c r="AP3067" s="13"/>
    </row>
    <row r="3068" spans="1:42" x14ac:dyDescent="0.25">
      <c r="A3068" s="13"/>
      <c r="C3068" s="13"/>
      <c r="D3068" s="13"/>
      <c r="E3068" s="13"/>
      <c r="F3068" s="13"/>
      <c r="G3068" s="13"/>
      <c r="H3068" s="13"/>
      <c r="I3068" s="13"/>
      <c r="J3068" s="13"/>
      <c r="K3068" s="13"/>
      <c r="L3068" s="13"/>
      <c r="M3068" s="13"/>
      <c r="N3068" s="13"/>
      <c r="O3068" s="13"/>
      <c r="P3068" s="13"/>
      <c r="Q3068" s="13"/>
      <c r="R3068" s="13"/>
      <c r="S3068" s="13"/>
      <c r="T3068" s="13"/>
      <c r="U3068" s="13"/>
      <c r="V3068" s="13"/>
      <c r="W3068" s="13"/>
      <c r="X3068" s="13"/>
      <c r="Y3068" s="13"/>
      <c r="Z3068" s="13"/>
      <c r="AA3068" s="13"/>
      <c r="AB3068" s="13"/>
      <c r="AC3068" s="13"/>
      <c r="AD3068" s="13"/>
      <c r="AE3068" s="13"/>
      <c r="AF3068" s="13"/>
      <c r="AG3068" s="13"/>
      <c r="AH3068" s="13"/>
      <c r="AI3068" s="13"/>
      <c r="AJ3068" s="13"/>
      <c r="AK3068" s="13"/>
      <c r="AL3068" s="13"/>
      <c r="AM3068" s="13"/>
      <c r="AN3068" s="13"/>
      <c r="AO3068" s="13"/>
      <c r="AP3068" s="13"/>
    </row>
    <row r="3069" spans="1:42" x14ac:dyDescent="0.25">
      <c r="A3069" s="13"/>
      <c r="C3069" s="13"/>
      <c r="D3069" s="13"/>
      <c r="E3069" s="13"/>
      <c r="F3069" s="13"/>
      <c r="G3069" s="13"/>
      <c r="H3069" s="13"/>
      <c r="I3069" s="13"/>
      <c r="J3069" s="13"/>
      <c r="K3069" s="13"/>
      <c r="L3069" s="13"/>
      <c r="M3069" s="13"/>
      <c r="N3069" s="13"/>
      <c r="O3069" s="13"/>
      <c r="P3069" s="13"/>
      <c r="Q3069" s="13"/>
      <c r="R3069" s="13"/>
      <c r="S3069" s="13"/>
      <c r="T3069" s="13"/>
      <c r="U3069" s="13"/>
      <c r="V3069" s="13"/>
      <c r="W3069" s="13"/>
      <c r="X3069" s="13"/>
      <c r="Y3069" s="13"/>
      <c r="Z3069" s="13"/>
      <c r="AA3069" s="13"/>
      <c r="AB3069" s="13"/>
      <c r="AC3069" s="13"/>
      <c r="AD3069" s="13"/>
      <c r="AE3069" s="13"/>
      <c r="AF3069" s="13"/>
      <c r="AG3069" s="13"/>
      <c r="AH3069" s="13"/>
      <c r="AI3069" s="13"/>
      <c r="AJ3069" s="13"/>
      <c r="AK3069" s="13"/>
      <c r="AL3069" s="13"/>
      <c r="AM3069" s="13"/>
      <c r="AN3069" s="13"/>
      <c r="AO3069" s="13"/>
      <c r="AP3069" s="13"/>
    </row>
    <row r="3070" spans="1:42" x14ac:dyDescent="0.25">
      <c r="A3070" s="13"/>
      <c r="C3070" s="13"/>
      <c r="D3070" s="13"/>
      <c r="E3070" s="13"/>
      <c r="F3070" s="13"/>
      <c r="G3070" s="13"/>
      <c r="H3070" s="13"/>
      <c r="I3070" s="13"/>
      <c r="J3070" s="13"/>
      <c r="K3070" s="13"/>
      <c r="L3070" s="13"/>
      <c r="M3070" s="13"/>
      <c r="N3070" s="13"/>
      <c r="O3070" s="13"/>
      <c r="P3070" s="13"/>
      <c r="Q3070" s="13"/>
      <c r="R3070" s="13"/>
      <c r="S3070" s="13"/>
      <c r="T3070" s="13"/>
      <c r="U3070" s="13"/>
      <c r="V3070" s="13"/>
      <c r="W3070" s="13"/>
      <c r="X3070" s="13"/>
      <c r="Y3070" s="13"/>
      <c r="Z3070" s="13"/>
      <c r="AA3070" s="13"/>
      <c r="AB3070" s="13"/>
      <c r="AC3070" s="13"/>
      <c r="AD3070" s="13"/>
      <c r="AE3070" s="13"/>
      <c r="AF3070" s="13"/>
      <c r="AG3070" s="13"/>
      <c r="AH3070" s="13"/>
      <c r="AI3070" s="13"/>
      <c r="AJ3070" s="13"/>
      <c r="AK3070" s="13"/>
      <c r="AL3070" s="13"/>
      <c r="AM3070" s="13"/>
      <c r="AN3070" s="13"/>
      <c r="AO3070" s="13"/>
      <c r="AP3070" s="13"/>
    </row>
    <row r="3071" spans="1:42" x14ac:dyDescent="0.25">
      <c r="A3071" s="13"/>
      <c r="C3071" s="13"/>
      <c r="D3071" s="13"/>
      <c r="E3071" s="13"/>
      <c r="F3071" s="13"/>
      <c r="G3071" s="13"/>
      <c r="H3071" s="13"/>
      <c r="I3071" s="13"/>
      <c r="J3071" s="13"/>
      <c r="K3071" s="13"/>
      <c r="L3071" s="13"/>
      <c r="M3071" s="13"/>
      <c r="N3071" s="13"/>
      <c r="O3071" s="13"/>
      <c r="P3071" s="13"/>
      <c r="Q3071" s="13"/>
      <c r="R3071" s="13"/>
      <c r="S3071" s="13"/>
      <c r="T3071" s="13"/>
      <c r="U3071" s="13"/>
      <c r="V3071" s="13"/>
      <c r="W3071" s="13"/>
      <c r="X3071" s="13"/>
      <c r="Y3071" s="13"/>
      <c r="Z3071" s="13"/>
      <c r="AA3071" s="13"/>
      <c r="AB3071" s="13"/>
      <c r="AC3071" s="13"/>
      <c r="AD3071" s="13"/>
      <c r="AE3071" s="13"/>
      <c r="AF3071" s="13"/>
      <c r="AG3071" s="13"/>
      <c r="AH3071" s="13"/>
      <c r="AI3071" s="13"/>
      <c r="AJ3071" s="13"/>
      <c r="AK3071" s="13"/>
      <c r="AL3071" s="13"/>
      <c r="AM3071" s="13"/>
      <c r="AN3071" s="13"/>
      <c r="AO3071" s="13"/>
      <c r="AP3071" s="13"/>
    </row>
    <row r="3072" spans="1:42" x14ac:dyDescent="0.25">
      <c r="A3072" s="13"/>
      <c r="C3072" s="13"/>
      <c r="D3072" s="13"/>
      <c r="E3072" s="13"/>
      <c r="F3072" s="13"/>
      <c r="G3072" s="13"/>
      <c r="H3072" s="13"/>
      <c r="I3072" s="13"/>
      <c r="J3072" s="13"/>
      <c r="K3072" s="13"/>
      <c r="L3072" s="13"/>
      <c r="M3072" s="13"/>
      <c r="N3072" s="13"/>
      <c r="O3072" s="13"/>
      <c r="P3072" s="13"/>
      <c r="Q3072" s="13"/>
      <c r="R3072" s="13"/>
      <c r="S3072" s="13"/>
      <c r="T3072" s="13"/>
      <c r="U3072" s="13"/>
      <c r="V3072" s="13"/>
      <c r="W3072" s="13"/>
      <c r="X3072" s="13"/>
      <c r="Y3072" s="13"/>
      <c r="Z3072" s="13"/>
      <c r="AA3072" s="13"/>
      <c r="AB3072" s="13"/>
      <c r="AC3072" s="13"/>
      <c r="AD3072" s="13"/>
      <c r="AE3072" s="13"/>
      <c r="AF3072" s="13"/>
      <c r="AG3072" s="13"/>
      <c r="AH3072" s="13"/>
      <c r="AI3072" s="13"/>
      <c r="AJ3072" s="13"/>
      <c r="AK3072" s="13"/>
      <c r="AL3072" s="13"/>
      <c r="AM3072" s="13"/>
      <c r="AN3072" s="13"/>
      <c r="AO3072" s="13"/>
      <c r="AP3072" s="13"/>
    </row>
    <row r="3073" spans="1:42" x14ac:dyDescent="0.25">
      <c r="A3073" s="13"/>
      <c r="C3073" s="13"/>
      <c r="D3073" s="13"/>
      <c r="E3073" s="13"/>
      <c r="F3073" s="13"/>
      <c r="G3073" s="13"/>
      <c r="H3073" s="13"/>
      <c r="I3073" s="13"/>
      <c r="J3073" s="13"/>
      <c r="K3073" s="13"/>
      <c r="L3073" s="13"/>
      <c r="M3073" s="13"/>
      <c r="N3073" s="13"/>
      <c r="O3073" s="13"/>
      <c r="P3073" s="13"/>
      <c r="Q3073" s="13"/>
      <c r="R3073" s="13"/>
      <c r="S3073" s="13"/>
      <c r="T3073" s="13"/>
      <c r="U3073" s="13"/>
      <c r="V3073" s="13"/>
      <c r="W3073" s="13"/>
      <c r="X3073" s="13"/>
      <c r="Y3073" s="13"/>
      <c r="Z3073" s="13"/>
      <c r="AA3073" s="13"/>
      <c r="AB3073" s="13"/>
      <c r="AC3073" s="13"/>
      <c r="AD3073" s="13"/>
      <c r="AE3073" s="13"/>
      <c r="AF3073" s="13"/>
      <c r="AG3073" s="13"/>
      <c r="AH3073" s="13"/>
      <c r="AI3073" s="13"/>
      <c r="AJ3073" s="13"/>
      <c r="AK3073" s="13"/>
      <c r="AL3073" s="13"/>
      <c r="AM3073" s="13"/>
      <c r="AN3073" s="13"/>
      <c r="AO3073" s="13"/>
      <c r="AP3073" s="13"/>
    </row>
    <row r="3074" spans="1:42" x14ac:dyDescent="0.25">
      <c r="A3074" s="13"/>
      <c r="C3074" s="13"/>
      <c r="D3074" s="13"/>
      <c r="E3074" s="13"/>
      <c r="F3074" s="13"/>
      <c r="G3074" s="13"/>
      <c r="H3074" s="13"/>
      <c r="I3074" s="13"/>
      <c r="J3074" s="13"/>
      <c r="K3074" s="13"/>
      <c r="L3074" s="13"/>
      <c r="M3074" s="13"/>
      <c r="N3074" s="13"/>
      <c r="O3074" s="13"/>
      <c r="P3074" s="13"/>
      <c r="Q3074" s="13"/>
      <c r="R3074" s="13"/>
      <c r="S3074" s="13"/>
      <c r="T3074" s="13"/>
      <c r="U3074" s="13"/>
      <c r="V3074" s="13"/>
      <c r="W3074" s="13"/>
      <c r="X3074" s="13"/>
      <c r="Y3074" s="13"/>
      <c r="Z3074" s="13"/>
      <c r="AA3074" s="13"/>
      <c r="AB3074" s="13"/>
      <c r="AC3074" s="13"/>
      <c r="AD3074" s="13"/>
      <c r="AE3074" s="13"/>
      <c r="AF3074" s="13"/>
      <c r="AG3074" s="13"/>
      <c r="AH3074" s="13"/>
      <c r="AI3074" s="13"/>
      <c r="AJ3074" s="13"/>
      <c r="AK3074" s="13"/>
      <c r="AL3074" s="13"/>
      <c r="AM3074" s="13"/>
      <c r="AN3074" s="13"/>
      <c r="AO3074" s="13"/>
      <c r="AP3074" s="13"/>
    </row>
    <row r="3075" spans="1:42" x14ac:dyDescent="0.25">
      <c r="A3075" s="13"/>
      <c r="C3075" s="13"/>
      <c r="D3075" s="13"/>
      <c r="E3075" s="13"/>
      <c r="F3075" s="13"/>
      <c r="G3075" s="13"/>
      <c r="H3075" s="13"/>
      <c r="I3075" s="13"/>
      <c r="J3075" s="13"/>
      <c r="K3075" s="13"/>
      <c r="L3075" s="13"/>
      <c r="M3075" s="13"/>
      <c r="N3075" s="13"/>
      <c r="O3075" s="13"/>
      <c r="P3075" s="13"/>
      <c r="Q3075" s="13"/>
      <c r="R3075" s="13"/>
      <c r="S3075" s="13"/>
      <c r="T3075" s="13"/>
      <c r="U3075" s="13"/>
      <c r="V3075" s="13"/>
      <c r="W3075" s="13"/>
      <c r="X3075" s="13"/>
      <c r="Y3075" s="13"/>
      <c r="Z3075" s="13"/>
      <c r="AA3075" s="13"/>
      <c r="AB3075" s="13"/>
      <c r="AC3075" s="13"/>
      <c r="AD3075" s="13"/>
      <c r="AE3075" s="13"/>
      <c r="AF3075" s="13"/>
      <c r="AG3075" s="13"/>
      <c r="AH3075" s="13"/>
      <c r="AI3075" s="13"/>
      <c r="AJ3075" s="13"/>
      <c r="AK3075" s="13"/>
      <c r="AL3075" s="13"/>
      <c r="AM3075" s="13"/>
      <c r="AN3075" s="13"/>
      <c r="AO3075" s="13"/>
      <c r="AP3075" s="13"/>
    </row>
    <row r="3076" spans="1:42" x14ac:dyDescent="0.25">
      <c r="A3076" s="13"/>
      <c r="C3076" s="13"/>
      <c r="D3076" s="13"/>
      <c r="E3076" s="13"/>
      <c r="F3076" s="13"/>
      <c r="G3076" s="13"/>
      <c r="H3076" s="13"/>
      <c r="I3076" s="13"/>
      <c r="J3076" s="13"/>
      <c r="K3076" s="13"/>
      <c r="L3076" s="13"/>
      <c r="M3076" s="13"/>
      <c r="N3076" s="13"/>
      <c r="O3076" s="13"/>
      <c r="P3076" s="13"/>
      <c r="Q3076" s="13"/>
      <c r="R3076" s="13"/>
      <c r="S3076" s="13"/>
      <c r="T3076" s="13"/>
      <c r="U3076" s="13"/>
      <c r="V3076" s="13"/>
      <c r="W3076" s="13"/>
      <c r="X3076" s="13"/>
      <c r="Y3076" s="13"/>
      <c r="Z3076" s="13"/>
      <c r="AA3076" s="13"/>
      <c r="AB3076" s="13"/>
      <c r="AC3076" s="13"/>
      <c r="AD3076" s="13"/>
      <c r="AE3076" s="13"/>
      <c r="AF3076" s="13"/>
      <c r="AG3076" s="13"/>
      <c r="AH3076" s="13"/>
      <c r="AI3076" s="13"/>
      <c r="AJ3076" s="13"/>
      <c r="AK3076" s="13"/>
      <c r="AL3076" s="13"/>
      <c r="AM3076" s="13"/>
      <c r="AN3076" s="13"/>
      <c r="AO3076" s="13"/>
      <c r="AP3076" s="13"/>
    </row>
    <row r="3077" spans="1:42" x14ac:dyDescent="0.25">
      <c r="A3077" s="13"/>
      <c r="C3077" s="13"/>
      <c r="D3077" s="13"/>
      <c r="E3077" s="13"/>
      <c r="F3077" s="13"/>
      <c r="G3077" s="13"/>
      <c r="H3077" s="13"/>
      <c r="I3077" s="13"/>
      <c r="J3077" s="13"/>
      <c r="K3077" s="13"/>
      <c r="L3077" s="13"/>
      <c r="M3077" s="13"/>
      <c r="N3077" s="13"/>
      <c r="O3077" s="13"/>
      <c r="P3077" s="13"/>
      <c r="Q3077" s="13"/>
      <c r="R3077" s="13"/>
      <c r="S3077" s="13"/>
      <c r="T3077" s="13"/>
      <c r="U3077" s="13"/>
      <c r="V3077" s="13"/>
      <c r="W3077" s="13"/>
      <c r="X3077" s="13"/>
      <c r="Y3077" s="13"/>
      <c r="Z3077" s="13"/>
      <c r="AA3077" s="13"/>
      <c r="AB3077" s="13"/>
      <c r="AC3077" s="13"/>
      <c r="AD3077" s="13"/>
      <c r="AE3077" s="13"/>
      <c r="AF3077" s="13"/>
      <c r="AG3077" s="13"/>
      <c r="AH3077" s="13"/>
      <c r="AI3077" s="13"/>
      <c r="AJ3077" s="13"/>
      <c r="AK3077" s="13"/>
      <c r="AL3077" s="13"/>
      <c r="AM3077" s="13"/>
      <c r="AN3077" s="13"/>
      <c r="AO3077" s="13"/>
      <c r="AP3077" s="13"/>
    </row>
    <row r="3078" spans="1:42" x14ac:dyDescent="0.25">
      <c r="A3078" s="13"/>
      <c r="C3078" s="13"/>
      <c r="D3078" s="13"/>
      <c r="E3078" s="13"/>
      <c r="F3078" s="13"/>
      <c r="G3078" s="13"/>
      <c r="H3078" s="13"/>
      <c r="I3078" s="13"/>
      <c r="J3078" s="13"/>
      <c r="K3078" s="13"/>
      <c r="L3078" s="13"/>
      <c r="M3078" s="13"/>
      <c r="N3078" s="13"/>
      <c r="O3078" s="13"/>
      <c r="P3078" s="13"/>
      <c r="Q3078" s="13"/>
      <c r="R3078" s="13"/>
      <c r="S3078" s="13"/>
      <c r="T3078" s="13"/>
      <c r="U3078" s="13"/>
      <c r="V3078" s="13"/>
      <c r="W3078" s="13"/>
      <c r="X3078" s="13"/>
      <c r="Y3078" s="13"/>
      <c r="Z3078" s="13"/>
      <c r="AA3078" s="13"/>
      <c r="AB3078" s="13"/>
      <c r="AC3078" s="13"/>
      <c r="AD3078" s="13"/>
      <c r="AE3078" s="13"/>
      <c r="AF3078" s="13"/>
      <c r="AG3078" s="13"/>
      <c r="AH3078" s="13"/>
      <c r="AI3078" s="13"/>
      <c r="AJ3078" s="13"/>
      <c r="AK3078" s="13"/>
      <c r="AL3078" s="13"/>
      <c r="AM3078" s="13"/>
      <c r="AN3078" s="13"/>
      <c r="AO3078" s="13"/>
      <c r="AP3078" s="13"/>
    </row>
    <row r="3079" spans="1:42" x14ac:dyDescent="0.25">
      <c r="A3079" s="13"/>
      <c r="C3079" s="13"/>
      <c r="D3079" s="13"/>
      <c r="E3079" s="13"/>
      <c r="F3079" s="13"/>
      <c r="G3079" s="13"/>
      <c r="H3079" s="13"/>
      <c r="I3079" s="13"/>
      <c r="J3079" s="13"/>
      <c r="K3079" s="13"/>
      <c r="L3079" s="13"/>
      <c r="M3079" s="13"/>
      <c r="N3079" s="13"/>
      <c r="O3079" s="13"/>
      <c r="P3079" s="13"/>
      <c r="Q3079" s="13"/>
      <c r="R3079" s="13"/>
      <c r="S3079" s="13"/>
      <c r="T3079" s="13"/>
      <c r="U3079" s="13"/>
      <c r="V3079" s="13"/>
      <c r="W3079" s="13"/>
      <c r="X3079" s="13"/>
      <c r="Y3079" s="13"/>
      <c r="Z3079" s="13"/>
      <c r="AA3079" s="13"/>
      <c r="AB3079" s="13"/>
      <c r="AC3079" s="13"/>
      <c r="AD3079" s="13"/>
      <c r="AE3079" s="13"/>
      <c r="AF3079" s="13"/>
      <c r="AG3079" s="13"/>
      <c r="AH3079" s="13"/>
      <c r="AI3079" s="13"/>
      <c r="AJ3079" s="13"/>
      <c r="AK3079" s="13"/>
      <c r="AL3079" s="13"/>
      <c r="AM3079" s="13"/>
      <c r="AN3079" s="13"/>
      <c r="AO3079" s="13"/>
      <c r="AP3079" s="13"/>
    </row>
    <row r="3080" spans="1:42" x14ac:dyDescent="0.25">
      <c r="A3080" s="13"/>
      <c r="C3080" s="13"/>
      <c r="D3080" s="13"/>
      <c r="E3080" s="13"/>
      <c r="F3080" s="13"/>
      <c r="G3080" s="13"/>
      <c r="H3080" s="13"/>
      <c r="I3080" s="13"/>
      <c r="J3080" s="13"/>
      <c r="K3080" s="13"/>
      <c r="L3080" s="13"/>
      <c r="M3080" s="13"/>
      <c r="N3080" s="13"/>
      <c r="O3080" s="13"/>
      <c r="P3080" s="13"/>
      <c r="Q3080" s="13"/>
      <c r="R3080" s="13"/>
      <c r="S3080" s="13"/>
      <c r="T3080" s="13"/>
      <c r="U3080" s="13"/>
      <c r="V3080" s="13"/>
      <c r="W3080" s="13"/>
      <c r="X3080" s="13"/>
      <c r="Y3080" s="13"/>
      <c r="Z3080" s="13"/>
      <c r="AA3080" s="13"/>
      <c r="AB3080" s="13"/>
      <c r="AC3080" s="13"/>
      <c r="AD3080" s="13"/>
      <c r="AE3080" s="13"/>
      <c r="AF3080" s="13"/>
      <c r="AG3080" s="13"/>
      <c r="AH3080" s="13"/>
      <c r="AI3080" s="13"/>
      <c r="AJ3080" s="13"/>
      <c r="AK3080" s="13"/>
      <c r="AL3080" s="13"/>
      <c r="AM3080" s="13"/>
      <c r="AN3080" s="13"/>
      <c r="AO3080" s="13"/>
      <c r="AP3080" s="13"/>
    </row>
    <row r="3081" spans="1:42" x14ac:dyDescent="0.25">
      <c r="A3081" s="13"/>
      <c r="C3081" s="13"/>
      <c r="D3081" s="13"/>
      <c r="E3081" s="13"/>
      <c r="F3081" s="13"/>
      <c r="G3081" s="13"/>
      <c r="H3081" s="13"/>
      <c r="I3081" s="13"/>
      <c r="J3081" s="13"/>
      <c r="K3081" s="13"/>
      <c r="L3081" s="13"/>
      <c r="M3081" s="13"/>
      <c r="N3081" s="13"/>
      <c r="O3081" s="13"/>
      <c r="P3081" s="13"/>
      <c r="Q3081" s="13"/>
      <c r="R3081" s="13"/>
      <c r="S3081" s="13"/>
      <c r="T3081" s="13"/>
      <c r="U3081" s="13"/>
      <c r="V3081" s="13"/>
      <c r="W3081" s="13"/>
      <c r="X3081" s="13"/>
      <c r="Y3081" s="13"/>
      <c r="Z3081" s="13"/>
      <c r="AA3081" s="13"/>
      <c r="AB3081" s="13"/>
      <c r="AC3081" s="13"/>
      <c r="AD3081" s="13"/>
      <c r="AE3081" s="13"/>
      <c r="AF3081" s="13"/>
      <c r="AG3081" s="13"/>
      <c r="AH3081" s="13"/>
      <c r="AI3081" s="13"/>
      <c r="AJ3081" s="13"/>
      <c r="AK3081" s="13"/>
      <c r="AL3081" s="13"/>
      <c r="AM3081" s="13"/>
      <c r="AN3081" s="13"/>
      <c r="AO3081" s="13"/>
      <c r="AP3081" s="13"/>
    </row>
    <row r="3082" spans="1:42" x14ac:dyDescent="0.25">
      <c r="A3082" s="13"/>
      <c r="C3082" s="13"/>
      <c r="D3082" s="13"/>
      <c r="E3082" s="13"/>
      <c r="F3082" s="13"/>
      <c r="G3082" s="13"/>
      <c r="H3082" s="13"/>
      <c r="I3082" s="13"/>
      <c r="J3082" s="13"/>
      <c r="K3082" s="13"/>
      <c r="L3082" s="13"/>
      <c r="M3082" s="13"/>
      <c r="N3082" s="13"/>
      <c r="O3082" s="13"/>
      <c r="P3082" s="13"/>
      <c r="Q3082" s="13"/>
      <c r="R3082" s="13"/>
      <c r="S3082" s="13"/>
      <c r="T3082" s="13"/>
      <c r="U3082" s="13"/>
      <c r="V3082" s="13"/>
      <c r="W3082" s="13"/>
      <c r="X3082" s="13"/>
      <c r="Y3082" s="13"/>
      <c r="Z3082" s="13"/>
      <c r="AA3082" s="13"/>
      <c r="AB3082" s="13"/>
      <c r="AC3082" s="13"/>
      <c r="AD3082" s="13"/>
      <c r="AE3082" s="13"/>
      <c r="AF3082" s="13"/>
      <c r="AG3082" s="13"/>
      <c r="AH3082" s="13"/>
      <c r="AI3082" s="13"/>
      <c r="AJ3082" s="13"/>
      <c r="AK3082" s="13"/>
      <c r="AL3082" s="13"/>
      <c r="AM3082" s="13"/>
      <c r="AN3082" s="13"/>
      <c r="AO3082" s="13"/>
      <c r="AP3082" s="13"/>
    </row>
    <row r="3083" spans="1:42" x14ac:dyDescent="0.25">
      <c r="A3083" s="13"/>
      <c r="C3083" s="13"/>
      <c r="D3083" s="13"/>
      <c r="E3083" s="13"/>
      <c r="F3083" s="13"/>
      <c r="G3083" s="13"/>
      <c r="H3083" s="13"/>
      <c r="I3083" s="13"/>
      <c r="J3083" s="13"/>
      <c r="K3083" s="13"/>
      <c r="L3083" s="13"/>
      <c r="M3083" s="13"/>
      <c r="N3083" s="13"/>
      <c r="O3083" s="13"/>
      <c r="P3083" s="13"/>
      <c r="Q3083" s="13"/>
      <c r="R3083" s="13"/>
      <c r="S3083" s="13"/>
      <c r="T3083" s="13"/>
      <c r="U3083" s="13"/>
      <c r="V3083" s="13"/>
      <c r="W3083" s="13"/>
      <c r="X3083" s="13"/>
      <c r="Y3083" s="13"/>
      <c r="Z3083" s="13"/>
      <c r="AA3083" s="13"/>
      <c r="AB3083" s="13"/>
      <c r="AC3083" s="13"/>
      <c r="AD3083" s="13"/>
      <c r="AE3083" s="13"/>
      <c r="AF3083" s="13"/>
      <c r="AG3083" s="13"/>
      <c r="AH3083" s="13"/>
      <c r="AI3083" s="13"/>
      <c r="AJ3083" s="13"/>
      <c r="AK3083" s="13"/>
      <c r="AL3083" s="13"/>
      <c r="AM3083" s="13"/>
      <c r="AN3083" s="13"/>
      <c r="AO3083" s="13"/>
      <c r="AP3083" s="13"/>
    </row>
    <row r="3084" spans="1:42" x14ac:dyDescent="0.25">
      <c r="A3084" s="13"/>
      <c r="C3084" s="13"/>
      <c r="D3084" s="13"/>
      <c r="E3084" s="13"/>
      <c r="F3084" s="13"/>
      <c r="G3084" s="13"/>
      <c r="H3084" s="13"/>
      <c r="I3084" s="13"/>
      <c r="J3084" s="13"/>
      <c r="K3084" s="13"/>
      <c r="L3084" s="13"/>
      <c r="M3084" s="13"/>
      <c r="N3084" s="13"/>
      <c r="O3084" s="13"/>
      <c r="P3084" s="13"/>
      <c r="Q3084" s="13"/>
      <c r="R3084" s="13"/>
      <c r="S3084" s="13"/>
      <c r="T3084" s="13"/>
      <c r="U3084" s="13"/>
      <c r="V3084" s="13"/>
      <c r="W3084" s="13"/>
      <c r="X3084" s="13"/>
      <c r="Y3084" s="13"/>
      <c r="Z3084" s="13"/>
      <c r="AA3084" s="13"/>
      <c r="AB3084" s="13"/>
      <c r="AC3084" s="13"/>
      <c r="AD3084" s="13"/>
      <c r="AE3084" s="13"/>
      <c r="AF3084" s="13"/>
      <c r="AG3084" s="13"/>
      <c r="AH3084" s="13"/>
      <c r="AI3084" s="13"/>
      <c r="AJ3084" s="13"/>
      <c r="AK3084" s="13"/>
      <c r="AL3084" s="13"/>
      <c r="AM3084" s="13"/>
      <c r="AN3084" s="13"/>
      <c r="AO3084" s="13"/>
      <c r="AP3084" s="13"/>
    </row>
    <row r="3085" spans="1:42" x14ac:dyDescent="0.25">
      <c r="A3085" s="13"/>
      <c r="C3085" s="13"/>
      <c r="D3085" s="13"/>
      <c r="E3085" s="13"/>
      <c r="F3085" s="13"/>
      <c r="G3085" s="13"/>
      <c r="H3085" s="13"/>
      <c r="I3085" s="13"/>
      <c r="J3085" s="13"/>
      <c r="K3085" s="13"/>
      <c r="L3085" s="13"/>
      <c r="M3085" s="13"/>
      <c r="N3085" s="13"/>
      <c r="O3085" s="13"/>
      <c r="P3085" s="13"/>
      <c r="Q3085" s="13"/>
      <c r="R3085" s="13"/>
      <c r="S3085" s="13"/>
      <c r="T3085" s="13"/>
      <c r="U3085" s="13"/>
      <c r="V3085" s="13"/>
      <c r="W3085" s="13"/>
      <c r="X3085" s="13"/>
      <c r="Y3085" s="13"/>
      <c r="Z3085" s="13"/>
      <c r="AA3085" s="13"/>
      <c r="AB3085" s="13"/>
      <c r="AC3085" s="13"/>
      <c r="AD3085" s="13"/>
      <c r="AE3085" s="13"/>
      <c r="AF3085" s="13"/>
      <c r="AG3085" s="13"/>
      <c r="AH3085" s="13"/>
      <c r="AI3085" s="13"/>
      <c r="AJ3085" s="13"/>
      <c r="AK3085" s="13"/>
      <c r="AL3085" s="13"/>
      <c r="AM3085" s="13"/>
      <c r="AN3085" s="13"/>
      <c r="AO3085" s="13"/>
      <c r="AP3085" s="13"/>
    </row>
    <row r="3086" spans="1:42" x14ac:dyDescent="0.25">
      <c r="A3086" s="13"/>
      <c r="C3086" s="13"/>
      <c r="D3086" s="13"/>
      <c r="E3086" s="13"/>
      <c r="F3086" s="13"/>
      <c r="G3086" s="13"/>
      <c r="H3086" s="13"/>
      <c r="I3086" s="13"/>
      <c r="J3086" s="13"/>
      <c r="K3086" s="13"/>
      <c r="L3086" s="13"/>
      <c r="M3086" s="13"/>
      <c r="N3086" s="13"/>
      <c r="O3086" s="13"/>
      <c r="P3086" s="13"/>
      <c r="Q3086" s="13"/>
      <c r="R3086" s="13"/>
      <c r="S3086" s="13"/>
      <c r="T3086" s="13"/>
      <c r="U3086" s="13"/>
      <c r="V3086" s="13"/>
      <c r="W3086" s="13"/>
      <c r="X3086" s="13"/>
      <c r="Y3086" s="13"/>
      <c r="Z3086" s="13"/>
      <c r="AA3086" s="13"/>
      <c r="AB3086" s="13"/>
      <c r="AC3086" s="13"/>
      <c r="AD3086" s="13"/>
      <c r="AE3086" s="13"/>
      <c r="AF3086" s="13"/>
      <c r="AG3086" s="13"/>
      <c r="AH3086" s="13"/>
      <c r="AI3086" s="13"/>
      <c r="AJ3086" s="13"/>
      <c r="AK3086" s="13"/>
      <c r="AL3086" s="13"/>
      <c r="AM3086" s="13"/>
      <c r="AN3086" s="13"/>
      <c r="AO3086" s="13"/>
      <c r="AP3086" s="13"/>
    </row>
    <row r="3087" spans="1:42" x14ac:dyDescent="0.25">
      <c r="A3087" s="13"/>
      <c r="C3087" s="13"/>
      <c r="D3087" s="13"/>
      <c r="E3087" s="13"/>
      <c r="F3087" s="13"/>
      <c r="G3087" s="13"/>
      <c r="H3087" s="13"/>
      <c r="I3087" s="13"/>
      <c r="J3087" s="13"/>
      <c r="K3087" s="13"/>
      <c r="L3087" s="13"/>
      <c r="M3087" s="13"/>
      <c r="N3087" s="13"/>
      <c r="O3087" s="13"/>
      <c r="P3087" s="13"/>
      <c r="Q3087" s="13"/>
      <c r="R3087" s="13"/>
      <c r="S3087" s="13"/>
      <c r="T3087" s="13"/>
      <c r="U3087" s="13"/>
      <c r="V3087" s="13"/>
      <c r="W3087" s="13"/>
      <c r="X3087" s="13"/>
      <c r="Y3087" s="13"/>
      <c r="Z3087" s="13"/>
      <c r="AA3087" s="13"/>
      <c r="AB3087" s="13"/>
      <c r="AC3087" s="13"/>
      <c r="AD3087" s="13"/>
      <c r="AE3087" s="13"/>
      <c r="AF3087" s="13"/>
      <c r="AG3087" s="13"/>
      <c r="AH3087" s="13"/>
      <c r="AI3087" s="13"/>
      <c r="AJ3087" s="13"/>
      <c r="AK3087" s="13"/>
      <c r="AL3087" s="13"/>
      <c r="AM3087" s="13"/>
      <c r="AN3087" s="13"/>
      <c r="AO3087" s="13"/>
      <c r="AP3087" s="13"/>
    </row>
    <row r="3088" spans="1:42" x14ac:dyDescent="0.25">
      <c r="A3088" s="13"/>
      <c r="C3088" s="13"/>
      <c r="D3088" s="13"/>
      <c r="E3088" s="13"/>
      <c r="F3088" s="13"/>
      <c r="G3088" s="13"/>
      <c r="H3088" s="13"/>
      <c r="I3088" s="13"/>
      <c r="J3088" s="13"/>
      <c r="K3088" s="13"/>
      <c r="L3088" s="13"/>
      <c r="M3088" s="13"/>
      <c r="N3088" s="13"/>
      <c r="O3088" s="13"/>
      <c r="P3088" s="13"/>
      <c r="Q3088" s="13"/>
      <c r="R3088" s="13"/>
      <c r="S3088" s="13"/>
      <c r="T3088" s="13"/>
      <c r="U3088" s="13"/>
      <c r="V3088" s="13"/>
      <c r="W3088" s="13"/>
      <c r="X3088" s="13"/>
      <c r="Y3088" s="13"/>
      <c r="Z3088" s="13"/>
      <c r="AA3088" s="13"/>
      <c r="AB3088" s="13"/>
      <c r="AC3088" s="13"/>
      <c r="AD3088" s="13"/>
      <c r="AE3088" s="13"/>
      <c r="AF3088" s="13"/>
      <c r="AG3088" s="13"/>
      <c r="AH3088" s="13"/>
      <c r="AI3088" s="13"/>
      <c r="AJ3088" s="13"/>
      <c r="AK3088" s="13"/>
      <c r="AL3088" s="13"/>
      <c r="AM3088" s="13"/>
      <c r="AN3088" s="13"/>
      <c r="AO3088" s="13"/>
      <c r="AP3088" s="13"/>
    </row>
    <row r="3089" spans="1:42" x14ac:dyDescent="0.25">
      <c r="A3089" s="13"/>
      <c r="C3089" s="13"/>
      <c r="D3089" s="13"/>
      <c r="E3089" s="13"/>
      <c r="F3089" s="13"/>
      <c r="G3089" s="13"/>
      <c r="H3089" s="13"/>
      <c r="I3089" s="13"/>
      <c r="J3089" s="13"/>
      <c r="K3089" s="13"/>
      <c r="L3089" s="13"/>
      <c r="M3089" s="13"/>
      <c r="N3089" s="13"/>
      <c r="O3089" s="13"/>
      <c r="P3089" s="13"/>
      <c r="Q3089" s="13"/>
      <c r="R3089" s="13"/>
      <c r="S3089" s="13"/>
      <c r="T3089" s="13"/>
      <c r="U3089" s="13"/>
      <c r="V3089" s="13"/>
      <c r="W3089" s="13"/>
      <c r="X3089" s="13"/>
      <c r="Y3089" s="13"/>
      <c r="Z3089" s="13"/>
      <c r="AA3089" s="13"/>
      <c r="AB3089" s="13"/>
      <c r="AC3089" s="13"/>
      <c r="AD3089" s="13"/>
      <c r="AE3089" s="13"/>
      <c r="AF3089" s="13"/>
      <c r="AG3089" s="13"/>
      <c r="AH3089" s="13"/>
      <c r="AI3089" s="13"/>
      <c r="AJ3089" s="13"/>
      <c r="AK3089" s="13"/>
      <c r="AL3089" s="13"/>
      <c r="AM3089" s="13"/>
      <c r="AN3089" s="13"/>
      <c r="AO3089" s="13"/>
      <c r="AP3089" s="13"/>
    </row>
    <row r="3090" spans="1:42" x14ac:dyDescent="0.25">
      <c r="A3090" s="13"/>
      <c r="C3090" s="13"/>
      <c r="D3090" s="13"/>
      <c r="E3090" s="13"/>
      <c r="F3090" s="13"/>
      <c r="G3090" s="13"/>
      <c r="H3090" s="13"/>
      <c r="I3090" s="13"/>
      <c r="J3090" s="13"/>
      <c r="K3090" s="13"/>
      <c r="L3090" s="13"/>
      <c r="M3090" s="13"/>
      <c r="N3090" s="13"/>
      <c r="O3090" s="13"/>
      <c r="P3090" s="13"/>
      <c r="Q3090" s="13"/>
      <c r="R3090" s="13"/>
      <c r="S3090" s="13"/>
      <c r="T3090" s="13"/>
      <c r="U3090" s="13"/>
      <c r="V3090" s="13"/>
      <c r="W3090" s="13"/>
      <c r="X3090" s="13"/>
      <c r="Y3090" s="13"/>
      <c r="Z3090" s="13"/>
      <c r="AA3090" s="13"/>
      <c r="AB3090" s="13"/>
      <c r="AC3090" s="13"/>
      <c r="AD3090" s="13"/>
      <c r="AE3090" s="13"/>
      <c r="AF3090" s="13"/>
      <c r="AG3090" s="13"/>
      <c r="AH3090" s="13"/>
      <c r="AI3090" s="13"/>
      <c r="AJ3090" s="13"/>
      <c r="AK3090" s="13"/>
      <c r="AL3090" s="13"/>
      <c r="AM3090" s="13"/>
      <c r="AN3090" s="13"/>
      <c r="AO3090" s="13"/>
      <c r="AP3090" s="13"/>
    </row>
    <row r="3091" spans="1:42" x14ac:dyDescent="0.25">
      <c r="A3091" s="13"/>
      <c r="C3091" s="13"/>
      <c r="D3091" s="13"/>
      <c r="E3091" s="13"/>
      <c r="F3091" s="13"/>
      <c r="G3091" s="13"/>
      <c r="H3091" s="13"/>
      <c r="I3091" s="13"/>
      <c r="J3091" s="13"/>
      <c r="K3091" s="13"/>
      <c r="L3091" s="13"/>
      <c r="M3091" s="13"/>
      <c r="N3091" s="13"/>
      <c r="O3091" s="13"/>
      <c r="P3091" s="13"/>
      <c r="Q3091" s="13"/>
      <c r="R3091" s="13"/>
      <c r="S3091" s="13"/>
      <c r="T3091" s="13"/>
      <c r="U3091" s="13"/>
      <c r="V3091" s="13"/>
      <c r="W3091" s="13"/>
      <c r="X3091" s="13"/>
      <c r="Y3091" s="13"/>
      <c r="Z3091" s="13"/>
      <c r="AA3091" s="13"/>
      <c r="AB3091" s="13"/>
      <c r="AC3091" s="13"/>
      <c r="AD3091" s="13"/>
      <c r="AE3091" s="13"/>
      <c r="AF3091" s="13"/>
      <c r="AG3091" s="13"/>
      <c r="AH3091" s="13"/>
      <c r="AI3091" s="13"/>
      <c r="AJ3091" s="13"/>
      <c r="AK3091" s="13"/>
      <c r="AL3091" s="13"/>
      <c r="AM3091" s="13"/>
      <c r="AN3091" s="13"/>
      <c r="AO3091" s="13"/>
      <c r="AP3091" s="13"/>
    </row>
    <row r="3092" spans="1:42" x14ac:dyDescent="0.25">
      <c r="A3092" s="13"/>
      <c r="C3092" s="13"/>
      <c r="D3092" s="13"/>
      <c r="E3092" s="13"/>
      <c r="F3092" s="13"/>
      <c r="G3092" s="13"/>
      <c r="H3092" s="13"/>
      <c r="I3092" s="13"/>
      <c r="J3092" s="13"/>
      <c r="K3092" s="13"/>
      <c r="L3092" s="13"/>
      <c r="M3092" s="13"/>
      <c r="N3092" s="13"/>
      <c r="O3092" s="13"/>
      <c r="P3092" s="13"/>
      <c r="Q3092" s="13"/>
      <c r="R3092" s="13"/>
      <c r="S3092" s="13"/>
      <c r="T3092" s="13"/>
      <c r="U3092" s="13"/>
      <c r="V3092" s="13"/>
      <c r="W3092" s="13"/>
      <c r="X3092" s="13"/>
      <c r="Y3092" s="13"/>
      <c r="Z3092" s="13"/>
      <c r="AA3092" s="13"/>
      <c r="AB3092" s="13"/>
      <c r="AC3092" s="13"/>
      <c r="AD3092" s="13"/>
      <c r="AE3092" s="13"/>
      <c r="AF3092" s="13"/>
      <c r="AG3092" s="13"/>
      <c r="AH3092" s="13"/>
      <c r="AI3092" s="13"/>
      <c r="AJ3092" s="13"/>
      <c r="AK3092" s="13"/>
      <c r="AL3092" s="13"/>
      <c r="AM3092" s="13"/>
      <c r="AN3092" s="13"/>
      <c r="AO3092" s="13"/>
      <c r="AP3092" s="13"/>
    </row>
    <row r="3093" spans="1:42" x14ac:dyDescent="0.25">
      <c r="A3093" s="13"/>
      <c r="C3093" s="13"/>
      <c r="D3093" s="13"/>
      <c r="E3093" s="13"/>
      <c r="F3093" s="13"/>
      <c r="G3093" s="13"/>
      <c r="H3093" s="13"/>
      <c r="I3093" s="13"/>
      <c r="J3093" s="13"/>
      <c r="K3093" s="13"/>
      <c r="L3093" s="13"/>
      <c r="M3093" s="13"/>
      <c r="N3093" s="13"/>
      <c r="O3093" s="13"/>
      <c r="P3093" s="13"/>
      <c r="Q3093" s="13"/>
      <c r="R3093" s="13"/>
      <c r="S3093" s="13"/>
      <c r="T3093" s="13"/>
      <c r="U3093" s="13"/>
      <c r="V3093" s="13"/>
      <c r="W3093" s="13"/>
      <c r="X3093" s="13"/>
      <c r="Y3093" s="13"/>
      <c r="Z3093" s="13"/>
      <c r="AA3093" s="13"/>
      <c r="AB3093" s="13"/>
      <c r="AC3093" s="13"/>
      <c r="AD3093" s="13"/>
      <c r="AE3093" s="13"/>
      <c r="AF3093" s="13"/>
      <c r="AG3093" s="13"/>
      <c r="AH3093" s="13"/>
      <c r="AI3093" s="13"/>
      <c r="AJ3093" s="13"/>
      <c r="AK3093" s="13"/>
      <c r="AL3093" s="13"/>
      <c r="AM3093" s="13"/>
      <c r="AN3093" s="13"/>
      <c r="AO3093" s="13"/>
      <c r="AP3093" s="13"/>
    </row>
    <row r="3094" spans="1:42" x14ac:dyDescent="0.25">
      <c r="A3094" s="13"/>
      <c r="C3094" s="13"/>
      <c r="D3094" s="13"/>
      <c r="E3094" s="13"/>
      <c r="F3094" s="13"/>
      <c r="G3094" s="13"/>
      <c r="H3094" s="13"/>
      <c r="I3094" s="13"/>
      <c r="J3094" s="13"/>
      <c r="K3094" s="13"/>
      <c r="L3094" s="13"/>
      <c r="M3094" s="13"/>
      <c r="N3094" s="13"/>
      <c r="O3094" s="13"/>
      <c r="P3094" s="13"/>
      <c r="Q3094" s="13"/>
      <c r="R3094" s="13"/>
      <c r="S3094" s="13"/>
      <c r="T3094" s="13"/>
      <c r="U3094" s="13"/>
      <c r="V3094" s="13"/>
      <c r="W3094" s="13"/>
      <c r="X3094" s="13"/>
      <c r="Y3094" s="13"/>
      <c r="Z3094" s="13"/>
      <c r="AA3094" s="13"/>
      <c r="AB3094" s="13"/>
      <c r="AC3094" s="13"/>
      <c r="AD3094" s="13"/>
      <c r="AE3094" s="13"/>
      <c r="AF3094" s="13"/>
      <c r="AG3094" s="13"/>
      <c r="AH3094" s="13"/>
      <c r="AI3094" s="13"/>
      <c r="AJ3094" s="13"/>
      <c r="AK3094" s="13"/>
      <c r="AL3094" s="13"/>
      <c r="AM3094" s="13"/>
      <c r="AN3094" s="13"/>
      <c r="AO3094" s="13"/>
      <c r="AP3094" s="13"/>
    </row>
    <row r="3095" spans="1:42" x14ac:dyDescent="0.25">
      <c r="A3095" s="13"/>
      <c r="C3095" s="13"/>
      <c r="D3095" s="13"/>
      <c r="E3095" s="13"/>
      <c r="F3095" s="13"/>
      <c r="G3095" s="13"/>
      <c r="H3095" s="13"/>
      <c r="I3095" s="13"/>
      <c r="J3095" s="13"/>
      <c r="K3095" s="13"/>
      <c r="L3095" s="13"/>
      <c r="M3095" s="13"/>
      <c r="N3095" s="13"/>
      <c r="O3095" s="13"/>
      <c r="P3095" s="13"/>
      <c r="Q3095" s="13"/>
      <c r="R3095" s="13"/>
      <c r="S3095" s="13"/>
      <c r="T3095" s="13"/>
      <c r="U3095" s="13"/>
      <c r="V3095" s="13"/>
      <c r="W3095" s="13"/>
      <c r="X3095" s="13"/>
      <c r="Y3095" s="13"/>
      <c r="Z3095" s="13"/>
      <c r="AA3095" s="13"/>
      <c r="AB3095" s="13"/>
      <c r="AC3095" s="13"/>
      <c r="AD3095" s="13"/>
      <c r="AE3095" s="13"/>
      <c r="AF3095" s="13"/>
      <c r="AG3095" s="13"/>
      <c r="AH3095" s="13"/>
      <c r="AI3095" s="13"/>
      <c r="AJ3095" s="13"/>
      <c r="AK3095" s="13"/>
      <c r="AL3095" s="13"/>
      <c r="AM3095" s="13"/>
      <c r="AN3095" s="13"/>
      <c r="AO3095" s="13"/>
      <c r="AP3095" s="13"/>
    </row>
    <row r="3096" spans="1:42" x14ac:dyDescent="0.25">
      <c r="A3096" s="13"/>
      <c r="C3096" s="13"/>
      <c r="D3096" s="13"/>
      <c r="E3096" s="13"/>
      <c r="F3096" s="13"/>
      <c r="G3096" s="13"/>
      <c r="H3096" s="13"/>
      <c r="I3096" s="13"/>
      <c r="J3096" s="13"/>
      <c r="K3096" s="13"/>
      <c r="L3096" s="13"/>
      <c r="M3096" s="13"/>
      <c r="N3096" s="13"/>
      <c r="O3096" s="13"/>
      <c r="P3096" s="13"/>
      <c r="Q3096" s="13"/>
      <c r="R3096" s="13"/>
      <c r="S3096" s="13"/>
      <c r="T3096" s="13"/>
      <c r="U3096" s="13"/>
      <c r="V3096" s="13"/>
      <c r="W3096" s="13"/>
      <c r="X3096" s="13"/>
      <c r="Y3096" s="13"/>
      <c r="Z3096" s="13"/>
      <c r="AA3096" s="13"/>
      <c r="AB3096" s="13"/>
      <c r="AC3096" s="13"/>
      <c r="AD3096" s="13"/>
      <c r="AE3096" s="13"/>
      <c r="AF3096" s="13"/>
      <c r="AG3096" s="13"/>
      <c r="AH3096" s="13"/>
      <c r="AI3096" s="13"/>
      <c r="AJ3096" s="13"/>
      <c r="AK3096" s="13"/>
      <c r="AL3096" s="13"/>
      <c r="AM3096" s="13"/>
      <c r="AN3096" s="13"/>
      <c r="AO3096" s="13"/>
      <c r="AP3096" s="13"/>
    </row>
    <row r="3097" spans="1:42" x14ac:dyDescent="0.25">
      <c r="A3097" s="13"/>
      <c r="C3097" s="13"/>
      <c r="D3097" s="13"/>
      <c r="E3097" s="13"/>
      <c r="F3097" s="13"/>
      <c r="G3097" s="13"/>
      <c r="H3097" s="13"/>
      <c r="I3097" s="13"/>
      <c r="J3097" s="13"/>
      <c r="K3097" s="13"/>
      <c r="L3097" s="13"/>
      <c r="M3097" s="13"/>
      <c r="N3097" s="13"/>
      <c r="O3097" s="13"/>
      <c r="P3097" s="13"/>
      <c r="Q3097" s="13"/>
      <c r="R3097" s="13"/>
      <c r="S3097" s="13"/>
      <c r="T3097" s="13"/>
      <c r="U3097" s="13"/>
      <c r="V3097" s="13"/>
      <c r="W3097" s="13"/>
      <c r="X3097" s="13"/>
      <c r="Y3097" s="13"/>
      <c r="Z3097" s="13"/>
      <c r="AA3097" s="13"/>
      <c r="AB3097" s="13"/>
      <c r="AC3097" s="13"/>
      <c r="AD3097" s="13"/>
      <c r="AE3097" s="13"/>
      <c r="AF3097" s="13"/>
      <c r="AG3097" s="13"/>
      <c r="AH3097" s="13"/>
      <c r="AI3097" s="13"/>
      <c r="AJ3097" s="13"/>
      <c r="AK3097" s="13"/>
      <c r="AL3097" s="13"/>
      <c r="AM3097" s="13"/>
      <c r="AN3097" s="13"/>
      <c r="AO3097" s="13"/>
      <c r="AP3097" s="13"/>
    </row>
    <row r="3098" spans="1:42" x14ac:dyDescent="0.25">
      <c r="A3098" s="13"/>
      <c r="C3098" s="13"/>
      <c r="D3098" s="13"/>
      <c r="E3098" s="13"/>
      <c r="F3098" s="13"/>
      <c r="G3098" s="13"/>
      <c r="H3098" s="13"/>
      <c r="I3098" s="13"/>
      <c r="J3098" s="13"/>
      <c r="K3098" s="13"/>
      <c r="L3098" s="13"/>
      <c r="M3098" s="13"/>
      <c r="N3098" s="13"/>
      <c r="O3098" s="13"/>
      <c r="P3098" s="13"/>
      <c r="Q3098" s="13"/>
      <c r="R3098" s="13"/>
      <c r="S3098" s="13"/>
      <c r="T3098" s="13"/>
      <c r="U3098" s="13"/>
      <c r="V3098" s="13"/>
      <c r="W3098" s="13"/>
      <c r="X3098" s="13"/>
      <c r="Y3098" s="13"/>
      <c r="Z3098" s="13"/>
      <c r="AA3098" s="13"/>
      <c r="AB3098" s="13"/>
      <c r="AC3098" s="13"/>
      <c r="AD3098" s="13"/>
      <c r="AE3098" s="13"/>
      <c r="AF3098" s="13"/>
      <c r="AG3098" s="13"/>
      <c r="AH3098" s="13"/>
      <c r="AI3098" s="13"/>
      <c r="AJ3098" s="13"/>
      <c r="AK3098" s="13"/>
      <c r="AL3098" s="13"/>
      <c r="AM3098" s="13"/>
      <c r="AN3098" s="13"/>
      <c r="AO3098" s="13"/>
      <c r="AP3098" s="13"/>
    </row>
    <row r="3099" spans="1:42" x14ac:dyDescent="0.25">
      <c r="A3099" s="13"/>
      <c r="C3099" s="13"/>
      <c r="D3099" s="13"/>
      <c r="E3099" s="13"/>
      <c r="F3099" s="13"/>
      <c r="G3099" s="13"/>
      <c r="H3099" s="13"/>
      <c r="I3099" s="13"/>
      <c r="J3099" s="13"/>
      <c r="K3099" s="13"/>
      <c r="L3099" s="13"/>
      <c r="M3099" s="13"/>
      <c r="N3099" s="13"/>
      <c r="O3099" s="13"/>
      <c r="P3099" s="13"/>
      <c r="Q3099" s="13"/>
      <c r="R3099" s="13"/>
      <c r="S3099" s="13"/>
      <c r="T3099" s="13"/>
      <c r="U3099" s="13"/>
      <c r="V3099" s="13"/>
      <c r="W3099" s="13"/>
      <c r="X3099" s="13"/>
      <c r="Y3099" s="13"/>
      <c r="Z3099" s="13"/>
      <c r="AA3099" s="13"/>
      <c r="AB3099" s="13"/>
      <c r="AC3099" s="13"/>
      <c r="AD3099" s="13"/>
      <c r="AE3099" s="13"/>
      <c r="AF3099" s="13"/>
      <c r="AG3099" s="13"/>
      <c r="AH3099" s="13"/>
      <c r="AI3099" s="13"/>
      <c r="AJ3099" s="13"/>
      <c r="AK3099" s="13"/>
      <c r="AL3099" s="13"/>
      <c r="AM3099" s="13"/>
      <c r="AN3099" s="13"/>
      <c r="AO3099" s="13"/>
      <c r="AP3099" s="13"/>
    </row>
    <row r="3100" spans="1:42" x14ac:dyDescent="0.25">
      <c r="A3100" s="13"/>
      <c r="C3100" s="13"/>
      <c r="D3100" s="13"/>
      <c r="E3100" s="13"/>
      <c r="F3100" s="13"/>
      <c r="G3100" s="13"/>
      <c r="H3100" s="13"/>
      <c r="I3100" s="13"/>
      <c r="J3100" s="13"/>
      <c r="K3100" s="13"/>
      <c r="L3100" s="13"/>
      <c r="M3100" s="13"/>
      <c r="N3100" s="13"/>
      <c r="O3100" s="13"/>
      <c r="P3100" s="13"/>
      <c r="Q3100" s="13"/>
      <c r="R3100" s="13"/>
      <c r="S3100" s="13"/>
      <c r="T3100" s="13"/>
      <c r="U3100" s="13"/>
      <c r="V3100" s="13"/>
      <c r="W3100" s="13"/>
      <c r="X3100" s="13"/>
      <c r="Y3100" s="13"/>
      <c r="Z3100" s="13"/>
      <c r="AA3100" s="13"/>
      <c r="AB3100" s="13"/>
      <c r="AC3100" s="13"/>
      <c r="AD3100" s="13"/>
      <c r="AE3100" s="13"/>
      <c r="AF3100" s="13"/>
      <c r="AG3100" s="13"/>
      <c r="AH3100" s="13"/>
      <c r="AI3100" s="13"/>
      <c r="AJ3100" s="13"/>
      <c r="AK3100" s="13"/>
      <c r="AL3100" s="13"/>
      <c r="AM3100" s="13"/>
      <c r="AN3100" s="13"/>
      <c r="AO3100" s="13"/>
      <c r="AP3100" s="13"/>
    </row>
    <row r="3101" spans="1:42" x14ac:dyDescent="0.25">
      <c r="A3101" s="13"/>
      <c r="C3101" s="13"/>
      <c r="D3101" s="13"/>
      <c r="E3101" s="13"/>
      <c r="F3101" s="13"/>
      <c r="G3101" s="13"/>
      <c r="H3101" s="13"/>
      <c r="I3101" s="13"/>
      <c r="J3101" s="13"/>
      <c r="K3101" s="13"/>
      <c r="L3101" s="13"/>
      <c r="M3101" s="13"/>
      <c r="N3101" s="13"/>
      <c r="O3101" s="13"/>
      <c r="P3101" s="13"/>
      <c r="Q3101" s="13"/>
      <c r="R3101" s="13"/>
      <c r="S3101" s="13"/>
      <c r="T3101" s="13"/>
      <c r="U3101" s="13"/>
      <c r="V3101" s="13"/>
      <c r="W3101" s="13"/>
      <c r="X3101" s="13"/>
      <c r="Y3101" s="13"/>
      <c r="Z3101" s="13"/>
      <c r="AA3101" s="13"/>
      <c r="AB3101" s="13"/>
      <c r="AC3101" s="13"/>
      <c r="AD3101" s="13"/>
      <c r="AE3101" s="13"/>
      <c r="AF3101" s="13"/>
      <c r="AG3101" s="13"/>
      <c r="AH3101" s="13"/>
      <c r="AI3101" s="13"/>
      <c r="AJ3101" s="13"/>
      <c r="AK3101" s="13"/>
      <c r="AL3101" s="13"/>
      <c r="AM3101" s="13"/>
      <c r="AN3101" s="13"/>
      <c r="AO3101" s="13"/>
      <c r="AP3101" s="13"/>
    </row>
    <row r="3102" spans="1:42" x14ac:dyDescent="0.25">
      <c r="A3102" s="13"/>
      <c r="C3102" s="13"/>
      <c r="D3102" s="13"/>
      <c r="E3102" s="13"/>
      <c r="F3102" s="13"/>
      <c r="G3102" s="13"/>
      <c r="H3102" s="13"/>
      <c r="I3102" s="13"/>
      <c r="J3102" s="13"/>
      <c r="K3102" s="13"/>
      <c r="L3102" s="13"/>
      <c r="M3102" s="13"/>
      <c r="N3102" s="13"/>
      <c r="O3102" s="13"/>
      <c r="P3102" s="13"/>
      <c r="Q3102" s="13"/>
      <c r="R3102" s="13"/>
      <c r="S3102" s="13"/>
      <c r="T3102" s="13"/>
      <c r="U3102" s="13"/>
      <c r="V3102" s="13"/>
      <c r="W3102" s="13"/>
      <c r="X3102" s="13"/>
      <c r="Y3102" s="13"/>
      <c r="Z3102" s="13"/>
      <c r="AA3102" s="13"/>
      <c r="AB3102" s="13"/>
      <c r="AC3102" s="13"/>
      <c r="AD3102" s="13"/>
      <c r="AE3102" s="13"/>
      <c r="AF3102" s="13"/>
      <c r="AG3102" s="13"/>
      <c r="AH3102" s="13"/>
      <c r="AI3102" s="13"/>
      <c r="AJ3102" s="13"/>
      <c r="AK3102" s="13"/>
      <c r="AL3102" s="13"/>
      <c r="AM3102" s="13"/>
      <c r="AN3102" s="13"/>
      <c r="AO3102" s="13"/>
      <c r="AP3102" s="13"/>
    </row>
    <row r="3103" spans="1:42" x14ac:dyDescent="0.25">
      <c r="A3103" s="13"/>
      <c r="C3103" s="13"/>
      <c r="D3103" s="13"/>
      <c r="E3103" s="13"/>
      <c r="F3103" s="13"/>
      <c r="G3103" s="13"/>
      <c r="H3103" s="13"/>
      <c r="I3103" s="13"/>
      <c r="J3103" s="13"/>
      <c r="K3103" s="13"/>
      <c r="L3103" s="13"/>
      <c r="M3103" s="13"/>
      <c r="N3103" s="13"/>
      <c r="O3103" s="13"/>
      <c r="P3103" s="13"/>
      <c r="Q3103" s="13"/>
      <c r="R3103" s="13"/>
      <c r="S3103" s="13"/>
      <c r="T3103" s="13"/>
      <c r="U3103" s="13"/>
      <c r="V3103" s="13"/>
      <c r="W3103" s="13"/>
      <c r="X3103" s="13"/>
      <c r="Y3103" s="13"/>
      <c r="Z3103" s="13"/>
      <c r="AA3103" s="13"/>
      <c r="AB3103" s="13"/>
      <c r="AC3103" s="13"/>
      <c r="AD3103" s="13"/>
      <c r="AE3103" s="13"/>
      <c r="AF3103" s="13"/>
      <c r="AG3103" s="13"/>
      <c r="AH3103" s="13"/>
      <c r="AI3103" s="13"/>
      <c r="AJ3103" s="13"/>
      <c r="AK3103" s="13"/>
      <c r="AL3103" s="13"/>
      <c r="AM3103" s="13"/>
      <c r="AN3103" s="13"/>
      <c r="AO3103" s="13"/>
      <c r="AP3103" s="13"/>
    </row>
    <row r="3104" spans="1:42" x14ac:dyDescent="0.25">
      <c r="A3104" s="13"/>
      <c r="C3104" s="13"/>
      <c r="D3104" s="13"/>
      <c r="E3104" s="13"/>
      <c r="F3104" s="13"/>
      <c r="G3104" s="13"/>
      <c r="H3104" s="13"/>
      <c r="I3104" s="13"/>
      <c r="J3104" s="13"/>
      <c r="K3104" s="13"/>
      <c r="L3104" s="13"/>
      <c r="M3104" s="13"/>
      <c r="N3104" s="13"/>
      <c r="O3104" s="13"/>
      <c r="P3104" s="13"/>
      <c r="Q3104" s="13"/>
      <c r="R3104" s="13"/>
      <c r="S3104" s="13"/>
      <c r="T3104" s="13"/>
      <c r="U3104" s="13"/>
      <c r="V3104" s="13"/>
      <c r="W3104" s="13"/>
      <c r="X3104" s="13"/>
      <c r="Y3104" s="13"/>
      <c r="Z3104" s="13"/>
      <c r="AA3104" s="13"/>
      <c r="AB3104" s="13"/>
      <c r="AC3104" s="13"/>
      <c r="AD3104" s="13"/>
      <c r="AE3104" s="13"/>
      <c r="AF3104" s="13"/>
      <c r="AG3104" s="13"/>
      <c r="AH3104" s="13"/>
      <c r="AI3104" s="13"/>
      <c r="AJ3104" s="13"/>
      <c r="AK3104" s="13"/>
      <c r="AL3104" s="13"/>
      <c r="AM3104" s="13"/>
      <c r="AN3104" s="13"/>
      <c r="AO3104" s="13"/>
      <c r="AP3104" s="13"/>
    </row>
    <row r="3105" spans="1:42" x14ac:dyDescent="0.25">
      <c r="A3105" s="13"/>
      <c r="C3105" s="13"/>
      <c r="D3105" s="13"/>
      <c r="E3105" s="13"/>
      <c r="F3105" s="13"/>
      <c r="G3105" s="13"/>
      <c r="H3105" s="13"/>
      <c r="I3105" s="13"/>
      <c r="J3105" s="13"/>
      <c r="K3105" s="13"/>
      <c r="L3105" s="13"/>
      <c r="M3105" s="13"/>
      <c r="N3105" s="13"/>
      <c r="O3105" s="13"/>
      <c r="P3105" s="13"/>
      <c r="Q3105" s="13"/>
      <c r="R3105" s="13"/>
      <c r="S3105" s="13"/>
      <c r="T3105" s="13"/>
      <c r="U3105" s="13"/>
      <c r="V3105" s="13"/>
      <c r="W3105" s="13"/>
      <c r="X3105" s="13"/>
      <c r="Y3105" s="13"/>
      <c r="Z3105" s="13"/>
      <c r="AA3105" s="13"/>
      <c r="AB3105" s="13"/>
      <c r="AC3105" s="13"/>
      <c r="AD3105" s="13"/>
      <c r="AE3105" s="13"/>
      <c r="AF3105" s="13"/>
      <c r="AG3105" s="13"/>
      <c r="AH3105" s="13"/>
      <c r="AI3105" s="13"/>
      <c r="AJ3105" s="13"/>
      <c r="AK3105" s="13"/>
      <c r="AL3105" s="13"/>
      <c r="AM3105" s="13"/>
      <c r="AN3105" s="13"/>
      <c r="AO3105" s="13"/>
      <c r="AP3105" s="13"/>
    </row>
    <row r="3106" spans="1:42" x14ac:dyDescent="0.25">
      <c r="A3106" s="13"/>
      <c r="C3106" s="13"/>
      <c r="D3106" s="13"/>
      <c r="E3106" s="13"/>
      <c r="F3106" s="13"/>
      <c r="G3106" s="13"/>
      <c r="H3106" s="13"/>
      <c r="I3106" s="13"/>
      <c r="J3106" s="13"/>
      <c r="K3106" s="13"/>
      <c r="L3106" s="13"/>
      <c r="M3106" s="13"/>
      <c r="N3106" s="13"/>
      <c r="O3106" s="13"/>
      <c r="P3106" s="13"/>
      <c r="Q3106" s="13"/>
      <c r="R3106" s="13"/>
      <c r="S3106" s="13"/>
      <c r="T3106" s="13"/>
      <c r="U3106" s="13"/>
      <c r="V3106" s="13"/>
      <c r="W3106" s="13"/>
      <c r="X3106" s="13"/>
      <c r="Y3106" s="13"/>
      <c r="Z3106" s="13"/>
      <c r="AA3106" s="13"/>
      <c r="AB3106" s="13"/>
      <c r="AC3106" s="13"/>
      <c r="AD3106" s="13"/>
      <c r="AE3106" s="13"/>
      <c r="AF3106" s="13"/>
      <c r="AG3106" s="13"/>
      <c r="AH3106" s="13"/>
      <c r="AI3106" s="13"/>
      <c r="AJ3106" s="13"/>
      <c r="AK3106" s="13"/>
      <c r="AL3106" s="13"/>
      <c r="AM3106" s="13"/>
      <c r="AN3106" s="13"/>
      <c r="AO3106" s="13"/>
      <c r="AP3106" s="13"/>
    </row>
    <row r="3107" spans="1:42" x14ac:dyDescent="0.25">
      <c r="A3107" s="13"/>
      <c r="C3107" s="13"/>
      <c r="D3107" s="13"/>
      <c r="E3107" s="13"/>
      <c r="F3107" s="13"/>
      <c r="G3107" s="13"/>
      <c r="H3107" s="13"/>
      <c r="I3107" s="13"/>
      <c r="J3107" s="13"/>
      <c r="K3107" s="13"/>
      <c r="L3107" s="13"/>
      <c r="M3107" s="13"/>
      <c r="N3107" s="13"/>
      <c r="O3107" s="13"/>
      <c r="P3107" s="13"/>
      <c r="Q3107" s="13"/>
      <c r="R3107" s="13"/>
      <c r="S3107" s="13"/>
      <c r="T3107" s="13"/>
      <c r="U3107" s="13"/>
      <c r="V3107" s="13"/>
      <c r="W3107" s="13"/>
      <c r="X3107" s="13"/>
      <c r="Y3107" s="13"/>
      <c r="Z3107" s="13"/>
      <c r="AA3107" s="13"/>
      <c r="AB3107" s="13"/>
      <c r="AC3107" s="13"/>
      <c r="AD3107" s="13"/>
      <c r="AE3107" s="13"/>
      <c r="AF3107" s="13"/>
      <c r="AG3107" s="13"/>
      <c r="AH3107" s="13"/>
      <c r="AI3107" s="13"/>
      <c r="AJ3107" s="13"/>
      <c r="AK3107" s="13"/>
      <c r="AL3107" s="13"/>
      <c r="AM3107" s="13"/>
      <c r="AN3107" s="13"/>
      <c r="AO3107" s="13"/>
      <c r="AP3107" s="13"/>
    </row>
    <row r="3108" spans="1:42" x14ac:dyDescent="0.25">
      <c r="A3108" s="13"/>
      <c r="C3108" s="13"/>
      <c r="D3108" s="13"/>
      <c r="E3108" s="13"/>
      <c r="F3108" s="13"/>
      <c r="G3108" s="13"/>
      <c r="H3108" s="13"/>
      <c r="I3108" s="13"/>
      <c r="J3108" s="13"/>
      <c r="K3108" s="13"/>
      <c r="L3108" s="13"/>
      <c r="M3108" s="13"/>
      <c r="N3108" s="13"/>
      <c r="O3108" s="13"/>
      <c r="P3108" s="13"/>
      <c r="Q3108" s="13"/>
      <c r="R3108" s="13"/>
      <c r="S3108" s="13"/>
      <c r="T3108" s="13"/>
      <c r="U3108" s="13"/>
      <c r="V3108" s="13"/>
      <c r="W3108" s="13"/>
      <c r="X3108" s="13"/>
      <c r="Y3108" s="13"/>
      <c r="Z3108" s="13"/>
      <c r="AA3108" s="13"/>
      <c r="AB3108" s="13"/>
      <c r="AC3108" s="13"/>
      <c r="AD3108" s="13"/>
      <c r="AE3108" s="13"/>
      <c r="AF3108" s="13"/>
      <c r="AG3108" s="13"/>
      <c r="AH3108" s="13"/>
      <c r="AI3108" s="13"/>
      <c r="AJ3108" s="13"/>
      <c r="AK3108" s="13"/>
      <c r="AL3108" s="13"/>
      <c r="AM3108" s="13"/>
      <c r="AN3108" s="13"/>
      <c r="AO3108" s="13"/>
      <c r="AP3108" s="13"/>
    </row>
    <row r="3109" spans="1:42" x14ac:dyDescent="0.25">
      <c r="A3109" s="13"/>
      <c r="C3109" s="13"/>
      <c r="D3109" s="13"/>
      <c r="E3109" s="13"/>
      <c r="F3109" s="13"/>
      <c r="G3109" s="13"/>
      <c r="H3109" s="13"/>
      <c r="I3109" s="13"/>
      <c r="J3109" s="13"/>
      <c r="K3109" s="13"/>
      <c r="L3109" s="13"/>
      <c r="M3109" s="13"/>
      <c r="N3109" s="13"/>
      <c r="O3109" s="13"/>
      <c r="P3109" s="13"/>
      <c r="Q3109" s="13"/>
      <c r="R3109" s="13"/>
      <c r="S3109" s="13"/>
      <c r="T3109" s="13"/>
      <c r="U3109" s="13"/>
      <c r="V3109" s="13"/>
      <c r="W3109" s="13"/>
      <c r="X3109" s="13"/>
      <c r="Y3109" s="13"/>
      <c r="Z3109" s="13"/>
      <c r="AA3109" s="13"/>
      <c r="AB3109" s="13"/>
      <c r="AC3109" s="13"/>
      <c r="AD3109" s="13"/>
      <c r="AE3109" s="13"/>
      <c r="AF3109" s="13"/>
      <c r="AG3109" s="13"/>
      <c r="AH3109" s="13"/>
      <c r="AI3109" s="13"/>
      <c r="AJ3109" s="13"/>
      <c r="AK3109" s="13"/>
      <c r="AL3109" s="13"/>
      <c r="AM3109" s="13"/>
      <c r="AN3109" s="13"/>
      <c r="AO3109" s="13"/>
      <c r="AP3109" s="13"/>
    </row>
    <row r="3110" spans="1:42" x14ac:dyDescent="0.25">
      <c r="A3110" s="13"/>
      <c r="C3110" s="13"/>
      <c r="D3110" s="13"/>
      <c r="E3110" s="13"/>
      <c r="F3110" s="13"/>
      <c r="G3110" s="13"/>
      <c r="H3110" s="13"/>
      <c r="I3110" s="13"/>
      <c r="J3110" s="13"/>
      <c r="K3110" s="13"/>
      <c r="L3110" s="13"/>
      <c r="M3110" s="13"/>
      <c r="N3110" s="13"/>
      <c r="O3110" s="13"/>
      <c r="P3110" s="13"/>
      <c r="Q3110" s="13"/>
      <c r="R3110" s="13"/>
      <c r="S3110" s="13"/>
      <c r="T3110" s="13"/>
      <c r="U3110" s="13"/>
      <c r="V3110" s="13"/>
      <c r="W3110" s="13"/>
      <c r="X3110" s="13"/>
      <c r="Y3110" s="13"/>
      <c r="Z3110" s="13"/>
      <c r="AA3110" s="13"/>
      <c r="AB3110" s="13"/>
      <c r="AC3110" s="13"/>
      <c r="AD3110" s="13"/>
      <c r="AE3110" s="13"/>
      <c r="AF3110" s="13"/>
      <c r="AG3110" s="13"/>
      <c r="AH3110" s="13"/>
      <c r="AI3110" s="13"/>
      <c r="AJ3110" s="13"/>
      <c r="AK3110" s="13"/>
      <c r="AL3110" s="13"/>
      <c r="AM3110" s="13"/>
      <c r="AN3110" s="13"/>
      <c r="AO3110" s="13"/>
      <c r="AP3110" s="13"/>
    </row>
    <row r="3111" spans="1:42" x14ac:dyDescent="0.25">
      <c r="A3111" s="13"/>
      <c r="C3111" s="13"/>
      <c r="D3111" s="13"/>
      <c r="E3111" s="13"/>
      <c r="F3111" s="13"/>
      <c r="G3111" s="13"/>
      <c r="H3111" s="13"/>
      <c r="I3111" s="13"/>
      <c r="J3111" s="13"/>
      <c r="K3111" s="13"/>
      <c r="L3111" s="13"/>
      <c r="M3111" s="13"/>
      <c r="N3111" s="13"/>
      <c r="O3111" s="13"/>
      <c r="P3111" s="13"/>
      <c r="Q3111" s="13"/>
      <c r="R3111" s="13"/>
      <c r="S3111" s="13"/>
      <c r="T3111" s="13"/>
      <c r="U3111" s="13"/>
      <c r="V3111" s="13"/>
      <c r="W3111" s="13"/>
      <c r="X3111" s="13"/>
      <c r="Y3111" s="13"/>
      <c r="Z3111" s="13"/>
      <c r="AA3111" s="13"/>
      <c r="AB3111" s="13"/>
      <c r="AC3111" s="13"/>
      <c r="AD3111" s="13"/>
      <c r="AE3111" s="13"/>
      <c r="AF3111" s="13"/>
      <c r="AG3111" s="13"/>
      <c r="AH3111" s="13"/>
      <c r="AI3111" s="13"/>
      <c r="AJ3111" s="13"/>
      <c r="AK3111" s="13"/>
      <c r="AL3111" s="13"/>
      <c r="AM3111" s="13"/>
      <c r="AN3111" s="13"/>
      <c r="AO3111" s="13"/>
      <c r="AP3111" s="13"/>
    </row>
    <row r="3112" spans="1:42" x14ac:dyDescent="0.25">
      <c r="A3112" s="13"/>
      <c r="C3112" s="13"/>
      <c r="D3112" s="13"/>
      <c r="E3112" s="13"/>
      <c r="F3112" s="13"/>
      <c r="G3112" s="13"/>
      <c r="H3112" s="13"/>
      <c r="I3112" s="13"/>
      <c r="J3112" s="13"/>
      <c r="K3112" s="13"/>
      <c r="L3112" s="13"/>
      <c r="M3112" s="13"/>
      <c r="N3112" s="13"/>
      <c r="O3112" s="13"/>
      <c r="P3112" s="13"/>
      <c r="Q3112" s="13"/>
      <c r="R3112" s="13"/>
      <c r="S3112" s="13"/>
      <c r="T3112" s="13"/>
      <c r="U3112" s="13"/>
      <c r="V3112" s="13"/>
      <c r="W3112" s="13"/>
      <c r="X3112" s="13"/>
      <c r="Y3112" s="13"/>
      <c r="Z3112" s="13"/>
      <c r="AA3112" s="13"/>
      <c r="AB3112" s="13"/>
      <c r="AC3112" s="13"/>
      <c r="AD3112" s="13"/>
      <c r="AE3112" s="13"/>
      <c r="AF3112" s="13"/>
      <c r="AG3112" s="13"/>
      <c r="AH3112" s="13"/>
      <c r="AI3112" s="13"/>
      <c r="AJ3112" s="13"/>
      <c r="AK3112" s="13"/>
      <c r="AL3112" s="13"/>
      <c r="AM3112" s="13"/>
      <c r="AN3112" s="13"/>
      <c r="AO3112" s="13"/>
      <c r="AP3112" s="13"/>
    </row>
    <row r="3113" spans="1:42" x14ac:dyDescent="0.25">
      <c r="A3113" s="13"/>
      <c r="C3113" s="13"/>
      <c r="D3113" s="13"/>
      <c r="E3113" s="13"/>
      <c r="F3113" s="13"/>
      <c r="G3113" s="13"/>
      <c r="H3113" s="13"/>
      <c r="I3113" s="13"/>
      <c r="J3113" s="13"/>
      <c r="K3113" s="13"/>
      <c r="L3113" s="13"/>
      <c r="M3113" s="13"/>
      <c r="N3113" s="13"/>
      <c r="O3113" s="13"/>
      <c r="P3113" s="13"/>
      <c r="Q3113" s="13"/>
      <c r="R3113" s="13"/>
      <c r="S3113" s="13"/>
      <c r="T3113" s="13"/>
      <c r="U3113" s="13"/>
      <c r="V3113" s="13"/>
      <c r="W3113" s="13"/>
      <c r="X3113" s="13"/>
      <c r="Y3113" s="13"/>
      <c r="Z3113" s="13"/>
      <c r="AA3113" s="13"/>
      <c r="AB3113" s="13"/>
      <c r="AC3113" s="13"/>
      <c r="AD3113" s="13"/>
      <c r="AE3113" s="13"/>
      <c r="AF3113" s="13"/>
      <c r="AG3113" s="13"/>
      <c r="AH3113" s="13"/>
      <c r="AI3113" s="13"/>
      <c r="AJ3113" s="13"/>
      <c r="AK3113" s="13"/>
      <c r="AL3113" s="13"/>
      <c r="AM3113" s="13"/>
      <c r="AN3113" s="13"/>
      <c r="AO3113" s="13"/>
      <c r="AP3113" s="13"/>
    </row>
    <row r="3114" spans="1:42" x14ac:dyDescent="0.25">
      <c r="A3114" s="13"/>
      <c r="C3114" s="13"/>
      <c r="D3114" s="13"/>
      <c r="E3114" s="13"/>
      <c r="F3114" s="13"/>
      <c r="G3114" s="13"/>
      <c r="H3114" s="13"/>
      <c r="I3114" s="13"/>
      <c r="J3114" s="13"/>
      <c r="K3114" s="13"/>
      <c r="L3114" s="13"/>
      <c r="M3114" s="13"/>
      <c r="N3114" s="13"/>
      <c r="O3114" s="13"/>
      <c r="P3114" s="13"/>
      <c r="Q3114" s="13"/>
      <c r="R3114" s="13"/>
      <c r="S3114" s="13"/>
      <c r="T3114" s="13"/>
      <c r="U3114" s="13"/>
      <c r="V3114" s="13"/>
      <c r="W3114" s="13"/>
      <c r="X3114" s="13"/>
      <c r="Y3114" s="13"/>
      <c r="Z3114" s="13"/>
      <c r="AA3114" s="13"/>
      <c r="AB3114" s="13"/>
      <c r="AC3114" s="13"/>
      <c r="AD3114" s="13"/>
      <c r="AE3114" s="13"/>
      <c r="AF3114" s="13"/>
      <c r="AG3114" s="13"/>
      <c r="AH3114" s="13"/>
      <c r="AI3114" s="13"/>
      <c r="AJ3114" s="13"/>
      <c r="AK3114" s="13"/>
      <c r="AL3114" s="13"/>
      <c r="AM3114" s="13"/>
      <c r="AN3114" s="13"/>
      <c r="AO3114" s="13"/>
      <c r="AP3114" s="13"/>
    </row>
    <row r="3115" spans="1:42" x14ac:dyDescent="0.25">
      <c r="A3115" s="13"/>
      <c r="C3115" s="13"/>
      <c r="D3115" s="13"/>
      <c r="E3115" s="13"/>
      <c r="F3115" s="13"/>
      <c r="G3115" s="13"/>
      <c r="H3115" s="13"/>
      <c r="I3115" s="13"/>
      <c r="J3115" s="13"/>
      <c r="K3115" s="13"/>
      <c r="L3115" s="13"/>
      <c r="M3115" s="13"/>
      <c r="N3115" s="13"/>
      <c r="O3115" s="13"/>
      <c r="P3115" s="13"/>
      <c r="Q3115" s="13"/>
      <c r="R3115" s="13"/>
      <c r="S3115" s="13"/>
      <c r="T3115" s="13"/>
      <c r="U3115" s="13"/>
      <c r="V3115" s="13"/>
      <c r="W3115" s="13"/>
      <c r="X3115" s="13"/>
      <c r="Y3115" s="13"/>
      <c r="Z3115" s="13"/>
      <c r="AA3115" s="13"/>
      <c r="AB3115" s="13"/>
      <c r="AC3115" s="13"/>
      <c r="AD3115" s="13"/>
      <c r="AE3115" s="13"/>
      <c r="AF3115" s="13"/>
      <c r="AG3115" s="13"/>
      <c r="AH3115" s="13"/>
      <c r="AI3115" s="13"/>
      <c r="AJ3115" s="13"/>
      <c r="AK3115" s="13"/>
      <c r="AL3115" s="13"/>
      <c r="AM3115" s="13"/>
      <c r="AN3115" s="13"/>
      <c r="AO3115" s="13"/>
      <c r="AP3115" s="13"/>
    </row>
    <row r="3116" spans="1:42" x14ac:dyDescent="0.25">
      <c r="A3116" s="13"/>
      <c r="C3116" s="13"/>
      <c r="D3116" s="13"/>
      <c r="E3116" s="13"/>
      <c r="F3116" s="13"/>
      <c r="G3116" s="13"/>
      <c r="H3116" s="13"/>
      <c r="I3116" s="13"/>
      <c r="J3116" s="13"/>
      <c r="K3116" s="13"/>
      <c r="L3116" s="13"/>
      <c r="M3116" s="13"/>
      <c r="N3116" s="13"/>
      <c r="O3116" s="13"/>
      <c r="P3116" s="13"/>
      <c r="Q3116" s="13"/>
      <c r="R3116" s="13"/>
      <c r="S3116" s="13"/>
      <c r="T3116" s="13"/>
      <c r="U3116" s="13"/>
      <c r="V3116" s="13"/>
      <c r="W3116" s="13"/>
      <c r="X3116" s="13"/>
      <c r="Y3116" s="13"/>
      <c r="Z3116" s="13"/>
      <c r="AA3116" s="13"/>
      <c r="AB3116" s="13"/>
      <c r="AC3116" s="13"/>
      <c r="AD3116" s="13"/>
      <c r="AE3116" s="13"/>
      <c r="AF3116" s="13"/>
      <c r="AG3116" s="13"/>
      <c r="AH3116" s="13"/>
      <c r="AI3116" s="13"/>
      <c r="AJ3116" s="13"/>
      <c r="AK3116" s="13"/>
      <c r="AL3116" s="13"/>
      <c r="AM3116" s="13"/>
      <c r="AN3116" s="13"/>
      <c r="AO3116" s="13"/>
      <c r="AP3116" s="13"/>
    </row>
    <row r="3117" spans="1:42" x14ac:dyDescent="0.25">
      <c r="A3117" s="13"/>
      <c r="C3117" s="13"/>
      <c r="D3117" s="13"/>
      <c r="E3117" s="13"/>
      <c r="F3117" s="13"/>
      <c r="G3117" s="13"/>
      <c r="H3117" s="13"/>
      <c r="I3117" s="13"/>
      <c r="J3117" s="13"/>
      <c r="K3117" s="13"/>
      <c r="L3117" s="13"/>
      <c r="M3117" s="13"/>
      <c r="N3117" s="13"/>
      <c r="O3117" s="13"/>
      <c r="P3117" s="13"/>
      <c r="Q3117" s="13"/>
      <c r="R3117" s="13"/>
      <c r="S3117" s="13"/>
      <c r="T3117" s="13"/>
      <c r="U3117" s="13"/>
      <c r="V3117" s="13"/>
      <c r="W3117" s="13"/>
      <c r="X3117" s="13"/>
      <c r="Y3117" s="13"/>
      <c r="Z3117" s="13"/>
      <c r="AA3117" s="13"/>
      <c r="AB3117" s="13"/>
      <c r="AC3117" s="13"/>
      <c r="AD3117" s="13"/>
      <c r="AE3117" s="13"/>
      <c r="AF3117" s="13"/>
      <c r="AG3117" s="13"/>
      <c r="AH3117" s="13"/>
      <c r="AI3117" s="13"/>
      <c r="AJ3117" s="13"/>
      <c r="AK3117" s="13"/>
      <c r="AL3117" s="13"/>
      <c r="AM3117" s="13"/>
      <c r="AN3117" s="13"/>
      <c r="AO3117" s="13"/>
      <c r="AP3117" s="13"/>
    </row>
    <row r="3118" spans="1:42" x14ac:dyDescent="0.25">
      <c r="A3118" s="13"/>
      <c r="C3118" s="13"/>
      <c r="D3118" s="13"/>
      <c r="E3118" s="13"/>
      <c r="F3118" s="13"/>
      <c r="G3118" s="13"/>
      <c r="H3118" s="13"/>
      <c r="I3118" s="13"/>
      <c r="J3118" s="13"/>
      <c r="K3118" s="13"/>
      <c r="L3118" s="13"/>
      <c r="M3118" s="13"/>
      <c r="N3118" s="13"/>
      <c r="O3118" s="13"/>
      <c r="P3118" s="13"/>
      <c r="Q3118" s="13"/>
      <c r="R3118" s="13"/>
      <c r="S3118" s="13"/>
      <c r="T3118" s="13"/>
      <c r="U3118" s="13"/>
      <c r="V3118" s="13"/>
      <c r="W3118" s="13"/>
      <c r="X3118" s="13"/>
      <c r="Y3118" s="13"/>
      <c r="Z3118" s="13"/>
      <c r="AA3118" s="13"/>
      <c r="AB3118" s="13"/>
      <c r="AC3118" s="13"/>
      <c r="AD3118" s="13"/>
      <c r="AE3118" s="13"/>
      <c r="AF3118" s="13"/>
      <c r="AG3118" s="13"/>
      <c r="AH3118" s="13"/>
      <c r="AI3118" s="13"/>
      <c r="AJ3118" s="13"/>
      <c r="AK3118" s="13"/>
      <c r="AL3118" s="13"/>
      <c r="AM3118" s="13"/>
      <c r="AN3118" s="13"/>
      <c r="AO3118" s="13"/>
      <c r="AP3118" s="13"/>
    </row>
    <row r="3119" spans="1:42" x14ac:dyDescent="0.25">
      <c r="A3119" s="13"/>
      <c r="C3119" s="13"/>
      <c r="D3119" s="13"/>
      <c r="E3119" s="13"/>
      <c r="F3119" s="13"/>
      <c r="G3119" s="13"/>
      <c r="H3119" s="13"/>
      <c r="I3119" s="13"/>
      <c r="J3119" s="13"/>
      <c r="K3119" s="13"/>
      <c r="L3119" s="13"/>
      <c r="M3119" s="13"/>
      <c r="N3119" s="13"/>
      <c r="O3119" s="13"/>
      <c r="P3119" s="13"/>
      <c r="Q3119" s="13"/>
      <c r="R3119" s="13"/>
      <c r="S3119" s="13"/>
      <c r="T3119" s="13"/>
      <c r="U3119" s="13"/>
      <c r="V3119" s="13"/>
      <c r="W3119" s="13"/>
      <c r="X3119" s="13"/>
      <c r="Y3119" s="13"/>
      <c r="Z3119" s="13"/>
      <c r="AA3119" s="13"/>
      <c r="AB3119" s="13"/>
      <c r="AC3119" s="13"/>
      <c r="AD3119" s="13"/>
      <c r="AE3119" s="13"/>
      <c r="AF3119" s="13"/>
      <c r="AG3119" s="13"/>
      <c r="AH3119" s="13"/>
      <c r="AI3119" s="13"/>
      <c r="AJ3119" s="13"/>
      <c r="AK3119" s="13"/>
      <c r="AL3119" s="13"/>
      <c r="AM3119" s="13"/>
      <c r="AN3119" s="13"/>
      <c r="AO3119" s="13"/>
      <c r="AP3119" s="13"/>
    </row>
    <row r="3120" spans="1:42" x14ac:dyDescent="0.25">
      <c r="A3120" s="13"/>
      <c r="C3120" s="13"/>
      <c r="D3120" s="13"/>
      <c r="E3120" s="13"/>
      <c r="F3120" s="13"/>
      <c r="G3120" s="13"/>
      <c r="H3120" s="13"/>
      <c r="I3120" s="13"/>
      <c r="J3120" s="13"/>
      <c r="K3120" s="13"/>
      <c r="L3120" s="13"/>
      <c r="M3120" s="13"/>
      <c r="N3120" s="13"/>
      <c r="O3120" s="13"/>
      <c r="P3120" s="13"/>
      <c r="Q3120" s="13"/>
      <c r="R3120" s="13"/>
      <c r="S3120" s="13"/>
      <c r="T3120" s="13"/>
      <c r="U3120" s="13"/>
      <c r="V3120" s="13"/>
      <c r="W3120" s="13"/>
      <c r="X3120" s="13"/>
      <c r="Y3120" s="13"/>
      <c r="Z3120" s="13"/>
      <c r="AA3120" s="13"/>
      <c r="AB3120" s="13"/>
      <c r="AC3120" s="13"/>
      <c r="AD3120" s="13"/>
      <c r="AE3120" s="13"/>
      <c r="AF3120" s="13"/>
      <c r="AG3120" s="13"/>
      <c r="AH3120" s="13"/>
      <c r="AI3120" s="13"/>
      <c r="AJ3120" s="13"/>
      <c r="AK3120" s="13"/>
      <c r="AL3120" s="13"/>
      <c r="AM3120" s="13"/>
      <c r="AN3120" s="13"/>
      <c r="AO3120" s="13"/>
      <c r="AP3120" s="13"/>
    </row>
    <row r="3121" spans="1:42" x14ac:dyDescent="0.25">
      <c r="A3121" s="13"/>
      <c r="C3121" s="13"/>
      <c r="D3121" s="13"/>
      <c r="E3121" s="13"/>
      <c r="F3121" s="13"/>
      <c r="G3121" s="13"/>
      <c r="H3121" s="13"/>
      <c r="I3121" s="13"/>
      <c r="J3121" s="13"/>
      <c r="K3121" s="13"/>
      <c r="L3121" s="13"/>
      <c r="M3121" s="13"/>
      <c r="N3121" s="13"/>
      <c r="O3121" s="13"/>
      <c r="P3121" s="13"/>
      <c r="Q3121" s="13"/>
      <c r="R3121" s="13"/>
      <c r="S3121" s="13"/>
      <c r="T3121" s="13"/>
      <c r="U3121" s="13"/>
      <c r="V3121" s="13"/>
      <c r="W3121" s="13"/>
      <c r="X3121" s="13"/>
      <c r="Y3121" s="13"/>
      <c r="Z3121" s="13"/>
      <c r="AA3121" s="13"/>
      <c r="AB3121" s="13"/>
      <c r="AC3121" s="13"/>
      <c r="AD3121" s="13"/>
      <c r="AE3121" s="13"/>
      <c r="AF3121" s="13"/>
      <c r="AG3121" s="13"/>
      <c r="AH3121" s="13"/>
      <c r="AI3121" s="13"/>
      <c r="AJ3121" s="13"/>
      <c r="AK3121" s="13"/>
      <c r="AL3121" s="13"/>
      <c r="AM3121" s="13"/>
      <c r="AN3121" s="13"/>
      <c r="AO3121" s="13"/>
      <c r="AP3121" s="13"/>
    </row>
    <row r="3122" spans="1:42" x14ac:dyDescent="0.25">
      <c r="A3122" s="13"/>
      <c r="C3122" s="13"/>
      <c r="D3122" s="13"/>
      <c r="E3122" s="13"/>
      <c r="F3122" s="13"/>
      <c r="G3122" s="13"/>
      <c r="H3122" s="13"/>
      <c r="I3122" s="13"/>
      <c r="J3122" s="13"/>
      <c r="K3122" s="13"/>
      <c r="L3122" s="13"/>
      <c r="M3122" s="13"/>
      <c r="N3122" s="13"/>
      <c r="O3122" s="13"/>
      <c r="P3122" s="13"/>
      <c r="Q3122" s="13"/>
      <c r="R3122" s="13"/>
      <c r="S3122" s="13"/>
      <c r="T3122" s="13"/>
      <c r="U3122" s="13"/>
      <c r="V3122" s="13"/>
      <c r="W3122" s="13"/>
      <c r="X3122" s="13"/>
      <c r="Y3122" s="13"/>
      <c r="Z3122" s="13"/>
      <c r="AA3122" s="13"/>
      <c r="AB3122" s="13"/>
      <c r="AC3122" s="13"/>
      <c r="AD3122" s="13"/>
      <c r="AE3122" s="13"/>
      <c r="AF3122" s="13"/>
      <c r="AG3122" s="13"/>
      <c r="AH3122" s="13"/>
      <c r="AI3122" s="13"/>
      <c r="AJ3122" s="13"/>
      <c r="AK3122" s="13"/>
      <c r="AL3122" s="13"/>
      <c r="AM3122" s="13"/>
      <c r="AN3122" s="13"/>
      <c r="AO3122" s="13"/>
      <c r="AP3122" s="13"/>
    </row>
    <row r="3123" spans="1:42" x14ac:dyDescent="0.25">
      <c r="A3123" s="13"/>
      <c r="C3123" s="13"/>
      <c r="D3123" s="13"/>
      <c r="E3123" s="13"/>
      <c r="F3123" s="13"/>
      <c r="G3123" s="13"/>
      <c r="H3123" s="13"/>
      <c r="I3123" s="13"/>
      <c r="J3123" s="13"/>
      <c r="K3123" s="13"/>
      <c r="L3123" s="13"/>
      <c r="M3123" s="13"/>
      <c r="N3123" s="13"/>
      <c r="O3123" s="13"/>
      <c r="P3123" s="13"/>
      <c r="Q3123" s="13"/>
      <c r="R3123" s="13"/>
      <c r="S3123" s="13"/>
      <c r="T3123" s="13"/>
      <c r="U3123" s="13"/>
      <c r="V3123" s="13"/>
      <c r="W3123" s="13"/>
      <c r="X3123" s="13"/>
      <c r="Y3123" s="13"/>
      <c r="Z3123" s="13"/>
      <c r="AA3123" s="13"/>
      <c r="AB3123" s="13"/>
      <c r="AC3123" s="13"/>
      <c r="AD3123" s="13"/>
      <c r="AE3123" s="13"/>
      <c r="AF3123" s="13"/>
      <c r="AG3123" s="13"/>
      <c r="AH3123" s="13"/>
      <c r="AI3123" s="13"/>
      <c r="AJ3123" s="13"/>
      <c r="AK3123" s="13"/>
      <c r="AL3123" s="13"/>
      <c r="AM3123" s="13"/>
      <c r="AN3123" s="13"/>
      <c r="AO3123" s="13"/>
      <c r="AP3123" s="13"/>
    </row>
    <row r="3124" spans="1:42" x14ac:dyDescent="0.25">
      <c r="A3124" s="13"/>
      <c r="C3124" s="13"/>
      <c r="D3124" s="13"/>
      <c r="E3124" s="13"/>
      <c r="F3124" s="13"/>
      <c r="G3124" s="13"/>
      <c r="H3124" s="13"/>
      <c r="I3124" s="13"/>
      <c r="J3124" s="13"/>
      <c r="K3124" s="13"/>
      <c r="L3124" s="13"/>
      <c r="M3124" s="13"/>
      <c r="N3124" s="13"/>
      <c r="O3124" s="13"/>
      <c r="P3124" s="13"/>
      <c r="Q3124" s="13"/>
      <c r="R3124" s="13"/>
      <c r="S3124" s="13"/>
      <c r="T3124" s="13"/>
      <c r="U3124" s="13"/>
      <c r="V3124" s="13"/>
      <c r="W3124" s="13"/>
      <c r="X3124" s="13"/>
      <c r="Y3124" s="13"/>
      <c r="Z3124" s="13"/>
      <c r="AA3124" s="13"/>
      <c r="AB3124" s="13"/>
      <c r="AC3124" s="13"/>
      <c r="AD3124" s="13"/>
      <c r="AE3124" s="13"/>
      <c r="AF3124" s="13"/>
      <c r="AG3124" s="13"/>
      <c r="AH3124" s="13"/>
      <c r="AI3124" s="13"/>
      <c r="AJ3124" s="13"/>
      <c r="AK3124" s="13"/>
      <c r="AL3124" s="13"/>
      <c r="AM3124" s="13"/>
      <c r="AN3124" s="13"/>
      <c r="AO3124" s="13"/>
      <c r="AP3124" s="13"/>
    </row>
    <row r="3125" spans="1:42" x14ac:dyDescent="0.25">
      <c r="A3125" s="13"/>
      <c r="C3125" s="13"/>
      <c r="D3125" s="13"/>
      <c r="E3125" s="13"/>
      <c r="F3125" s="13"/>
      <c r="G3125" s="13"/>
      <c r="H3125" s="13"/>
      <c r="I3125" s="13"/>
      <c r="J3125" s="13"/>
      <c r="K3125" s="13"/>
      <c r="L3125" s="13"/>
      <c r="M3125" s="13"/>
      <c r="N3125" s="13"/>
      <c r="O3125" s="13"/>
      <c r="P3125" s="13"/>
      <c r="Q3125" s="13"/>
      <c r="R3125" s="13"/>
      <c r="S3125" s="13"/>
      <c r="T3125" s="13"/>
      <c r="U3125" s="13"/>
      <c r="V3125" s="13"/>
      <c r="W3125" s="13"/>
      <c r="X3125" s="13"/>
      <c r="Y3125" s="13"/>
      <c r="Z3125" s="13"/>
      <c r="AA3125" s="13"/>
      <c r="AB3125" s="13"/>
      <c r="AC3125" s="13"/>
      <c r="AD3125" s="13"/>
      <c r="AE3125" s="13"/>
      <c r="AF3125" s="13"/>
      <c r="AG3125" s="13"/>
      <c r="AH3125" s="13"/>
      <c r="AI3125" s="13"/>
      <c r="AJ3125" s="13"/>
      <c r="AK3125" s="13"/>
      <c r="AL3125" s="13"/>
      <c r="AM3125" s="13"/>
      <c r="AN3125" s="13"/>
      <c r="AO3125" s="13"/>
      <c r="AP3125" s="13"/>
    </row>
    <row r="3126" spans="1:42" x14ac:dyDescent="0.25">
      <c r="A3126" s="13"/>
      <c r="C3126" s="13"/>
      <c r="D3126" s="13"/>
      <c r="E3126" s="13"/>
      <c r="F3126" s="13"/>
      <c r="G3126" s="13"/>
      <c r="H3126" s="13"/>
      <c r="I3126" s="13"/>
      <c r="J3126" s="13"/>
      <c r="K3126" s="13"/>
      <c r="L3126" s="13"/>
      <c r="M3126" s="13"/>
      <c r="N3126" s="13"/>
      <c r="O3126" s="13"/>
      <c r="P3126" s="13"/>
      <c r="Q3126" s="13"/>
      <c r="R3126" s="13"/>
      <c r="S3126" s="13"/>
      <c r="T3126" s="13"/>
      <c r="U3126" s="13"/>
      <c r="V3126" s="13"/>
      <c r="W3126" s="13"/>
      <c r="X3126" s="13"/>
      <c r="Y3126" s="13"/>
      <c r="Z3126" s="13"/>
      <c r="AA3126" s="13"/>
      <c r="AB3126" s="13"/>
      <c r="AC3126" s="13"/>
      <c r="AD3126" s="13"/>
      <c r="AE3126" s="13"/>
      <c r="AF3126" s="13"/>
      <c r="AG3126" s="13"/>
      <c r="AH3126" s="13"/>
      <c r="AI3126" s="13"/>
      <c r="AJ3126" s="13"/>
      <c r="AK3126" s="13"/>
      <c r="AL3126" s="13"/>
      <c r="AM3126" s="13"/>
      <c r="AN3126" s="13"/>
      <c r="AO3126" s="13"/>
      <c r="AP3126" s="13"/>
    </row>
    <row r="3127" spans="1:42" x14ac:dyDescent="0.25">
      <c r="A3127" s="13"/>
      <c r="C3127" s="13"/>
      <c r="D3127" s="13"/>
      <c r="E3127" s="13"/>
      <c r="F3127" s="13"/>
      <c r="G3127" s="13"/>
      <c r="H3127" s="13"/>
      <c r="I3127" s="13"/>
      <c r="J3127" s="13"/>
      <c r="K3127" s="13"/>
      <c r="L3127" s="13"/>
      <c r="M3127" s="13"/>
      <c r="N3127" s="13"/>
      <c r="O3127" s="13"/>
      <c r="P3127" s="13"/>
      <c r="Q3127" s="13"/>
      <c r="R3127" s="13"/>
      <c r="S3127" s="13"/>
      <c r="T3127" s="13"/>
      <c r="U3127" s="13"/>
      <c r="V3127" s="13"/>
      <c r="W3127" s="13"/>
      <c r="X3127" s="13"/>
      <c r="Y3127" s="13"/>
      <c r="Z3127" s="13"/>
      <c r="AA3127" s="13"/>
      <c r="AB3127" s="13"/>
      <c r="AC3127" s="13"/>
      <c r="AD3127" s="13"/>
      <c r="AE3127" s="13"/>
      <c r="AF3127" s="13"/>
      <c r="AG3127" s="13"/>
      <c r="AH3127" s="13"/>
      <c r="AI3127" s="13"/>
      <c r="AJ3127" s="13"/>
      <c r="AK3127" s="13"/>
      <c r="AL3127" s="13"/>
      <c r="AM3127" s="13"/>
      <c r="AN3127" s="13"/>
      <c r="AO3127" s="13"/>
      <c r="AP3127" s="13"/>
    </row>
    <row r="3128" spans="1:42" x14ac:dyDescent="0.25">
      <c r="A3128" s="13"/>
      <c r="C3128" s="13"/>
      <c r="D3128" s="13"/>
      <c r="E3128" s="13"/>
      <c r="F3128" s="13"/>
      <c r="G3128" s="13"/>
      <c r="H3128" s="13"/>
      <c r="I3128" s="13"/>
      <c r="J3128" s="13"/>
      <c r="K3128" s="13"/>
      <c r="L3128" s="13"/>
      <c r="M3128" s="13"/>
      <c r="N3128" s="13"/>
      <c r="O3128" s="13"/>
      <c r="P3128" s="13"/>
      <c r="Q3128" s="13"/>
      <c r="R3128" s="13"/>
      <c r="S3128" s="13"/>
      <c r="T3128" s="13"/>
      <c r="U3128" s="13"/>
      <c r="V3128" s="13"/>
      <c r="W3128" s="13"/>
      <c r="X3128" s="13"/>
      <c r="Y3128" s="13"/>
      <c r="Z3128" s="13"/>
      <c r="AA3128" s="13"/>
      <c r="AB3128" s="13"/>
      <c r="AC3128" s="13"/>
      <c r="AD3128" s="13"/>
      <c r="AE3128" s="13"/>
      <c r="AF3128" s="13"/>
      <c r="AG3128" s="13"/>
      <c r="AH3128" s="13"/>
      <c r="AI3128" s="13"/>
      <c r="AJ3128" s="13"/>
      <c r="AK3128" s="13"/>
      <c r="AL3128" s="13"/>
      <c r="AM3128" s="13"/>
      <c r="AN3128" s="13"/>
      <c r="AO3128" s="13"/>
      <c r="AP3128" s="13"/>
    </row>
    <row r="3129" spans="1:42" x14ac:dyDescent="0.25">
      <c r="A3129" s="13"/>
      <c r="C3129" s="13"/>
      <c r="D3129" s="13"/>
      <c r="E3129" s="13"/>
      <c r="F3129" s="13"/>
      <c r="G3129" s="13"/>
      <c r="H3129" s="13"/>
      <c r="I3129" s="13"/>
      <c r="J3129" s="13"/>
      <c r="K3129" s="13"/>
      <c r="L3129" s="13"/>
      <c r="M3129" s="13"/>
      <c r="N3129" s="13"/>
      <c r="O3129" s="13"/>
      <c r="P3129" s="13"/>
      <c r="Q3129" s="13"/>
      <c r="R3129" s="13"/>
      <c r="S3129" s="13"/>
      <c r="T3129" s="13"/>
      <c r="U3129" s="13"/>
      <c r="V3129" s="13"/>
      <c r="W3129" s="13"/>
      <c r="X3129" s="13"/>
      <c r="Y3129" s="13"/>
      <c r="Z3129" s="13"/>
      <c r="AA3129" s="13"/>
      <c r="AB3129" s="13"/>
      <c r="AC3129" s="13"/>
      <c r="AD3129" s="13"/>
      <c r="AE3129" s="13"/>
      <c r="AF3129" s="13"/>
      <c r="AG3129" s="13"/>
      <c r="AH3129" s="13"/>
      <c r="AI3129" s="13"/>
      <c r="AJ3129" s="13"/>
      <c r="AK3129" s="13"/>
      <c r="AL3129" s="13"/>
      <c r="AM3129" s="13"/>
      <c r="AN3129" s="13"/>
      <c r="AO3129" s="13"/>
      <c r="AP3129" s="13"/>
    </row>
    <row r="3130" spans="1:42" x14ac:dyDescent="0.25">
      <c r="A3130" s="13"/>
      <c r="C3130" s="13"/>
      <c r="D3130" s="13"/>
      <c r="E3130" s="13"/>
      <c r="F3130" s="13"/>
      <c r="G3130" s="13"/>
      <c r="H3130" s="13"/>
      <c r="I3130" s="13"/>
      <c r="J3130" s="13"/>
      <c r="K3130" s="13"/>
      <c r="L3130" s="13"/>
      <c r="M3130" s="13"/>
      <c r="N3130" s="13"/>
      <c r="O3130" s="13"/>
      <c r="P3130" s="13"/>
      <c r="Q3130" s="13"/>
      <c r="R3130" s="13"/>
      <c r="S3130" s="13"/>
      <c r="T3130" s="13"/>
      <c r="U3130" s="13"/>
      <c r="V3130" s="13"/>
      <c r="W3130" s="13"/>
      <c r="X3130" s="13"/>
      <c r="Y3130" s="13"/>
      <c r="Z3130" s="13"/>
      <c r="AA3130" s="13"/>
      <c r="AB3130" s="13"/>
      <c r="AC3130" s="13"/>
      <c r="AD3130" s="13"/>
      <c r="AE3130" s="13"/>
      <c r="AF3130" s="13"/>
      <c r="AG3130" s="13"/>
      <c r="AH3130" s="13"/>
      <c r="AI3130" s="13"/>
      <c r="AJ3130" s="13"/>
      <c r="AK3130" s="13"/>
      <c r="AL3130" s="13"/>
      <c r="AM3130" s="13"/>
      <c r="AN3130" s="13"/>
      <c r="AO3130" s="13"/>
      <c r="AP3130" s="13"/>
    </row>
    <row r="3131" spans="1:42" x14ac:dyDescent="0.25">
      <c r="A3131" s="13"/>
      <c r="C3131" s="13"/>
      <c r="D3131" s="13"/>
      <c r="E3131" s="13"/>
      <c r="F3131" s="13"/>
      <c r="G3131" s="13"/>
      <c r="H3131" s="13"/>
      <c r="I3131" s="13"/>
      <c r="J3131" s="13"/>
      <c r="K3131" s="13"/>
      <c r="L3131" s="13"/>
      <c r="M3131" s="13"/>
      <c r="N3131" s="13"/>
      <c r="O3131" s="13"/>
      <c r="P3131" s="13"/>
      <c r="Q3131" s="13"/>
      <c r="R3131" s="13"/>
      <c r="S3131" s="13"/>
      <c r="T3131" s="13"/>
      <c r="U3131" s="13"/>
      <c r="V3131" s="13"/>
      <c r="W3131" s="13"/>
      <c r="X3131" s="13"/>
      <c r="Y3131" s="13"/>
      <c r="Z3131" s="13"/>
      <c r="AA3131" s="13"/>
      <c r="AB3131" s="13"/>
      <c r="AC3131" s="13"/>
      <c r="AD3131" s="13"/>
      <c r="AE3131" s="13"/>
      <c r="AF3131" s="13"/>
      <c r="AG3131" s="13"/>
      <c r="AH3131" s="13"/>
      <c r="AI3131" s="13"/>
      <c r="AJ3131" s="13"/>
      <c r="AK3131" s="13"/>
      <c r="AL3131" s="13"/>
      <c r="AM3131" s="13"/>
      <c r="AN3131" s="13"/>
      <c r="AO3131" s="13"/>
      <c r="AP3131" s="13"/>
    </row>
    <row r="3132" spans="1:42" x14ac:dyDescent="0.25">
      <c r="A3132" s="13"/>
      <c r="C3132" s="13"/>
      <c r="D3132" s="13"/>
      <c r="E3132" s="13"/>
      <c r="F3132" s="13"/>
      <c r="G3132" s="13"/>
      <c r="H3132" s="13"/>
      <c r="I3132" s="13"/>
      <c r="J3132" s="13"/>
      <c r="K3132" s="13"/>
      <c r="L3132" s="13"/>
      <c r="M3132" s="13"/>
      <c r="N3132" s="13"/>
      <c r="O3132" s="13"/>
      <c r="P3132" s="13"/>
      <c r="Q3132" s="13"/>
      <c r="R3132" s="13"/>
      <c r="S3132" s="13"/>
      <c r="T3132" s="13"/>
      <c r="U3132" s="13"/>
      <c r="V3132" s="13"/>
      <c r="W3132" s="13"/>
      <c r="X3132" s="13"/>
      <c r="Y3132" s="13"/>
      <c r="Z3132" s="13"/>
      <c r="AA3132" s="13"/>
      <c r="AB3132" s="13"/>
      <c r="AC3132" s="13"/>
      <c r="AD3132" s="13"/>
      <c r="AE3132" s="13"/>
      <c r="AF3132" s="13"/>
      <c r="AG3132" s="13"/>
      <c r="AH3132" s="13"/>
      <c r="AI3132" s="13"/>
      <c r="AJ3132" s="13"/>
      <c r="AK3132" s="13"/>
      <c r="AL3132" s="13"/>
      <c r="AM3132" s="13"/>
      <c r="AN3132" s="13"/>
      <c r="AO3132" s="13"/>
      <c r="AP3132" s="13"/>
    </row>
    <row r="3133" spans="1:42" x14ac:dyDescent="0.25">
      <c r="A3133" s="13"/>
      <c r="C3133" s="13"/>
      <c r="D3133" s="13"/>
      <c r="E3133" s="13"/>
      <c r="F3133" s="13"/>
      <c r="G3133" s="13"/>
      <c r="H3133" s="13"/>
      <c r="I3133" s="13"/>
      <c r="J3133" s="13"/>
      <c r="K3133" s="13"/>
      <c r="L3133" s="13"/>
      <c r="M3133" s="13"/>
      <c r="N3133" s="13"/>
      <c r="O3133" s="13"/>
      <c r="P3133" s="13"/>
      <c r="Q3133" s="13"/>
      <c r="R3133" s="13"/>
      <c r="S3133" s="13"/>
      <c r="T3133" s="13"/>
      <c r="U3133" s="13"/>
      <c r="V3133" s="13"/>
      <c r="W3133" s="13"/>
      <c r="X3133" s="13"/>
      <c r="Y3133" s="13"/>
      <c r="Z3133" s="13"/>
      <c r="AA3133" s="13"/>
      <c r="AB3133" s="13"/>
      <c r="AC3133" s="13"/>
      <c r="AD3133" s="13"/>
      <c r="AE3133" s="13"/>
      <c r="AF3133" s="13"/>
      <c r="AG3133" s="13"/>
      <c r="AH3133" s="13"/>
      <c r="AI3133" s="13"/>
      <c r="AJ3133" s="13"/>
      <c r="AK3133" s="13"/>
      <c r="AL3133" s="13"/>
      <c r="AM3133" s="13"/>
      <c r="AN3133" s="13"/>
      <c r="AO3133" s="13"/>
      <c r="AP3133" s="13"/>
    </row>
    <row r="3134" spans="1:42" x14ac:dyDescent="0.25">
      <c r="A3134" s="13"/>
      <c r="C3134" s="13"/>
      <c r="D3134" s="13"/>
      <c r="E3134" s="13"/>
      <c r="F3134" s="13"/>
      <c r="G3134" s="13"/>
      <c r="H3134" s="13"/>
      <c r="I3134" s="13"/>
      <c r="J3134" s="13"/>
      <c r="K3134" s="13"/>
      <c r="L3134" s="13"/>
      <c r="M3134" s="13"/>
      <c r="N3134" s="13"/>
      <c r="O3134" s="13"/>
      <c r="P3134" s="13"/>
      <c r="Q3134" s="13"/>
      <c r="R3134" s="13"/>
      <c r="S3134" s="13"/>
      <c r="T3134" s="13"/>
      <c r="U3134" s="13"/>
      <c r="V3134" s="13"/>
      <c r="W3134" s="13"/>
      <c r="X3134" s="13"/>
      <c r="Y3134" s="13"/>
      <c r="Z3134" s="13"/>
      <c r="AA3134" s="13"/>
      <c r="AB3134" s="13"/>
      <c r="AC3134" s="13"/>
      <c r="AD3134" s="13"/>
      <c r="AE3134" s="13"/>
      <c r="AF3134" s="13"/>
      <c r="AG3134" s="13"/>
      <c r="AH3134" s="13"/>
      <c r="AI3134" s="13"/>
      <c r="AJ3134" s="13"/>
      <c r="AK3134" s="13"/>
      <c r="AL3134" s="13"/>
      <c r="AM3134" s="13"/>
      <c r="AN3134" s="13"/>
      <c r="AO3134" s="13"/>
      <c r="AP3134" s="13"/>
    </row>
    <row r="3135" spans="1:42" x14ac:dyDescent="0.25">
      <c r="A3135" s="13"/>
      <c r="C3135" s="13"/>
      <c r="D3135" s="13"/>
      <c r="E3135" s="13"/>
      <c r="F3135" s="13"/>
      <c r="G3135" s="13"/>
      <c r="H3135" s="13"/>
      <c r="I3135" s="13"/>
      <c r="J3135" s="13"/>
      <c r="K3135" s="13"/>
      <c r="L3135" s="13"/>
      <c r="M3135" s="13"/>
      <c r="N3135" s="13"/>
      <c r="O3135" s="13"/>
      <c r="P3135" s="13"/>
      <c r="Q3135" s="13"/>
      <c r="R3135" s="13"/>
      <c r="S3135" s="13"/>
      <c r="T3135" s="13"/>
      <c r="U3135" s="13"/>
      <c r="V3135" s="13"/>
      <c r="W3135" s="13"/>
      <c r="X3135" s="13"/>
      <c r="Y3135" s="13"/>
      <c r="Z3135" s="13"/>
      <c r="AA3135" s="13"/>
      <c r="AB3135" s="13"/>
      <c r="AC3135" s="13"/>
      <c r="AD3135" s="13"/>
      <c r="AE3135" s="13"/>
      <c r="AF3135" s="13"/>
      <c r="AG3135" s="13"/>
      <c r="AH3135" s="13"/>
      <c r="AI3135" s="13"/>
      <c r="AJ3135" s="13"/>
      <c r="AK3135" s="13"/>
      <c r="AL3135" s="13"/>
      <c r="AM3135" s="13"/>
      <c r="AN3135" s="13"/>
      <c r="AO3135" s="13"/>
      <c r="AP3135" s="13"/>
    </row>
    <row r="3136" spans="1:42" x14ac:dyDescent="0.25">
      <c r="A3136" s="13"/>
      <c r="C3136" s="13"/>
      <c r="D3136" s="13"/>
      <c r="E3136" s="13"/>
      <c r="F3136" s="13"/>
      <c r="G3136" s="13"/>
      <c r="H3136" s="13"/>
      <c r="I3136" s="13"/>
      <c r="J3136" s="13"/>
      <c r="K3136" s="13"/>
      <c r="L3136" s="13"/>
      <c r="M3136" s="13"/>
      <c r="N3136" s="13"/>
      <c r="O3136" s="13"/>
      <c r="P3136" s="13"/>
      <c r="Q3136" s="13"/>
      <c r="R3136" s="13"/>
      <c r="S3136" s="13"/>
      <c r="T3136" s="13"/>
      <c r="U3136" s="13"/>
      <c r="V3136" s="13"/>
      <c r="W3136" s="13"/>
      <c r="X3136" s="13"/>
      <c r="Y3136" s="13"/>
      <c r="Z3136" s="13"/>
      <c r="AA3136" s="13"/>
      <c r="AB3136" s="13"/>
      <c r="AC3136" s="13"/>
      <c r="AD3136" s="13"/>
      <c r="AE3136" s="13"/>
      <c r="AF3136" s="13"/>
      <c r="AG3136" s="13"/>
      <c r="AH3136" s="13"/>
      <c r="AI3136" s="13"/>
      <c r="AJ3136" s="13"/>
      <c r="AK3136" s="13"/>
      <c r="AL3136" s="13"/>
      <c r="AM3136" s="13"/>
      <c r="AN3136" s="13"/>
      <c r="AO3136" s="13"/>
      <c r="AP3136" s="13"/>
    </row>
    <row r="3137" spans="1:42" x14ac:dyDescent="0.25">
      <c r="A3137" s="13"/>
      <c r="C3137" s="13"/>
      <c r="D3137" s="13"/>
      <c r="E3137" s="13"/>
      <c r="F3137" s="13"/>
      <c r="G3137" s="13"/>
      <c r="H3137" s="13"/>
      <c r="I3137" s="13"/>
      <c r="J3137" s="13"/>
      <c r="K3137" s="13"/>
      <c r="L3137" s="13"/>
      <c r="M3137" s="13"/>
      <c r="N3137" s="13"/>
      <c r="O3137" s="13"/>
      <c r="P3137" s="13"/>
      <c r="Q3137" s="13"/>
      <c r="R3137" s="13"/>
      <c r="S3137" s="13"/>
      <c r="T3137" s="13"/>
      <c r="U3137" s="13"/>
      <c r="V3137" s="13"/>
      <c r="W3137" s="13"/>
      <c r="X3137" s="13"/>
      <c r="Y3137" s="13"/>
      <c r="Z3137" s="13"/>
      <c r="AA3137" s="13"/>
      <c r="AB3137" s="13"/>
      <c r="AC3137" s="13"/>
      <c r="AD3137" s="13"/>
      <c r="AE3137" s="13"/>
      <c r="AF3137" s="13"/>
      <c r="AG3137" s="13"/>
      <c r="AH3137" s="13"/>
      <c r="AI3137" s="13"/>
      <c r="AJ3137" s="13"/>
      <c r="AK3137" s="13"/>
      <c r="AL3137" s="13"/>
      <c r="AM3137" s="13"/>
      <c r="AN3137" s="13"/>
      <c r="AO3137" s="13"/>
      <c r="AP3137" s="13"/>
    </row>
    <row r="3138" spans="1:42" x14ac:dyDescent="0.25">
      <c r="A3138" s="13"/>
      <c r="C3138" s="13"/>
      <c r="D3138" s="13"/>
      <c r="E3138" s="13"/>
      <c r="F3138" s="13"/>
      <c r="G3138" s="13"/>
      <c r="H3138" s="13"/>
      <c r="I3138" s="13"/>
      <c r="J3138" s="13"/>
      <c r="K3138" s="13"/>
      <c r="L3138" s="13"/>
      <c r="M3138" s="13"/>
      <c r="N3138" s="13"/>
      <c r="O3138" s="13"/>
      <c r="P3138" s="13"/>
      <c r="Q3138" s="13"/>
      <c r="R3138" s="13"/>
      <c r="S3138" s="13"/>
      <c r="T3138" s="13"/>
      <c r="U3138" s="13"/>
      <c r="V3138" s="13"/>
      <c r="W3138" s="13"/>
      <c r="X3138" s="13"/>
      <c r="Y3138" s="13"/>
      <c r="Z3138" s="13"/>
      <c r="AA3138" s="13"/>
      <c r="AB3138" s="13"/>
      <c r="AC3138" s="13"/>
      <c r="AD3138" s="13"/>
      <c r="AE3138" s="13"/>
      <c r="AF3138" s="13"/>
      <c r="AG3138" s="13"/>
      <c r="AH3138" s="13"/>
      <c r="AI3138" s="13"/>
      <c r="AJ3138" s="13"/>
      <c r="AK3138" s="13"/>
      <c r="AL3138" s="13"/>
      <c r="AM3138" s="13"/>
      <c r="AN3138" s="13"/>
      <c r="AO3138" s="13"/>
      <c r="AP3138" s="13"/>
    </row>
    <row r="3139" spans="1:42" x14ac:dyDescent="0.25">
      <c r="A3139" s="13"/>
      <c r="C3139" s="13"/>
      <c r="D3139" s="13"/>
      <c r="E3139" s="13"/>
      <c r="F3139" s="13"/>
      <c r="G3139" s="13"/>
      <c r="H3139" s="13"/>
      <c r="I3139" s="13"/>
      <c r="J3139" s="13"/>
      <c r="K3139" s="13"/>
      <c r="L3139" s="13"/>
      <c r="M3139" s="13"/>
      <c r="N3139" s="13"/>
      <c r="O3139" s="13"/>
      <c r="P3139" s="13"/>
      <c r="Q3139" s="13"/>
      <c r="R3139" s="13"/>
      <c r="S3139" s="13"/>
      <c r="T3139" s="13"/>
      <c r="U3139" s="13"/>
      <c r="V3139" s="13"/>
      <c r="W3139" s="13"/>
      <c r="X3139" s="13"/>
      <c r="Y3139" s="13"/>
      <c r="Z3139" s="13"/>
      <c r="AA3139" s="13"/>
      <c r="AB3139" s="13"/>
      <c r="AC3139" s="13"/>
      <c r="AD3139" s="13"/>
      <c r="AE3139" s="13"/>
      <c r="AF3139" s="13"/>
      <c r="AG3139" s="13"/>
      <c r="AH3139" s="13"/>
      <c r="AI3139" s="13"/>
      <c r="AJ3139" s="13"/>
      <c r="AK3139" s="13"/>
      <c r="AL3139" s="13"/>
      <c r="AM3139" s="13"/>
      <c r="AN3139" s="13"/>
      <c r="AO3139" s="13"/>
      <c r="AP3139" s="13"/>
    </row>
    <row r="3140" spans="1:42" x14ac:dyDescent="0.25">
      <c r="A3140" s="13"/>
      <c r="C3140" s="13"/>
      <c r="D3140" s="13"/>
      <c r="E3140" s="13"/>
      <c r="F3140" s="13"/>
      <c r="G3140" s="13"/>
      <c r="H3140" s="13"/>
      <c r="I3140" s="13"/>
      <c r="J3140" s="13"/>
      <c r="K3140" s="13"/>
      <c r="L3140" s="13"/>
      <c r="M3140" s="13"/>
      <c r="N3140" s="13"/>
      <c r="O3140" s="13"/>
      <c r="P3140" s="13"/>
      <c r="Q3140" s="13"/>
      <c r="R3140" s="13"/>
      <c r="S3140" s="13"/>
      <c r="T3140" s="13"/>
      <c r="U3140" s="13"/>
      <c r="V3140" s="13"/>
      <c r="W3140" s="13"/>
      <c r="X3140" s="13"/>
      <c r="Y3140" s="13"/>
      <c r="Z3140" s="13"/>
      <c r="AA3140" s="13"/>
      <c r="AB3140" s="13"/>
      <c r="AC3140" s="13"/>
      <c r="AD3140" s="13"/>
      <c r="AE3140" s="13"/>
      <c r="AF3140" s="13"/>
      <c r="AG3140" s="13"/>
      <c r="AH3140" s="13"/>
      <c r="AI3140" s="13"/>
      <c r="AJ3140" s="13"/>
      <c r="AK3140" s="13"/>
      <c r="AL3140" s="13"/>
      <c r="AM3140" s="13"/>
      <c r="AN3140" s="13"/>
      <c r="AO3140" s="13"/>
      <c r="AP3140" s="13"/>
    </row>
    <row r="3141" spans="1:42" x14ac:dyDescent="0.25">
      <c r="A3141" s="13"/>
      <c r="C3141" s="13"/>
      <c r="D3141" s="13"/>
      <c r="E3141" s="13"/>
      <c r="F3141" s="13"/>
      <c r="G3141" s="13"/>
      <c r="H3141" s="13"/>
      <c r="I3141" s="13"/>
      <c r="J3141" s="13"/>
      <c r="K3141" s="13"/>
      <c r="L3141" s="13"/>
      <c r="M3141" s="13"/>
      <c r="N3141" s="13"/>
      <c r="O3141" s="13"/>
      <c r="P3141" s="13"/>
      <c r="Q3141" s="13"/>
      <c r="R3141" s="13"/>
      <c r="S3141" s="13"/>
      <c r="T3141" s="13"/>
      <c r="U3141" s="13"/>
      <c r="V3141" s="13"/>
      <c r="W3141" s="13"/>
      <c r="X3141" s="13"/>
      <c r="Y3141" s="13"/>
      <c r="Z3141" s="13"/>
      <c r="AA3141" s="13"/>
      <c r="AB3141" s="13"/>
      <c r="AC3141" s="13"/>
      <c r="AD3141" s="13"/>
      <c r="AE3141" s="13"/>
      <c r="AF3141" s="13"/>
      <c r="AG3141" s="13"/>
      <c r="AH3141" s="13"/>
      <c r="AI3141" s="13"/>
      <c r="AJ3141" s="13"/>
      <c r="AK3141" s="13"/>
      <c r="AL3141" s="13"/>
      <c r="AM3141" s="13"/>
      <c r="AN3141" s="13"/>
      <c r="AO3141" s="13"/>
      <c r="AP3141" s="13"/>
    </row>
    <row r="3142" spans="1:42" x14ac:dyDescent="0.25">
      <c r="A3142" s="13"/>
      <c r="C3142" s="13"/>
      <c r="D3142" s="13"/>
      <c r="E3142" s="13"/>
      <c r="F3142" s="13"/>
      <c r="G3142" s="13"/>
      <c r="H3142" s="13"/>
      <c r="I3142" s="13"/>
      <c r="J3142" s="13"/>
      <c r="K3142" s="13"/>
      <c r="L3142" s="13"/>
      <c r="M3142" s="13"/>
      <c r="N3142" s="13"/>
      <c r="O3142" s="13"/>
      <c r="P3142" s="13"/>
      <c r="Q3142" s="13"/>
      <c r="R3142" s="13"/>
      <c r="S3142" s="13"/>
      <c r="T3142" s="13"/>
      <c r="U3142" s="13"/>
      <c r="V3142" s="13"/>
      <c r="W3142" s="13"/>
      <c r="X3142" s="13"/>
      <c r="Y3142" s="13"/>
      <c r="Z3142" s="13"/>
      <c r="AA3142" s="13"/>
      <c r="AB3142" s="13"/>
      <c r="AC3142" s="13"/>
      <c r="AD3142" s="13"/>
      <c r="AE3142" s="13"/>
      <c r="AF3142" s="13"/>
      <c r="AG3142" s="13"/>
      <c r="AH3142" s="13"/>
      <c r="AI3142" s="13"/>
      <c r="AJ3142" s="13"/>
      <c r="AK3142" s="13"/>
      <c r="AL3142" s="13"/>
      <c r="AM3142" s="13"/>
      <c r="AN3142" s="13"/>
      <c r="AO3142" s="13"/>
      <c r="AP3142" s="13"/>
    </row>
    <row r="3143" spans="1:42" x14ac:dyDescent="0.25">
      <c r="A3143" s="13"/>
      <c r="C3143" s="13"/>
      <c r="D3143" s="13"/>
      <c r="E3143" s="13"/>
      <c r="F3143" s="13"/>
      <c r="G3143" s="13"/>
      <c r="H3143" s="13"/>
      <c r="I3143" s="13"/>
      <c r="J3143" s="13"/>
      <c r="K3143" s="13"/>
      <c r="L3143" s="13"/>
      <c r="M3143" s="13"/>
      <c r="N3143" s="13"/>
      <c r="O3143" s="13"/>
      <c r="P3143" s="13"/>
      <c r="Q3143" s="13"/>
      <c r="R3143" s="13"/>
      <c r="S3143" s="13"/>
      <c r="T3143" s="13"/>
      <c r="U3143" s="13"/>
      <c r="V3143" s="13"/>
      <c r="W3143" s="13"/>
      <c r="X3143" s="13"/>
      <c r="Y3143" s="13"/>
      <c r="Z3143" s="13"/>
      <c r="AA3143" s="13"/>
      <c r="AB3143" s="13"/>
      <c r="AC3143" s="13"/>
      <c r="AD3143" s="13"/>
      <c r="AE3143" s="13"/>
      <c r="AF3143" s="13"/>
      <c r="AG3143" s="13"/>
      <c r="AH3143" s="13"/>
      <c r="AI3143" s="13"/>
      <c r="AJ3143" s="13"/>
      <c r="AK3143" s="13"/>
      <c r="AL3143" s="13"/>
      <c r="AM3143" s="13"/>
      <c r="AN3143" s="13"/>
      <c r="AO3143" s="13"/>
      <c r="AP3143" s="13"/>
    </row>
    <row r="3144" spans="1:42" x14ac:dyDescent="0.25">
      <c r="A3144" s="13"/>
      <c r="C3144" s="13"/>
      <c r="D3144" s="13"/>
      <c r="E3144" s="13"/>
      <c r="F3144" s="13"/>
      <c r="G3144" s="13"/>
      <c r="H3144" s="13"/>
      <c r="I3144" s="13"/>
      <c r="J3144" s="13"/>
      <c r="K3144" s="13"/>
      <c r="L3144" s="13"/>
      <c r="M3144" s="13"/>
      <c r="N3144" s="13"/>
      <c r="O3144" s="13"/>
      <c r="P3144" s="13"/>
      <c r="Q3144" s="13"/>
      <c r="R3144" s="13"/>
      <c r="S3144" s="13"/>
      <c r="T3144" s="13"/>
      <c r="U3144" s="13"/>
      <c r="V3144" s="13"/>
      <c r="W3144" s="13"/>
      <c r="X3144" s="13"/>
      <c r="Y3144" s="13"/>
      <c r="Z3144" s="13"/>
      <c r="AA3144" s="13"/>
      <c r="AB3144" s="13"/>
      <c r="AC3144" s="13"/>
      <c r="AD3144" s="13"/>
      <c r="AE3144" s="13"/>
      <c r="AF3144" s="13"/>
      <c r="AG3144" s="13"/>
      <c r="AH3144" s="13"/>
      <c r="AI3144" s="13"/>
      <c r="AJ3144" s="13"/>
      <c r="AK3144" s="13"/>
      <c r="AL3144" s="13"/>
      <c r="AM3144" s="13"/>
      <c r="AN3144" s="13"/>
      <c r="AO3144" s="13"/>
      <c r="AP3144" s="13"/>
    </row>
    <row r="3145" spans="1:42" x14ac:dyDescent="0.25">
      <c r="A3145" s="13"/>
      <c r="C3145" s="13"/>
      <c r="D3145" s="13"/>
      <c r="E3145" s="13"/>
      <c r="F3145" s="13"/>
      <c r="G3145" s="13"/>
      <c r="H3145" s="13"/>
      <c r="I3145" s="13"/>
      <c r="J3145" s="13"/>
      <c r="K3145" s="13"/>
      <c r="L3145" s="13"/>
      <c r="M3145" s="13"/>
      <c r="N3145" s="13"/>
      <c r="O3145" s="13"/>
      <c r="P3145" s="13"/>
      <c r="Q3145" s="13"/>
      <c r="R3145" s="13"/>
      <c r="S3145" s="13"/>
      <c r="T3145" s="13"/>
      <c r="U3145" s="13"/>
      <c r="V3145" s="13"/>
      <c r="W3145" s="13"/>
      <c r="X3145" s="13"/>
      <c r="Y3145" s="13"/>
      <c r="Z3145" s="13"/>
      <c r="AA3145" s="13"/>
      <c r="AB3145" s="13"/>
      <c r="AC3145" s="13"/>
      <c r="AD3145" s="13"/>
      <c r="AE3145" s="13"/>
      <c r="AF3145" s="13"/>
      <c r="AG3145" s="13"/>
      <c r="AH3145" s="13"/>
      <c r="AI3145" s="13"/>
      <c r="AJ3145" s="13"/>
      <c r="AK3145" s="13"/>
      <c r="AL3145" s="13"/>
      <c r="AM3145" s="13"/>
      <c r="AN3145" s="13"/>
      <c r="AO3145" s="13"/>
      <c r="AP3145" s="13"/>
    </row>
    <row r="3146" spans="1:42" x14ac:dyDescent="0.25">
      <c r="A3146" s="13"/>
      <c r="C3146" s="13"/>
      <c r="D3146" s="13"/>
      <c r="E3146" s="13"/>
      <c r="F3146" s="13"/>
      <c r="G3146" s="13"/>
      <c r="H3146" s="13"/>
      <c r="I3146" s="13"/>
      <c r="J3146" s="13"/>
      <c r="K3146" s="13"/>
      <c r="L3146" s="13"/>
      <c r="M3146" s="13"/>
      <c r="N3146" s="13"/>
      <c r="O3146" s="13"/>
      <c r="P3146" s="13"/>
      <c r="Q3146" s="13"/>
      <c r="R3146" s="13"/>
      <c r="S3146" s="13"/>
      <c r="T3146" s="13"/>
      <c r="U3146" s="13"/>
      <c r="V3146" s="13"/>
      <c r="W3146" s="13"/>
      <c r="X3146" s="13"/>
      <c r="Y3146" s="13"/>
      <c r="Z3146" s="13"/>
      <c r="AA3146" s="13"/>
      <c r="AB3146" s="13"/>
      <c r="AC3146" s="13"/>
      <c r="AD3146" s="13"/>
      <c r="AE3146" s="13"/>
      <c r="AF3146" s="13"/>
      <c r="AG3146" s="13"/>
      <c r="AH3146" s="13"/>
      <c r="AI3146" s="13"/>
      <c r="AJ3146" s="13"/>
      <c r="AK3146" s="13"/>
      <c r="AL3146" s="13"/>
      <c r="AM3146" s="13"/>
      <c r="AN3146" s="13"/>
      <c r="AO3146" s="13"/>
      <c r="AP3146" s="13"/>
    </row>
    <row r="3147" spans="1:42" x14ac:dyDescent="0.25">
      <c r="A3147" s="13"/>
      <c r="C3147" s="13"/>
      <c r="D3147" s="13"/>
      <c r="E3147" s="13"/>
      <c r="F3147" s="13"/>
      <c r="G3147" s="13"/>
      <c r="H3147" s="13"/>
      <c r="I3147" s="13"/>
      <c r="J3147" s="13"/>
      <c r="K3147" s="13"/>
      <c r="L3147" s="13"/>
      <c r="M3147" s="13"/>
      <c r="N3147" s="13"/>
      <c r="O3147" s="13"/>
      <c r="P3147" s="13"/>
      <c r="Q3147" s="13"/>
      <c r="R3147" s="13"/>
      <c r="S3147" s="13"/>
      <c r="T3147" s="13"/>
      <c r="U3147" s="13"/>
      <c r="V3147" s="13"/>
      <c r="W3147" s="13"/>
      <c r="X3147" s="13"/>
      <c r="Y3147" s="13"/>
      <c r="Z3147" s="13"/>
      <c r="AA3147" s="13"/>
      <c r="AB3147" s="13"/>
      <c r="AC3147" s="13"/>
      <c r="AD3147" s="13"/>
      <c r="AE3147" s="13"/>
      <c r="AF3147" s="13"/>
      <c r="AG3147" s="13"/>
      <c r="AH3147" s="13"/>
      <c r="AI3147" s="13"/>
      <c r="AJ3147" s="13"/>
      <c r="AK3147" s="13"/>
      <c r="AL3147" s="13"/>
      <c r="AM3147" s="13"/>
      <c r="AN3147" s="13"/>
      <c r="AO3147" s="13"/>
      <c r="AP3147" s="13"/>
    </row>
    <row r="3148" spans="1:42" x14ac:dyDescent="0.25">
      <c r="A3148" s="13"/>
      <c r="C3148" s="13"/>
      <c r="D3148" s="13"/>
      <c r="E3148" s="13"/>
      <c r="F3148" s="13"/>
      <c r="G3148" s="13"/>
      <c r="H3148" s="13"/>
      <c r="I3148" s="13"/>
      <c r="J3148" s="13"/>
      <c r="K3148" s="13"/>
      <c r="L3148" s="13"/>
      <c r="M3148" s="13"/>
      <c r="N3148" s="13"/>
      <c r="O3148" s="13"/>
      <c r="P3148" s="13"/>
      <c r="Q3148" s="13"/>
      <c r="R3148" s="13"/>
      <c r="S3148" s="13"/>
      <c r="T3148" s="13"/>
      <c r="U3148" s="13"/>
      <c r="V3148" s="13"/>
      <c r="W3148" s="13"/>
      <c r="X3148" s="13"/>
      <c r="Y3148" s="13"/>
      <c r="Z3148" s="13"/>
      <c r="AA3148" s="13"/>
      <c r="AB3148" s="13"/>
      <c r="AC3148" s="13"/>
      <c r="AD3148" s="13"/>
      <c r="AE3148" s="13"/>
      <c r="AF3148" s="13"/>
      <c r="AG3148" s="13"/>
      <c r="AH3148" s="13"/>
      <c r="AI3148" s="13"/>
      <c r="AJ3148" s="13"/>
      <c r="AK3148" s="13"/>
      <c r="AL3148" s="13"/>
      <c r="AM3148" s="13"/>
      <c r="AN3148" s="13"/>
      <c r="AO3148" s="13"/>
      <c r="AP3148" s="13"/>
    </row>
    <row r="3149" spans="1:42" x14ac:dyDescent="0.25">
      <c r="A3149" s="13"/>
      <c r="C3149" s="13"/>
      <c r="D3149" s="13"/>
      <c r="E3149" s="13"/>
      <c r="F3149" s="13"/>
      <c r="G3149" s="13"/>
      <c r="H3149" s="13"/>
      <c r="I3149" s="13"/>
      <c r="J3149" s="13"/>
      <c r="K3149" s="13"/>
      <c r="L3149" s="13"/>
      <c r="M3149" s="13"/>
      <c r="N3149" s="13"/>
      <c r="O3149" s="13"/>
      <c r="P3149" s="13"/>
      <c r="Q3149" s="13"/>
      <c r="R3149" s="13"/>
      <c r="S3149" s="13"/>
      <c r="T3149" s="13"/>
      <c r="U3149" s="13"/>
      <c r="V3149" s="13"/>
      <c r="W3149" s="13"/>
      <c r="X3149" s="13"/>
      <c r="Y3149" s="13"/>
      <c r="Z3149" s="13"/>
      <c r="AA3149" s="13"/>
      <c r="AB3149" s="13"/>
      <c r="AC3149" s="13"/>
      <c r="AD3149" s="13"/>
      <c r="AE3149" s="13"/>
      <c r="AF3149" s="13"/>
      <c r="AG3149" s="13"/>
      <c r="AH3149" s="13"/>
      <c r="AI3149" s="13"/>
      <c r="AJ3149" s="13"/>
      <c r="AK3149" s="13"/>
      <c r="AL3149" s="13"/>
      <c r="AM3149" s="13"/>
      <c r="AN3149" s="13"/>
      <c r="AO3149" s="13"/>
      <c r="AP3149" s="13"/>
    </row>
    <row r="3150" spans="1:42" x14ac:dyDescent="0.25">
      <c r="A3150" s="13"/>
      <c r="C3150" s="13"/>
      <c r="D3150" s="13"/>
      <c r="E3150" s="13"/>
      <c r="F3150" s="13"/>
      <c r="G3150" s="13"/>
      <c r="H3150" s="13"/>
      <c r="I3150" s="13"/>
      <c r="J3150" s="13"/>
      <c r="K3150" s="13"/>
      <c r="L3150" s="13"/>
      <c r="M3150" s="13"/>
      <c r="N3150" s="13"/>
      <c r="O3150" s="13"/>
      <c r="P3150" s="13"/>
      <c r="Q3150" s="13"/>
      <c r="R3150" s="13"/>
      <c r="S3150" s="13"/>
      <c r="T3150" s="13"/>
      <c r="U3150" s="13"/>
      <c r="V3150" s="13"/>
      <c r="W3150" s="13"/>
      <c r="X3150" s="13"/>
      <c r="Y3150" s="13"/>
      <c r="Z3150" s="13"/>
      <c r="AA3150" s="13"/>
      <c r="AB3150" s="13"/>
      <c r="AC3150" s="13"/>
      <c r="AD3150" s="13"/>
      <c r="AE3150" s="13"/>
      <c r="AF3150" s="13"/>
      <c r="AG3150" s="13"/>
      <c r="AH3150" s="13"/>
      <c r="AI3150" s="13"/>
      <c r="AJ3150" s="13"/>
      <c r="AK3150" s="13"/>
      <c r="AL3150" s="13"/>
      <c r="AM3150" s="13"/>
      <c r="AN3150" s="13"/>
      <c r="AO3150" s="13"/>
      <c r="AP3150" s="13"/>
    </row>
    <row r="3151" spans="1:42" x14ac:dyDescent="0.25">
      <c r="A3151" s="13"/>
      <c r="C3151" s="13"/>
      <c r="D3151" s="13"/>
      <c r="E3151" s="13"/>
      <c r="F3151" s="13"/>
      <c r="G3151" s="13"/>
      <c r="H3151" s="13"/>
      <c r="I3151" s="13"/>
      <c r="J3151" s="13"/>
      <c r="K3151" s="13"/>
      <c r="L3151" s="13"/>
      <c r="M3151" s="13"/>
      <c r="N3151" s="13"/>
      <c r="O3151" s="13"/>
      <c r="P3151" s="13"/>
      <c r="Q3151" s="13"/>
      <c r="R3151" s="13"/>
      <c r="S3151" s="13"/>
      <c r="T3151" s="13"/>
      <c r="U3151" s="13"/>
      <c r="V3151" s="13"/>
      <c r="W3151" s="13"/>
      <c r="X3151" s="13"/>
      <c r="Y3151" s="13"/>
      <c r="Z3151" s="13"/>
      <c r="AA3151" s="13"/>
      <c r="AB3151" s="13"/>
      <c r="AC3151" s="13"/>
      <c r="AD3151" s="13"/>
      <c r="AE3151" s="13"/>
      <c r="AF3151" s="13"/>
      <c r="AG3151" s="13"/>
      <c r="AH3151" s="13"/>
      <c r="AI3151" s="13"/>
      <c r="AJ3151" s="13"/>
      <c r="AK3151" s="13"/>
      <c r="AL3151" s="13"/>
      <c r="AM3151" s="13"/>
      <c r="AN3151" s="13"/>
      <c r="AO3151" s="13"/>
      <c r="AP3151" s="13"/>
    </row>
    <row r="3152" spans="1:42" x14ac:dyDescent="0.25">
      <c r="A3152" s="13"/>
      <c r="C3152" s="13"/>
      <c r="D3152" s="13"/>
      <c r="E3152" s="13"/>
      <c r="F3152" s="13"/>
      <c r="G3152" s="13"/>
      <c r="H3152" s="13"/>
      <c r="I3152" s="13"/>
      <c r="J3152" s="13"/>
      <c r="K3152" s="13"/>
      <c r="L3152" s="13"/>
      <c r="M3152" s="13"/>
      <c r="N3152" s="13"/>
      <c r="O3152" s="13"/>
      <c r="P3152" s="13"/>
      <c r="Q3152" s="13"/>
      <c r="R3152" s="13"/>
      <c r="S3152" s="13"/>
      <c r="T3152" s="13"/>
      <c r="U3152" s="13"/>
      <c r="V3152" s="13"/>
      <c r="W3152" s="13"/>
      <c r="X3152" s="13"/>
      <c r="Y3152" s="13"/>
      <c r="Z3152" s="13"/>
      <c r="AA3152" s="13"/>
      <c r="AB3152" s="13"/>
      <c r="AC3152" s="13"/>
      <c r="AD3152" s="13"/>
      <c r="AE3152" s="13"/>
      <c r="AF3152" s="13"/>
      <c r="AG3152" s="13"/>
      <c r="AH3152" s="13"/>
      <c r="AI3152" s="13"/>
      <c r="AJ3152" s="13"/>
      <c r="AK3152" s="13"/>
      <c r="AL3152" s="13"/>
      <c r="AM3152" s="13"/>
      <c r="AN3152" s="13"/>
      <c r="AO3152" s="13"/>
      <c r="AP3152" s="13"/>
    </row>
    <row r="3153" spans="1:42" x14ac:dyDescent="0.25">
      <c r="A3153" s="13"/>
      <c r="C3153" s="13"/>
      <c r="D3153" s="13"/>
      <c r="E3153" s="13"/>
      <c r="F3153" s="13"/>
      <c r="G3153" s="13"/>
      <c r="H3153" s="13"/>
      <c r="I3153" s="13"/>
      <c r="J3153" s="13"/>
      <c r="K3153" s="13"/>
      <c r="L3153" s="13"/>
      <c r="M3153" s="13"/>
      <c r="N3153" s="13"/>
      <c r="O3153" s="13"/>
      <c r="P3153" s="13"/>
      <c r="Q3153" s="13"/>
      <c r="R3153" s="13"/>
      <c r="S3153" s="13"/>
      <c r="T3153" s="13"/>
      <c r="U3153" s="13"/>
      <c r="V3153" s="13"/>
      <c r="W3153" s="13"/>
      <c r="X3153" s="13"/>
      <c r="Y3153" s="13"/>
      <c r="Z3153" s="13"/>
      <c r="AA3153" s="13"/>
      <c r="AB3153" s="13"/>
      <c r="AC3153" s="13"/>
      <c r="AD3153" s="13"/>
      <c r="AE3153" s="13"/>
      <c r="AF3153" s="13"/>
      <c r="AG3153" s="13"/>
      <c r="AH3153" s="13"/>
      <c r="AI3153" s="13"/>
      <c r="AJ3153" s="13"/>
      <c r="AK3153" s="13"/>
      <c r="AL3153" s="13"/>
      <c r="AM3153" s="13"/>
      <c r="AN3153" s="13"/>
      <c r="AO3153" s="13"/>
      <c r="AP3153" s="13"/>
    </row>
    <row r="3154" spans="1:42" x14ac:dyDescent="0.25">
      <c r="A3154" s="13"/>
      <c r="C3154" s="13"/>
      <c r="D3154" s="13"/>
      <c r="E3154" s="13"/>
      <c r="F3154" s="13"/>
      <c r="G3154" s="13"/>
      <c r="H3154" s="13"/>
      <c r="I3154" s="13"/>
      <c r="J3154" s="13"/>
      <c r="K3154" s="13"/>
      <c r="L3154" s="13"/>
      <c r="M3154" s="13"/>
      <c r="N3154" s="13"/>
      <c r="O3154" s="13"/>
      <c r="P3154" s="13"/>
      <c r="Q3154" s="13"/>
      <c r="R3154" s="13"/>
      <c r="S3154" s="13"/>
      <c r="T3154" s="13"/>
      <c r="U3154" s="13"/>
      <c r="V3154" s="13"/>
      <c r="W3154" s="13"/>
      <c r="X3154" s="13"/>
      <c r="Y3154" s="13"/>
      <c r="Z3154" s="13"/>
      <c r="AA3154" s="13"/>
      <c r="AB3154" s="13"/>
      <c r="AC3154" s="13"/>
      <c r="AD3154" s="13"/>
      <c r="AE3154" s="13"/>
      <c r="AF3154" s="13"/>
      <c r="AG3154" s="13"/>
      <c r="AH3154" s="13"/>
      <c r="AI3154" s="13"/>
      <c r="AJ3154" s="13"/>
      <c r="AK3154" s="13"/>
      <c r="AL3154" s="13"/>
      <c r="AM3154" s="13"/>
      <c r="AN3154" s="13"/>
      <c r="AO3154" s="13"/>
      <c r="AP3154" s="13"/>
    </row>
    <row r="3155" spans="1:42" x14ac:dyDescent="0.25">
      <c r="A3155" s="13"/>
      <c r="C3155" s="13"/>
      <c r="D3155" s="13"/>
      <c r="E3155" s="13"/>
      <c r="F3155" s="13"/>
      <c r="G3155" s="13"/>
      <c r="H3155" s="13"/>
      <c r="I3155" s="13"/>
      <c r="J3155" s="13"/>
      <c r="K3155" s="13"/>
      <c r="L3155" s="13"/>
      <c r="M3155" s="13"/>
      <c r="N3155" s="13"/>
      <c r="O3155" s="13"/>
      <c r="P3155" s="13"/>
      <c r="Q3155" s="13"/>
      <c r="R3155" s="13"/>
      <c r="S3155" s="13"/>
      <c r="T3155" s="13"/>
      <c r="U3155" s="13"/>
      <c r="V3155" s="13"/>
      <c r="W3155" s="13"/>
      <c r="X3155" s="13"/>
      <c r="Y3155" s="13"/>
      <c r="Z3155" s="13"/>
      <c r="AA3155" s="13"/>
      <c r="AB3155" s="13"/>
      <c r="AC3155" s="13"/>
      <c r="AD3155" s="13"/>
      <c r="AE3155" s="13"/>
      <c r="AF3155" s="13"/>
      <c r="AG3155" s="13"/>
      <c r="AH3155" s="13"/>
      <c r="AI3155" s="13"/>
      <c r="AJ3155" s="13"/>
      <c r="AK3155" s="13"/>
      <c r="AL3155" s="13"/>
      <c r="AM3155" s="13"/>
      <c r="AN3155" s="13"/>
      <c r="AO3155" s="13"/>
      <c r="AP3155" s="13"/>
    </row>
    <row r="3156" spans="1:42" x14ac:dyDescent="0.25">
      <c r="A3156" s="13"/>
      <c r="C3156" s="13"/>
      <c r="D3156" s="13"/>
      <c r="E3156" s="13"/>
      <c r="F3156" s="13"/>
      <c r="G3156" s="13"/>
      <c r="H3156" s="13"/>
      <c r="I3156" s="13"/>
      <c r="J3156" s="13"/>
      <c r="K3156" s="13"/>
      <c r="L3156" s="13"/>
      <c r="M3156" s="13"/>
      <c r="N3156" s="13"/>
      <c r="O3156" s="13"/>
      <c r="P3156" s="13"/>
      <c r="Q3156" s="13"/>
      <c r="R3156" s="13"/>
      <c r="S3156" s="13"/>
      <c r="T3156" s="13"/>
      <c r="U3156" s="13"/>
      <c r="V3156" s="13"/>
      <c r="W3156" s="13"/>
      <c r="X3156" s="13"/>
      <c r="Y3156" s="13"/>
      <c r="Z3156" s="13"/>
      <c r="AA3156" s="13"/>
      <c r="AB3156" s="13"/>
      <c r="AC3156" s="13"/>
      <c r="AD3156" s="13"/>
      <c r="AE3156" s="13"/>
      <c r="AF3156" s="13"/>
      <c r="AG3156" s="13"/>
      <c r="AH3156" s="13"/>
      <c r="AI3156" s="13"/>
      <c r="AJ3156" s="13"/>
      <c r="AK3156" s="13"/>
      <c r="AL3156" s="13"/>
      <c r="AM3156" s="13"/>
      <c r="AN3156" s="13"/>
      <c r="AO3156" s="13"/>
      <c r="AP3156" s="13"/>
    </row>
    <row r="3157" spans="1:42" x14ac:dyDescent="0.25">
      <c r="A3157" s="13"/>
      <c r="C3157" s="13"/>
      <c r="D3157" s="13"/>
      <c r="E3157" s="13"/>
      <c r="F3157" s="13"/>
      <c r="G3157" s="13"/>
      <c r="H3157" s="13"/>
      <c r="I3157" s="13"/>
      <c r="J3157" s="13"/>
      <c r="K3157" s="13"/>
      <c r="L3157" s="13"/>
      <c r="M3157" s="13"/>
      <c r="N3157" s="13"/>
      <c r="O3157" s="13"/>
      <c r="P3157" s="13"/>
      <c r="Q3157" s="13"/>
      <c r="R3157" s="13"/>
      <c r="S3157" s="13"/>
      <c r="T3157" s="13"/>
      <c r="U3157" s="13"/>
      <c r="V3157" s="13"/>
      <c r="W3157" s="13"/>
      <c r="X3157" s="13"/>
      <c r="Y3157" s="13"/>
      <c r="Z3157" s="13"/>
      <c r="AA3157" s="13"/>
      <c r="AB3157" s="13"/>
      <c r="AC3157" s="13"/>
      <c r="AD3157" s="13"/>
      <c r="AE3157" s="13"/>
      <c r="AF3157" s="13"/>
      <c r="AG3157" s="13"/>
      <c r="AH3157" s="13"/>
      <c r="AI3157" s="13"/>
      <c r="AJ3157" s="13"/>
      <c r="AK3157" s="13"/>
      <c r="AL3157" s="13"/>
      <c r="AM3157" s="13"/>
      <c r="AN3157" s="13"/>
      <c r="AO3157" s="13"/>
      <c r="AP3157" s="13"/>
    </row>
    <row r="3158" spans="1:42" x14ac:dyDescent="0.25">
      <c r="A3158" s="13"/>
      <c r="C3158" s="13"/>
      <c r="D3158" s="13"/>
      <c r="E3158" s="13"/>
      <c r="F3158" s="13"/>
      <c r="G3158" s="13"/>
      <c r="H3158" s="13"/>
      <c r="I3158" s="13"/>
      <c r="J3158" s="13"/>
      <c r="K3158" s="13"/>
      <c r="L3158" s="13"/>
      <c r="M3158" s="13"/>
      <c r="N3158" s="13"/>
      <c r="O3158" s="13"/>
      <c r="P3158" s="13"/>
      <c r="Q3158" s="13"/>
      <c r="R3158" s="13"/>
      <c r="S3158" s="13"/>
      <c r="T3158" s="13"/>
      <c r="U3158" s="13"/>
      <c r="V3158" s="13"/>
      <c r="W3158" s="13"/>
      <c r="X3158" s="13"/>
      <c r="Y3158" s="13"/>
      <c r="Z3158" s="13"/>
      <c r="AA3158" s="13"/>
      <c r="AB3158" s="13"/>
      <c r="AC3158" s="13"/>
      <c r="AD3158" s="13"/>
      <c r="AE3158" s="13"/>
      <c r="AF3158" s="13"/>
      <c r="AG3158" s="13"/>
      <c r="AH3158" s="13"/>
      <c r="AI3158" s="13"/>
      <c r="AJ3158" s="13"/>
      <c r="AK3158" s="13"/>
      <c r="AL3158" s="13"/>
      <c r="AM3158" s="13"/>
      <c r="AN3158" s="13"/>
      <c r="AO3158" s="13"/>
      <c r="AP3158" s="13"/>
    </row>
    <row r="3159" spans="1:42" x14ac:dyDescent="0.25">
      <c r="A3159" s="13"/>
      <c r="C3159" s="13"/>
      <c r="D3159" s="13"/>
      <c r="E3159" s="13"/>
      <c r="F3159" s="13"/>
      <c r="G3159" s="13"/>
      <c r="H3159" s="13"/>
      <c r="I3159" s="13"/>
      <c r="J3159" s="13"/>
      <c r="K3159" s="13"/>
      <c r="L3159" s="13"/>
      <c r="M3159" s="13"/>
      <c r="N3159" s="13"/>
      <c r="O3159" s="13"/>
      <c r="P3159" s="13"/>
      <c r="Q3159" s="13"/>
      <c r="R3159" s="13"/>
      <c r="S3159" s="13"/>
      <c r="T3159" s="13"/>
      <c r="U3159" s="13"/>
      <c r="V3159" s="13"/>
      <c r="W3159" s="13"/>
      <c r="X3159" s="13"/>
      <c r="Y3159" s="13"/>
      <c r="Z3159" s="13"/>
      <c r="AA3159" s="13"/>
      <c r="AB3159" s="13"/>
      <c r="AC3159" s="13"/>
      <c r="AD3159" s="13"/>
      <c r="AE3159" s="13"/>
      <c r="AF3159" s="13"/>
      <c r="AG3159" s="13"/>
      <c r="AH3159" s="13"/>
      <c r="AI3159" s="13"/>
      <c r="AJ3159" s="13"/>
      <c r="AK3159" s="13"/>
      <c r="AL3159" s="13"/>
      <c r="AM3159" s="13"/>
      <c r="AN3159" s="13"/>
      <c r="AO3159" s="13"/>
      <c r="AP3159" s="13"/>
    </row>
    <row r="3160" spans="1:42" x14ac:dyDescent="0.25">
      <c r="A3160" s="13"/>
      <c r="C3160" s="13"/>
      <c r="D3160" s="13"/>
      <c r="E3160" s="13"/>
      <c r="F3160" s="13"/>
      <c r="G3160" s="13"/>
      <c r="H3160" s="13"/>
      <c r="I3160" s="13"/>
      <c r="J3160" s="13"/>
      <c r="K3160" s="13"/>
      <c r="L3160" s="13"/>
      <c r="M3160" s="13"/>
      <c r="N3160" s="13"/>
      <c r="O3160" s="13"/>
      <c r="P3160" s="13"/>
      <c r="Q3160" s="13"/>
      <c r="R3160" s="13"/>
      <c r="S3160" s="13"/>
      <c r="T3160" s="13"/>
      <c r="U3160" s="13"/>
      <c r="V3160" s="13"/>
      <c r="W3160" s="13"/>
      <c r="X3160" s="13"/>
      <c r="Y3160" s="13"/>
      <c r="Z3160" s="13"/>
      <c r="AA3160" s="13"/>
      <c r="AB3160" s="13"/>
      <c r="AC3160" s="13"/>
      <c r="AD3160" s="13"/>
      <c r="AE3160" s="13"/>
      <c r="AF3160" s="13"/>
      <c r="AG3160" s="13"/>
      <c r="AH3160" s="13"/>
      <c r="AI3160" s="13"/>
      <c r="AJ3160" s="13"/>
      <c r="AK3160" s="13"/>
      <c r="AL3160" s="13"/>
      <c r="AM3160" s="13"/>
      <c r="AN3160" s="13"/>
      <c r="AO3160" s="13"/>
      <c r="AP3160" s="13"/>
    </row>
    <row r="3161" spans="1:42" x14ac:dyDescent="0.25">
      <c r="A3161" s="13"/>
      <c r="C3161" s="13"/>
      <c r="D3161" s="13"/>
      <c r="E3161" s="13"/>
      <c r="F3161" s="13"/>
      <c r="G3161" s="13"/>
      <c r="H3161" s="13"/>
      <c r="I3161" s="13"/>
      <c r="J3161" s="13"/>
      <c r="K3161" s="13"/>
      <c r="L3161" s="13"/>
      <c r="M3161" s="13"/>
      <c r="N3161" s="13"/>
      <c r="O3161" s="13"/>
      <c r="P3161" s="13"/>
      <c r="Q3161" s="13"/>
      <c r="R3161" s="13"/>
      <c r="S3161" s="13"/>
      <c r="T3161" s="13"/>
      <c r="U3161" s="13"/>
      <c r="V3161" s="13"/>
      <c r="W3161" s="13"/>
      <c r="X3161" s="13"/>
      <c r="Y3161" s="13"/>
      <c r="Z3161" s="13"/>
      <c r="AA3161" s="13"/>
      <c r="AB3161" s="13"/>
      <c r="AC3161" s="13"/>
      <c r="AD3161" s="13"/>
      <c r="AE3161" s="13"/>
      <c r="AF3161" s="13"/>
      <c r="AG3161" s="13"/>
      <c r="AH3161" s="13"/>
      <c r="AI3161" s="13"/>
      <c r="AJ3161" s="13"/>
      <c r="AK3161" s="13"/>
      <c r="AL3161" s="13"/>
      <c r="AM3161" s="13"/>
      <c r="AN3161" s="13"/>
      <c r="AO3161" s="13"/>
      <c r="AP3161" s="13"/>
    </row>
    <row r="3162" spans="1:42" x14ac:dyDescent="0.25">
      <c r="A3162" s="13"/>
      <c r="C3162" s="13"/>
      <c r="D3162" s="13"/>
      <c r="E3162" s="13"/>
      <c r="F3162" s="13"/>
      <c r="G3162" s="13"/>
      <c r="H3162" s="13"/>
      <c r="I3162" s="13"/>
      <c r="J3162" s="13"/>
      <c r="K3162" s="13"/>
      <c r="L3162" s="13"/>
      <c r="M3162" s="13"/>
      <c r="N3162" s="13"/>
      <c r="O3162" s="13"/>
      <c r="P3162" s="13"/>
      <c r="Q3162" s="13"/>
      <c r="R3162" s="13"/>
      <c r="S3162" s="13"/>
      <c r="T3162" s="13"/>
      <c r="U3162" s="13"/>
      <c r="V3162" s="13"/>
      <c r="W3162" s="13"/>
      <c r="X3162" s="13"/>
      <c r="Y3162" s="13"/>
      <c r="Z3162" s="13"/>
      <c r="AA3162" s="13"/>
      <c r="AB3162" s="13"/>
      <c r="AC3162" s="13"/>
      <c r="AD3162" s="13"/>
      <c r="AE3162" s="13"/>
      <c r="AF3162" s="13"/>
      <c r="AG3162" s="13"/>
      <c r="AH3162" s="13"/>
      <c r="AI3162" s="13"/>
      <c r="AJ3162" s="13"/>
      <c r="AK3162" s="13"/>
      <c r="AL3162" s="13"/>
      <c r="AM3162" s="13"/>
      <c r="AN3162" s="13"/>
      <c r="AO3162" s="13"/>
      <c r="AP3162" s="13"/>
    </row>
    <row r="3163" spans="1:42" x14ac:dyDescent="0.25">
      <c r="A3163" s="13"/>
      <c r="C3163" s="13"/>
      <c r="D3163" s="13"/>
      <c r="E3163" s="13"/>
      <c r="F3163" s="13"/>
      <c r="G3163" s="13"/>
      <c r="H3163" s="13"/>
      <c r="I3163" s="13"/>
      <c r="J3163" s="13"/>
      <c r="K3163" s="13"/>
      <c r="L3163" s="13"/>
      <c r="M3163" s="13"/>
      <c r="N3163" s="13"/>
      <c r="O3163" s="13"/>
      <c r="P3163" s="13"/>
      <c r="Q3163" s="13"/>
      <c r="R3163" s="13"/>
      <c r="S3163" s="13"/>
      <c r="T3163" s="13"/>
      <c r="U3163" s="13"/>
      <c r="V3163" s="13"/>
      <c r="W3163" s="13"/>
      <c r="X3163" s="13"/>
      <c r="Y3163" s="13"/>
      <c r="Z3163" s="13"/>
      <c r="AA3163" s="13"/>
      <c r="AB3163" s="13"/>
      <c r="AC3163" s="13"/>
      <c r="AD3163" s="13"/>
      <c r="AE3163" s="13"/>
      <c r="AF3163" s="13"/>
      <c r="AG3163" s="13"/>
      <c r="AH3163" s="13"/>
      <c r="AI3163" s="13"/>
      <c r="AJ3163" s="13"/>
      <c r="AK3163" s="13"/>
      <c r="AL3163" s="13"/>
      <c r="AM3163" s="13"/>
      <c r="AN3163" s="13"/>
      <c r="AO3163" s="13"/>
      <c r="AP3163" s="13"/>
    </row>
    <row r="3164" spans="1:42" x14ac:dyDescent="0.25">
      <c r="A3164" s="13"/>
      <c r="C3164" s="13"/>
      <c r="D3164" s="13"/>
      <c r="E3164" s="13"/>
      <c r="F3164" s="13"/>
      <c r="G3164" s="13"/>
      <c r="H3164" s="13"/>
      <c r="I3164" s="13"/>
      <c r="J3164" s="13"/>
      <c r="K3164" s="13"/>
      <c r="L3164" s="13"/>
      <c r="M3164" s="13"/>
      <c r="N3164" s="13"/>
      <c r="O3164" s="13"/>
      <c r="P3164" s="13"/>
      <c r="Q3164" s="13"/>
      <c r="R3164" s="13"/>
      <c r="S3164" s="13"/>
      <c r="T3164" s="13"/>
      <c r="U3164" s="13"/>
      <c r="V3164" s="13"/>
      <c r="W3164" s="13"/>
      <c r="X3164" s="13"/>
      <c r="Y3164" s="13"/>
      <c r="Z3164" s="13"/>
      <c r="AA3164" s="13"/>
      <c r="AB3164" s="13"/>
      <c r="AC3164" s="13"/>
      <c r="AD3164" s="13"/>
      <c r="AE3164" s="13"/>
      <c r="AF3164" s="13"/>
      <c r="AG3164" s="13"/>
      <c r="AH3164" s="13"/>
      <c r="AI3164" s="13"/>
      <c r="AJ3164" s="13"/>
      <c r="AK3164" s="13"/>
      <c r="AL3164" s="13"/>
      <c r="AM3164" s="13"/>
      <c r="AN3164" s="13"/>
      <c r="AO3164" s="13"/>
      <c r="AP3164" s="13"/>
    </row>
    <row r="3165" spans="1:42" x14ac:dyDescent="0.25">
      <c r="A3165" s="13"/>
      <c r="C3165" s="13"/>
      <c r="D3165" s="13"/>
      <c r="E3165" s="13"/>
      <c r="F3165" s="13"/>
      <c r="G3165" s="13"/>
      <c r="H3165" s="13"/>
      <c r="I3165" s="13"/>
      <c r="J3165" s="13"/>
      <c r="K3165" s="13"/>
      <c r="L3165" s="13"/>
      <c r="M3165" s="13"/>
      <c r="N3165" s="13"/>
      <c r="O3165" s="13"/>
      <c r="P3165" s="13"/>
      <c r="Q3165" s="13"/>
      <c r="R3165" s="13"/>
      <c r="S3165" s="13"/>
      <c r="T3165" s="13"/>
      <c r="U3165" s="13"/>
      <c r="V3165" s="13"/>
      <c r="W3165" s="13"/>
      <c r="X3165" s="13"/>
      <c r="Y3165" s="13"/>
      <c r="Z3165" s="13"/>
      <c r="AA3165" s="13"/>
      <c r="AB3165" s="13"/>
      <c r="AC3165" s="13"/>
      <c r="AD3165" s="13"/>
      <c r="AE3165" s="13"/>
      <c r="AF3165" s="13"/>
      <c r="AG3165" s="13"/>
      <c r="AH3165" s="13"/>
      <c r="AI3165" s="13"/>
      <c r="AJ3165" s="13"/>
      <c r="AK3165" s="13"/>
      <c r="AL3165" s="13"/>
      <c r="AM3165" s="13"/>
      <c r="AN3165" s="13"/>
      <c r="AO3165" s="13"/>
      <c r="AP3165" s="13"/>
    </row>
    <row r="3166" spans="1:42" x14ac:dyDescent="0.25">
      <c r="A3166" s="13"/>
      <c r="C3166" s="13"/>
      <c r="D3166" s="13"/>
      <c r="E3166" s="13"/>
      <c r="F3166" s="13"/>
      <c r="G3166" s="13"/>
      <c r="H3166" s="13"/>
      <c r="I3166" s="13"/>
      <c r="J3166" s="13"/>
      <c r="K3166" s="13"/>
      <c r="L3166" s="13"/>
      <c r="M3166" s="13"/>
      <c r="N3166" s="13"/>
      <c r="O3166" s="13"/>
      <c r="P3166" s="13"/>
      <c r="Q3166" s="13"/>
      <c r="R3166" s="13"/>
      <c r="S3166" s="13"/>
      <c r="T3166" s="13"/>
      <c r="U3166" s="13"/>
      <c r="V3166" s="13"/>
      <c r="W3166" s="13"/>
      <c r="X3166" s="13"/>
      <c r="Y3166" s="13"/>
      <c r="Z3166" s="13"/>
      <c r="AA3166" s="13"/>
      <c r="AB3166" s="13"/>
      <c r="AC3166" s="13"/>
      <c r="AD3166" s="13"/>
      <c r="AE3166" s="13"/>
      <c r="AF3166" s="13"/>
      <c r="AG3166" s="13"/>
      <c r="AH3166" s="13"/>
      <c r="AI3166" s="13"/>
      <c r="AJ3166" s="13"/>
      <c r="AK3166" s="13"/>
      <c r="AL3166" s="13"/>
      <c r="AM3166" s="13"/>
      <c r="AN3166" s="13"/>
      <c r="AO3166" s="13"/>
      <c r="AP3166" s="13"/>
    </row>
    <row r="3167" spans="1:42" x14ac:dyDescent="0.25">
      <c r="A3167" s="13"/>
      <c r="C3167" s="13"/>
      <c r="D3167" s="13"/>
      <c r="E3167" s="13"/>
      <c r="F3167" s="13"/>
      <c r="G3167" s="13"/>
      <c r="H3167" s="13"/>
      <c r="I3167" s="13"/>
      <c r="J3167" s="13"/>
      <c r="K3167" s="13"/>
      <c r="L3167" s="13"/>
      <c r="M3167" s="13"/>
      <c r="N3167" s="13"/>
      <c r="O3167" s="13"/>
      <c r="P3167" s="13"/>
      <c r="Q3167" s="13"/>
      <c r="R3167" s="13"/>
      <c r="S3167" s="13"/>
      <c r="T3167" s="13"/>
      <c r="U3167" s="13"/>
      <c r="V3167" s="13"/>
      <c r="W3167" s="13"/>
      <c r="X3167" s="13"/>
      <c r="Y3167" s="13"/>
      <c r="Z3167" s="13"/>
      <c r="AA3167" s="13"/>
      <c r="AB3167" s="13"/>
      <c r="AC3167" s="13"/>
      <c r="AD3167" s="13"/>
      <c r="AE3167" s="13"/>
      <c r="AF3167" s="13"/>
      <c r="AG3167" s="13"/>
      <c r="AH3167" s="13"/>
      <c r="AI3167" s="13"/>
      <c r="AJ3167" s="13"/>
      <c r="AK3167" s="13"/>
      <c r="AL3167" s="13"/>
      <c r="AM3167" s="13"/>
      <c r="AN3167" s="13"/>
      <c r="AO3167" s="13"/>
      <c r="AP3167" s="13"/>
    </row>
    <row r="3168" spans="1:42" x14ac:dyDescent="0.25">
      <c r="A3168" s="13"/>
      <c r="C3168" s="13"/>
      <c r="D3168" s="13"/>
      <c r="E3168" s="13"/>
      <c r="F3168" s="13"/>
      <c r="G3168" s="13"/>
      <c r="H3168" s="13"/>
      <c r="I3168" s="13"/>
      <c r="J3168" s="13"/>
      <c r="K3168" s="13"/>
      <c r="L3168" s="13"/>
      <c r="M3168" s="13"/>
      <c r="N3168" s="13"/>
      <c r="O3168" s="13"/>
      <c r="P3168" s="13"/>
      <c r="Q3168" s="13"/>
      <c r="R3168" s="13"/>
      <c r="S3168" s="13"/>
      <c r="T3168" s="13"/>
      <c r="U3168" s="13"/>
      <c r="V3168" s="13"/>
      <c r="W3168" s="13"/>
      <c r="X3168" s="13"/>
      <c r="Y3168" s="13"/>
      <c r="Z3168" s="13"/>
      <c r="AA3168" s="13"/>
      <c r="AB3168" s="13"/>
      <c r="AC3168" s="13"/>
      <c r="AD3168" s="13"/>
      <c r="AE3168" s="13"/>
      <c r="AF3168" s="13"/>
      <c r="AG3168" s="13"/>
      <c r="AH3168" s="13"/>
      <c r="AI3168" s="13"/>
      <c r="AJ3168" s="13"/>
      <c r="AK3168" s="13"/>
      <c r="AL3168" s="13"/>
      <c r="AM3168" s="13"/>
      <c r="AN3168" s="13"/>
      <c r="AO3168" s="13"/>
      <c r="AP3168" s="13"/>
    </row>
    <row r="3169" spans="1:42" x14ac:dyDescent="0.25">
      <c r="A3169" s="13"/>
      <c r="C3169" s="13"/>
      <c r="D3169" s="13"/>
      <c r="E3169" s="13"/>
      <c r="F3169" s="13"/>
      <c r="G3169" s="13"/>
      <c r="H3169" s="13"/>
      <c r="I3169" s="13"/>
      <c r="J3169" s="13"/>
      <c r="K3169" s="13"/>
      <c r="L3169" s="13"/>
      <c r="M3169" s="13"/>
      <c r="N3169" s="13"/>
      <c r="O3169" s="13"/>
      <c r="P3169" s="13"/>
      <c r="Q3169" s="13"/>
      <c r="R3169" s="13"/>
      <c r="S3169" s="13"/>
      <c r="T3169" s="13"/>
      <c r="U3169" s="13"/>
      <c r="V3169" s="13"/>
      <c r="W3169" s="13"/>
      <c r="X3169" s="13"/>
      <c r="Y3169" s="13"/>
      <c r="Z3169" s="13"/>
      <c r="AA3169" s="13"/>
      <c r="AB3169" s="13"/>
      <c r="AC3169" s="13"/>
      <c r="AD3169" s="13"/>
      <c r="AE3169" s="13"/>
      <c r="AF3169" s="13"/>
      <c r="AG3169" s="13"/>
      <c r="AH3169" s="13"/>
      <c r="AI3169" s="13"/>
      <c r="AJ3169" s="13"/>
      <c r="AK3169" s="13"/>
      <c r="AL3169" s="13"/>
      <c r="AM3169" s="13"/>
      <c r="AN3169" s="13"/>
      <c r="AO3169" s="13"/>
      <c r="AP3169" s="13"/>
    </row>
    <row r="3170" spans="1:42" x14ac:dyDescent="0.25">
      <c r="A3170" s="13"/>
      <c r="C3170" s="13"/>
      <c r="D3170" s="13"/>
      <c r="E3170" s="13"/>
      <c r="F3170" s="13"/>
      <c r="G3170" s="13"/>
      <c r="H3170" s="13"/>
      <c r="I3170" s="13"/>
      <c r="J3170" s="13"/>
      <c r="K3170" s="13"/>
      <c r="L3170" s="13"/>
      <c r="M3170" s="13"/>
      <c r="N3170" s="13"/>
      <c r="O3170" s="13"/>
      <c r="P3170" s="13"/>
      <c r="Q3170" s="13"/>
      <c r="R3170" s="13"/>
      <c r="S3170" s="13"/>
      <c r="T3170" s="13"/>
      <c r="U3170" s="13"/>
      <c r="V3170" s="13"/>
      <c r="W3170" s="13"/>
      <c r="X3170" s="13"/>
      <c r="Y3170" s="13"/>
      <c r="Z3170" s="13"/>
      <c r="AA3170" s="13"/>
      <c r="AB3170" s="13"/>
      <c r="AC3170" s="13"/>
      <c r="AD3170" s="13"/>
      <c r="AE3170" s="13"/>
      <c r="AF3170" s="13"/>
      <c r="AG3170" s="13"/>
      <c r="AH3170" s="13"/>
      <c r="AI3170" s="13"/>
      <c r="AJ3170" s="13"/>
      <c r="AK3170" s="13"/>
      <c r="AL3170" s="13"/>
      <c r="AM3170" s="13"/>
      <c r="AN3170" s="13"/>
      <c r="AO3170" s="13"/>
      <c r="AP3170" s="13"/>
    </row>
    <row r="3171" spans="1:42" x14ac:dyDescent="0.25">
      <c r="A3171" s="13"/>
      <c r="C3171" s="13"/>
      <c r="D3171" s="13"/>
      <c r="E3171" s="13"/>
      <c r="F3171" s="13"/>
      <c r="G3171" s="13"/>
      <c r="H3171" s="13"/>
      <c r="I3171" s="13"/>
      <c r="J3171" s="13"/>
      <c r="K3171" s="13"/>
      <c r="L3171" s="13"/>
      <c r="M3171" s="13"/>
      <c r="N3171" s="13"/>
      <c r="O3171" s="13"/>
      <c r="P3171" s="13"/>
      <c r="Q3171" s="13"/>
      <c r="R3171" s="13"/>
      <c r="S3171" s="13"/>
      <c r="T3171" s="13"/>
      <c r="U3171" s="13"/>
      <c r="V3171" s="13"/>
      <c r="W3171" s="13"/>
      <c r="X3171" s="13"/>
      <c r="Y3171" s="13"/>
      <c r="Z3171" s="13"/>
      <c r="AA3171" s="13"/>
      <c r="AB3171" s="13"/>
      <c r="AC3171" s="13"/>
      <c r="AD3171" s="13"/>
      <c r="AE3171" s="13"/>
      <c r="AF3171" s="13"/>
      <c r="AG3171" s="13"/>
      <c r="AH3171" s="13"/>
      <c r="AI3171" s="13"/>
      <c r="AJ3171" s="13"/>
      <c r="AK3171" s="13"/>
      <c r="AL3171" s="13"/>
      <c r="AM3171" s="13"/>
      <c r="AN3171" s="13"/>
      <c r="AO3171" s="13"/>
      <c r="AP3171" s="13"/>
    </row>
    <row r="3172" spans="1:42" x14ac:dyDescent="0.25">
      <c r="A3172" s="13"/>
      <c r="C3172" s="13"/>
      <c r="D3172" s="13"/>
      <c r="E3172" s="13"/>
      <c r="F3172" s="13"/>
      <c r="G3172" s="13"/>
      <c r="H3172" s="13"/>
      <c r="I3172" s="13"/>
      <c r="J3172" s="13"/>
      <c r="K3172" s="13"/>
      <c r="L3172" s="13"/>
      <c r="M3172" s="13"/>
      <c r="N3172" s="13"/>
      <c r="O3172" s="13"/>
      <c r="P3172" s="13"/>
      <c r="Q3172" s="13"/>
      <c r="R3172" s="13"/>
      <c r="S3172" s="13"/>
      <c r="T3172" s="13"/>
      <c r="U3172" s="13"/>
      <c r="V3172" s="13"/>
      <c r="W3172" s="13"/>
      <c r="X3172" s="13"/>
      <c r="Y3172" s="13"/>
      <c r="Z3172" s="13"/>
      <c r="AA3172" s="13"/>
      <c r="AB3172" s="13"/>
      <c r="AC3172" s="13"/>
      <c r="AD3172" s="13"/>
      <c r="AE3172" s="13"/>
      <c r="AF3172" s="13"/>
      <c r="AG3172" s="13"/>
      <c r="AH3172" s="13"/>
      <c r="AI3172" s="13"/>
      <c r="AJ3172" s="13"/>
      <c r="AK3172" s="13"/>
      <c r="AL3172" s="13"/>
      <c r="AM3172" s="13"/>
      <c r="AN3172" s="13"/>
      <c r="AO3172" s="13"/>
      <c r="AP3172" s="13"/>
    </row>
    <row r="3173" spans="1:42" x14ac:dyDescent="0.25">
      <c r="A3173" s="13"/>
      <c r="C3173" s="13"/>
      <c r="D3173" s="13"/>
      <c r="E3173" s="13"/>
      <c r="F3173" s="13"/>
      <c r="G3173" s="13"/>
      <c r="H3173" s="13"/>
      <c r="I3173" s="13"/>
      <c r="J3173" s="13"/>
      <c r="K3173" s="13"/>
      <c r="L3173" s="13"/>
      <c r="M3173" s="13"/>
      <c r="N3173" s="13"/>
      <c r="O3173" s="13"/>
      <c r="P3173" s="13"/>
      <c r="Q3173" s="13"/>
      <c r="R3173" s="13"/>
      <c r="S3173" s="13"/>
      <c r="T3173" s="13"/>
      <c r="U3173" s="13"/>
      <c r="V3173" s="13"/>
      <c r="W3173" s="13"/>
      <c r="X3173" s="13"/>
      <c r="Y3173" s="13"/>
      <c r="Z3173" s="13"/>
      <c r="AA3173" s="13"/>
      <c r="AB3173" s="13"/>
      <c r="AC3173" s="13"/>
      <c r="AD3173" s="13"/>
      <c r="AE3173" s="13"/>
      <c r="AF3173" s="13"/>
      <c r="AG3173" s="13"/>
      <c r="AH3173" s="13"/>
      <c r="AI3173" s="13"/>
      <c r="AJ3173" s="13"/>
      <c r="AK3173" s="13"/>
      <c r="AL3173" s="13"/>
      <c r="AM3173" s="13"/>
      <c r="AN3173" s="13"/>
      <c r="AO3173" s="13"/>
      <c r="AP3173" s="13"/>
    </row>
    <row r="3174" spans="1:42" x14ac:dyDescent="0.25">
      <c r="A3174" s="13"/>
      <c r="C3174" s="13"/>
      <c r="D3174" s="13"/>
      <c r="E3174" s="13"/>
      <c r="F3174" s="13"/>
      <c r="G3174" s="13"/>
      <c r="H3174" s="13"/>
      <c r="I3174" s="13"/>
      <c r="J3174" s="13"/>
      <c r="K3174" s="13"/>
      <c r="L3174" s="13"/>
      <c r="M3174" s="13"/>
      <c r="N3174" s="13"/>
      <c r="O3174" s="13"/>
      <c r="P3174" s="13"/>
      <c r="Q3174" s="13"/>
      <c r="R3174" s="13"/>
      <c r="S3174" s="13"/>
      <c r="T3174" s="13"/>
      <c r="U3174" s="13"/>
      <c r="V3174" s="13"/>
      <c r="W3174" s="13"/>
      <c r="X3174" s="13"/>
      <c r="Y3174" s="13"/>
      <c r="Z3174" s="13"/>
      <c r="AA3174" s="13"/>
      <c r="AB3174" s="13"/>
      <c r="AC3174" s="13"/>
      <c r="AD3174" s="13"/>
      <c r="AE3174" s="13"/>
      <c r="AF3174" s="13"/>
      <c r="AG3174" s="13"/>
      <c r="AH3174" s="13"/>
      <c r="AI3174" s="13"/>
      <c r="AJ3174" s="13"/>
      <c r="AK3174" s="13"/>
      <c r="AL3174" s="13"/>
      <c r="AM3174" s="13"/>
      <c r="AN3174" s="13"/>
      <c r="AO3174" s="13"/>
      <c r="AP3174" s="13"/>
    </row>
    <row r="3175" spans="1:42" x14ac:dyDescent="0.25">
      <c r="A3175" s="13"/>
      <c r="C3175" s="13"/>
      <c r="D3175" s="13"/>
      <c r="E3175" s="13"/>
      <c r="F3175" s="13"/>
      <c r="G3175" s="13"/>
      <c r="H3175" s="13"/>
      <c r="I3175" s="13"/>
      <c r="J3175" s="13"/>
      <c r="K3175" s="13"/>
      <c r="L3175" s="13"/>
      <c r="M3175" s="13"/>
      <c r="N3175" s="13"/>
      <c r="O3175" s="13"/>
      <c r="P3175" s="13"/>
      <c r="Q3175" s="13"/>
      <c r="R3175" s="13"/>
      <c r="S3175" s="13"/>
      <c r="T3175" s="13"/>
      <c r="U3175" s="13"/>
      <c r="V3175" s="13"/>
      <c r="W3175" s="13"/>
      <c r="X3175" s="13"/>
      <c r="Y3175" s="13"/>
      <c r="Z3175" s="13"/>
      <c r="AA3175" s="13"/>
      <c r="AB3175" s="13"/>
      <c r="AC3175" s="13"/>
      <c r="AD3175" s="13"/>
      <c r="AE3175" s="13"/>
      <c r="AF3175" s="13"/>
      <c r="AG3175" s="13"/>
      <c r="AH3175" s="13"/>
      <c r="AI3175" s="13"/>
      <c r="AJ3175" s="13"/>
      <c r="AK3175" s="13"/>
      <c r="AL3175" s="13"/>
      <c r="AM3175" s="13"/>
      <c r="AN3175" s="13"/>
      <c r="AO3175" s="13"/>
      <c r="AP3175" s="13"/>
    </row>
    <row r="3176" spans="1:42" x14ac:dyDescent="0.25">
      <c r="A3176" s="13"/>
      <c r="C3176" s="13"/>
      <c r="D3176" s="13"/>
      <c r="E3176" s="13"/>
      <c r="F3176" s="13"/>
      <c r="G3176" s="13"/>
      <c r="H3176" s="13"/>
      <c r="I3176" s="13"/>
      <c r="J3176" s="13"/>
      <c r="K3176" s="13"/>
      <c r="L3176" s="13"/>
      <c r="M3176" s="13"/>
      <c r="N3176" s="13"/>
      <c r="O3176" s="13"/>
      <c r="P3176" s="13"/>
      <c r="Q3176" s="13"/>
      <c r="R3176" s="13"/>
      <c r="S3176" s="13"/>
      <c r="T3176" s="13"/>
      <c r="U3176" s="13"/>
      <c r="V3176" s="13"/>
      <c r="W3176" s="13"/>
      <c r="X3176" s="13"/>
      <c r="Y3176" s="13"/>
      <c r="Z3176" s="13"/>
      <c r="AA3176" s="13"/>
      <c r="AB3176" s="13"/>
      <c r="AC3176" s="13"/>
      <c r="AD3176" s="13"/>
      <c r="AE3176" s="13"/>
      <c r="AF3176" s="13"/>
      <c r="AG3176" s="13"/>
      <c r="AH3176" s="13"/>
      <c r="AI3176" s="13"/>
      <c r="AJ3176" s="13"/>
      <c r="AK3176" s="13"/>
      <c r="AL3176" s="13"/>
      <c r="AM3176" s="13"/>
      <c r="AN3176" s="13"/>
      <c r="AO3176" s="13"/>
      <c r="AP3176" s="13"/>
    </row>
    <row r="3177" spans="1:42" x14ac:dyDescent="0.25">
      <c r="A3177" s="13"/>
      <c r="C3177" s="13"/>
      <c r="D3177" s="13"/>
      <c r="E3177" s="13"/>
      <c r="F3177" s="13"/>
      <c r="G3177" s="13"/>
      <c r="H3177" s="13"/>
      <c r="I3177" s="13"/>
      <c r="J3177" s="13"/>
      <c r="K3177" s="13"/>
      <c r="L3177" s="13"/>
      <c r="M3177" s="13"/>
      <c r="N3177" s="13"/>
      <c r="O3177" s="13"/>
      <c r="P3177" s="13"/>
      <c r="Q3177" s="13"/>
      <c r="R3177" s="13"/>
      <c r="S3177" s="13"/>
      <c r="T3177" s="13"/>
      <c r="U3177" s="13"/>
      <c r="V3177" s="13"/>
      <c r="W3177" s="13"/>
      <c r="X3177" s="13"/>
      <c r="Y3177" s="13"/>
      <c r="Z3177" s="13"/>
      <c r="AA3177" s="13"/>
      <c r="AB3177" s="13"/>
      <c r="AC3177" s="13"/>
      <c r="AD3177" s="13"/>
      <c r="AE3177" s="13"/>
      <c r="AF3177" s="13"/>
      <c r="AG3177" s="13"/>
      <c r="AH3177" s="13"/>
      <c r="AI3177" s="13"/>
      <c r="AJ3177" s="13"/>
      <c r="AK3177" s="13"/>
      <c r="AL3177" s="13"/>
      <c r="AM3177" s="13"/>
      <c r="AN3177" s="13"/>
      <c r="AO3177" s="13"/>
      <c r="AP3177" s="13"/>
    </row>
    <row r="3178" spans="1:42" x14ac:dyDescent="0.25">
      <c r="A3178" s="13"/>
      <c r="C3178" s="13"/>
      <c r="D3178" s="13"/>
      <c r="E3178" s="13"/>
      <c r="F3178" s="13"/>
      <c r="G3178" s="13"/>
      <c r="H3178" s="13"/>
      <c r="I3178" s="13"/>
      <c r="J3178" s="13"/>
      <c r="K3178" s="13"/>
      <c r="L3178" s="13"/>
      <c r="M3178" s="13"/>
      <c r="N3178" s="13"/>
      <c r="O3178" s="13"/>
      <c r="P3178" s="13"/>
      <c r="Q3178" s="13"/>
      <c r="R3178" s="13"/>
      <c r="S3178" s="13"/>
      <c r="T3178" s="13"/>
      <c r="U3178" s="13"/>
      <c r="V3178" s="13"/>
      <c r="W3178" s="13"/>
      <c r="X3178" s="13"/>
      <c r="Y3178" s="13"/>
      <c r="Z3178" s="13"/>
      <c r="AA3178" s="13"/>
      <c r="AB3178" s="13"/>
      <c r="AC3178" s="13"/>
      <c r="AD3178" s="13"/>
      <c r="AE3178" s="13"/>
      <c r="AF3178" s="13"/>
      <c r="AG3178" s="13"/>
      <c r="AH3178" s="13"/>
      <c r="AI3178" s="13"/>
      <c r="AJ3178" s="13"/>
      <c r="AK3178" s="13"/>
      <c r="AL3178" s="13"/>
      <c r="AM3178" s="13"/>
      <c r="AN3178" s="13"/>
      <c r="AO3178" s="13"/>
      <c r="AP3178" s="13"/>
    </row>
    <row r="3179" spans="1:42" x14ac:dyDescent="0.25">
      <c r="A3179" s="13"/>
      <c r="C3179" s="13"/>
      <c r="D3179" s="13"/>
      <c r="E3179" s="13"/>
      <c r="F3179" s="13"/>
      <c r="G3179" s="13"/>
      <c r="H3179" s="13"/>
      <c r="I3179" s="13"/>
      <c r="J3179" s="13"/>
      <c r="K3179" s="13"/>
      <c r="L3179" s="13"/>
      <c r="M3179" s="13"/>
      <c r="N3179" s="13"/>
      <c r="O3179" s="13"/>
      <c r="P3179" s="13"/>
      <c r="Q3179" s="13"/>
      <c r="R3179" s="13"/>
      <c r="S3179" s="13"/>
      <c r="T3179" s="13"/>
      <c r="U3179" s="13"/>
      <c r="V3179" s="13"/>
      <c r="W3179" s="13"/>
      <c r="X3179" s="13"/>
      <c r="Y3179" s="13"/>
      <c r="Z3179" s="13"/>
      <c r="AA3179" s="13"/>
      <c r="AB3179" s="13"/>
      <c r="AC3179" s="13"/>
      <c r="AD3179" s="13"/>
      <c r="AE3179" s="13"/>
      <c r="AF3179" s="13"/>
      <c r="AG3179" s="13"/>
      <c r="AH3179" s="13"/>
      <c r="AI3179" s="13"/>
      <c r="AJ3179" s="13"/>
      <c r="AK3179" s="13"/>
      <c r="AL3179" s="13"/>
      <c r="AM3179" s="13"/>
      <c r="AN3179" s="13"/>
      <c r="AO3179" s="13"/>
      <c r="AP3179" s="13"/>
    </row>
    <row r="3180" spans="1:42" x14ac:dyDescent="0.25">
      <c r="A3180" s="13"/>
      <c r="C3180" s="13"/>
      <c r="D3180" s="13"/>
      <c r="E3180" s="13"/>
      <c r="F3180" s="13"/>
      <c r="G3180" s="13"/>
      <c r="H3180" s="13"/>
      <c r="I3180" s="13"/>
      <c r="J3180" s="13"/>
      <c r="K3180" s="13"/>
      <c r="L3180" s="13"/>
      <c r="M3180" s="13"/>
      <c r="N3180" s="13"/>
      <c r="O3180" s="13"/>
      <c r="P3180" s="13"/>
      <c r="Q3180" s="13"/>
      <c r="R3180" s="13"/>
      <c r="S3180" s="13"/>
      <c r="T3180" s="13"/>
      <c r="U3180" s="13"/>
      <c r="V3180" s="13"/>
      <c r="W3180" s="13"/>
      <c r="X3180" s="13"/>
      <c r="Y3180" s="13"/>
      <c r="Z3180" s="13"/>
      <c r="AA3180" s="13"/>
      <c r="AB3180" s="13"/>
      <c r="AC3180" s="13"/>
      <c r="AD3180" s="13"/>
      <c r="AE3180" s="13"/>
      <c r="AF3180" s="13"/>
      <c r="AG3180" s="13"/>
      <c r="AH3180" s="13"/>
      <c r="AI3180" s="13"/>
      <c r="AJ3180" s="13"/>
      <c r="AK3180" s="13"/>
      <c r="AL3180" s="13"/>
      <c r="AM3180" s="13"/>
      <c r="AN3180" s="13"/>
      <c r="AO3180" s="13"/>
      <c r="AP3180" s="13"/>
    </row>
    <row r="3181" spans="1:42" x14ac:dyDescent="0.25">
      <c r="A3181" s="13"/>
      <c r="C3181" s="13"/>
      <c r="D3181" s="13"/>
      <c r="E3181" s="13"/>
      <c r="F3181" s="13"/>
      <c r="G3181" s="13"/>
      <c r="H3181" s="13"/>
      <c r="I3181" s="13"/>
      <c r="J3181" s="13"/>
      <c r="K3181" s="13"/>
      <c r="L3181" s="13"/>
      <c r="M3181" s="13"/>
      <c r="N3181" s="13"/>
      <c r="O3181" s="13"/>
      <c r="P3181" s="13"/>
      <c r="Q3181" s="13"/>
      <c r="R3181" s="13"/>
      <c r="S3181" s="13"/>
      <c r="T3181" s="13"/>
      <c r="U3181" s="13"/>
      <c r="V3181" s="13"/>
      <c r="W3181" s="13"/>
      <c r="X3181" s="13"/>
      <c r="Y3181" s="13"/>
      <c r="Z3181" s="13"/>
      <c r="AA3181" s="13"/>
      <c r="AB3181" s="13"/>
      <c r="AC3181" s="13"/>
      <c r="AD3181" s="13"/>
      <c r="AE3181" s="13"/>
      <c r="AF3181" s="13"/>
      <c r="AG3181" s="13"/>
      <c r="AH3181" s="13"/>
      <c r="AI3181" s="13"/>
      <c r="AJ3181" s="13"/>
      <c r="AK3181" s="13"/>
      <c r="AL3181" s="13"/>
      <c r="AM3181" s="13"/>
      <c r="AN3181" s="13"/>
      <c r="AO3181" s="13"/>
      <c r="AP3181" s="13"/>
    </row>
    <row r="3182" spans="1:42" x14ac:dyDescent="0.25">
      <c r="A3182" s="13"/>
      <c r="C3182" s="13"/>
      <c r="D3182" s="13"/>
      <c r="E3182" s="13"/>
      <c r="F3182" s="13"/>
      <c r="G3182" s="13"/>
      <c r="H3182" s="13"/>
      <c r="I3182" s="13"/>
      <c r="J3182" s="13"/>
      <c r="K3182" s="13"/>
      <c r="L3182" s="13"/>
      <c r="M3182" s="13"/>
      <c r="N3182" s="13"/>
      <c r="O3182" s="13"/>
      <c r="P3182" s="13"/>
      <c r="Q3182" s="13"/>
      <c r="R3182" s="13"/>
      <c r="S3182" s="13"/>
      <c r="T3182" s="13"/>
      <c r="U3182" s="13"/>
      <c r="V3182" s="13"/>
      <c r="W3182" s="13"/>
      <c r="X3182" s="13"/>
      <c r="Y3182" s="13"/>
      <c r="Z3182" s="13"/>
      <c r="AA3182" s="13"/>
      <c r="AB3182" s="13"/>
      <c r="AC3182" s="13"/>
      <c r="AD3182" s="13"/>
      <c r="AE3182" s="13"/>
      <c r="AF3182" s="13"/>
      <c r="AG3182" s="13"/>
      <c r="AH3182" s="13"/>
      <c r="AI3182" s="13"/>
      <c r="AJ3182" s="13"/>
      <c r="AK3182" s="13"/>
      <c r="AL3182" s="13"/>
      <c r="AM3182" s="13"/>
      <c r="AN3182" s="13"/>
      <c r="AO3182" s="13"/>
      <c r="AP3182" s="13"/>
    </row>
    <row r="3183" spans="1:42" x14ac:dyDescent="0.25">
      <c r="A3183" s="13"/>
      <c r="C3183" s="13"/>
      <c r="D3183" s="13"/>
      <c r="E3183" s="13"/>
      <c r="F3183" s="13"/>
      <c r="G3183" s="13"/>
      <c r="H3183" s="13"/>
      <c r="I3183" s="13"/>
      <c r="J3183" s="13"/>
      <c r="K3183" s="13"/>
      <c r="L3183" s="13"/>
      <c r="M3183" s="13"/>
      <c r="N3183" s="13"/>
      <c r="O3183" s="13"/>
      <c r="P3183" s="13"/>
      <c r="Q3183" s="13"/>
      <c r="R3183" s="13"/>
      <c r="S3183" s="13"/>
      <c r="T3183" s="13"/>
      <c r="U3183" s="13"/>
      <c r="V3183" s="13"/>
      <c r="W3183" s="13"/>
      <c r="X3183" s="13"/>
      <c r="Y3183" s="13"/>
      <c r="Z3183" s="13"/>
      <c r="AA3183" s="13"/>
      <c r="AB3183" s="13"/>
      <c r="AC3183" s="13"/>
      <c r="AD3183" s="13"/>
      <c r="AE3183" s="13"/>
      <c r="AF3183" s="13"/>
      <c r="AG3183" s="13"/>
      <c r="AH3183" s="13"/>
      <c r="AI3183" s="13"/>
      <c r="AJ3183" s="13"/>
      <c r="AK3183" s="13"/>
      <c r="AL3183" s="13"/>
      <c r="AM3183" s="13"/>
      <c r="AN3183" s="13"/>
      <c r="AO3183" s="13"/>
      <c r="AP3183" s="13"/>
    </row>
    <row r="3184" spans="1:42" x14ac:dyDescent="0.25">
      <c r="A3184" s="13"/>
      <c r="C3184" s="13"/>
      <c r="D3184" s="13"/>
      <c r="E3184" s="13"/>
      <c r="F3184" s="13"/>
      <c r="G3184" s="13"/>
      <c r="H3184" s="13"/>
      <c r="I3184" s="13"/>
      <c r="J3184" s="13"/>
      <c r="K3184" s="13"/>
      <c r="L3184" s="13"/>
      <c r="M3184" s="13"/>
      <c r="N3184" s="13"/>
      <c r="O3184" s="13"/>
      <c r="P3184" s="13"/>
      <c r="Q3184" s="13"/>
      <c r="R3184" s="13"/>
      <c r="S3184" s="13"/>
      <c r="T3184" s="13"/>
      <c r="U3184" s="13"/>
      <c r="V3184" s="13"/>
      <c r="W3184" s="13"/>
      <c r="X3184" s="13"/>
      <c r="Y3184" s="13"/>
      <c r="Z3184" s="13"/>
      <c r="AA3184" s="13"/>
      <c r="AB3184" s="13"/>
      <c r="AC3184" s="13"/>
      <c r="AD3184" s="13"/>
      <c r="AE3184" s="13"/>
      <c r="AF3184" s="13"/>
      <c r="AG3184" s="13"/>
      <c r="AH3184" s="13"/>
      <c r="AI3184" s="13"/>
      <c r="AJ3184" s="13"/>
      <c r="AK3184" s="13"/>
      <c r="AL3184" s="13"/>
      <c r="AM3184" s="13"/>
      <c r="AN3184" s="13"/>
      <c r="AO3184" s="13"/>
      <c r="AP3184" s="13"/>
    </row>
    <row r="3185" spans="1:42" x14ac:dyDescent="0.25">
      <c r="A3185" s="13"/>
      <c r="C3185" s="13"/>
      <c r="D3185" s="13"/>
      <c r="E3185" s="13"/>
      <c r="F3185" s="13"/>
      <c r="G3185" s="13"/>
      <c r="H3185" s="13"/>
      <c r="I3185" s="13"/>
      <c r="J3185" s="13"/>
      <c r="K3185" s="13"/>
      <c r="L3185" s="13"/>
      <c r="M3185" s="13"/>
      <c r="N3185" s="13"/>
      <c r="O3185" s="13"/>
      <c r="P3185" s="13"/>
      <c r="Q3185" s="13"/>
      <c r="R3185" s="13"/>
      <c r="S3185" s="13"/>
      <c r="T3185" s="13"/>
      <c r="U3185" s="13"/>
      <c r="V3185" s="13"/>
      <c r="W3185" s="13"/>
      <c r="X3185" s="13"/>
      <c r="Y3185" s="13"/>
      <c r="Z3185" s="13"/>
      <c r="AA3185" s="13"/>
      <c r="AB3185" s="13"/>
      <c r="AC3185" s="13"/>
      <c r="AD3185" s="13"/>
      <c r="AE3185" s="13"/>
      <c r="AF3185" s="13"/>
      <c r="AG3185" s="13"/>
      <c r="AH3185" s="13"/>
      <c r="AI3185" s="13"/>
      <c r="AJ3185" s="13"/>
      <c r="AK3185" s="13"/>
      <c r="AL3185" s="13"/>
      <c r="AM3185" s="13"/>
      <c r="AN3185" s="13"/>
      <c r="AO3185" s="13"/>
      <c r="AP3185" s="13"/>
    </row>
    <row r="3186" spans="1:42" x14ac:dyDescent="0.25">
      <c r="A3186" s="13"/>
      <c r="C3186" s="13"/>
      <c r="D3186" s="13"/>
      <c r="E3186" s="13"/>
      <c r="F3186" s="13"/>
      <c r="G3186" s="13"/>
      <c r="H3186" s="13"/>
      <c r="I3186" s="13"/>
      <c r="J3186" s="13"/>
      <c r="K3186" s="13"/>
      <c r="L3186" s="13"/>
      <c r="M3186" s="13"/>
      <c r="N3186" s="13"/>
      <c r="O3186" s="13"/>
      <c r="P3186" s="13"/>
      <c r="Q3186" s="13"/>
      <c r="R3186" s="13"/>
      <c r="S3186" s="13"/>
      <c r="T3186" s="13"/>
      <c r="U3186" s="13"/>
      <c r="V3186" s="13"/>
      <c r="W3186" s="13"/>
      <c r="X3186" s="13"/>
      <c r="Y3186" s="13"/>
      <c r="Z3186" s="13"/>
      <c r="AA3186" s="13"/>
      <c r="AB3186" s="13"/>
      <c r="AC3186" s="13"/>
      <c r="AD3186" s="13"/>
      <c r="AE3186" s="13"/>
      <c r="AF3186" s="13"/>
      <c r="AG3186" s="13"/>
      <c r="AH3186" s="13"/>
      <c r="AI3186" s="13"/>
      <c r="AJ3186" s="13"/>
      <c r="AK3186" s="13"/>
      <c r="AL3186" s="13"/>
      <c r="AM3186" s="13"/>
      <c r="AN3186" s="13"/>
      <c r="AO3186" s="13"/>
      <c r="AP3186" s="13"/>
    </row>
    <row r="3187" spans="1:42" x14ac:dyDescent="0.25">
      <c r="A3187" s="13"/>
      <c r="C3187" s="13"/>
      <c r="D3187" s="13"/>
      <c r="E3187" s="13"/>
      <c r="F3187" s="13"/>
      <c r="G3187" s="13"/>
      <c r="H3187" s="13"/>
      <c r="I3187" s="13"/>
      <c r="J3187" s="13"/>
      <c r="K3187" s="13"/>
      <c r="L3187" s="13"/>
      <c r="M3187" s="13"/>
      <c r="N3187" s="13"/>
      <c r="O3187" s="13"/>
      <c r="P3187" s="13"/>
      <c r="Q3187" s="13"/>
      <c r="R3187" s="13"/>
      <c r="S3187" s="13"/>
      <c r="T3187" s="13"/>
      <c r="U3187" s="13"/>
      <c r="V3187" s="13"/>
      <c r="W3187" s="13"/>
      <c r="X3187" s="13"/>
      <c r="Y3187" s="13"/>
      <c r="Z3187" s="13"/>
      <c r="AA3187" s="13"/>
      <c r="AB3187" s="13"/>
      <c r="AC3187" s="13"/>
      <c r="AD3187" s="13"/>
      <c r="AE3187" s="13"/>
      <c r="AF3187" s="13"/>
      <c r="AG3187" s="13"/>
      <c r="AH3187" s="13"/>
      <c r="AI3187" s="13"/>
      <c r="AJ3187" s="13"/>
      <c r="AK3187" s="13"/>
      <c r="AL3187" s="13"/>
      <c r="AM3187" s="13"/>
      <c r="AN3187" s="13"/>
      <c r="AO3187" s="13"/>
      <c r="AP3187" s="13"/>
    </row>
    <row r="3188" spans="1:42" x14ac:dyDescent="0.25">
      <c r="A3188" s="13"/>
      <c r="C3188" s="13"/>
      <c r="D3188" s="13"/>
      <c r="E3188" s="13"/>
      <c r="F3188" s="13"/>
      <c r="G3188" s="13"/>
      <c r="H3188" s="13"/>
      <c r="I3188" s="13"/>
      <c r="J3188" s="13"/>
      <c r="K3188" s="13"/>
      <c r="L3188" s="13"/>
      <c r="M3188" s="13"/>
      <c r="N3188" s="13"/>
      <c r="O3188" s="13"/>
      <c r="P3188" s="13"/>
      <c r="Q3188" s="13"/>
      <c r="R3188" s="13"/>
      <c r="S3188" s="13"/>
      <c r="T3188" s="13"/>
      <c r="U3188" s="13"/>
      <c r="V3188" s="13"/>
      <c r="W3188" s="13"/>
      <c r="X3188" s="13"/>
      <c r="Y3188" s="13"/>
      <c r="Z3188" s="13"/>
      <c r="AA3188" s="13"/>
      <c r="AB3188" s="13"/>
      <c r="AC3188" s="13"/>
      <c r="AD3188" s="13"/>
      <c r="AE3188" s="13"/>
      <c r="AF3188" s="13"/>
      <c r="AG3188" s="13"/>
      <c r="AH3188" s="13"/>
      <c r="AI3188" s="13"/>
      <c r="AJ3188" s="13"/>
      <c r="AK3188" s="13"/>
      <c r="AL3188" s="13"/>
      <c r="AM3188" s="13"/>
      <c r="AN3188" s="13"/>
      <c r="AO3188" s="13"/>
      <c r="AP3188" s="13"/>
    </row>
    <row r="3189" spans="1:42" x14ac:dyDescent="0.25">
      <c r="A3189" s="13"/>
      <c r="C3189" s="13"/>
      <c r="D3189" s="13"/>
      <c r="E3189" s="13"/>
      <c r="F3189" s="13"/>
      <c r="G3189" s="13"/>
      <c r="H3189" s="13"/>
      <c r="I3189" s="13"/>
      <c r="J3189" s="13"/>
      <c r="K3189" s="13"/>
      <c r="L3189" s="13"/>
      <c r="M3189" s="13"/>
      <c r="N3189" s="13"/>
      <c r="O3189" s="13"/>
      <c r="P3189" s="13"/>
      <c r="Q3189" s="13"/>
      <c r="R3189" s="13"/>
      <c r="S3189" s="13"/>
      <c r="T3189" s="13"/>
      <c r="U3189" s="13"/>
      <c r="V3189" s="13"/>
      <c r="W3189" s="13"/>
      <c r="X3189" s="13"/>
      <c r="Y3189" s="13"/>
      <c r="Z3189" s="13"/>
      <c r="AA3189" s="13"/>
      <c r="AB3189" s="13"/>
      <c r="AC3189" s="13"/>
      <c r="AD3189" s="13"/>
      <c r="AE3189" s="13"/>
      <c r="AF3189" s="13"/>
      <c r="AG3189" s="13"/>
      <c r="AH3189" s="13"/>
      <c r="AI3189" s="13"/>
      <c r="AJ3189" s="13"/>
      <c r="AK3189" s="13"/>
      <c r="AL3189" s="13"/>
      <c r="AM3189" s="13"/>
      <c r="AN3189" s="13"/>
      <c r="AO3189" s="13"/>
      <c r="AP3189" s="13"/>
    </row>
    <row r="3190" spans="1:42" x14ac:dyDescent="0.25">
      <c r="A3190" s="13"/>
      <c r="C3190" s="13"/>
      <c r="D3190" s="13"/>
      <c r="E3190" s="13"/>
      <c r="F3190" s="13"/>
      <c r="G3190" s="13"/>
      <c r="H3190" s="13"/>
      <c r="I3190" s="13"/>
      <c r="J3190" s="13"/>
      <c r="K3190" s="13"/>
      <c r="L3190" s="13"/>
      <c r="M3190" s="13"/>
      <c r="N3190" s="13"/>
      <c r="O3190" s="13"/>
      <c r="P3190" s="13"/>
      <c r="Q3190" s="13"/>
      <c r="R3190" s="13"/>
      <c r="S3190" s="13"/>
      <c r="T3190" s="13"/>
      <c r="U3190" s="13"/>
      <c r="V3190" s="13"/>
      <c r="W3190" s="13"/>
      <c r="X3190" s="13"/>
      <c r="Y3190" s="13"/>
      <c r="Z3190" s="13"/>
      <c r="AA3190" s="13"/>
      <c r="AB3190" s="13"/>
      <c r="AC3190" s="13"/>
      <c r="AD3190" s="13"/>
      <c r="AE3190" s="13"/>
      <c r="AF3190" s="13"/>
      <c r="AG3190" s="13"/>
      <c r="AH3190" s="13"/>
      <c r="AI3190" s="13"/>
      <c r="AJ3190" s="13"/>
      <c r="AK3190" s="13"/>
      <c r="AL3190" s="13"/>
      <c r="AM3190" s="13"/>
      <c r="AN3190" s="13"/>
      <c r="AO3190" s="13"/>
      <c r="AP3190" s="13"/>
    </row>
    <row r="3191" spans="1:42" x14ac:dyDescent="0.25">
      <c r="A3191" s="13"/>
      <c r="C3191" s="13"/>
      <c r="D3191" s="13"/>
      <c r="E3191" s="13"/>
      <c r="F3191" s="13"/>
      <c r="G3191" s="13"/>
      <c r="H3191" s="13"/>
      <c r="I3191" s="13"/>
      <c r="J3191" s="13"/>
      <c r="K3191" s="13"/>
      <c r="L3191" s="13"/>
      <c r="M3191" s="13"/>
      <c r="N3191" s="13"/>
      <c r="O3191" s="13"/>
      <c r="P3191" s="13"/>
      <c r="Q3191" s="13"/>
      <c r="R3191" s="13"/>
      <c r="S3191" s="13"/>
      <c r="T3191" s="13"/>
      <c r="U3191" s="13"/>
      <c r="V3191" s="13"/>
      <c r="W3191" s="13"/>
      <c r="X3191" s="13"/>
      <c r="Y3191" s="13"/>
      <c r="Z3191" s="13"/>
      <c r="AA3191" s="13"/>
      <c r="AB3191" s="13"/>
      <c r="AC3191" s="13"/>
      <c r="AD3191" s="13"/>
      <c r="AE3191" s="13"/>
      <c r="AF3191" s="13"/>
      <c r="AG3191" s="13"/>
      <c r="AH3191" s="13"/>
      <c r="AI3191" s="13"/>
      <c r="AJ3191" s="13"/>
      <c r="AK3191" s="13"/>
      <c r="AL3191" s="13"/>
      <c r="AM3191" s="13"/>
      <c r="AN3191" s="13"/>
      <c r="AO3191" s="13"/>
      <c r="AP3191" s="13"/>
    </row>
    <row r="3192" spans="1:42" x14ac:dyDescent="0.25">
      <c r="A3192" s="13"/>
      <c r="C3192" s="13"/>
      <c r="D3192" s="13"/>
      <c r="E3192" s="13"/>
      <c r="F3192" s="13"/>
      <c r="G3192" s="13"/>
      <c r="H3192" s="13"/>
      <c r="I3192" s="13"/>
      <c r="J3192" s="13"/>
      <c r="K3192" s="13"/>
      <c r="L3192" s="13"/>
      <c r="M3192" s="13"/>
      <c r="N3192" s="13"/>
      <c r="O3192" s="13"/>
      <c r="P3192" s="13"/>
      <c r="Q3192" s="13"/>
      <c r="R3192" s="13"/>
      <c r="S3192" s="13"/>
      <c r="T3192" s="13"/>
      <c r="U3192" s="13"/>
      <c r="V3192" s="13"/>
      <c r="W3192" s="13"/>
      <c r="X3192" s="13"/>
      <c r="Y3192" s="13"/>
      <c r="Z3192" s="13"/>
      <c r="AA3192" s="13"/>
      <c r="AB3192" s="13"/>
      <c r="AC3192" s="13"/>
      <c r="AD3192" s="13"/>
      <c r="AE3192" s="13"/>
      <c r="AF3192" s="13"/>
      <c r="AG3192" s="13"/>
      <c r="AH3192" s="13"/>
      <c r="AI3192" s="13"/>
      <c r="AJ3192" s="13"/>
      <c r="AK3192" s="13"/>
      <c r="AL3192" s="13"/>
      <c r="AM3192" s="13"/>
      <c r="AN3192" s="13"/>
      <c r="AO3192" s="13"/>
      <c r="AP3192" s="13"/>
    </row>
    <row r="3193" spans="1:42" x14ac:dyDescent="0.25">
      <c r="A3193" s="13"/>
      <c r="C3193" s="13"/>
      <c r="D3193" s="13"/>
      <c r="E3193" s="13"/>
      <c r="F3193" s="13"/>
      <c r="G3193" s="13"/>
      <c r="H3193" s="13"/>
      <c r="I3193" s="13"/>
      <c r="J3193" s="13"/>
      <c r="K3193" s="13"/>
      <c r="L3193" s="13"/>
      <c r="M3193" s="13"/>
      <c r="N3193" s="13"/>
      <c r="O3193" s="13"/>
      <c r="P3193" s="13"/>
      <c r="Q3193" s="13"/>
      <c r="R3193" s="13"/>
      <c r="S3193" s="13"/>
      <c r="T3193" s="13"/>
      <c r="U3193" s="13"/>
      <c r="V3193" s="13"/>
      <c r="W3193" s="13"/>
      <c r="X3193" s="13"/>
      <c r="Y3193" s="13"/>
      <c r="Z3193" s="13"/>
      <c r="AA3193" s="13"/>
      <c r="AB3193" s="13"/>
      <c r="AC3193" s="13"/>
      <c r="AD3193" s="13"/>
      <c r="AE3193" s="13"/>
      <c r="AF3193" s="13"/>
      <c r="AG3193" s="13"/>
      <c r="AH3193" s="13"/>
      <c r="AI3193" s="13"/>
      <c r="AJ3193" s="13"/>
      <c r="AK3193" s="13"/>
      <c r="AL3193" s="13"/>
      <c r="AM3193" s="13"/>
      <c r="AN3193" s="13"/>
      <c r="AO3193" s="13"/>
      <c r="AP3193" s="13"/>
    </row>
    <row r="3194" spans="1:42" x14ac:dyDescent="0.25">
      <c r="A3194" s="13"/>
      <c r="C3194" s="13"/>
      <c r="D3194" s="13"/>
      <c r="E3194" s="13"/>
      <c r="F3194" s="13"/>
      <c r="G3194" s="13"/>
      <c r="H3194" s="13"/>
      <c r="I3194" s="13"/>
      <c r="J3194" s="13"/>
      <c r="K3194" s="13"/>
      <c r="L3194" s="13"/>
      <c r="M3194" s="13"/>
      <c r="N3194" s="13"/>
      <c r="O3194" s="13"/>
      <c r="P3194" s="13"/>
      <c r="Q3194" s="13"/>
      <c r="R3194" s="13"/>
      <c r="S3194" s="13"/>
      <c r="T3194" s="13"/>
      <c r="U3194" s="13"/>
      <c r="V3194" s="13"/>
      <c r="W3194" s="13"/>
      <c r="X3194" s="13"/>
      <c r="Y3194" s="13"/>
      <c r="Z3194" s="13"/>
      <c r="AA3194" s="13"/>
      <c r="AB3194" s="13"/>
      <c r="AC3194" s="13"/>
      <c r="AD3194" s="13"/>
      <c r="AE3194" s="13"/>
      <c r="AF3194" s="13"/>
      <c r="AG3194" s="13"/>
      <c r="AH3194" s="13"/>
      <c r="AI3194" s="13"/>
      <c r="AJ3194" s="13"/>
      <c r="AK3194" s="13"/>
      <c r="AL3194" s="13"/>
      <c r="AM3194" s="13"/>
      <c r="AN3194" s="13"/>
      <c r="AO3194" s="13"/>
      <c r="AP3194" s="13"/>
    </row>
    <row r="3195" spans="1:42" x14ac:dyDescent="0.25">
      <c r="A3195" s="13"/>
      <c r="C3195" s="13"/>
      <c r="D3195" s="13"/>
      <c r="E3195" s="13"/>
      <c r="F3195" s="13"/>
      <c r="G3195" s="13"/>
      <c r="H3195" s="13"/>
      <c r="I3195" s="13"/>
      <c r="J3195" s="13"/>
      <c r="K3195" s="13"/>
      <c r="L3195" s="13"/>
      <c r="M3195" s="13"/>
      <c r="N3195" s="13"/>
      <c r="O3195" s="13"/>
      <c r="P3195" s="13"/>
      <c r="Q3195" s="13"/>
      <c r="R3195" s="13"/>
      <c r="S3195" s="13"/>
      <c r="T3195" s="13"/>
      <c r="U3195" s="13"/>
      <c r="V3195" s="13"/>
      <c r="W3195" s="13"/>
      <c r="X3195" s="13"/>
      <c r="Y3195" s="13"/>
      <c r="Z3195" s="13"/>
      <c r="AA3195" s="13"/>
      <c r="AB3195" s="13"/>
      <c r="AC3195" s="13"/>
      <c r="AD3195" s="13"/>
      <c r="AE3195" s="13"/>
      <c r="AF3195" s="13"/>
      <c r="AG3195" s="13"/>
      <c r="AH3195" s="13"/>
      <c r="AI3195" s="13"/>
      <c r="AJ3195" s="13"/>
      <c r="AK3195" s="13"/>
      <c r="AL3195" s="13"/>
      <c r="AM3195" s="13"/>
      <c r="AN3195" s="13"/>
      <c r="AO3195" s="13"/>
      <c r="AP3195" s="13"/>
    </row>
    <row r="3196" spans="1:42" x14ac:dyDescent="0.25">
      <c r="A3196" s="13"/>
      <c r="C3196" s="13"/>
      <c r="D3196" s="13"/>
      <c r="E3196" s="13"/>
      <c r="F3196" s="13"/>
      <c r="G3196" s="13"/>
      <c r="H3196" s="13"/>
      <c r="I3196" s="13"/>
      <c r="J3196" s="13"/>
      <c r="K3196" s="13"/>
      <c r="L3196" s="13"/>
      <c r="M3196" s="13"/>
      <c r="N3196" s="13"/>
      <c r="O3196" s="13"/>
      <c r="P3196" s="13"/>
      <c r="Q3196" s="13"/>
      <c r="R3196" s="13"/>
      <c r="S3196" s="13"/>
      <c r="T3196" s="13"/>
      <c r="U3196" s="13"/>
      <c r="V3196" s="13"/>
      <c r="W3196" s="13"/>
      <c r="X3196" s="13"/>
      <c r="Y3196" s="13"/>
      <c r="Z3196" s="13"/>
      <c r="AA3196" s="13"/>
      <c r="AB3196" s="13"/>
      <c r="AC3196" s="13"/>
      <c r="AD3196" s="13"/>
      <c r="AE3196" s="13"/>
      <c r="AF3196" s="13"/>
      <c r="AG3196" s="13"/>
      <c r="AH3196" s="13"/>
      <c r="AI3196" s="13"/>
      <c r="AJ3196" s="13"/>
      <c r="AK3196" s="13"/>
      <c r="AL3196" s="13"/>
      <c r="AM3196" s="13"/>
      <c r="AN3196" s="13"/>
      <c r="AO3196" s="13"/>
      <c r="AP3196" s="13"/>
    </row>
    <row r="3197" spans="1:42" x14ac:dyDescent="0.25">
      <c r="A3197" s="13"/>
      <c r="C3197" s="13"/>
      <c r="D3197" s="13"/>
      <c r="E3197" s="13"/>
      <c r="F3197" s="13"/>
      <c r="G3197" s="13"/>
      <c r="H3197" s="13"/>
      <c r="I3197" s="13"/>
      <c r="J3197" s="13"/>
      <c r="K3197" s="13"/>
      <c r="L3197" s="13"/>
      <c r="M3197" s="13"/>
      <c r="N3197" s="13"/>
      <c r="O3197" s="13"/>
      <c r="P3197" s="13"/>
      <c r="Q3197" s="13"/>
      <c r="R3197" s="13"/>
      <c r="S3197" s="13"/>
      <c r="T3197" s="13"/>
      <c r="U3197" s="13"/>
      <c r="V3197" s="13"/>
      <c r="W3197" s="13"/>
      <c r="X3197" s="13"/>
      <c r="Y3197" s="13"/>
      <c r="Z3197" s="13"/>
      <c r="AA3197" s="13"/>
      <c r="AB3197" s="13"/>
      <c r="AC3197" s="13"/>
      <c r="AD3197" s="13"/>
      <c r="AE3197" s="13"/>
      <c r="AF3197" s="13"/>
      <c r="AG3197" s="13"/>
      <c r="AH3197" s="13"/>
      <c r="AI3197" s="13"/>
      <c r="AJ3197" s="13"/>
      <c r="AK3197" s="13"/>
      <c r="AL3197" s="13"/>
      <c r="AM3197" s="13"/>
      <c r="AN3197" s="13"/>
      <c r="AO3197" s="13"/>
      <c r="AP3197" s="13"/>
    </row>
    <row r="3198" spans="1:42" x14ac:dyDescent="0.25">
      <c r="A3198" s="13"/>
      <c r="C3198" s="13"/>
      <c r="D3198" s="13"/>
      <c r="E3198" s="13"/>
      <c r="F3198" s="13"/>
      <c r="G3198" s="13"/>
      <c r="H3198" s="13"/>
      <c r="I3198" s="13"/>
      <c r="J3198" s="13"/>
      <c r="K3198" s="13"/>
      <c r="L3198" s="13"/>
      <c r="M3198" s="13"/>
      <c r="N3198" s="13"/>
      <c r="O3198" s="13"/>
      <c r="P3198" s="13"/>
      <c r="Q3198" s="13"/>
      <c r="R3198" s="13"/>
      <c r="S3198" s="13"/>
      <c r="T3198" s="13"/>
      <c r="U3198" s="13"/>
      <c r="V3198" s="13"/>
      <c r="W3198" s="13"/>
      <c r="X3198" s="13"/>
      <c r="Y3198" s="13"/>
      <c r="Z3198" s="13"/>
      <c r="AA3198" s="13"/>
      <c r="AB3198" s="13"/>
      <c r="AC3198" s="13"/>
      <c r="AD3198" s="13"/>
      <c r="AE3198" s="13"/>
      <c r="AF3198" s="13"/>
      <c r="AG3198" s="13"/>
      <c r="AH3198" s="13"/>
      <c r="AI3198" s="13"/>
      <c r="AJ3198" s="13"/>
      <c r="AK3198" s="13"/>
      <c r="AL3198" s="13"/>
      <c r="AM3198" s="13"/>
      <c r="AN3198" s="13"/>
      <c r="AO3198" s="13"/>
      <c r="AP3198" s="13"/>
    </row>
    <row r="3199" spans="1:42" x14ac:dyDescent="0.25">
      <c r="A3199" s="13"/>
      <c r="C3199" s="13"/>
      <c r="D3199" s="13"/>
      <c r="E3199" s="13"/>
      <c r="F3199" s="13"/>
      <c r="G3199" s="13"/>
      <c r="H3199" s="13"/>
      <c r="I3199" s="13"/>
      <c r="J3199" s="13"/>
      <c r="K3199" s="13"/>
      <c r="L3199" s="13"/>
      <c r="M3199" s="13"/>
      <c r="N3199" s="13"/>
      <c r="O3199" s="13"/>
      <c r="P3199" s="13"/>
      <c r="Q3199" s="13"/>
      <c r="R3199" s="13"/>
      <c r="S3199" s="13"/>
      <c r="T3199" s="13"/>
      <c r="U3199" s="13"/>
      <c r="V3199" s="13"/>
      <c r="W3199" s="13"/>
      <c r="X3199" s="13"/>
      <c r="Y3199" s="13"/>
      <c r="Z3199" s="13"/>
      <c r="AA3199" s="13"/>
      <c r="AB3199" s="13"/>
      <c r="AC3199" s="13"/>
      <c r="AD3199" s="13"/>
      <c r="AE3199" s="13"/>
      <c r="AF3199" s="13"/>
      <c r="AG3199" s="13"/>
      <c r="AH3199" s="13"/>
      <c r="AI3199" s="13"/>
      <c r="AJ3199" s="13"/>
      <c r="AK3199" s="13"/>
      <c r="AL3199" s="13"/>
      <c r="AM3199" s="13"/>
      <c r="AN3199" s="13"/>
      <c r="AO3199" s="13"/>
      <c r="AP3199" s="13"/>
    </row>
    <row r="3200" spans="1:42" x14ac:dyDescent="0.25">
      <c r="A3200" s="13"/>
      <c r="C3200" s="13"/>
      <c r="D3200" s="13"/>
      <c r="E3200" s="13"/>
      <c r="F3200" s="13"/>
      <c r="G3200" s="13"/>
      <c r="H3200" s="13"/>
      <c r="I3200" s="13"/>
      <c r="J3200" s="13"/>
      <c r="K3200" s="13"/>
      <c r="L3200" s="13"/>
      <c r="M3200" s="13"/>
      <c r="N3200" s="13"/>
      <c r="O3200" s="13"/>
      <c r="P3200" s="13"/>
      <c r="Q3200" s="13"/>
      <c r="R3200" s="13"/>
      <c r="S3200" s="13"/>
      <c r="T3200" s="13"/>
      <c r="U3200" s="13"/>
      <c r="V3200" s="13"/>
      <c r="W3200" s="13"/>
      <c r="X3200" s="13"/>
      <c r="Y3200" s="13"/>
      <c r="Z3200" s="13"/>
      <c r="AA3200" s="13"/>
      <c r="AB3200" s="13"/>
      <c r="AC3200" s="13"/>
      <c r="AD3200" s="13"/>
      <c r="AE3200" s="13"/>
      <c r="AF3200" s="13"/>
      <c r="AG3200" s="13"/>
      <c r="AH3200" s="13"/>
      <c r="AI3200" s="13"/>
      <c r="AJ3200" s="13"/>
      <c r="AK3200" s="13"/>
      <c r="AL3200" s="13"/>
      <c r="AM3200" s="13"/>
      <c r="AN3200" s="13"/>
      <c r="AO3200" s="13"/>
      <c r="AP3200" s="13"/>
    </row>
    <row r="3201" spans="1:42" x14ac:dyDescent="0.25">
      <c r="A3201" s="13"/>
      <c r="C3201" s="13"/>
      <c r="D3201" s="13"/>
      <c r="E3201" s="13"/>
      <c r="F3201" s="13"/>
      <c r="G3201" s="13"/>
      <c r="H3201" s="13"/>
      <c r="I3201" s="13"/>
      <c r="J3201" s="13"/>
      <c r="K3201" s="13"/>
      <c r="L3201" s="13"/>
      <c r="M3201" s="13"/>
      <c r="N3201" s="13"/>
      <c r="O3201" s="13"/>
      <c r="P3201" s="13"/>
      <c r="Q3201" s="13"/>
      <c r="R3201" s="13"/>
      <c r="S3201" s="13"/>
      <c r="T3201" s="13"/>
      <c r="U3201" s="13"/>
      <c r="V3201" s="13"/>
      <c r="W3201" s="13"/>
      <c r="X3201" s="13"/>
      <c r="Y3201" s="13"/>
      <c r="Z3201" s="13"/>
      <c r="AA3201" s="13"/>
      <c r="AB3201" s="13"/>
      <c r="AC3201" s="13"/>
      <c r="AD3201" s="13"/>
      <c r="AE3201" s="13"/>
      <c r="AF3201" s="13"/>
      <c r="AG3201" s="13"/>
      <c r="AH3201" s="13"/>
      <c r="AI3201" s="13"/>
      <c r="AJ3201" s="13"/>
      <c r="AK3201" s="13"/>
      <c r="AL3201" s="13"/>
      <c r="AM3201" s="13"/>
      <c r="AN3201" s="13"/>
      <c r="AO3201" s="13"/>
      <c r="AP3201" s="13"/>
    </row>
    <row r="3202" spans="1:42" x14ac:dyDescent="0.25">
      <c r="A3202" s="13"/>
      <c r="C3202" s="13"/>
      <c r="D3202" s="13"/>
      <c r="E3202" s="13"/>
      <c r="F3202" s="13"/>
      <c r="G3202" s="13"/>
      <c r="H3202" s="13"/>
      <c r="I3202" s="13"/>
      <c r="J3202" s="13"/>
      <c r="K3202" s="13"/>
      <c r="L3202" s="13"/>
      <c r="M3202" s="13"/>
      <c r="N3202" s="13"/>
      <c r="O3202" s="13"/>
      <c r="P3202" s="13"/>
      <c r="Q3202" s="13"/>
      <c r="R3202" s="13"/>
      <c r="S3202" s="13"/>
      <c r="T3202" s="13"/>
      <c r="U3202" s="13"/>
      <c r="V3202" s="13"/>
      <c r="W3202" s="13"/>
      <c r="X3202" s="13"/>
      <c r="Y3202" s="13"/>
      <c r="Z3202" s="13"/>
      <c r="AA3202" s="13"/>
      <c r="AB3202" s="13"/>
      <c r="AC3202" s="13"/>
      <c r="AD3202" s="13"/>
      <c r="AE3202" s="13"/>
      <c r="AF3202" s="13"/>
      <c r="AG3202" s="13"/>
      <c r="AH3202" s="13"/>
      <c r="AI3202" s="13"/>
      <c r="AJ3202" s="13"/>
      <c r="AK3202" s="13"/>
      <c r="AL3202" s="13"/>
      <c r="AM3202" s="13"/>
      <c r="AN3202" s="13"/>
      <c r="AO3202" s="13"/>
      <c r="AP3202" s="13"/>
    </row>
    <row r="3203" spans="1:42" x14ac:dyDescent="0.25">
      <c r="A3203" s="13"/>
      <c r="C3203" s="13"/>
      <c r="D3203" s="13"/>
      <c r="E3203" s="13"/>
      <c r="F3203" s="13"/>
      <c r="G3203" s="13"/>
      <c r="H3203" s="13"/>
      <c r="I3203" s="13"/>
      <c r="J3203" s="13"/>
      <c r="K3203" s="13"/>
      <c r="L3203" s="13"/>
      <c r="M3203" s="13"/>
      <c r="N3203" s="13"/>
      <c r="O3203" s="13"/>
      <c r="P3203" s="13"/>
      <c r="Q3203" s="13"/>
      <c r="R3203" s="13"/>
      <c r="S3203" s="13"/>
      <c r="T3203" s="13"/>
      <c r="U3203" s="13"/>
      <c r="V3203" s="13"/>
      <c r="W3203" s="13"/>
      <c r="X3203" s="13"/>
      <c r="Y3203" s="13"/>
      <c r="Z3203" s="13"/>
      <c r="AA3203" s="13"/>
      <c r="AB3203" s="13"/>
      <c r="AC3203" s="13"/>
      <c r="AD3203" s="13"/>
      <c r="AE3203" s="13"/>
      <c r="AF3203" s="13"/>
      <c r="AG3203" s="13"/>
      <c r="AH3203" s="13"/>
      <c r="AI3203" s="13"/>
      <c r="AJ3203" s="13"/>
      <c r="AK3203" s="13"/>
      <c r="AL3203" s="13"/>
      <c r="AM3203" s="13"/>
      <c r="AN3203" s="13"/>
      <c r="AO3203" s="13"/>
      <c r="AP3203" s="13"/>
    </row>
    <row r="3204" spans="1:42" x14ac:dyDescent="0.25">
      <c r="A3204" s="13"/>
      <c r="C3204" s="13"/>
      <c r="D3204" s="13"/>
      <c r="E3204" s="13"/>
      <c r="F3204" s="13"/>
      <c r="G3204" s="13"/>
      <c r="H3204" s="13"/>
      <c r="I3204" s="13"/>
      <c r="J3204" s="13"/>
      <c r="K3204" s="13"/>
      <c r="L3204" s="13"/>
      <c r="M3204" s="13"/>
      <c r="N3204" s="13"/>
      <c r="O3204" s="13"/>
      <c r="P3204" s="13"/>
      <c r="Q3204" s="13"/>
      <c r="R3204" s="13"/>
      <c r="S3204" s="13"/>
      <c r="T3204" s="13"/>
      <c r="U3204" s="13"/>
      <c r="V3204" s="13"/>
      <c r="W3204" s="13"/>
      <c r="X3204" s="13"/>
      <c r="Y3204" s="13"/>
      <c r="Z3204" s="13"/>
      <c r="AA3204" s="13"/>
      <c r="AB3204" s="13"/>
      <c r="AC3204" s="13"/>
      <c r="AD3204" s="13"/>
      <c r="AE3204" s="13"/>
      <c r="AF3204" s="13"/>
      <c r="AG3204" s="13"/>
      <c r="AH3204" s="13"/>
      <c r="AI3204" s="13"/>
      <c r="AJ3204" s="13"/>
      <c r="AK3204" s="13"/>
      <c r="AL3204" s="13"/>
      <c r="AM3204" s="13"/>
      <c r="AN3204" s="13"/>
      <c r="AO3204" s="13"/>
      <c r="AP3204" s="13"/>
    </row>
    <row r="3205" spans="1:42" x14ac:dyDescent="0.25">
      <c r="A3205" s="13"/>
      <c r="C3205" s="13"/>
      <c r="D3205" s="13"/>
      <c r="E3205" s="13"/>
      <c r="F3205" s="13"/>
      <c r="G3205" s="13"/>
      <c r="H3205" s="13"/>
      <c r="I3205" s="13"/>
      <c r="J3205" s="13"/>
      <c r="K3205" s="13"/>
      <c r="L3205" s="13"/>
      <c r="M3205" s="13"/>
      <c r="N3205" s="13"/>
      <c r="O3205" s="13"/>
      <c r="P3205" s="13"/>
      <c r="Q3205" s="13"/>
      <c r="R3205" s="13"/>
      <c r="S3205" s="13"/>
      <c r="T3205" s="13"/>
      <c r="U3205" s="13"/>
      <c r="V3205" s="13"/>
      <c r="W3205" s="13"/>
      <c r="X3205" s="13"/>
      <c r="Y3205" s="13"/>
      <c r="Z3205" s="13"/>
      <c r="AA3205" s="13"/>
      <c r="AB3205" s="13"/>
      <c r="AC3205" s="13"/>
      <c r="AD3205" s="13"/>
      <c r="AE3205" s="13"/>
      <c r="AF3205" s="13"/>
      <c r="AG3205" s="13"/>
      <c r="AH3205" s="13"/>
      <c r="AI3205" s="13"/>
      <c r="AJ3205" s="13"/>
      <c r="AK3205" s="13"/>
      <c r="AL3205" s="13"/>
      <c r="AM3205" s="13"/>
      <c r="AN3205" s="13"/>
      <c r="AO3205" s="13"/>
      <c r="AP3205" s="13"/>
    </row>
    <row r="3206" spans="1:42" x14ac:dyDescent="0.25">
      <c r="A3206" s="13"/>
      <c r="C3206" s="13"/>
      <c r="D3206" s="13"/>
      <c r="E3206" s="13"/>
      <c r="F3206" s="13"/>
      <c r="G3206" s="13"/>
      <c r="H3206" s="13"/>
      <c r="I3206" s="13"/>
      <c r="J3206" s="13"/>
      <c r="K3206" s="13"/>
      <c r="L3206" s="13"/>
      <c r="M3206" s="13"/>
      <c r="N3206" s="13"/>
      <c r="O3206" s="13"/>
      <c r="P3206" s="13"/>
      <c r="Q3206" s="13"/>
      <c r="R3206" s="13"/>
      <c r="S3206" s="13"/>
      <c r="T3206" s="13"/>
      <c r="U3206" s="13"/>
      <c r="V3206" s="13"/>
      <c r="W3206" s="13"/>
      <c r="X3206" s="13"/>
      <c r="Y3206" s="13"/>
      <c r="Z3206" s="13"/>
      <c r="AA3206" s="13"/>
      <c r="AB3206" s="13"/>
      <c r="AC3206" s="13"/>
      <c r="AD3206" s="13"/>
      <c r="AE3206" s="13"/>
      <c r="AF3206" s="13"/>
      <c r="AG3206" s="13"/>
      <c r="AH3206" s="13"/>
      <c r="AI3206" s="13"/>
      <c r="AJ3206" s="13"/>
      <c r="AK3206" s="13"/>
      <c r="AL3206" s="13"/>
      <c r="AM3206" s="13"/>
      <c r="AN3206" s="13"/>
      <c r="AO3206" s="13"/>
      <c r="AP3206" s="13"/>
    </row>
    <row r="3207" spans="1:42" x14ac:dyDescent="0.25">
      <c r="A3207" s="13"/>
      <c r="C3207" s="13"/>
      <c r="D3207" s="13"/>
      <c r="E3207" s="13"/>
      <c r="F3207" s="13"/>
      <c r="G3207" s="13"/>
      <c r="H3207" s="13"/>
      <c r="I3207" s="13"/>
      <c r="J3207" s="13"/>
      <c r="K3207" s="13"/>
      <c r="L3207" s="13"/>
      <c r="M3207" s="13"/>
      <c r="N3207" s="13"/>
      <c r="O3207" s="13"/>
      <c r="P3207" s="13"/>
      <c r="Q3207" s="13"/>
      <c r="R3207" s="13"/>
      <c r="S3207" s="13"/>
      <c r="T3207" s="13"/>
      <c r="U3207" s="13"/>
      <c r="V3207" s="13"/>
      <c r="W3207" s="13"/>
      <c r="X3207" s="13"/>
      <c r="Y3207" s="13"/>
      <c r="Z3207" s="13"/>
      <c r="AA3207" s="13"/>
      <c r="AB3207" s="13"/>
      <c r="AC3207" s="13"/>
      <c r="AD3207" s="13"/>
      <c r="AE3207" s="13"/>
      <c r="AF3207" s="13"/>
      <c r="AG3207" s="13"/>
      <c r="AH3207" s="13"/>
      <c r="AI3207" s="13"/>
      <c r="AJ3207" s="13"/>
      <c r="AK3207" s="13"/>
      <c r="AL3207" s="13"/>
      <c r="AM3207" s="13"/>
      <c r="AN3207" s="13"/>
      <c r="AO3207" s="13"/>
      <c r="AP3207" s="13"/>
    </row>
    <row r="3208" spans="1:42" x14ac:dyDescent="0.25">
      <c r="A3208" s="13"/>
      <c r="C3208" s="13"/>
      <c r="D3208" s="13"/>
      <c r="E3208" s="13"/>
      <c r="F3208" s="13"/>
      <c r="G3208" s="13"/>
      <c r="H3208" s="13"/>
      <c r="I3208" s="13"/>
      <c r="J3208" s="13"/>
      <c r="K3208" s="13"/>
      <c r="L3208" s="13"/>
      <c r="M3208" s="13"/>
      <c r="N3208" s="13"/>
      <c r="O3208" s="13"/>
      <c r="P3208" s="13"/>
      <c r="Q3208" s="13"/>
      <c r="R3208" s="13"/>
      <c r="S3208" s="13"/>
      <c r="T3208" s="13"/>
      <c r="U3208" s="13"/>
      <c r="V3208" s="13"/>
      <c r="W3208" s="13"/>
      <c r="X3208" s="13"/>
      <c r="Y3208" s="13"/>
      <c r="Z3208" s="13"/>
      <c r="AA3208" s="13"/>
      <c r="AB3208" s="13"/>
      <c r="AC3208" s="13"/>
      <c r="AD3208" s="13"/>
      <c r="AE3208" s="13"/>
      <c r="AF3208" s="13"/>
      <c r="AG3208" s="13"/>
      <c r="AH3208" s="13"/>
      <c r="AI3208" s="13"/>
      <c r="AJ3208" s="13"/>
      <c r="AK3208" s="13"/>
      <c r="AL3208" s="13"/>
      <c r="AM3208" s="13"/>
      <c r="AN3208" s="13"/>
      <c r="AO3208" s="13"/>
      <c r="AP3208" s="13"/>
    </row>
    <row r="3209" spans="1:42" x14ac:dyDescent="0.25">
      <c r="A3209" s="13"/>
      <c r="C3209" s="13"/>
      <c r="D3209" s="13"/>
      <c r="E3209" s="13"/>
      <c r="F3209" s="13"/>
      <c r="G3209" s="13"/>
      <c r="H3209" s="13"/>
      <c r="I3209" s="13"/>
      <c r="J3209" s="13"/>
      <c r="K3209" s="13"/>
      <c r="L3209" s="13"/>
      <c r="M3209" s="13"/>
      <c r="N3209" s="13"/>
      <c r="O3209" s="13"/>
      <c r="P3209" s="13"/>
      <c r="Q3209" s="13"/>
      <c r="R3209" s="13"/>
      <c r="S3209" s="13"/>
      <c r="T3209" s="13"/>
      <c r="U3209" s="13"/>
      <c r="V3209" s="13"/>
      <c r="W3209" s="13"/>
      <c r="X3209" s="13"/>
      <c r="Y3209" s="13"/>
      <c r="Z3209" s="13"/>
      <c r="AA3209" s="13"/>
      <c r="AB3209" s="13"/>
      <c r="AC3209" s="13"/>
      <c r="AD3209" s="13"/>
      <c r="AE3209" s="13"/>
      <c r="AF3209" s="13"/>
      <c r="AG3209" s="13"/>
      <c r="AH3209" s="13"/>
      <c r="AI3209" s="13"/>
      <c r="AJ3209" s="13"/>
      <c r="AK3209" s="13"/>
      <c r="AL3209" s="13"/>
      <c r="AM3209" s="13"/>
      <c r="AN3209" s="13"/>
      <c r="AO3209" s="13"/>
      <c r="AP3209" s="13"/>
    </row>
    <row r="3210" spans="1:42" x14ac:dyDescent="0.25">
      <c r="A3210" s="13"/>
      <c r="C3210" s="13"/>
      <c r="D3210" s="13"/>
      <c r="E3210" s="13"/>
      <c r="F3210" s="13"/>
      <c r="G3210" s="13"/>
      <c r="H3210" s="13"/>
      <c r="I3210" s="13"/>
      <c r="J3210" s="13"/>
      <c r="K3210" s="13"/>
      <c r="L3210" s="13"/>
      <c r="M3210" s="13"/>
      <c r="N3210" s="13"/>
      <c r="O3210" s="13"/>
      <c r="P3210" s="13"/>
      <c r="Q3210" s="13"/>
      <c r="R3210" s="13"/>
      <c r="S3210" s="13"/>
      <c r="T3210" s="13"/>
      <c r="U3210" s="13"/>
      <c r="V3210" s="13"/>
      <c r="W3210" s="13"/>
      <c r="X3210" s="13"/>
      <c r="Y3210" s="13"/>
      <c r="Z3210" s="13"/>
      <c r="AA3210" s="13"/>
      <c r="AB3210" s="13"/>
      <c r="AC3210" s="13"/>
      <c r="AD3210" s="13"/>
      <c r="AE3210" s="13"/>
      <c r="AF3210" s="13"/>
      <c r="AG3210" s="13"/>
      <c r="AH3210" s="13"/>
      <c r="AI3210" s="13"/>
      <c r="AJ3210" s="13"/>
      <c r="AK3210" s="13"/>
      <c r="AL3210" s="13"/>
      <c r="AM3210" s="13"/>
      <c r="AN3210" s="13"/>
      <c r="AO3210" s="13"/>
      <c r="AP3210" s="13"/>
    </row>
    <row r="3211" spans="1:42" x14ac:dyDescent="0.25">
      <c r="A3211" s="13"/>
      <c r="C3211" s="13"/>
      <c r="D3211" s="13"/>
      <c r="E3211" s="13"/>
      <c r="F3211" s="13"/>
      <c r="G3211" s="13"/>
      <c r="H3211" s="13"/>
      <c r="I3211" s="13"/>
      <c r="J3211" s="13"/>
      <c r="K3211" s="13"/>
      <c r="L3211" s="13"/>
      <c r="M3211" s="13"/>
      <c r="N3211" s="13"/>
      <c r="O3211" s="13"/>
      <c r="P3211" s="13"/>
      <c r="Q3211" s="13"/>
      <c r="R3211" s="13"/>
      <c r="S3211" s="13"/>
      <c r="T3211" s="13"/>
      <c r="U3211" s="13"/>
      <c r="V3211" s="13"/>
      <c r="W3211" s="13"/>
      <c r="X3211" s="13"/>
      <c r="Y3211" s="13"/>
      <c r="Z3211" s="13"/>
      <c r="AA3211" s="13"/>
      <c r="AB3211" s="13"/>
      <c r="AC3211" s="13"/>
      <c r="AD3211" s="13"/>
      <c r="AE3211" s="13"/>
      <c r="AF3211" s="13"/>
      <c r="AG3211" s="13"/>
      <c r="AH3211" s="13"/>
      <c r="AI3211" s="13"/>
      <c r="AJ3211" s="13"/>
      <c r="AK3211" s="13"/>
      <c r="AL3211" s="13"/>
      <c r="AM3211" s="13"/>
      <c r="AN3211" s="13"/>
      <c r="AO3211" s="13"/>
      <c r="AP3211" s="13"/>
    </row>
    <row r="3212" spans="1:42" x14ac:dyDescent="0.25">
      <c r="A3212" s="13"/>
      <c r="C3212" s="13"/>
      <c r="D3212" s="13"/>
      <c r="E3212" s="13"/>
      <c r="F3212" s="13"/>
      <c r="G3212" s="13"/>
      <c r="H3212" s="13"/>
      <c r="I3212" s="13"/>
      <c r="J3212" s="13"/>
      <c r="K3212" s="13"/>
      <c r="L3212" s="13"/>
      <c r="M3212" s="13"/>
      <c r="N3212" s="13"/>
      <c r="O3212" s="13"/>
      <c r="P3212" s="13"/>
      <c r="Q3212" s="13"/>
      <c r="R3212" s="13"/>
      <c r="S3212" s="13"/>
      <c r="T3212" s="13"/>
      <c r="U3212" s="13"/>
      <c r="V3212" s="13"/>
      <c r="W3212" s="13"/>
      <c r="X3212" s="13"/>
      <c r="Y3212" s="13"/>
      <c r="Z3212" s="13"/>
      <c r="AA3212" s="13"/>
      <c r="AB3212" s="13"/>
      <c r="AC3212" s="13"/>
      <c r="AD3212" s="13"/>
      <c r="AE3212" s="13"/>
      <c r="AF3212" s="13"/>
      <c r="AG3212" s="13"/>
      <c r="AH3212" s="13"/>
      <c r="AI3212" s="13"/>
      <c r="AJ3212" s="13"/>
      <c r="AK3212" s="13"/>
      <c r="AL3212" s="13"/>
      <c r="AM3212" s="13"/>
      <c r="AN3212" s="13"/>
      <c r="AO3212" s="13"/>
      <c r="AP3212" s="13"/>
    </row>
    <row r="3213" spans="1:42" x14ac:dyDescent="0.25">
      <c r="A3213" s="13"/>
      <c r="C3213" s="13"/>
      <c r="D3213" s="13"/>
      <c r="E3213" s="13"/>
      <c r="F3213" s="13"/>
      <c r="G3213" s="13"/>
      <c r="H3213" s="13"/>
      <c r="I3213" s="13"/>
      <c r="J3213" s="13"/>
      <c r="K3213" s="13"/>
      <c r="L3213" s="13"/>
      <c r="M3213" s="13"/>
      <c r="N3213" s="13"/>
      <c r="O3213" s="13"/>
      <c r="P3213" s="13"/>
      <c r="Q3213" s="13"/>
      <c r="R3213" s="13"/>
      <c r="S3213" s="13"/>
      <c r="T3213" s="13"/>
      <c r="U3213" s="13"/>
      <c r="V3213" s="13"/>
      <c r="W3213" s="13"/>
      <c r="X3213" s="13"/>
      <c r="Y3213" s="13"/>
      <c r="Z3213" s="13"/>
      <c r="AA3213" s="13"/>
      <c r="AB3213" s="13"/>
      <c r="AC3213" s="13"/>
      <c r="AD3213" s="13"/>
      <c r="AE3213" s="13"/>
      <c r="AF3213" s="13"/>
      <c r="AG3213" s="13"/>
      <c r="AH3213" s="13"/>
      <c r="AI3213" s="13"/>
      <c r="AJ3213" s="13"/>
      <c r="AK3213" s="13"/>
      <c r="AL3213" s="13"/>
      <c r="AM3213" s="13"/>
      <c r="AN3213" s="13"/>
      <c r="AO3213" s="13"/>
      <c r="AP3213" s="13"/>
    </row>
    <row r="3214" spans="1:42" x14ac:dyDescent="0.25">
      <c r="A3214" s="13"/>
      <c r="C3214" s="13"/>
      <c r="D3214" s="13"/>
      <c r="E3214" s="13"/>
      <c r="F3214" s="13"/>
      <c r="G3214" s="13"/>
      <c r="H3214" s="13"/>
      <c r="I3214" s="13"/>
      <c r="J3214" s="13"/>
      <c r="K3214" s="13"/>
      <c r="L3214" s="13"/>
      <c r="M3214" s="13"/>
      <c r="N3214" s="13"/>
      <c r="O3214" s="13"/>
      <c r="P3214" s="13"/>
      <c r="Q3214" s="13"/>
      <c r="R3214" s="13"/>
      <c r="S3214" s="13"/>
      <c r="T3214" s="13"/>
      <c r="U3214" s="13"/>
      <c r="V3214" s="13"/>
      <c r="W3214" s="13"/>
      <c r="X3214" s="13"/>
      <c r="Y3214" s="13"/>
      <c r="Z3214" s="13"/>
      <c r="AA3214" s="13"/>
      <c r="AB3214" s="13"/>
      <c r="AC3214" s="13"/>
      <c r="AD3214" s="13"/>
      <c r="AE3214" s="13"/>
      <c r="AF3214" s="13"/>
      <c r="AG3214" s="13"/>
      <c r="AH3214" s="13"/>
      <c r="AI3214" s="13"/>
      <c r="AJ3214" s="13"/>
      <c r="AK3214" s="13"/>
      <c r="AL3214" s="13"/>
      <c r="AM3214" s="13"/>
      <c r="AN3214" s="13"/>
      <c r="AO3214" s="13"/>
      <c r="AP3214" s="13"/>
    </row>
    <row r="3215" spans="1:42" x14ac:dyDescent="0.25">
      <c r="A3215" s="13"/>
      <c r="C3215" s="13"/>
      <c r="D3215" s="13"/>
      <c r="E3215" s="13"/>
      <c r="F3215" s="13"/>
      <c r="G3215" s="13"/>
      <c r="H3215" s="13"/>
      <c r="I3215" s="13"/>
      <c r="J3215" s="13"/>
      <c r="K3215" s="13"/>
      <c r="L3215" s="13"/>
      <c r="M3215" s="13"/>
      <c r="N3215" s="13"/>
      <c r="O3215" s="13"/>
      <c r="P3215" s="13"/>
      <c r="Q3215" s="13"/>
      <c r="R3215" s="13"/>
      <c r="S3215" s="13"/>
      <c r="T3215" s="13"/>
      <c r="U3215" s="13"/>
      <c r="V3215" s="13"/>
      <c r="W3215" s="13"/>
      <c r="X3215" s="13"/>
      <c r="Y3215" s="13"/>
      <c r="Z3215" s="13"/>
      <c r="AA3215" s="13"/>
      <c r="AB3215" s="13"/>
      <c r="AC3215" s="13"/>
      <c r="AD3215" s="13"/>
      <c r="AE3215" s="13"/>
      <c r="AF3215" s="13"/>
      <c r="AG3215" s="13"/>
      <c r="AH3215" s="13"/>
      <c r="AI3215" s="13"/>
      <c r="AJ3215" s="13"/>
      <c r="AK3215" s="13"/>
      <c r="AL3215" s="13"/>
      <c r="AM3215" s="13"/>
      <c r="AN3215" s="13"/>
      <c r="AO3215" s="13"/>
      <c r="AP3215" s="13"/>
    </row>
    <row r="3216" spans="1:42" x14ac:dyDescent="0.25">
      <c r="A3216" s="13"/>
      <c r="C3216" s="13"/>
      <c r="D3216" s="13"/>
      <c r="E3216" s="13"/>
      <c r="F3216" s="13"/>
      <c r="G3216" s="13"/>
      <c r="H3216" s="13"/>
      <c r="I3216" s="13"/>
      <c r="J3216" s="13"/>
      <c r="K3216" s="13"/>
      <c r="L3216" s="13"/>
      <c r="M3216" s="13"/>
      <c r="N3216" s="13"/>
      <c r="O3216" s="13"/>
      <c r="P3216" s="13"/>
      <c r="Q3216" s="13"/>
      <c r="R3216" s="13"/>
      <c r="S3216" s="13"/>
      <c r="T3216" s="13"/>
      <c r="U3216" s="13"/>
      <c r="V3216" s="13"/>
      <c r="W3216" s="13"/>
      <c r="X3216" s="13"/>
      <c r="Y3216" s="13"/>
      <c r="Z3216" s="13"/>
      <c r="AA3216" s="13"/>
      <c r="AB3216" s="13"/>
      <c r="AC3216" s="13"/>
      <c r="AD3216" s="13"/>
      <c r="AE3216" s="13"/>
      <c r="AF3216" s="13"/>
      <c r="AG3216" s="13"/>
      <c r="AH3216" s="13"/>
      <c r="AI3216" s="13"/>
      <c r="AJ3216" s="13"/>
      <c r="AK3216" s="13"/>
      <c r="AL3216" s="13"/>
      <c r="AM3216" s="13"/>
      <c r="AN3216" s="13"/>
      <c r="AO3216" s="13"/>
      <c r="AP3216" s="13"/>
    </row>
    <row r="3217" spans="1:42" x14ac:dyDescent="0.25">
      <c r="A3217" s="13"/>
      <c r="C3217" s="13"/>
      <c r="D3217" s="13"/>
      <c r="E3217" s="13"/>
      <c r="F3217" s="13"/>
      <c r="G3217" s="13"/>
      <c r="H3217" s="13"/>
      <c r="I3217" s="13"/>
      <c r="J3217" s="13"/>
      <c r="K3217" s="13"/>
      <c r="L3217" s="13"/>
      <c r="M3217" s="13"/>
      <c r="N3217" s="13"/>
      <c r="O3217" s="13"/>
      <c r="P3217" s="13"/>
      <c r="Q3217" s="13"/>
      <c r="R3217" s="13"/>
      <c r="S3217" s="13"/>
      <c r="T3217" s="13"/>
      <c r="U3217" s="13"/>
      <c r="V3217" s="13"/>
      <c r="W3217" s="13"/>
      <c r="X3217" s="13"/>
      <c r="Y3217" s="13"/>
      <c r="Z3217" s="13"/>
      <c r="AA3217" s="13"/>
      <c r="AB3217" s="13"/>
      <c r="AC3217" s="13"/>
      <c r="AD3217" s="13"/>
      <c r="AE3217" s="13"/>
      <c r="AF3217" s="13"/>
      <c r="AG3217" s="13"/>
      <c r="AH3217" s="13"/>
      <c r="AI3217" s="13"/>
      <c r="AJ3217" s="13"/>
      <c r="AK3217" s="13"/>
      <c r="AL3217" s="13"/>
      <c r="AM3217" s="13"/>
      <c r="AN3217" s="13"/>
      <c r="AO3217" s="13"/>
      <c r="AP3217" s="13"/>
    </row>
    <row r="3218" spans="1:42" x14ac:dyDescent="0.25">
      <c r="A3218" s="13"/>
      <c r="C3218" s="13"/>
      <c r="D3218" s="13"/>
      <c r="E3218" s="13"/>
      <c r="F3218" s="13"/>
      <c r="G3218" s="13"/>
      <c r="H3218" s="13"/>
      <c r="I3218" s="13"/>
      <c r="J3218" s="13"/>
      <c r="K3218" s="13"/>
      <c r="L3218" s="13"/>
      <c r="M3218" s="13"/>
      <c r="N3218" s="13"/>
      <c r="O3218" s="13"/>
      <c r="P3218" s="13"/>
      <c r="Q3218" s="13"/>
      <c r="R3218" s="13"/>
      <c r="S3218" s="13"/>
      <c r="T3218" s="13"/>
      <c r="U3218" s="13"/>
      <c r="V3218" s="13"/>
      <c r="W3218" s="13"/>
      <c r="X3218" s="13"/>
      <c r="Y3218" s="13"/>
      <c r="Z3218" s="13"/>
      <c r="AA3218" s="13"/>
      <c r="AB3218" s="13"/>
      <c r="AC3218" s="13"/>
      <c r="AD3218" s="13"/>
      <c r="AE3218" s="13"/>
      <c r="AF3218" s="13"/>
      <c r="AG3218" s="13"/>
      <c r="AH3218" s="13"/>
      <c r="AI3218" s="13"/>
      <c r="AJ3218" s="13"/>
      <c r="AK3218" s="13"/>
      <c r="AL3218" s="13"/>
      <c r="AM3218" s="13"/>
      <c r="AN3218" s="13"/>
      <c r="AO3218" s="13"/>
      <c r="AP3218" s="13"/>
    </row>
    <row r="3219" spans="1:42" x14ac:dyDescent="0.25">
      <c r="A3219" s="13"/>
      <c r="C3219" s="13"/>
      <c r="D3219" s="13"/>
      <c r="E3219" s="13"/>
      <c r="F3219" s="13"/>
      <c r="G3219" s="13"/>
      <c r="H3219" s="13"/>
      <c r="I3219" s="13"/>
      <c r="J3219" s="13"/>
      <c r="K3219" s="13"/>
      <c r="L3219" s="13"/>
      <c r="M3219" s="13"/>
      <c r="N3219" s="13"/>
      <c r="O3219" s="13"/>
      <c r="P3219" s="13"/>
      <c r="Q3219" s="13"/>
      <c r="R3219" s="13"/>
      <c r="S3219" s="13"/>
      <c r="T3219" s="13"/>
      <c r="U3219" s="13"/>
      <c r="V3219" s="13"/>
      <c r="W3219" s="13"/>
      <c r="X3219" s="13"/>
      <c r="Y3219" s="13"/>
      <c r="Z3219" s="13"/>
      <c r="AA3219" s="13"/>
      <c r="AB3219" s="13"/>
      <c r="AC3219" s="13"/>
      <c r="AD3219" s="13"/>
      <c r="AE3219" s="13"/>
      <c r="AF3219" s="13"/>
      <c r="AG3219" s="13"/>
      <c r="AH3219" s="13"/>
      <c r="AI3219" s="13"/>
      <c r="AJ3219" s="13"/>
      <c r="AK3219" s="13"/>
      <c r="AL3219" s="13"/>
      <c r="AM3219" s="13"/>
      <c r="AN3219" s="13"/>
      <c r="AO3219" s="13"/>
      <c r="AP3219" s="13"/>
    </row>
    <row r="3220" spans="1:42" x14ac:dyDescent="0.25">
      <c r="A3220" s="13"/>
      <c r="C3220" s="13"/>
      <c r="D3220" s="13"/>
      <c r="E3220" s="13"/>
      <c r="F3220" s="13"/>
      <c r="G3220" s="13"/>
      <c r="H3220" s="13"/>
      <c r="I3220" s="13"/>
      <c r="J3220" s="13"/>
      <c r="K3220" s="13"/>
      <c r="L3220" s="13"/>
      <c r="M3220" s="13"/>
      <c r="N3220" s="13"/>
      <c r="O3220" s="13"/>
      <c r="P3220" s="13"/>
      <c r="Q3220" s="13"/>
      <c r="R3220" s="13"/>
      <c r="S3220" s="13"/>
      <c r="T3220" s="13"/>
      <c r="U3220" s="13"/>
      <c r="V3220" s="13"/>
      <c r="W3220" s="13"/>
      <c r="X3220" s="13"/>
      <c r="Y3220" s="13"/>
      <c r="Z3220" s="13"/>
      <c r="AA3220" s="13"/>
      <c r="AB3220" s="13"/>
      <c r="AC3220" s="13"/>
      <c r="AD3220" s="13"/>
      <c r="AE3220" s="13"/>
      <c r="AF3220" s="13"/>
      <c r="AG3220" s="13"/>
      <c r="AH3220" s="13"/>
      <c r="AI3220" s="13"/>
      <c r="AJ3220" s="13"/>
      <c r="AK3220" s="13"/>
      <c r="AL3220" s="13"/>
      <c r="AM3220" s="13"/>
      <c r="AN3220" s="13"/>
      <c r="AO3220" s="13"/>
      <c r="AP3220" s="13"/>
    </row>
    <row r="3221" spans="1:42" x14ac:dyDescent="0.25">
      <c r="A3221" s="13"/>
      <c r="C3221" s="13"/>
      <c r="D3221" s="13"/>
      <c r="E3221" s="13"/>
      <c r="F3221" s="13"/>
      <c r="G3221" s="13"/>
      <c r="H3221" s="13"/>
      <c r="I3221" s="13"/>
      <c r="J3221" s="13"/>
      <c r="K3221" s="13"/>
      <c r="L3221" s="13"/>
      <c r="M3221" s="13"/>
      <c r="N3221" s="13"/>
      <c r="O3221" s="13"/>
      <c r="P3221" s="13"/>
      <c r="Q3221" s="13"/>
      <c r="R3221" s="13"/>
      <c r="S3221" s="13"/>
      <c r="T3221" s="13"/>
      <c r="U3221" s="13"/>
      <c r="V3221" s="13"/>
      <c r="W3221" s="13"/>
      <c r="X3221" s="13"/>
      <c r="Y3221" s="13"/>
      <c r="Z3221" s="13"/>
      <c r="AA3221" s="13"/>
      <c r="AB3221" s="13"/>
      <c r="AC3221" s="13"/>
      <c r="AD3221" s="13"/>
      <c r="AE3221" s="13"/>
      <c r="AF3221" s="13"/>
      <c r="AG3221" s="13"/>
      <c r="AH3221" s="13"/>
      <c r="AI3221" s="13"/>
      <c r="AJ3221" s="13"/>
      <c r="AK3221" s="13"/>
      <c r="AL3221" s="13"/>
      <c r="AM3221" s="13"/>
      <c r="AN3221" s="13"/>
      <c r="AO3221" s="13"/>
      <c r="AP3221" s="13"/>
    </row>
    <row r="3222" spans="1:42" x14ac:dyDescent="0.25">
      <c r="A3222" s="13"/>
      <c r="C3222" s="13"/>
      <c r="D3222" s="13"/>
      <c r="E3222" s="13"/>
      <c r="F3222" s="13"/>
      <c r="G3222" s="13"/>
      <c r="H3222" s="13"/>
      <c r="I3222" s="13"/>
      <c r="J3222" s="13"/>
      <c r="K3222" s="13"/>
      <c r="L3222" s="13"/>
      <c r="M3222" s="13"/>
      <c r="N3222" s="13"/>
      <c r="O3222" s="13"/>
      <c r="P3222" s="13"/>
      <c r="Q3222" s="13"/>
      <c r="R3222" s="13"/>
      <c r="S3222" s="13"/>
      <c r="T3222" s="13"/>
      <c r="U3222" s="13"/>
      <c r="V3222" s="13"/>
      <c r="W3222" s="13"/>
      <c r="X3222" s="13"/>
      <c r="Y3222" s="13"/>
      <c r="Z3222" s="13"/>
      <c r="AA3222" s="13"/>
      <c r="AB3222" s="13"/>
      <c r="AC3222" s="13"/>
      <c r="AD3222" s="13"/>
      <c r="AE3222" s="13"/>
      <c r="AF3222" s="13"/>
      <c r="AG3222" s="13"/>
      <c r="AH3222" s="13"/>
      <c r="AI3222" s="13"/>
      <c r="AJ3222" s="13"/>
      <c r="AK3222" s="13"/>
      <c r="AL3222" s="13"/>
      <c r="AM3222" s="13"/>
      <c r="AN3222" s="13"/>
      <c r="AO3222" s="13"/>
      <c r="AP3222" s="13"/>
    </row>
    <row r="3223" spans="1:42" x14ac:dyDescent="0.25">
      <c r="A3223" s="13"/>
      <c r="C3223" s="13"/>
      <c r="D3223" s="13"/>
      <c r="E3223" s="13"/>
      <c r="F3223" s="13"/>
      <c r="G3223" s="13"/>
      <c r="H3223" s="13"/>
      <c r="I3223" s="13"/>
      <c r="J3223" s="13"/>
      <c r="K3223" s="13"/>
      <c r="L3223" s="13"/>
      <c r="M3223" s="13"/>
      <c r="N3223" s="13"/>
      <c r="O3223" s="13"/>
      <c r="P3223" s="13"/>
      <c r="Q3223" s="13"/>
      <c r="R3223" s="13"/>
      <c r="S3223" s="13"/>
      <c r="T3223" s="13"/>
      <c r="U3223" s="13"/>
      <c r="V3223" s="13"/>
      <c r="W3223" s="13"/>
      <c r="X3223" s="13"/>
      <c r="Y3223" s="13"/>
      <c r="Z3223" s="13"/>
      <c r="AA3223" s="13"/>
      <c r="AB3223" s="13"/>
      <c r="AC3223" s="13"/>
      <c r="AD3223" s="13"/>
      <c r="AE3223" s="13"/>
      <c r="AF3223" s="13"/>
      <c r="AG3223" s="13"/>
      <c r="AH3223" s="13"/>
      <c r="AI3223" s="13"/>
      <c r="AJ3223" s="13"/>
      <c r="AK3223" s="13"/>
      <c r="AL3223" s="13"/>
      <c r="AM3223" s="13"/>
      <c r="AN3223" s="13"/>
      <c r="AO3223" s="13"/>
      <c r="AP3223" s="13"/>
    </row>
    <row r="3224" spans="1:42" x14ac:dyDescent="0.25">
      <c r="A3224" s="13"/>
      <c r="C3224" s="13"/>
      <c r="D3224" s="13"/>
      <c r="E3224" s="13"/>
      <c r="F3224" s="13"/>
      <c r="G3224" s="13"/>
      <c r="H3224" s="13"/>
      <c r="I3224" s="13"/>
      <c r="J3224" s="13"/>
      <c r="K3224" s="13"/>
      <c r="L3224" s="13"/>
      <c r="M3224" s="13"/>
      <c r="N3224" s="13"/>
      <c r="O3224" s="13"/>
      <c r="P3224" s="13"/>
      <c r="Q3224" s="13"/>
      <c r="R3224" s="13"/>
      <c r="S3224" s="13"/>
      <c r="T3224" s="13"/>
      <c r="U3224" s="13"/>
      <c r="V3224" s="13"/>
      <c r="W3224" s="13"/>
      <c r="X3224" s="13"/>
      <c r="Y3224" s="13"/>
      <c r="Z3224" s="13"/>
      <c r="AA3224" s="13"/>
      <c r="AB3224" s="13"/>
      <c r="AC3224" s="13"/>
      <c r="AD3224" s="13"/>
      <c r="AE3224" s="13"/>
      <c r="AF3224" s="13"/>
      <c r="AG3224" s="13"/>
      <c r="AH3224" s="13"/>
      <c r="AI3224" s="13"/>
      <c r="AJ3224" s="13"/>
      <c r="AK3224" s="13"/>
      <c r="AL3224" s="13"/>
      <c r="AM3224" s="13"/>
      <c r="AN3224" s="13"/>
      <c r="AO3224" s="13"/>
      <c r="AP3224" s="13"/>
    </row>
    <row r="3225" spans="1:42" x14ac:dyDescent="0.25">
      <c r="A3225" s="13"/>
      <c r="C3225" s="13"/>
      <c r="D3225" s="13"/>
      <c r="E3225" s="13"/>
      <c r="F3225" s="13"/>
      <c r="G3225" s="13"/>
      <c r="H3225" s="13"/>
      <c r="I3225" s="13"/>
      <c r="J3225" s="13"/>
      <c r="K3225" s="13"/>
      <c r="L3225" s="13"/>
      <c r="M3225" s="13"/>
      <c r="N3225" s="13"/>
      <c r="O3225" s="13"/>
      <c r="P3225" s="13"/>
      <c r="Q3225" s="13"/>
      <c r="R3225" s="13"/>
      <c r="S3225" s="13"/>
      <c r="T3225" s="13"/>
      <c r="U3225" s="13"/>
      <c r="V3225" s="13"/>
      <c r="W3225" s="13"/>
      <c r="X3225" s="13"/>
      <c r="Y3225" s="13"/>
      <c r="Z3225" s="13"/>
      <c r="AA3225" s="13"/>
      <c r="AB3225" s="13"/>
      <c r="AC3225" s="13"/>
      <c r="AD3225" s="13"/>
      <c r="AE3225" s="13"/>
      <c r="AF3225" s="13"/>
      <c r="AG3225" s="13"/>
      <c r="AH3225" s="13"/>
      <c r="AI3225" s="13"/>
      <c r="AJ3225" s="13"/>
      <c r="AK3225" s="13"/>
      <c r="AL3225" s="13"/>
      <c r="AM3225" s="13"/>
      <c r="AN3225" s="13"/>
      <c r="AO3225" s="13"/>
      <c r="AP3225" s="13"/>
    </row>
    <row r="3226" spans="1:42" x14ac:dyDescent="0.25">
      <c r="A3226" s="13"/>
      <c r="C3226" s="13"/>
      <c r="D3226" s="13"/>
      <c r="E3226" s="13"/>
      <c r="F3226" s="13"/>
      <c r="G3226" s="13"/>
      <c r="H3226" s="13"/>
      <c r="I3226" s="13"/>
      <c r="J3226" s="13"/>
      <c r="K3226" s="13"/>
      <c r="L3226" s="13"/>
      <c r="M3226" s="13"/>
      <c r="N3226" s="13"/>
      <c r="O3226" s="13"/>
      <c r="P3226" s="13"/>
      <c r="Q3226" s="13"/>
      <c r="R3226" s="13"/>
      <c r="S3226" s="13"/>
      <c r="T3226" s="13"/>
      <c r="U3226" s="13"/>
      <c r="V3226" s="13"/>
      <c r="W3226" s="13"/>
      <c r="X3226" s="13"/>
      <c r="Y3226" s="13"/>
      <c r="Z3226" s="13"/>
      <c r="AA3226" s="13"/>
      <c r="AB3226" s="13"/>
      <c r="AC3226" s="13"/>
      <c r="AD3226" s="13"/>
      <c r="AE3226" s="13"/>
      <c r="AF3226" s="13"/>
      <c r="AG3226" s="13"/>
      <c r="AH3226" s="13"/>
      <c r="AI3226" s="13"/>
      <c r="AJ3226" s="13"/>
      <c r="AK3226" s="13"/>
      <c r="AL3226" s="13"/>
      <c r="AM3226" s="13"/>
      <c r="AN3226" s="13"/>
      <c r="AO3226" s="13"/>
      <c r="AP3226" s="13"/>
    </row>
    <row r="3227" spans="1:42" x14ac:dyDescent="0.25">
      <c r="A3227" s="13"/>
      <c r="C3227" s="13"/>
      <c r="D3227" s="13"/>
      <c r="E3227" s="13"/>
      <c r="F3227" s="13"/>
      <c r="G3227" s="13"/>
      <c r="H3227" s="13"/>
      <c r="I3227" s="13"/>
      <c r="J3227" s="13"/>
      <c r="K3227" s="13"/>
      <c r="L3227" s="13"/>
      <c r="M3227" s="13"/>
      <c r="N3227" s="13"/>
      <c r="O3227" s="13"/>
      <c r="P3227" s="13"/>
      <c r="Q3227" s="13"/>
      <c r="R3227" s="13"/>
      <c r="S3227" s="13"/>
      <c r="T3227" s="13"/>
      <c r="U3227" s="13"/>
      <c r="V3227" s="13"/>
      <c r="W3227" s="13"/>
      <c r="X3227" s="13"/>
      <c r="Y3227" s="13"/>
      <c r="Z3227" s="13"/>
      <c r="AA3227" s="13"/>
      <c r="AB3227" s="13"/>
      <c r="AC3227" s="13"/>
      <c r="AD3227" s="13"/>
      <c r="AE3227" s="13"/>
      <c r="AF3227" s="13"/>
      <c r="AG3227" s="13"/>
      <c r="AH3227" s="13"/>
      <c r="AI3227" s="13"/>
      <c r="AJ3227" s="13"/>
      <c r="AK3227" s="13"/>
      <c r="AL3227" s="13"/>
      <c r="AM3227" s="13"/>
      <c r="AN3227" s="13"/>
      <c r="AO3227" s="13"/>
      <c r="AP3227" s="13"/>
    </row>
    <row r="3228" spans="1:42" x14ac:dyDescent="0.25">
      <c r="A3228" s="13"/>
      <c r="C3228" s="13"/>
      <c r="D3228" s="13"/>
      <c r="E3228" s="13"/>
      <c r="F3228" s="13"/>
      <c r="G3228" s="13"/>
      <c r="H3228" s="13"/>
      <c r="I3228" s="13"/>
      <c r="J3228" s="13"/>
      <c r="K3228" s="13"/>
      <c r="L3228" s="13"/>
      <c r="M3228" s="13"/>
      <c r="N3228" s="13"/>
      <c r="O3228" s="13"/>
      <c r="P3228" s="13"/>
      <c r="Q3228" s="13"/>
      <c r="R3228" s="13"/>
      <c r="S3228" s="13"/>
      <c r="T3228" s="13"/>
      <c r="U3228" s="13"/>
      <c r="V3228" s="13"/>
      <c r="W3228" s="13"/>
      <c r="X3228" s="13"/>
      <c r="Y3228" s="13"/>
      <c r="Z3228" s="13"/>
      <c r="AA3228" s="13"/>
      <c r="AB3228" s="13"/>
      <c r="AC3228" s="13"/>
      <c r="AD3228" s="13"/>
      <c r="AE3228" s="13"/>
      <c r="AF3228" s="13"/>
      <c r="AG3228" s="13"/>
      <c r="AH3228" s="13"/>
      <c r="AI3228" s="13"/>
      <c r="AJ3228" s="13"/>
      <c r="AK3228" s="13"/>
      <c r="AL3228" s="13"/>
      <c r="AM3228" s="13"/>
      <c r="AN3228" s="13"/>
      <c r="AO3228" s="13"/>
      <c r="AP3228" s="13"/>
    </row>
    <row r="3229" spans="1:42" x14ac:dyDescent="0.25">
      <c r="A3229" s="13"/>
      <c r="C3229" s="13"/>
      <c r="D3229" s="13"/>
      <c r="E3229" s="13"/>
      <c r="F3229" s="13"/>
      <c r="G3229" s="13"/>
      <c r="H3229" s="13"/>
      <c r="I3229" s="13"/>
      <c r="J3229" s="13"/>
      <c r="K3229" s="13"/>
      <c r="L3229" s="13"/>
      <c r="M3229" s="13"/>
      <c r="N3229" s="13"/>
      <c r="O3229" s="13"/>
      <c r="P3229" s="13"/>
      <c r="Q3229" s="13"/>
      <c r="R3229" s="13"/>
      <c r="S3229" s="13"/>
      <c r="T3229" s="13"/>
      <c r="U3229" s="13"/>
      <c r="V3229" s="13"/>
      <c r="W3229" s="13"/>
      <c r="X3229" s="13"/>
      <c r="Y3229" s="13"/>
      <c r="Z3229" s="13"/>
      <c r="AA3229" s="13"/>
      <c r="AB3229" s="13"/>
      <c r="AC3229" s="13"/>
      <c r="AD3229" s="13"/>
      <c r="AE3229" s="13"/>
      <c r="AF3229" s="13"/>
      <c r="AG3229" s="13"/>
      <c r="AH3229" s="13"/>
      <c r="AI3229" s="13"/>
      <c r="AJ3229" s="13"/>
      <c r="AK3229" s="13"/>
      <c r="AL3229" s="13"/>
      <c r="AM3229" s="13"/>
      <c r="AN3229" s="13"/>
      <c r="AO3229" s="13"/>
      <c r="AP3229" s="13"/>
    </row>
    <row r="3230" spans="1:42" x14ac:dyDescent="0.25">
      <c r="A3230" s="13"/>
      <c r="C3230" s="13"/>
      <c r="D3230" s="13"/>
      <c r="E3230" s="13"/>
      <c r="F3230" s="13"/>
      <c r="G3230" s="13"/>
      <c r="H3230" s="13"/>
      <c r="I3230" s="13"/>
      <c r="J3230" s="13"/>
      <c r="K3230" s="13"/>
      <c r="L3230" s="13"/>
      <c r="M3230" s="13"/>
      <c r="N3230" s="13"/>
      <c r="O3230" s="13"/>
      <c r="P3230" s="13"/>
      <c r="Q3230" s="13"/>
      <c r="R3230" s="13"/>
      <c r="S3230" s="13"/>
      <c r="T3230" s="13"/>
      <c r="U3230" s="13"/>
      <c r="V3230" s="13"/>
      <c r="W3230" s="13"/>
      <c r="X3230" s="13"/>
      <c r="Y3230" s="13"/>
      <c r="Z3230" s="13"/>
      <c r="AA3230" s="13"/>
      <c r="AB3230" s="13"/>
      <c r="AC3230" s="13"/>
      <c r="AD3230" s="13"/>
      <c r="AE3230" s="13"/>
      <c r="AF3230" s="13"/>
      <c r="AG3230" s="13"/>
      <c r="AH3230" s="13"/>
      <c r="AI3230" s="13"/>
      <c r="AJ3230" s="13"/>
      <c r="AK3230" s="13"/>
      <c r="AL3230" s="13"/>
      <c r="AM3230" s="13"/>
      <c r="AN3230" s="13"/>
      <c r="AO3230" s="13"/>
      <c r="AP3230" s="13"/>
    </row>
    <row r="3231" spans="1:42" x14ac:dyDescent="0.25">
      <c r="A3231" s="13"/>
      <c r="C3231" s="13"/>
      <c r="D3231" s="13"/>
      <c r="E3231" s="13"/>
      <c r="F3231" s="13"/>
      <c r="G3231" s="13"/>
      <c r="H3231" s="13"/>
      <c r="I3231" s="13"/>
      <c r="J3231" s="13"/>
      <c r="K3231" s="13"/>
      <c r="L3231" s="13"/>
      <c r="M3231" s="13"/>
      <c r="N3231" s="13"/>
      <c r="O3231" s="13"/>
      <c r="P3231" s="13"/>
      <c r="Q3231" s="13"/>
      <c r="R3231" s="13"/>
      <c r="S3231" s="13"/>
      <c r="T3231" s="13"/>
      <c r="U3231" s="13"/>
      <c r="V3231" s="13"/>
      <c r="W3231" s="13"/>
      <c r="X3231" s="13"/>
      <c r="Y3231" s="13"/>
      <c r="Z3231" s="13"/>
      <c r="AA3231" s="13"/>
      <c r="AB3231" s="13"/>
      <c r="AC3231" s="13"/>
      <c r="AD3231" s="13"/>
      <c r="AE3231" s="13"/>
      <c r="AF3231" s="13"/>
      <c r="AG3231" s="13"/>
      <c r="AH3231" s="13"/>
      <c r="AI3231" s="13"/>
      <c r="AJ3231" s="13"/>
      <c r="AK3231" s="13"/>
      <c r="AL3231" s="13"/>
      <c r="AM3231" s="13"/>
      <c r="AN3231" s="13"/>
      <c r="AO3231" s="13"/>
      <c r="AP3231" s="13"/>
    </row>
    <row r="3232" spans="1:42" x14ac:dyDescent="0.25">
      <c r="A3232" s="13"/>
      <c r="C3232" s="13"/>
      <c r="D3232" s="13"/>
      <c r="E3232" s="13"/>
      <c r="F3232" s="13"/>
      <c r="G3232" s="13"/>
      <c r="H3232" s="13"/>
      <c r="I3232" s="13"/>
      <c r="J3232" s="13"/>
      <c r="K3232" s="13"/>
      <c r="L3232" s="13"/>
      <c r="M3232" s="13"/>
      <c r="N3232" s="13"/>
      <c r="O3232" s="13"/>
      <c r="P3232" s="13"/>
      <c r="Q3232" s="13"/>
      <c r="R3232" s="13"/>
      <c r="S3232" s="13"/>
      <c r="T3232" s="13"/>
      <c r="U3232" s="13"/>
      <c r="V3232" s="13"/>
      <c r="W3232" s="13"/>
      <c r="X3232" s="13"/>
      <c r="Y3232" s="13"/>
      <c r="Z3232" s="13"/>
      <c r="AA3232" s="13"/>
      <c r="AB3232" s="13"/>
      <c r="AC3232" s="13"/>
      <c r="AD3232" s="13"/>
      <c r="AE3232" s="13"/>
      <c r="AF3232" s="13"/>
      <c r="AG3232" s="13"/>
      <c r="AH3232" s="13"/>
      <c r="AI3232" s="13"/>
      <c r="AJ3232" s="13"/>
      <c r="AK3232" s="13"/>
      <c r="AL3232" s="13"/>
      <c r="AM3232" s="13"/>
      <c r="AN3232" s="13"/>
      <c r="AO3232" s="13"/>
      <c r="AP3232" s="13"/>
    </row>
    <row r="3233" spans="1:42" x14ac:dyDescent="0.25">
      <c r="A3233" s="13"/>
      <c r="C3233" s="13"/>
      <c r="D3233" s="13"/>
      <c r="E3233" s="13"/>
      <c r="F3233" s="13"/>
      <c r="G3233" s="13"/>
      <c r="H3233" s="13"/>
      <c r="I3233" s="13"/>
      <c r="J3233" s="13"/>
      <c r="K3233" s="13"/>
      <c r="L3233" s="13"/>
      <c r="M3233" s="13"/>
      <c r="N3233" s="13"/>
      <c r="O3233" s="13"/>
      <c r="P3233" s="13"/>
      <c r="Q3233" s="13"/>
      <c r="R3233" s="13"/>
      <c r="S3233" s="13"/>
      <c r="T3233" s="13"/>
      <c r="U3233" s="13"/>
      <c r="V3233" s="13"/>
      <c r="W3233" s="13"/>
      <c r="X3233" s="13"/>
      <c r="Y3233" s="13"/>
      <c r="Z3233" s="13"/>
      <c r="AA3233" s="13"/>
      <c r="AB3233" s="13"/>
      <c r="AC3233" s="13"/>
      <c r="AD3233" s="13"/>
      <c r="AE3233" s="13"/>
      <c r="AF3233" s="13"/>
      <c r="AG3233" s="13"/>
      <c r="AH3233" s="13"/>
      <c r="AI3233" s="13"/>
      <c r="AJ3233" s="13"/>
      <c r="AK3233" s="13"/>
      <c r="AL3233" s="13"/>
      <c r="AM3233" s="13"/>
      <c r="AN3233" s="13"/>
      <c r="AO3233" s="13"/>
      <c r="AP3233" s="13"/>
    </row>
    <row r="3234" spans="1:42" x14ac:dyDescent="0.25">
      <c r="A3234" s="13"/>
      <c r="C3234" s="13"/>
      <c r="D3234" s="13"/>
      <c r="E3234" s="13"/>
      <c r="F3234" s="13"/>
      <c r="G3234" s="13"/>
      <c r="H3234" s="13"/>
      <c r="I3234" s="13"/>
      <c r="J3234" s="13"/>
      <c r="K3234" s="13"/>
      <c r="L3234" s="13"/>
      <c r="M3234" s="13"/>
      <c r="N3234" s="13"/>
      <c r="O3234" s="13"/>
      <c r="P3234" s="13"/>
      <c r="Q3234" s="13"/>
      <c r="R3234" s="13"/>
      <c r="S3234" s="13"/>
      <c r="T3234" s="13"/>
      <c r="U3234" s="13"/>
      <c r="V3234" s="13"/>
      <c r="W3234" s="13"/>
      <c r="X3234" s="13"/>
      <c r="Y3234" s="13"/>
      <c r="Z3234" s="13"/>
      <c r="AA3234" s="13"/>
      <c r="AB3234" s="13"/>
      <c r="AC3234" s="13"/>
      <c r="AD3234" s="13"/>
      <c r="AE3234" s="13"/>
      <c r="AF3234" s="13"/>
      <c r="AG3234" s="13"/>
      <c r="AH3234" s="13"/>
      <c r="AI3234" s="13"/>
      <c r="AJ3234" s="13"/>
      <c r="AK3234" s="13"/>
      <c r="AL3234" s="13"/>
      <c r="AM3234" s="13"/>
      <c r="AN3234" s="13"/>
      <c r="AO3234" s="13"/>
      <c r="AP3234" s="13"/>
    </row>
    <row r="3235" spans="1:42" x14ac:dyDescent="0.25">
      <c r="A3235" s="13"/>
      <c r="C3235" s="13"/>
      <c r="D3235" s="13"/>
      <c r="E3235" s="13"/>
      <c r="F3235" s="13"/>
      <c r="G3235" s="13"/>
      <c r="H3235" s="13"/>
      <c r="I3235" s="13"/>
      <c r="J3235" s="13"/>
      <c r="K3235" s="13"/>
      <c r="L3235" s="13"/>
      <c r="M3235" s="13"/>
      <c r="N3235" s="13"/>
      <c r="O3235" s="13"/>
      <c r="P3235" s="13"/>
      <c r="Q3235" s="13"/>
      <c r="R3235" s="13"/>
      <c r="S3235" s="13"/>
      <c r="T3235" s="13"/>
      <c r="U3235" s="13"/>
      <c r="V3235" s="13"/>
      <c r="W3235" s="13"/>
      <c r="X3235" s="13"/>
      <c r="Y3235" s="13"/>
      <c r="Z3235" s="13"/>
      <c r="AA3235" s="13"/>
      <c r="AB3235" s="13"/>
      <c r="AC3235" s="13"/>
      <c r="AD3235" s="13"/>
      <c r="AE3235" s="13"/>
      <c r="AF3235" s="13"/>
      <c r="AG3235" s="13"/>
      <c r="AH3235" s="13"/>
      <c r="AI3235" s="13"/>
      <c r="AJ3235" s="13"/>
      <c r="AK3235" s="13"/>
      <c r="AL3235" s="13"/>
      <c r="AM3235" s="13"/>
      <c r="AN3235" s="13"/>
      <c r="AO3235" s="13"/>
      <c r="AP3235" s="13"/>
    </row>
    <row r="3236" spans="1:42" x14ac:dyDescent="0.25">
      <c r="A3236" s="13"/>
      <c r="C3236" s="13"/>
      <c r="D3236" s="13"/>
      <c r="E3236" s="13"/>
      <c r="F3236" s="13"/>
      <c r="G3236" s="13"/>
      <c r="H3236" s="13"/>
      <c r="I3236" s="13"/>
      <c r="J3236" s="13"/>
      <c r="K3236" s="13"/>
      <c r="L3236" s="13"/>
      <c r="M3236" s="13"/>
      <c r="N3236" s="13"/>
      <c r="O3236" s="13"/>
      <c r="P3236" s="13"/>
      <c r="Q3236" s="13"/>
      <c r="R3236" s="13"/>
      <c r="S3236" s="13"/>
      <c r="T3236" s="13"/>
      <c r="U3236" s="13"/>
      <c r="V3236" s="13"/>
      <c r="W3236" s="13"/>
      <c r="X3236" s="13"/>
      <c r="Y3236" s="13"/>
      <c r="Z3236" s="13"/>
      <c r="AA3236" s="13"/>
      <c r="AB3236" s="13"/>
      <c r="AC3236" s="13"/>
      <c r="AD3236" s="13"/>
      <c r="AE3236" s="13"/>
      <c r="AF3236" s="13"/>
      <c r="AG3236" s="13"/>
      <c r="AH3236" s="13"/>
      <c r="AI3236" s="13"/>
      <c r="AJ3236" s="13"/>
      <c r="AK3236" s="13"/>
      <c r="AL3236" s="13"/>
      <c r="AM3236" s="13"/>
      <c r="AN3236" s="13"/>
      <c r="AO3236" s="13"/>
      <c r="AP3236" s="13"/>
    </row>
    <row r="3237" spans="1:42" x14ac:dyDescent="0.25">
      <c r="A3237" s="13"/>
      <c r="C3237" s="13"/>
      <c r="D3237" s="13"/>
      <c r="E3237" s="13"/>
      <c r="F3237" s="13"/>
      <c r="G3237" s="13"/>
      <c r="H3237" s="13"/>
      <c r="I3237" s="13"/>
      <c r="J3237" s="13"/>
      <c r="K3237" s="13"/>
      <c r="L3237" s="13"/>
      <c r="M3237" s="13"/>
      <c r="N3237" s="13"/>
      <c r="O3237" s="13"/>
      <c r="P3237" s="13"/>
      <c r="Q3237" s="13"/>
      <c r="R3237" s="13"/>
      <c r="S3237" s="13"/>
      <c r="T3237" s="13"/>
      <c r="U3237" s="13"/>
      <c r="V3237" s="13"/>
      <c r="W3237" s="13"/>
      <c r="X3237" s="13"/>
      <c r="Y3237" s="13"/>
      <c r="Z3237" s="13"/>
      <c r="AA3237" s="13"/>
      <c r="AB3237" s="13"/>
      <c r="AC3237" s="13"/>
      <c r="AD3237" s="13"/>
      <c r="AE3237" s="13"/>
      <c r="AF3237" s="13"/>
      <c r="AG3237" s="13"/>
      <c r="AH3237" s="13"/>
      <c r="AI3237" s="13"/>
      <c r="AJ3237" s="13"/>
      <c r="AK3237" s="13"/>
      <c r="AL3237" s="13"/>
      <c r="AM3237" s="13"/>
      <c r="AN3237" s="13"/>
      <c r="AO3237" s="13"/>
      <c r="AP3237" s="13"/>
    </row>
    <row r="3238" spans="1:42" x14ac:dyDescent="0.25">
      <c r="A3238" s="13"/>
      <c r="C3238" s="13"/>
      <c r="D3238" s="13"/>
      <c r="E3238" s="13"/>
      <c r="F3238" s="13"/>
      <c r="G3238" s="13"/>
      <c r="H3238" s="13"/>
      <c r="I3238" s="13"/>
      <c r="J3238" s="13"/>
      <c r="K3238" s="13"/>
      <c r="L3238" s="13"/>
      <c r="M3238" s="13"/>
      <c r="N3238" s="13"/>
      <c r="O3238" s="13"/>
      <c r="P3238" s="13"/>
      <c r="Q3238" s="13"/>
      <c r="R3238" s="13"/>
      <c r="S3238" s="13"/>
      <c r="T3238" s="13"/>
      <c r="U3238" s="13"/>
      <c r="V3238" s="13"/>
      <c r="W3238" s="13"/>
      <c r="X3238" s="13"/>
      <c r="Y3238" s="13"/>
      <c r="Z3238" s="13"/>
      <c r="AA3238" s="13"/>
      <c r="AB3238" s="13"/>
      <c r="AC3238" s="13"/>
      <c r="AD3238" s="13"/>
      <c r="AE3238" s="13"/>
      <c r="AF3238" s="13"/>
      <c r="AG3238" s="13"/>
      <c r="AH3238" s="13"/>
      <c r="AI3238" s="13"/>
      <c r="AJ3238" s="13"/>
      <c r="AK3238" s="13"/>
      <c r="AL3238" s="13"/>
      <c r="AM3238" s="13"/>
      <c r="AN3238" s="13"/>
      <c r="AO3238" s="13"/>
      <c r="AP3238" s="13"/>
    </row>
    <row r="3239" spans="1:42" x14ac:dyDescent="0.25">
      <c r="A3239" s="13"/>
      <c r="C3239" s="13"/>
      <c r="D3239" s="13"/>
      <c r="E3239" s="13"/>
      <c r="F3239" s="13"/>
      <c r="G3239" s="13"/>
      <c r="H3239" s="13"/>
      <c r="I3239" s="13"/>
      <c r="J3239" s="13"/>
      <c r="K3239" s="13"/>
      <c r="L3239" s="13"/>
      <c r="M3239" s="13"/>
      <c r="N3239" s="13"/>
      <c r="O3239" s="13"/>
      <c r="P3239" s="13"/>
      <c r="Q3239" s="13"/>
      <c r="R3239" s="13"/>
      <c r="S3239" s="13"/>
      <c r="T3239" s="13"/>
      <c r="U3239" s="13"/>
      <c r="V3239" s="13"/>
      <c r="W3239" s="13"/>
      <c r="X3239" s="13"/>
      <c r="Y3239" s="13"/>
      <c r="Z3239" s="13"/>
      <c r="AA3239" s="13"/>
      <c r="AB3239" s="13"/>
      <c r="AC3239" s="13"/>
      <c r="AD3239" s="13"/>
      <c r="AE3239" s="13"/>
      <c r="AF3239" s="13"/>
      <c r="AG3239" s="13"/>
      <c r="AH3239" s="13"/>
      <c r="AI3239" s="13"/>
      <c r="AJ3239" s="13"/>
      <c r="AK3239" s="13"/>
      <c r="AL3239" s="13"/>
      <c r="AM3239" s="13"/>
      <c r="AN3239" s="13"/>
      <c r="AO3239" s="13"/>
      <c r="AP3239" s="13"/>
    </row>
    <row r="3240" spans="1:42" x14ac:dyDescent="0.25">
      <c r="A3240" s="13"/>
      <c r="C3240" s="13"/>
      <c r="D3240" s="13"/>
      <c r="E3240" s="13"/>
      <c r="F3240" s="13"/>
      <c r="G3240" s="13"/>
      <c r="H3240" s="13"/>
      <c r="I3240" s="13"/>
      <c r="J3240" s="13"/>
      <c r="K3240" s="13"/>
      <c r="L3240" s="13"/>
      <c r="M3240" s="13"/>
      <c r="N3240" s="13"/>
      <c r="O3240" s="13"/>
      <c r="P3240" s="13"/>
      <c r="Q3240" s="13"/>
      <c r="R3240" s="13"/>
      <c r="S3240" s="13"/>
      <c r="T3240" s="13"/>
      <c r="U3240" s="13"/>
      <c r="V3240" s="13"/>
      <c r="W3240" s="13"/>
      <c r="X3240" s="13"/>
      <c r="Y3240" s="13"/>
      <c r="Z3240" s="13"/>
      <c r="AA3240" s="13"/>
      <c r="AB3240" s="13"/>
      <c r="AC3240" s="13"/>
      <c r="AD3240" s="13"/>
      <c r="AE3240" s="13"/>
      <c r="AF3240" s="13"/>
      <c r="AG3240" s="13"/>
      <c r="AH3240" s="13"/>
      <c r="AI3240" s="13"/>
      <c r="AJ3240" s="13"/>
      <c r="AK3240" s="13"/>
      <c r="AL3240" s="13"/>
      <c r="AM3240" s="13"/>
      <c r="AN3240" s="13"/>
      <c r="AO3240" s="13"/>
      <c r="AP3240" s="13"/>
    </row>
    <row r="3241" spans="1:42" x14ac:dyDescent="0.25">
      <c r="A3241" s="13"/>
      <c r="C3241" s="13"/>
      <c r="D3241" s="13"/>
      <c r="E3241" s="13"/>
      <c r="F3241" s="13"/>
      <c r="G3241" s="13"/>
      <c r="H3241" s="13"/>
      <c r="I3241" s="13"/>
      <c r="J3241" s="13"/>
      <c r="K3241" s="13"/>
      <c r="L3241" s="13"/>
      <c r="M3241" s="13"/>
      <c r="N3241" s="13"/>
      <c r="O3241" s="13"/>
      <c r="P3241" s="13"/>
      <c r="Q3241" s="13"/>
      <c r="R3241" s="13"/>
      <c r="S3241" s="13"/>
      <c r="T3241" s="13"/>
      <c r="U3241" s="13"/>
      <c r="V3241" s="13"/>
      <c r="W3241" s="13"/>
      <c r="X3241" s="13"/>
      <c r="Y3241" s="13"/>
      <c r="Z3241" s="13"/>
      <c r="AA3241" s="13"/>
      <c r="AB3241" s="13"/>
      <c r="AC3241" s="13"/>
      <c r="AD3241" s="13"/>
      <c r="AE3241" s="13"/>
      <c r="AF3241" s="13"/>
      <c r="AG3241" s="13"/>
      <c r="AH3241" s="13"/>
      <c r="AI3241" s="13"/>
      <c r="AJ3241" s="13"/>
      <c r="AK3241" s="13"/>
      <c r="AL3241" s="13"/>
      <c r="AM3241" s="13"/>
      <c r="AN3241" s="13"/>
      <c r="AO3241" s="13"/>
      <c r="AP3241" s="13"/>
    </row>
    <row r="3242" spans="1:42" x14ac:dyDescent="0.25">
      <c r="A3242" s="13"/>
      <c r="C3242" s="13"/>
      <c r="D3242" s="13"/>
      <c r="E3242" s="13"/>
      <c r="F3242" s="13"/>
      <c r="G3242" s="13"/>
      <c r="H3242" s="13"/>
      <c r="I3242" s="13"/>
      <c r="J3242" s="13"/>
      <c r="K3242" s="13"/>
      <c r="L3242" s="13"/>
      <c r="M3242" s="13"/>
      <c r="N3242" s="13"/>
      <c r="O3242" s="13"/>
      <c r="P3242" s="13"/>
      <c r="Q3242" s="13"/>
      <c r="R3242" s="13"/>
      <c r="S3242" s="13"/>
      <c r="T3242" s="13"/>
      <c r="U3242" s="13"/>
      <c r="V3242" s="13"/>
      <c r="W3242" s="13"/>
      <c r="X3242" s="13"/>
      <c r="Y3242" s="13"/>
      <c r="Z3242" s="13"/>
      <c r="AA3242" s="13"/>
      <c r="AB3242" s="13"/>
      <c r="AC3242" s="13"/>
      <c r="AD3242" s="13"/>
      <c r="AE3242" s="13"/>
      <c r="AF3242" s="13"/>
      <c r="AG3242" s="13"/>
      <c r="AH3242" s="13"/>
      <c r="AI3242" s="13"/>
      <c r="AJ3242" s="13"/>
      <c r="AK3242" s="13"/>
      <c r="AL3242" s="13"/>
      <c r="AM3242" s="13"/>
      <c r="AN3242" s="13"/>
      <c r="AO3242" s="13"/>
      <c r="AP3242" s="13"/>
    </row>
    <row r="3243" spans="1:42" x14ac:dyDescent="0.25">
      <c r="A3243" s="13"/>
      <c r="C3243" s="13"/>
      <c r="D3243" s="13"/>
      <c r="E3243" s="13"/>
      <c r="F3243" s="13"/>
      <c r="G3243" s="13"/>
      <c r="H3243" s="13"/>
      <c r="I3243" s="13"/>
      <c r="J3243" s="13"/>
      <c r="K3243" s="13"/>
      <c r="L3243" s="13"/>
      <c r="M3243" s="13"/>
      <c r="N3243" s="13"/>
      <c r="O3243" s="13"/>
      <c r="P3243" s="13"/>
      <c r="Q3243" s="13"/>
      <c r="R3243" s="13"/>
      <c r="S3243" s="13"/>
      <c r="T3243" s="13"/>
      <c r="U3243" s="13"/>
      <c r="V3243" s="13"/>
      <c r="W3243" s="13"/>
      <c r="X3243" s="13"/>
      <c r="Y3243" s="13"/>
      <c r="Z3243" s="13"/>
      <c r="AA3243" s="13"/>
      <c r="AB3243" s="13"/>
      <c r="AC3243" s="13"/>
      <c r="AD3243" s="13"/>
      <c r="AE3243" s="13"/>
      <c r="AF3243" s="13"/>
      <c r="AG3243" s="13"/>
      <c r="AH3243" s="13"/>
      <c r="AI3243" s="13"/>
      <c r="AJ3243" s="13"/>
      <c r="AK3243" s="13"/>
      <c r="AL3243" s="13"/>
      <c r="AM3243" s="13"/>
      <c r="AN3243" s="13"/>
      <c r="AO3243" s="13"/>
      <c r="AP3243" s="13"/>
    </row>
    <row r="3244" spans="1:42" x14ac:dyDescent="0.25">
      <c r="A3244" s="13"/>
      <c r="C3244" s="13"/>
      <c r="D3244" s="13"/>
      <c r="E3244" s="13"/>
      <c r="F3244" s="13"/>
      <c r="G3244" s="13"/>
      <c r="H3244" s="13"/>
      <c r="I3244" s="13"/>
      <c r="J3244" s="13"/>
      <c r="K3244" s="13"/>
      <c r="L3244" s="13"/>
      <c r="M3244" s="13"/>
      <c r="N3244" s="13"/>
      <c r="O3244" s="13"/>
      <c r="P3244" s="13"/>
      <c r="Q3244" s="13"/>
      <c r="R3244" s="13"/>
      <c r="S3244" s="13"/>
      <c r="T3244" s="13"/>
      <c r="U3244" s="13"/>
      <c r="V3244" s="13"/>
      <c r="W3244" s="13"/>
      <c r="X3244" s="13"/>
      <c r="Y3244" s="13"/>
      <c r="Z3244" s="13"/>
      <c r="AA3244" s="13"/>
      <c r="AB3244" s="13"/>
      <c r="AC3244" s="13"/>
      <c r="AD3244" s="13"/>
      <c r="AE3244" s="13"/>
      <c r="AF3244" s="13"/>
      <c r="AG3244" s="13"/>
      <c r="AH3244" s="13"/>
      <c r="AI3244" s="13"/>
      <c r="AJ3244" s="13"/>
      <c r="AK3244" s="13"/>
      <c r="AL3244" s="13"/>
      <c r="AM3244" s="13"/>
      <c r="AN3244" s="13"/>
      <c r="AO3244" s="13"/>
      <c r="AP3244" s="13"/>
    </row>
    <row r="3245" spans="1:42" x14ac:dyDescent="0.25">
      <c r="A3245" s="13"/>
      <c r="C3245" s="13"/>
      <c r="D3245" s="13"/>
      <c r="E3245" s="13"/>
      <c r="F3245" s="13"/>
      <c r="G3245" s="13"/>
      <c r="H3245" s="13"/>
      <c r="I3245" s="13"/>
      <c r="J3245" s="13"/>
      <c r="K3245" s="13"/>
      <c r="L3245" s="13"/>
      <c r="M3245" s="13"/>
      <c r="N3245" s="13"/>
      <c r="O3245" s="13"/>
      <c r="P3245" s="13"/>
      <c r="Q3245" s="13"/>
      <c r="R3245" s="13"/>
      <c r="S3245" s="13"/>
      <c r="T3245" s="13"/>
      <c r="U3245" s="13"/>
      <c r="V3245" s="13"/>
      <c r="W3245" s="13"/>
      <c r="X3245" s="13"/>
      <c r="Y3245" s="13"/>
      <c r="Z3245" s="13"/>
      <c r="AA3245" s="13"/>
      <c r="AB3245" s="13"/>
      <c r="AC3245" s="13"/>
      <c r="AD3245" s="13"/>
      <c r="AE3245" s="13"/>
      <c r="AF3245" s="13"/>
      <c r="AG3245" s="13"/>
      <c r="AH3245" s="13"/>
      <c r="AI3245" s="13"/>
      <c r="AJ3245" s="13"/>
      <c r="AK3245" s="13"/>
      <c r="AL3245" s="13"/>
      <c r="AM3245" s="13"/>
      <c r="AN3245" s="13"/>
      <c r="AO3245" s="13"/>
      <c r="AP3245" s="13"/>
    </row>
    <row r="3246" spans="1:42" x14ac:dyDescent="0.25">
      <c r="A3246" s="13"/>
      <c r="C3246" s="13"/>
      <c r="D3246" s="13"/>
      <c r="E3246" s="13"/>
      <c r="F3246" s="13"/>
      <c r="G3246" s="13"/>
      <c r="H3246" s="13"/>
      <c r="I3246" s="13"/>
      <c r="J3246" s="13"/>
      <c r="K3246" s="13"/>
      <c r="L3246" s="13"/>
      <c r="M3246" s="13"/>
      <c r="N3246" s="13"/>
      <c r="O3246" s="13"/>
      <c r="P3246" s="13"/>
      <c r="Q3246" s="13"/>
      <c r="R3246" s="13"/>
      <c r="S3246" s="13"/>
      <c r="T3246" s="13"/>
      <c r="U3246" s="13"/>
      <c r="V3246" s="13"/>
      <c r="W3246" s="13"/>
      <c r="X3246" s="13"/>
      <c r="Y3246" s="13"/>
      <c r="Z3246" s="13"/>
      <c r="AA3246" s="13"/>
      <c r="AB3246" s="13"/>
      <c r="AC3246" s="13"/>
      <c r="AD3246" s="13"/>
      <c r="AE3246" s="13"/>
      <c r="AF3246" s="13"/>
      <c r="AG3246" s="13"/>
      <c r="AH3246" s="13"/>
      <c r="AI3246" s="13"/>
      <c r="AJ3246" s="13"/>
      <c r="AK3246" s="13"/>
      <c r="AL3246" s="13"/>
      <c r="AM3246" s="13"/>
      <c r="AN3246" s="13"/>
      <c r="AO3246" s="13"/>
      <c r="AP3246" s="13"/>
    </row>
    <row r="3247" spans="1:42" x14ac:dyDescent="0.25">
      <c r="A3247" s="13"/>
      <c r="C3247" s="13"/>
      <c r="D3247" s="13"/>
      <c r="E3247" s="13"/>
      <c r="F3247" s="13"/>
      <c r="G3247" s="13"/>
      <c r="H3247" s="13"/>
      <c r="I3247" s="13"/>
      <c r="J3247" s="13"/>
      <c r="K3247" s="13"/>
      <c r="L3247" s="13"/>
      <c r="M3247" s="13"/>
      <c r="N3247" s="13"/>
      <c r="O3247" s="13"/>
      <c r="P3247" s="13"/>
      <c r="Q3247" s="13"/>
      <c r="R3247" s="13"/>
      <c r="S3247" s="13"/>
      <c r="T3247" s="13"/>
      <c r="U3247" s="13"/>
      <c r="V3247" s="13"/>
      <c r="W3247" s="13"/>
      <c r="X3247" s="13"/>
      <c r="Y3247" s="13"/>
      <c r="Z3247" s="13"/>
      <c r="AA3247" s="13"/>
      <c r="AB3247" s="13"/>
      <c r="AC3247" s="13"/>
      <c r="AD3247" s="13"/>
      <c r="AE3247" s="13"/>
      <c r="AF3247" s="13"/>
      <c r="AG3247" s="13"/>
      <c r="AH3247" s="13"/>
      <c r="AI3247" s="13"/>
      <c r="AJ3247" s="13"/>
      <c r="AK3247" s="13"/>
      <c r="AL3247" s="13"/>
      <c r="AM3247" s="13"/>
      <c r="AN3247" s="13"/>
      <c r="AO3247" s="13"/>
      <c r="AP3247" s="13"/>
    </row>
    <row r="3248" spans="1:42" x14ac:dyDescent="0.25">
      <c r="A3248" s="13"/>
      <c r="C3248" s="13"/>
      <c r="D3248" s="13"/>
      <c r="E3248" s="13"/>
      <c r="F3248" s="13"/>
      <c r="G3248" s="13"/>
      <c r="H3248" s="13"/>
      <c r="I3248" s="13"/>
      <c r="J3248" s="13"/>
      <c r="K3248" s="13"/>
      <c r="L3248" s="13"/>
      <c r="M3248" s="13"/>
      <c r="N3248" s="13"/>
      <c r="O3248" s="13"/>
      <c r="P3248" s="13"/>
      <c r="Q3248" s="13"/>
      <c r="R3248" s="13"/>
      <c r="S3248" s="13"/>
      <c r="T3248" s="13"/>
      <c r="U3248" s="13"/>
      <c r="V3248" s="13"/>
      <c r="W3248" s="13"/>
      <c r="X3248" s="13"/>
      <c r="Y3248" s="13"/>
      <c r="Z3248" s="13"/>
      <c r="AA3248" s="13"/>
      <c r="AB3248" s="13"/>
      <c r="AC3248" s="13"/>
      <c r="AD3248" s="13"/>
      <c r="AE3248" s="13"/>
      <c r="AF3248" s="13"/>
      <c r="AG3248" s="13"/>
      <c r="AH3248" s="13"/>
      <c r="AI3248" s="13"/>
      <c r="AJ3248" s="13"/>
      <c r="AK3248" s="13"/>
      <c r="AL3248" s="13"/>
      <c r="AM3248" s="13"/>
      <c r="AN3248" s="13"/>
      <c r="AO3248" s="13"/>
      <c r="AP3248" s="13"/>
    </row>
    <row r="3249" spans="1:42" x14ac:dyDescent="0.25">
      <c r="A3249" s="13"/>
      <c r="C3249" s="13"/>
      <c r="D3249" s="13"/>
      <c r="E3249" s="13"/>
      <c r="F3249" s="13"/>
      <c r="G3249" s="13"/>
      <c r="H3249" s="13"/>
      <c r="I3249" s="13"/>
      <c r="J3249" s="13"/>
      <c r="K3249" s="13"/>
      <c r="L3249" s="13"/>
      <c r="M3249" s="13"/>
      <c r="N3249" s="13"/>
      <c r="O3249" s="13"/>
      <c r="P3249" s="13"/>
      <c r="Q3249" s="13"/>
      <c r="R3249" s="13"/>
      <c r="S3249" s="13"/>
      <c r="T3249" s="13"/>
      <c r="U3249" s="13"/>
      <c r="V3249" s="13"/>
      <c r="W3249" s="13"/>
      <c r="X3249" s="13"/>
      <c r="Y3249" s="13"/>
      <c r="Z3249" s="13"/>
      <c r="AA3249" s="13"/>
      <c r="AB3249" s="13"/>
      <c r="AC3249" s="13"/>
      <c r="AD3249" s="13"/>
      <c r="AE3249" s="13"/>
      <c r="AF3249" s="13"/>
      <c r="AG3249" s="13"/>
      <c r="AH3249" s="13"/>
      <c r="AI3249" s="13"/>
      <c r="AJ3249" s="13"/>
      <c r="AK3249" s="13"/>
      <c r="AL3249" s="13"/>
      <c r="AM3249" s="13"/>
      <c r="AN3249" s="13"/>
      <c r="AO3249" s="13"/>
      <c r="AP3249" s="13"/>
    </row>
    <row r="3250" spans="1:42" x14ac:dyDescent="0.25">
      <c r="A3250" s="13"/>
      <c r="C3250" s="13"/>
      <c r="D3250" s="13"/>
      <c r="E3250" s="13"/>
      <c r="F3250" s="13"/>
      <c r="G3250" s="13"/>
      <c r="H3250" s="13"/>
      <c r="I3250" s="13"/>
      <c r="J3250" s="13"/>
      <c r="K3250" s="13"/>
      <c r="L3250" s="13"/>
      <c r="M3250" s="13"/>
      <c r="N3250" s="13"/>
      <c r="O3250" s="13"/>
      <c r="P3250" s="13"/>
      <c r="Q3250" s="13"/>
      <c r="R3250" s="13"/>
      <c r="S3250" s="13"/>
      <c r="T3250" s="13"/>
      <c r="U3250" s="13"/>
      <c r="V3250" s="13"/>
      <c r="W3250" s="13"/>
      <c r="X3250" s="13"/>
      <c r="Y3250" s="13"/>
      <c r="Z3250" s="13"/>
      <c r="AA3250" s="13"/>
      <c r="AB3250" s="13"/>
      <c r="AC3250" s="13"/>
      <c r="AD3250" s="13"/>
      <c r="AE3250" s="13"/>
      <c r="AF3250" s="13"/>
      <c r="AG3250" s="13"/>
      <c r="AH3250" s="13"/>
      <c r="AI3250" s="13"/>
      <c r="AJ3250" s="13"/>
      <c r="AK3250" s="13"/>
      <c r="AL3250" s="13"/>
      <c r="AM3250" s="13"/>
      <c r="AN3250" s="13"/>
      <c r="AO3250" s="13"/>
      <c r="AP3250" s="13"/>
    </row>
    <row r="3251" spans="1:42" x14ac:dyDescent="0.25">
      <c r="A3251" s="13"/>
      <c r="C3251" s="13"/>
      <c r="D3251" s="13"/>
      <c r="E3251" s="13"/>
      <c r="F3251" s="13"/>
      <c r="G3251" s="13"/>
      <c r="H3251" s="13"/>
      <c r="I3251" s="13"/>
      <c r="J3251" s="13"/>
      <c r="K3251" s="13"/>
      <c r="L3251" s="13"/>
      <c r="M3251" s="13"/>
      <c r="N3251" s="13"/>
      <c r="O3251" s="13"/>
      <c r="P3251" s="13"/>
      <c r="Q3251" s="13"/>
      <c r="R3251" s="13"/>
      <c r="S3251" s="13"/>
      <c r="T3251" s="13"/>
      <c r="U3251" s="13"/>
      <c r="V3251" s="13"/>
      <c r="W3251" s="13"/>
      <c r="X3251" s="13"/>
      <c r="Y3251" s="13"/>
      <c r="Z3251" s="13"/>
      <c r="AA3251" s="13"/>
      <c r="AB3251" s="13"/>
      <c r="AC3251" s="13"/>
      <c r="AD3251" s="13"/>
      <c r="AE3251" s="13"/>
      <c r="AF3251" s="13"/>
      <c r="AG3251" s="13"/>
      <c r="AH3251" s="13"/>
      <c r="AI3251" s="13"/>
      <c r="AJ3251" s="13"/>
      <c r="AK3251" s="13"/>
      <c r="AL3251" s="13"/>
      <c r="AM3251" s="13"/>
      <c r="AN3251" s="13"/>
      <c r="AO3251" s="13"/>
      <c r="AP3251" s="13"/>
    </row>
    <row r="3253" spans="1:42" x14ac:dyDescent="0.25">
      <c r="A3253" s="13"/>
      <c r="C3253" s="13"/>
      <c r="D3253" s="13"/>
      <c r="E3253" s="13"/>
      <c r="F3253" s="13"/>
      <c r="G3253" s="13"/>
      <c r="H3253" s="13"/>
      <c r="I3253" s="13"/>
      <c r="J3253" s="13"/>
      <c r="K3253" s="13"/>
      <c r="L3253" s="13"/>
      <c r="M3253" s="13"/>
      <c r="N3253" s="13"/>
      <c r="O3253" s="13"/>
      <c r="P3253" s="13"/>
      <c r="Q3253" s="13"/>
      <c r="R3253" s="13"/>
      <c r="S3253" s="13"/>
      <c r="T3253" s="13"/>
      <c r="U3253" s="13"/>
      <c r="V3253" s="13"/>
      <c r="W3253" s="13"/>
      <c r="X3253" s="13"/>
      <c r="Y3253" s="13"/>
      <c r="Z3253" s="13"/>
      <c r="AA3253" s="13"/>
      <c r="AB3253" s="13"/>
      <c r="AC3253" s="13"/>
      <c r="AD3253" s="13"/>
      <c r="AE3253" s="13"/>
      <c r="AF3253" s="13"/>
      <c r="AG3253" s="13"/>
      <c r="AH3253" s="13"/>
      <c r="AI3253" s="13"/>
      <c r="AJ3253" s="13"/>
      <c r="AK3253" s="13"/>
      <c r="AL3253" s="13"/>
      <c r="AM3253" s="13"/>
      <c r="AN3253" s="13"/>
      <c r="AO3253" s="13"/>
      <c r="AP3253" s="13"/>
    </row>
    <row r="3255" spans="1:42" x14ac:dyDescent="0.25">
      <c r="A3255" s="13"/>
      <c r="C3255" s="13"/>
      <c r="D3255" s="13"/>
      <c r="E3255" s="13"/>
      <c r="F3255" s="13"/>
      <c r="G3255" s="13"/>
      <c r="H3255" s="13"/>
      <c r="I3255" s="13"/>
      <c r="J3255" s="13"/>
      <c r="K3255" s="13"/>
      <c r="L3255" s="13"/>
      <c r="M3255" s="13"/>
      <c r="N3255" s="13"/>
      <c r="O3255" s="13"/>
      <c r="P3255" s="13"/>
      <c r="Q3255" s="13"/>
      <c r="R3255" s="13"/>
      <c r="S3255" s="13"/>
      <c r="T3255" s="13"/>
      <c r="U3255" s="13"/>
      <c r="V3255" s="13"/>
      <c r="W3255" s="13"/>
      <c r="X3255" s="13"/>
      <c r="Y3255" s="13"/>
      <c r="Z3255" s="13"/>
      <c r="AA3255" s="13"/>
      <c r="AB3255" s="13"/>
      <c r="AC3255" s="13"/>
      <c r="AD3255" s="13"/>
      <c r="AE3255" s="13"/>
      <c r="AF3255" s="13"/>
      <c r="AG3255" s="13"/>
      <c r="AH3255" s="13"/>
      <c r="AI3255" s="13"/>
      <c r="AJ3255" s="13"/>
      <c r="AK3255" s="13"/>
      <c r="AL3255" s="13"/>
      <c r="AM3255" s="13"/>
      <c r="AN3255" s="13"/>
      <c r="AO3255" s="13"/>
      <c r="AP3255" s="13"/>
    </row>
    <row r="3257" spans="1:42" x14ac:dyDescent="0.25">
      <c r="A3257" s="13"/>
      <c r="C3257" s="13"/>
      <c r="D3257" s="13"/>
      <c r="E3257" s="13"/>
      <c r="F3257" s="13"/>
      <c r="G3257" s="13"/>
      <c r="H3257" s="13"/>
      <c r="I3257" s="13"/>
      <c r="J3257" s="13"/>
      <c r="K3257" s="13"/>
      <c r="L3257" s="13"/>
      <c r="M3257" s="13"/>
      <c r="N3257" s="13"/>
      <c r="O3257" s="13"/>
      <c r="P3257" s="13"/>
      <c r="Q3257" s="13"/>
      <c r="R3257" s="13"/>
      <c r="S3257" s="13"/>
      <c r="T3257" s="13"/>
      <c r="U3257" s="13"/>
      <c r="V3257" s="13"/>
      <c r="W3257" s="13"/>
      <c r="X3257" s="13"/>
      <c r="Y3257" s="13"/>
      <c r="Z3257" s="13"/>
      <c r="AA3257" s="13"/>
      <c r="AB3257" s="13"/>
      <c r="AC3257" s="13"/>
      <c r="AD3257" s="13"/>
      <c r="AE3257" s="13"/>
      <c r="AF3257" s="13"/>
      <c r="AG3257" s="13"/>
      <c r="AH3257" s="13"/>
      <c r="AI3257" s="13"/>
      <c r="AJ3257" s="13"/>
      <c r="AK3257" s="13"/>
      <c r="AL3257" s="13"/>
      <c r="AM3257" s="13"/>
      <c r="AN3257" s="13"/>
      <c r="AO3257" s="13"/>
      <c r="AP3257" s="13"/>
    </row>
    <row r="3259" spans="1:42" x14ac:dyDescent="0.25">
      <c r="A3259" s="13"/>
      <c r="C3259" s="13"/>
      <c r="D3259" s="13"/>
      <c r="E3259" s="13"/>
      <c r="F3259" s="13"/>
      <c r="G3259" s="13"/>
      <c r="H3259" s="13"/>
      <c r="I3259" s="13"/>
      <c r="J3259" s="13"/>
      <c r="K3259" s="13"/>
      <c r="L3259" s="13"/>
      <c r="M3259" s="13"/>
      <c r="N3259" s="13"/>
      <c r="O3259" s="13"/>
      <c r="P3259" s="13"/>
      <c r="Q3259" s="13"/>
      <c r="R3259" s="13"/>
      <c r="S3259" s="13"/>
      <c r="T3259" s="13"/>
      <c r="U3259" s="13"/>
      <c r="V3259" s="13"/>
      <c r="W3259" s="13"/>
      <c r="X3259" s="13"/>
      <c r="Y3259" s="13"/>
      <c r="Z3259" s="13"/>
      <c r="AA3259" s="13"/>
      <c r="AB3259" s="13"/>
      <c r="AC3259" s="13"/>
      <c r="AD3259" s="13"/>
      <c r="AE3259" s="13"/>
      <c r="AF3259" s="13"/>
      <c r="AG3259" s="13"/>
      <c r="AH3259" s="13"/>
      <c r="AI3259" s="13"/>
      <c r="AJ3259" s="13"/>
      <c r="AK3259" s="13"/>
      <c r="AL3259" s="13"/>
      <c r="AM3259" s="13"/>
      <c r="AN3259" s="13"/>
      <c r="AO3259" s="13"/>
      <c r="AP3259" s="13"/>
    </row>
    <row r="3261" spans="1:42" x14ac:dyDescent="0.25">
      <c r="A3261" s="13"/>
      <c r="C3261" s="13"/>
      <c r="D3261" s="13"/>
      <c r="E3261" s="13"/>
      <c r="F3261" s="13"/>
      <c r="G3261" s="13"/>
      <c r="H3261" s="13"/>
      <c r="I3261" s="13"/>
      <c r="J3261" s="13"/>
      <c r="K3261" s="13"/>
      <c r="L3261" s="13"/>
      <c r="M3261" s="13"/>
      <c r="N3261" s="13"/>
      <c r="O3261" s="13"/>
      <c r="P3261" s="13"/>
      <c r="Q3261" s="13"/>
      <c r="R3261" s="13"/>
      <c r="S3261" s="13"/>
      <c r="T3261" s="13"/>
      <c r="U3261" s="13"/>
      <c r="V3261" s="13"/>
      <c r="W3261" s="13"/>
      <c r="X3261" s="13"/>
      <c r="Y3261" s="13"/>
      <c r="Z3261" s="13"/>
      <c r="AA3261" s="13"/>
      <c r="AB3261" s="13"/>
      <c r="AC3261" s="13"/>
      <c r="AD3261" s="13"/>
      <c r="AE3261" s="13"/>
      <c r="AF3261" s="13"/>
      <c r="AG3261" s="13"/>
      <c r="AH3261" s="13"/>
      <c r="AI3261" s="13"/>
      <c r="AJ3261" s="13"/>
      <c r="AK3261" s="13"/>
      <c r="AL3261" s="13"/>
      <c r="AM3261" s="13"/>
      <c r="AN3261" s="13"/>
      <c r="AO3261" s="13"/>
      <c r="AP3261" s="13"/>
    </row>
    <row r="3263" spans="1:42" x14ac:dyDescent="0.25">
      <c r="A3263" s="13"/>
      <c r="C3263" s="13"/>
      <c r="D3263" s="13"/>
      <c r="E3263" s="13"/>
      <c r="F3263" s="13"/>
      <c r="G3263" s="13"/>
      <c r="H3263" s="13"/>
      <c r="I3263" s="13"/>
      <c r="J3263" s="13"/>
      <c r="K3263" s="13"/>
      <c r="L3263" s="13"/>
      <c r="M3263" s="13"/>
      <c r="N3263" s="13"/>
      <c r="O3263" s="13"/>
      <c r="P3263" s="13"/>
      <c r="Q3263" s="13"/>
      <c r="R3263" s="13"/>
      <c r="S3263" s="13"/>
      <c r="T3263" s="13"/>
      <c r="U3263" s="13"/>
      <c r="V3263" s="13"/>
      <c r="W3263" s="13"/>
      <c r="X3263" s="13"/>
      <c r="Y3263" s="13"/>
      <c r="Z3263" s="13"/>
      <c r="AA3263" s="13"/>
      <c r="AB3263" s="13"/>
      <c r="AC3263" s="13"/>
      <c r="AD3263" s="13"/>
      <c r="AE3263" s="13"/>
      <c r="AF3263" s="13"/>
      <c r="AG3263" s="13"/>
      <c r="AH3263" s="13"/>
      <c r="AI3263" s="13"/>
      <c r="AJ3263" s="13"/>
      <c r="AK3263" s="13"/>
      <c r="AL3263" s="13"/>
      <c r="AM3263" s="13"/>
      <c r="AN3263" s="13"/>
      <c r="AO3263" s="13"/>
      <c r="AP3263" s="13"/>
    </row>
    <row r="3265" spans="1:42" x14ac:dyDescent="0.25">
      <c r="A3265" s="13"/>
      <c r="C3265" s="13"/>
      <c r="D3265" s="13"/>
      <c r="E3265" s="13"/>
      <c r="F3265" s="13"/>
      <c r="G3265" s="13"/>
      <c r="H3265" s="13"/>
      <c r="I3265" s="13"/>
      <c r="J3265" s="13"/>
      <c r="K3265" s="13"/>
      <c r="L3265" s="13"/>
      <c r="M3265" s="13"/>
      <c r="N3265" s="13"/>
      <c r="O3265" s="13"/>
      <c r="P3265" s="13"/>
      <c r="Q3265" s="13"/>
      <c r="R3265" s="13"/>
      <c r="S3265" s="13"/>
      <c r="T3265" s="13"/>
      <c r="U3265" s="13"/>
      <c r="V3265" s="13"/>
      <c r="W3265" s="13"/>
      <c r="X3265" s="13"/>
      <c r="Y3265" s="13"/>
      <c r="Z3265" s="13"/>
      <c r="AA3265" s="13"/>
      <c r="AB3265" s="13"/>
      <c r="AC3265" s="13"/>
      <c r="AD3265" s="13"/>
      <c r="AE3265" s="13"/>
      <c r="AF3265" s="13"/>
      <c r="AG3265" s="13"/>
      <c r="AH3265" s="13"/>
      <c r="AI3265" s="13"/>
      <c r="AJ3265" s="13"/>
      <c r="AK3265" s="13"/>
      <c r="AL3265" s="13"/>
      <c r="AM3265" s="13"/>
      <c r="AN3265" s="13"/>
      <c r="AO3265" s="13"/>
      <c r="AP3265" s="13"/>
    </row>
    <row r="3267" spans="1:42" x14ac:dyDescent="0.25">
      <c r="A3267" s="13"/>
      <c r="C3267" s="13"/>
      <c r="D3267" s="13"/>
      <c r="E3267" s="13"/>
      <c r="F3267" s="13"/>
      <c r="G3267" s="13"/>
      <c r="H3267" s="13"/>
      <c r="I3267" s="13"/>
      <c r="J3267" s="13"/>
      <c r="K3267" s="13"/>
      <c r="L3267" s="13"/>
      <c r="M3267" s="13"/>
      <c r="N3267" s="13"/>
      <c r="O3267" s="13"/>
      <c r="P3267" s="13"/>
      <c r="Q3267" s="13"/>
      <c r="R3267" s="13"/>
      <c r="S3267" s="13"/>
      <c r="T3267" s="13"/>
      <c r="U3267" s="13"/>
      <c r="V3267" s="13"/>
      <c r="W3267" s="13"/>
      <c r="X3267" s="13"/>
      <c r="Y3267" s="13"/>
      <c r="Z3267" s="13"/>
      <c r="AA3267" s="13"/>
      <c r="AB3267" s="13"/>
      <c r="AC3267" s="13"/>
      <c r="AD3267" s="13"/>
      <c r="AE3267" s="13"/>
      <c r="AF3267" s="13"/>
      <c r="AG3267" s="13"/>
      <c r="AH3267" s="13"/>
      <c r="AI3267" s="13"/>
      <c r="AJ3267" s="13"/>
      <c r="AK3267" s="13"/>
      <c r="AL3267" s="13"/>
      <c r="AM3267" s="13"/>
      <c r="AN3267" s="13"/>
      <c r="AO3267" s="13"/>
      <c r="AP3267" s="13"/>
    </row>
  </sheetData>
  <sortState ref="A8:AE608">
    <sortCondition ref="B8:B608"/>
    <sortCondition ref="D8:D608"/>
  </sortState>
  <mergeCells count="4">
    <mergeCell ref="A2:I2"/>
    <mergeCell ref="A3:I3"/>
    <mergeCell ref="A4:I4"/>
    <mergeCell ref="A5:I5"/>
  </mergeCells>
  <pageMargins left="0.11811023622047245" right="0.11811023622047245" top="0.35433070866141736" bottom="0.19685039370078741" header="0" footer="0"/>
  <pageSetup paperSize="300" scale="3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19" zoomScaleNormal="100" workbookViewId="0">
      <selection activeCell="W21" sqref="W21:AA21"/>
    </sheetView>
  </sheetViews>
  <sheetFormatPr baseColWidth="10" defaultRowHeight="14.25" x14ac:dyDescent="0.2"/>
  <cols>
    <col min="1" max="2" width="3.7109375" style="32" customWidth="1"/>
    <col min="3" max="3" width="3.140625" style="32" customWidth="1"/>
    <col min="4" max="4" width="4.42578125" style="32" customWidth="1"/>
    <col min="5" max="6" width="3.85546875" style="32" customWidth="1"/>
    <col min="7" max="7" width="4.7109375" style="32" customWidth="1"/>
    <col min="8" max="8" width="4.28515625" style="32" customWidth="1"/>
    <col min="9" max="9" width="4" style="32" customWidth="1"/>
    <col min="10" max="10" width="3.140625" style="32" customWidth="1"/>
    <col min="11" max="11" width="3.7109375" style="32" customWidth="1"/>
    <col min="12" max="12" width="3.85546875" style="32" customWidth="1"/>
    <col min="13" max="13" width="6.5703125" style="32" customWidth="1"/>
    <col min="14" max="14" width="3.7109375" style="32" customWidth="1"/>
    <col min="15" max="15" width="4.7109375" style="32" customWidth="1"/>
    <col min="16" max="16" width="5" style="32" customWidth="1"/>
    <col min="17" max="17" width="4.42578125" style="32" customWidth="1"/>
    <col min="18" max="18" width="3.5703125" style="32" customWidth="1"/>
    <col min="19" max="19" width="3.42578125" style="32" customWidth="1"/>
    <col min="20" max="20" width="4" style="32" customWidth="1"/>
    <col min="21" max="21" width="3.140625" style="32" customWidth="1"/>
    <col min="22" max="22" width="4.28515625" style="98" customWidth="1"/>
    <col min="23" max="23" width="3.5703125" style="98" customWidth="1"/>
    <col min="24" max="24" width="3.42578125" style="98" customWidth="1"/>
    <col min="25" max="25" width="4.42578125" style="98" customWidth="1"/>
    <col min="26" max="26" width="4.140625" style="98" customWidth="1"/>
    <col min="27" max="27" width="3.85546875" style="98" customWidth="1"/>
    <col min="28" max="28" width="6.5703125" style="98" customWidth="1"/>
    <col min="29" max="29" width="17.5703125" style="25" bestFit="1" customWidth="1"/>
    <col min="30" max="30" width="15.28515625" style="25" bestFit="1" customWidth="1"/>
    <col min="31" max="31" width="14.7109375" style="25" bestFit="1" customWidth="1"/>
    <col min="32" max="32" width="46.5703125" style="25" customWidth="1"/>
    <col min="33" max="33" width="19.7109375" style="25" customWidth="1"/>
    <col min="34" max="34" width="16.7109375" style="25" customWidth="1"/>
    <col min="35" max="35" width="11.42578125" style="25"/>
    <col min="36" max="256" width="11.42578125" style="32"/>
    <col min="257" max="258" width="3.7109375" style="32" customWidth="1"/>
    <col min="259" max="259" width="3.140625" style="32" customWidth="1"/>
    <col min="260" max="260" width="4.42578125" style="32" customWidth="1"/>
    <col min="261" max="262" width="3.85546875" style="32" customWidth="1"/>
    <col min="263" max="263" width="4.7109375" style="32" customWidth="1"/>
    <col min="264" max="264" width="4.28515625" style="32" customWidth="1"/>
    <col min="265" max="265" width="4" style="32" customWidth="1"/>
    <col min="266" max="266" width="3.140625" style="32" customWidth="1"/>
    <col min="267" max="267" width="3.7109375" style="32" customWidth="1"/>
    <col min="268" max="268" width="3.85546875" style="32" customWidth="1"/>
    <col min="269" max="269" width="6.5703125" style="32" customWidth="1"/>
    <col min="270" max="270" width="3.7109375" style="32" customWidth="1"/>
    <col min="271" max="271" width="4.7109375" style="32" customWidth="1"/>
    <col min="272" max="272" width="5" style="32" customWidth="1"/>
    <col min="273" max="273" width="4.42578125" style="32" customWidth="1"/>
    <col min="274" max="274" width="3.5703125" style="32" customWidth="1"/>
    <col min="275" max="275" width="3.42578125" style="32" customWidth="1"/>
    <col min="276" max="276" width="4" style="32" customWidth="1"/>
    <col min="277" max="277" width="3.140625" style="32" customWidth="1"/>
    <col min="278" max="278" width="4.28515625" style="32" customWidth="1"/>
    <col min="279" max="279" width="3.5703125" style="32" customWidth="1"/>
    <col min="280" max="280" width="3.42578125" style="32" customWidth="1"/>
    <col min="281" max="281" width="4.42578125" style="32" customWidth="1"/>
    <col min="282" max="282" width="4.140625" style="32" customWidth="1"/>
    <col min="283" max="283" width="3.85546875" style="32" customWidth="1"/>
    <col min="284" max="284" width="6.5703125" style="32" customWidth="1"/>
    <col min="285" max="286" width="11.42578125" style="32"/>
    <col min="287" max="287" width="14.7109375" style="32" bestFit="1" customWidth="1"/>
    <col min="288" max="288" width="46.5703125" style="32" customWidth="1"/>
    <col min="289" max="289" width="19.7109375" style="32" customWidth="1"/>
    <col min="290" max="290" width="16.7109375" style="32" customWidth="1"/>
    <col min="291" max="512" width="11.42578125" style="32"/>
    <col min="513" max="514" width="3.7109375" style="32" customWidth="1"/>
    <col min="515" max="515" width="3.140625" style="32" customWidth="1"/>
    <col min="516" max="516" width="4.42578125" style="32" customWidth="1"/>
    <col min="517" max="518" width="3.85546875" style="32" customWidth="1"/>
    <col min="519" max="519" width="4.7109375" style="32" customWidth="1"/>
    <col min="520" max="520" width="4.28515625" style="32" customWidth="1"/>
    <col min="521" max="521" width="4" style="32" customWidth="1"/>
    <col min="522" max="522" width="3.140625" style="32" customWidth="1"/>
    <col min="523" max="523" width="3.7109375" style="32" customWidth="1"/>
    <col min="524" max="524" width="3.85546875" style="32" customWidth="1"/>
    <col min="525" max="525" width="6.5703125" style="32" customWidth="1"/>
    <col min="526" max="526" width="3.7109375" style="32" customWidth="1"/>
    <col min="527" max="527" width="4.7109375" style="32" customWidth="1"/>
    <col min="528" max="528" width="5" style="32" customWidth="1"/>
    <col min="529" max="529" width="4.42578125" style="32" customWidth="1"/>
    <col min="530" max="530" width="3.5703125" style="32" customWidth="1"/>
    <col min="531" max="531" width="3.42578125" style="32" customWidth="1"/>
    <col min="532" max="532" width="4" style="32" customWidth="1"/>
    <col min="533" max="533" width="3.140625" style="32" customWidth="1"/>
    <col min="534" max="534" width="4.28515625" style="32" customWidth="1"/>
    <col min="535" max="535" width="3.5703125" style="32" customWidth="1"/>
    <col min="536" max="536" width="3.42578125" style="32" customWidth="1"/>
    <col min="537" max="537" width="4.42578125" style="32" customWidth="1"/>
    <col min="538" max="538" width="4.140625" style="32" customWidth="1"/>
    <col min="539" max="539" width="3.85546875" style="32" customWidth="1"/>
    <col min="540" max="540" width="6.5703125" style="32" customWidth="1"/>
    <col min="541" max="542" width="11.42578125" style="32"/>
    <col min="543" max="543" width="14.7109375" style="32" bestFit="1" customWidth="1"/>
    <col min="544" max="544" width="46.5703125" style="32" customWidth="1"/>
    <col min="545" max="545" width="19.7109375" style="32" customWidth="1"/>
    <col min="546" max="546" width="16.7109375" style="32" customWidth="1"/>
    <col min="547" max="768" width="11.42578125" style="32"/>
    <col min="769" max="770" width="3.7109375" style="32" customWidth="1"/>
    <col min="771" max="771" width="3.140625" style="32" customWidth="1"/>
    <col min="772" max="772" width="4.42578125" style="32" customWidth="1"/>
    <col min="773" max="774" width="3.85546875" style="32" customWidth="1"/>
    <col min="775" max="775" width="4.7109375" style="32" customWidth="1"/>
    <col min="776" max="776" width="4.28515625" style="32" customWidth="1"/>
    <col min="777" max="777" width="4" style="32" customWidth="1"/>
    <col min="778" max="778" width="3.140625" style="32" customWidth="1"/>
    <col min="779" max="779" width="3.7109375" style="32" customWidth="1"/>
    <col min="780" max="780" width="3.85546875" style="32" customWidth="1"/>
    <col min="781" max="781" width="6.5703125" style="32" customWidth="1"/>
    <col min="782" max="782" width="3.7109375" style="32" customWidth="1"/>
    <col min="783" max="783" width="4.7109375" style="32" customWidth="1"/>
    <col min="784" max="784" width="5" style="32" customWidth="1"/>
    <col min="785" max="785" width="4.42578125" style="32" customWidth="1"/>
    <col min="786" max="786" width="3.5703125" style="32" customWidth="1"/>
    <col min="787" max="787" width="3.42578125" style="32" customWidth="1"/>
    <col min="788" max="788" width="4" style="32" customWidth="1"/>
    <col min="789" max="789" width="3.140625" style="32" customWidth="1"/>
    <col min="790" max="790" width="4.28515625" style="32" customWidth="1"/>
    <col min="791" max="791" width="3.5703125" style="32" customWidth="1"/>
    <col min="792" max="792" width="3.42578125" style="32" customWidth="1"/>
    <col min="793" max="793" width="4.42578125" style="32" customWidth="1"/>
    <col min="794" max="794" width="4.140625" style="32" customWidth="1"/>
    <col min="795" max="795" width="3.85546875" style="32" customWidth="1"/>
    <col min="796" max="796" width="6.5703125" style="32" customWidth="1"/>
    <col min="797" max="798" width="11.42578125" style="32"/>
    <col min="799" max="799" width="14.7109375" style="32" bestFit="1" customWidth="1"/>
    <col min="800" max="800" width="46.5703125" style="32" customWidth="1"/>
    <col min="801" max="801" width="19.7109375" style="32" customWidth="1"/>
    <col min="802" max="802" width="16.7109375" style="32" customWidth="1"/>
    <col min="803" max="1024" width="11.42578125" style="32"/>
    <col min="1025" max="1026" width="3.7109375" style="32" customWidth="1"/>
    <col min="1027" max="1027" width="3.140625" style="32" customWidth="1"/>
    <col min="1028" max="1028" width="4.42578125" style="32" customWidth="1"/>
    <col min="1029" max="1030" width="3.85546875" style="32" customWidth="1"/>
    <col min="1031" max="1031" width="4.7109375" style="32" customWidth="1"/>
    <col min="1032" max="1032" width="4.28515625" style="32" customWidth="1"/>
    <col min="1033" max="1033" width="4" style="32" customWidth="1"/>
    <col min="1034" max="1034" width="3.140625" style="32" customWidth="1"/>
    <col min="1035" max="1035" width="3.7109375" style="32" customWidth="1"/>
    <col min="1036" max="1036" width="3.85546875" style="32" customWidth="1"/>
    <col min="1037" max="1037" width="6.5703125" style="32" customWidth="1"/>
    <col min="1038" max="1038" width="3.7109375" style="32" customWidth="1"/>
    <col min="1039" max="1039" width="4.7109375" style="32" customWidth="1"/>
    <col min="1040" max="1040" width="5" style="32" customWidth="1"/>
    <col min="1041" max="1041" width="4.42578125" style="32" customWidth="1"/>
    <col min="1042" max="1042" width="3.5703125" style="32" customWidth="1"/>
    <col min="1043" max="1043" width="3.42578125" style="32" customWidth="1"/>
    <col min="1044" max="1044" width="4" style="32" customWidth="1"/>
    <col min="1045" max="1045" width="3.140625" style="32" customWidth="1"/>
    <col min="1046" max="1046" width="4.28515625" style="32" customWidth="1"/>
    <col min="1047" max="1047" width="3.5703125" style="32" customWidth="1"/>
    <col min="1048" max="1048" width="3.42578125" style="32" customWidth="1"/>
    <col min="1049" max="1049" width="4.42578125" style="32" customWidth="1"/>
    <col min="1050" max="1050" width="4.140625" style="32" customWidth="1"/>
    <col min="1051" max="1051" width="3.85546875" style="32" customWidth="1"/>
    <col min="1052" max="1052" width="6.5703125" style="32" customWidth="1"/>
    <col min="1053" max="1054" width="11.42578125" style="32"/>
    <col min="1055" max="1055" width="14.7109375" style="32" bestFit="1" customWidth="1"/>
    <col min="1056" max="1056" width="46.5703125" style="32" customWidth="1"/>
    <col min="1057" max="1057" width="19.7109375" style="32" customWidth="1"/>
    <col min="1058" max="1058" width="16.7109375" style="32" customWidth="1"/>
    <col min="1059" max="1280" width="11.42578125" style="32"/>
    <col min="1281" max="1282" width="3.7109375" style="32" customWidth="1"/>
    <col min="1283" max="1283" width="3.140625" style="32" customWidth="1"/>
    <col min="1284" max="1284" width="4.42578125" style="32" customWidth="1"/>
    <col min="1285" max="1286" width="3.85546875" style="32" customWidth="1"/>
    <col min="1287" max="1287" width="4.7109375" style="32" customWidth="1"/>
    <col min="1288" max="1288" width="4.28515625" style="32" customWidth="1"/>
    <col min="1289" max="1289" width="4" style="32" customWidth="1"/>
    <col min="1290" max="1290" width="3.140625" style="32" customWidth="1"/>
    <col min="1291" max="1291" width="3.7109375" style="32" customWidth="1"/>
    <col min="1292" max="1292" width="3.85546875" style="32" customWidth="1"/>
    <col min="1293" max="1293" width="6.5703125" style="32" customWidth="1"/>
    <col min="1294" max="1294" width="3.7109375" style="32" customWidth="1"/>
    <col min="1295" max="1295" width="4.7109375" style="32" customWidth="1"/>
    <col min="1296" max="1296" width="5" style="32" customWidth="1"/>
    <col min="1297" max="1297" width="4.42578125" style="32" customWidth="1"/>
    <col min="1298" max="1298" width="3.5703125" style="32" customWidth="1"/>
    <col min="1299" max="1299" width="3.42578125" style="32" customWidth="1"/>
    <col min="1300" max="1300" width="4" style="32" customWidth="1"/>
    <col min="1301" max="1301" width="3.140625" style="32" customWidth="1"/>
    <col min="1302" max="1302" width="4.28515625" style="32" customWidth="1"/>
    <col min="1303" max="1303" width="3.5703125" style="32" customWidth="1"/>
    <col min="1304" max="1304" width="3.42578125" style="32" customWidth="1"/>
    <col min="1305" max="1305" width="4.42578125" style="32" customWidth="1"/>
    <col min="1306" max="1306" width="4.140625" style="32" customWidth="1"/>
    <col min="1307" max="1307" width="3.85546875" style="32" customWidth="1"/>
    <col min="1308" max="1308" width="6.5703125" style="32" customWidth="1"/>
    <col min="1309" max="1310" width="11.42578125" style="32"/>
    <col min="1311" max="1311" width="14.7109375" style="32" bestFit="1" customWidth="1"/>
    <col min="1312" max="1312" width="46.5703125" style="32" customWidth="1"/>
    <col min="1313" max="1313" width="19.7109375" style="32" customWidth="1"/>
    <col min="1314" max="1314" width="16.7109375" style="32" customWidth="1"/>
    <col min="1315" max="1536" width="11.42578125" style="32"/>
    <col min="1537" max="1538" width="3.7109375" style="32" customWidth="1"/>
    <col min="1539" max="1539" width="3.140625" style="32" customWidth="1"/>
    <col min="1540" max="1540" width="4.42578125" style="32" customWidth="1"/>
    <col min="1541" max="1542" width="3.85546875" style="32" customWidth="1"/>
    <col min="1543" max="1543" width="4.7109375" style="32" customWidth="1"/>
    <col min="1544" max="1544" width="4.28515625" style="32" customWidth="1"/>
    <col min="1545" max="1545" width="4" style="32" customWidth="1"/>
    <col min="1546" max="1546" width="3.140625" style="32" customWidth="1"/>
    <col min="1547" max="1547" width="3.7109375" style="32" customWidth="1"/>
    <col min="1548" max="1548" width="3.85546875" style="32" customWidth="1"/>
    <col min="1549" max="1549" width="6.5703125" style="32" customWidth="1"/>
    <col min="1550" max="1550" width="3.7109375" style="32" customWidth="1"/>
    <col min="1551" max="1551" width="4.7109375" style="32" customWidth="1"/>
    <col min="1552" max="1552" width="5" style="32" customWidth="1"/>
    <col min="1553" max="1553" width="4.42578125" style="32" customWidth="1"/>
    <col min="1554" max="1554" width="3.5703125" style="32" customWidth="1"/>
    <col min="1555" max="1555" width="3.42578125" style="32" customWidth="1"/>
    <col min="1556" max="1556" width="4" style="32" customWidth="1"/>
    <col min="1557" max="1557" width="3.140625" style="32" customWidth="1"/>
    <col min="1558" max="1558" width="4.28515625" style="32" customWidth="1"/>
    <col min="1559" max="1559" width="3.5703125" style="32" customWidth="1"/>
    <col min="1560" max="1560" width="3.42578125" style="32" customWidth="1"/>
    <col min="1561" max="1561" width="4.42578125" style="32" customWidth="1"/>
    <col min="1562" max="1562" width="4.140625" style="32" customWidth="1"/>
    <col min="1563" max="1563" width="3.85546875" style="32" customWidth="1"/>
    <col min="1564" max="1564" width="6.5703125" style="32" customWidth="1"/>
    <col min="1565" max="1566" width="11.42578125" style="32"/>
    <col min="1567" max="1567" width="14.7109375" style="32" bestFit="1" customWidth="1"/>
    <col min="1568" max="1568" width="46.5703125" style="32" customWidth="1"/>
    <col min="1569" max="1569" width="19.7109375" style="32" customWidth="1"/>
    <col min="1570" max="1570" width="16.7109375" style="32" customWidth="1"/>
    <col min="1571" max="1792" width="11.42578125" style="32"/>
    <col min="1793" max="1794" width="3.7109375" style="32" customWidth="1"/>
    <col min="1795" max="1795" width="3.140625" style="32" customWidth="1"/>
    <col min="1796" max="1796" width="4.42578125" style="32" customWidth="1"/>
    <col min="1797" max="1798" width="3.85546875" style="32" customWidth="1"/>
    <col min="1799" max="1799" width="4.7109375" style="32" customWidth="1"/>
    <col min="1800" max="1800" width="4.28515625" style="32" customWidth="1"/>
    <col min="1801" max="1801" width="4" style="32" customWidth="1"/>
    <col min="1802" max="1802" width="3.140625" style="32" customWidth="1"/>
    <col min="1803" max="1803" width="3.7109375" style="32" customWidth="1"/>
    <col min="1804" max="1804" width="3.85546875" style="32" customWidth="1"/>
    <col min="1805" max="1805" width="6.5703125" style="32" customWidth="1"/>
    <col min="1806" max="1806" width="3.7109375" style="32" customWidth="1"/>
    <col min="1807" max="1807" width="4.7109375" style="32" customWidth="1"/>
    <col min="1808" max="1808" width="5" style="32" customWidth="1"/>
    <col min="1809" max="1809" width="4.42578125" style="32" customWidth="1"/>
    <col min="1810" max="1810" width="3.5703125" style="32" customWidth="1"/>
    <col min="1811" max="1811" width="3.42578125" style="32" customWidth="1"/>
    <col min="1812" max="1812" width="4" style="32" customWidth="1"/>
    <col min="1813" max="1813" width="3.140625" style="32" customWidth="1"/>
    <col min="1814" max="1814" width="4.28515625" style="32" customWidth="1"/>
    <col min="1815" max="1815" width="3.5703125" style="32" customWidth="1"/>
    <col min="1816" max="1816" width="3.42578125" style="32" customWidth="1"/>
    <col min="1817" max="1817" width="4.42578125" style="32" customWidth="1"/>
    <col min="1818" max="1818" width="4.140625" style="32" customWidth="1"/>
    <col min="1819" max="1819" width="3.85546875" style="32" customWidth="1"/>
    <col min="1820" max="1820" width="6.5703125" style="32" customWidth="1"/>
    <col min="1821" max="1822" width="11.42578125" style="32"/>
    <col min="1823" max="1823" width="14.7109375" style="32" bestFit="1" customWidth="1"/>
    <col min="1824" max="1824" width="46.5703125" style="32" customWidth="1"/>
    <col min="1825" max="1825" width="19.7109375" style="32" customWidth="1"/>
    <col min="1826" max="1826" width="16.7109375" style="32" customWidth="1"/>
    <col min="1827" max="2048" width="11.42578125" style="32"/>
    <col min="2049" max="2050" width="3.7109375" style="32" customWidth="1"/>
    <col min="2051" max="2051" width="3.140625" style="32" customWidth="1"/>
    <col min="2052" max="2052" width="4.42578125" style="32" customWidth="1"/>
    <col min="2053" max="2054" width="3.85546875" style="32" customWidth="1"/>
    <col min="2055" max="2055" width="4.7109375" style="32" customWidth="1"/>
    <col min="2056" max="2056" width="4.28515625" style="32" customWidth="1"/>
    <col min="2057" max="2057" width="4" style="32" customWidth="1"/>
    <col min="2058" max="2058" width="3.140625" style="32" customWidth="1"/>
    <col min="2059" max="2059" width="3.7109375" style="32" customWidth="1"/>
    <col min="2060" max="2060" width="3.85546875" style="32" customWidth="1"/>
    <col min="2061" max="2061" width="6.5703125" style="32" customWidth="1"/>
    <col min="2062" max="2062" width="3.7109375" style="32" customWidth="1"/>
    <col min="2063" max="2063" width="4.7109375" style="32" customWidth="1"/>
    <col min="2064" max="2064" width="5" style="32" customWidth="1"/>
    <col min="2065" max="2065" width="4.42578125" style="32" customWidth="1"/>
    <col min="2066" max="2066" width="3.5703125" style="32" customWidth="1"/>
    <col min="2067" max="2067" width="3.42578125" style="32" customWidth="1"/>
    <col min="2068" max="2068" width="4" style="32" customWidth="1"/>
    <col min="2069" max="2069" width="3.140625" style="32" customWidth="1"/>
    <col min="2070" max="2070" width="4.28515625" style="32" customWidth="1"/>
    <col min="2071" max="2071" width="3.5703125" style="32" customWidth="1"/>
    <col min="2072" max="2072" width="3.42578125" style="32" customWidth="1"/>
    <col min="2073" max="2073" width="4.42578125" style="32" customWidth="1"/>
    <col min="2074" max="2074" width="4.140625" style="32" customWidth="1"/>
    <col min="2075" max="2075" width="3.85546875" style="32" customWidth="1"/>
    <col min="2076" max="2076" width="6.5703125" style="32" customWidth="1"/>
    <col min="2077" max="2078" width="11.42578125" style="32"/>
    <col min="2079" max="2079" width="14.7109375" style="32" bestFit="1" customWidth="1"/>
    <col min="2080" max="2080" width="46.5703125" style="32" customWidth="1"/>
    <col min="2081" max="2081" width="19.7109375" style="32" customWidth="1"/>
    <col min="2082" max="2082" width="16.7109375" style="32" customWidth="1"/>
    <col min="2083" max="2304" width="11.42578125" style="32"/>
    <col min="2305" max="2306" width="3.7109375" style="32" customWidth="1"/>
    <col min="2307" max="2307" width="3.140625" style="32" customWidth="1"/>
    <col min="2308" max="2308" width="4.42578125" style="32" customWidth="1"/>
    <col min="2309" max="2310" width="3.85546875" style="32" customWidth="1"/>
    <col min="2311" max="2311" width="4.7109375" style="32" customWidth="1"/>
    <col min="2312" max="2312" width="4.28515625" style="32" customWidth="1"/>
    <col min="2313" max="2313" width="4" style="32" customWidth="1"/>
    <col min="2314" max="2314" width="3.140625" style="32" customWidth="1"/>
    <col min="2315" max="2315" width="3.7109375" style="32" customWidth="1"/>
    <col min="2316" max="2316" width="3.85546875" style="32" customWidth="1"/>
    <col min="2317" max="2317" width="6.5703125" style="32" customWidth="1"/>
    <col min="2318" max="2318" width="3.7109375" style="32" customWidth="1"/>
    <col min="2319" max="2319" width="4.7109375" style="32" customWidth="1"/>
    <col min="2320" max="2320" width="5" style="32" customWidth="1"/>
    <col min="2321" max="2321" width="4.42578125" style="32" customWidth="1"/>
    <col min="2322" max="2322" width="3.5703125" style="32" customWidth="1"/>
    <col min="2323" max="2323" width="3.42578125" style="32" customWidth="1"/>
    <col min="2324" max="2324" width="4" style="32" customWidth="1"/>
    <col min="2325" max="2325" width="3.140625" style="32" customWidth="1"/>
    <col min="2326" max="2326" width="4.28515625" style="32" customWidth="1"/>
    <col min="2327" max="2327" width="3.5703125" style="32" customWidth="1"/>
    <col min="2328" max="2328" width="3.42578125" style="32" customWidth="1"/>
    <col min="2329" max="2329" width="4.42578125" style="32" customWidth="1"/>
    <col min="2330" max="2330" width="4.140625" style="32" customWidth="1"/>
    <col min="2331" max="2331" width="3.85546875" style="32" customWidth="1"/>
    <col min="2332" max="2332" width="6.5703125" style="32" customWidth="1"/>
    <col min="2333" max="2334" width="11.42578125" style="32"/>
    <col min="2335" max="2335" width="14.7109375" style="32" bestFit="1" customWidth="1"/>
    <col min="2336" max="2336" width="46.5703125" style="32" customWidth="1"/>
    <col min="2337" max="2337" width="19.7109375" style="32" customWidth="1"/>
    <col min="2338" max="2338" width="16.7109375" style="32" customWidth="1"/>
    <col min="2339" max="2560" width="11.42578125" style="32"/>
    <col min="2561" max="2562" width="3.7109375" style="32" customWidth="1"/>
    <col min="2563" max="2563" width="3.140625" style="32" customWidth="1"/>
    <col min="2564" max="2564" width="4.42578125" style="32" customWidth="1"/>
    <col min="2565" max="2566" width="3.85546875" style="32" customWidth="1"/>
    <col min="2567" max="2567" width="4.7109375" style="32" customWidth="1"/>
    <col min="2568" max="2568" width="4.28515625" style="32" customWidth="1"/>
    <col min="2569" max="2569" width="4" style="32" customWidth="1"/>
    <col min="2570" max="2570" width="3.140625" style="32" customWidth="1"/>
    <col min="2571" max="2571" width="3.7109375" style="32" customWidth="1"/>
    <col min="2572" max="2572" width="3.85546875" style="32" customWidth="1"/>
    <col min="2573" max="2573" width="6.5703125" style="32" customWidth="1"/>
    <col min="2574" max="2574" width="3.7109375" style="32" customWidth="1"/>
    <col min="2575" max="2575" width="4.7109375" style="32" customWidth="1"/>
    <col min="2576" max="2576" width="5" style="32" customWidth="1"/>
    <col min="2577" max="2577" width="4.42578125" style="32" customWidth="1"/>
    <col min="2578" max="2578" width="3.5703125" style="32" customWidth="1"/>
    <col min="2579" max="2579" width="3.42578125" style="32" customWidth="1"/>
    <col min="2580" max="2580" width="4" style="32" customWidth="1"/>
    <col min="2581" max="2581" width="3.140625" style="32" customWidth="1"/>
    <col min="2582" max="2582" width="4.28515625" style="32" customWidth="1"/>
    <col min="2583" max="2583" width="3.5703125" style="32" customWidth="1"/>
    <col min="2584" max="2584" width="3.42578125" style="32" customWidth="1"/>
    <col min="2585" max="2585" width="4.42578125" style="32" customWidth="1"/>
    <col min="2586" max="2586" width="4.140625" style="32" customWidth="1"/>
    <col min="2587" max="2587" width="3.85546875" style="32" customWidth="1"/>
    <col min="2588" max="2588" width="6.5703125" style="32" customWidth="1"/>
    <col min="2589" max="2590" width="11.42578125" style="32"/>
    <col min="2591" max="2591" width="14.7109375" style="32" bestFit="1" customWidth="1"/>
    <col min="2592" max="2592" width="46.5703125" style="32" customWidth="1"/>
    <col min="2593" max="2593" width="19.7109375" style="32" customWidth="1"/>
    <col min="2594" max="2594" width="16.7109375" style="32" customWidth="1"/>
    <col min="2595" max="2816" width="11.42578125" style="32"/>
    <col min="2817" max="2818" width="3.7109375" style="32" customWidth="1"/>
    <col min="2819" max="2819" width="3.140625" style="32" customWidth="1"/>
    <col min="2820" max="2820" width="4.42578125" style="32" customWidth="1"/>
    <col min="2821" max="2822" width="3.85546875" style="32" customWidth="1"/>
    <col min="2823" max="2823" width="4.7109375" style="32" customWidth="1"/>
    <col min="2824" max="2824" width="4.28515625" style="32" customWidth="1"/>
    <col min="2825" max="2825" width="4" style="32" customWidth="1"/>
    <col min="2826" max="2826" width="3.140625" style="32" customWidth="1"/>
    <col min="2827" max="2827" width="3.7109375" style="32" customWidth="1"/>
    <col min="2828" max="2828" width="3.85546875" style="32" customWidth="1"/>
    <col min="2829" max="2829" width="6.5703125" style="32" customWidth="1"/>
    <col min="2830" max="2830" width="3.7109375" style="32" customWidth="1"/>
    <col min="2831" max="2831" width="4.7109375" style="32" customWidth="1"/>
    <col min="2832" max="2832" width="5" style="32" customWidth="1"/>
    <col min="2833" max="2833" width="4.42578125" style="32" customWidth="1"/>
    <col min="2834" max="2834" width="3.5703125" style="32" customWidth="1"/>
    <col min="2835" max="2835" width="3.42578125" style="32" customWidth="1"/>
    <col min="2836" max="2836" width="4" style="32" customWidth="1"/>
    <col min="2837" max="2837" width="3.140625" style="32" customWidth="1"/>
    <col min="2838" max="2838" width="4.28515625" style="32" customWidth="1"/>
    <col min="2839" max="2839" width="3.5703125" style="32" customWidth="1"/>
    <col min="2840" max="2840" width="3.42578125" style="32" customWidth="1"/>
    <col min="2841" max="2841" width="4.42578125" style="32" customWidth="1"/>
    <col min="2842" max="2842" width="4.140625" style="32" customWidth="1"/>
    <col min="2843" max="2843" width="3.85546875" style="32" customWidth="1"/>
    <col min="2844" max="2844" width="6.5703125" style="32" customWidth="1"/>
    <col min="2845" max="2846" width="11.42578125" style="32"/>
    <col min="2847" max="2847" width="14.7109375" style="32" bestFit="1" customWidth="1"/>
    <col min="2848" max="2848" width="46.5703125" style="32" customWidth="1"/>
    <col min="2849" max="2849" width="19.7109375" style="32" customWidth="1"/>
    <col min="2850" max="2850" width="16.7109375" style="32" customWidth="1"/>
    <col min="2851" max="3072" width="11.42578125" style="32"/>
    <col min="3073" max="3074" width="3.7109375" style="32" customWidth="1"/>
    <col min="3075" max="3075" width="3.140625" style="32" customWidth="1"/>
    <col min="3076" max="3076" width="4.42578125" style="32" customWidth="1"/>
    <col min="3077" max="3078" width="3.85546875" style="32" customWidth="1"/>
    <col min="3079" max="3079" width="4.7109375" style="32" customWidth="1"/>
    <col min="3080" max="3080" width="4.28515625" style="32" customWidth="1"/>
    <col min="3081" max="3081" width="4" style="32" customWidth="1"/>
    <col min="3082" max="3082" width="3.140625" style="32" customWidth="1"/>
    <col min="3083" max="3083" width="3.7109375" style="32" customWidth="1"/>
    <col min="3084" max="3084" width="3.85546875" style="32" customWidth="1"/>
    <col min="3085" max="3085" width="6.5703125" style="32" customWidth="1"/>
    <col min="3086" max="3086" width="3.7109375" style="32" customWidth="1"/>
    <col min="3087" max="3087" width="4.7109375" style="32" customWidth="1"/>
    <col min="3088" max="3088" width="5" style="32" customWidth="1"/>
    <col min="3089" max="3089" width="4.42578125" style="32" customWidth="1"/>
    <col min="3090" max="3090" width="3.5703125" style="32" customWidth="1"/>
    <col min="3091" max="3091" width="3.42578125" style="32" customWidth="1"/>
    <col min="3092" max="3092" width="4" style="32" customWidth="1"/>
    <col min="3093" max="3093" width="3.140625" style="32" customWidth="1"/>
    <col min="3094" max="3094" width="4.28515625" style="32" customWidth="1"/>
    <col min="3095" max="3095" width="3.5703125" style="32" customWidth="1"/>
    <col min="3096" max="3096" width="3.42578125" style="32" customWidth="1"/>
    <col min="3097" max="3097" width="4.42578125" style="32" customWidth="1"/>
    <col min="3098" max="3098" width="4.140625" style="32" customWidth="1"/>
    <col min="3099" max="3099" width="3.85546875" style="32" customWidth="1"/>
    <col min="3100" max="3100" width="6.5703125" style="32" customWidth="1"/>
    <col min="3101" max="3102" width="11.42578125" style="32"/>
    <col min="3103" max="3103" width="14.7109375" style="32" bestFit="1" customWidth="1"/>
    <col min="3104" max="3104" width="46.5703125" style="32" customWidth="1"/>
    <col min="3105" max="3105" width="19.7109375" style="32" customWidth="1"/>
    <col min="3106" max="3106" width="16.7109375" style="32" customWidth="1"/>
    <col min="3107" max="3328" width="11.42578125" style="32"/>
    <col min="3329" max="3330" width="3.7109375" style="32" customWidth="1"/>
    <col min="3331" max="3331" width="3.140625" style="32" customWidth="1"/>
    <col min="3332" max="3332" width="4.42578125" style="32" customWidth="1"/>
    <col min="3333" max="3334" width="3.85546875" style="32" customWidth="1"/>
    <col min="3335" max="3335" width="4.7109375" style="32" customWidth="1"/>
    <col min="3336" max="3336" width="4.28515625" style="32" customWidth="1"/>
    <col min="3337" max="3337" width="4" style="32" customWidth="1"/>
    <col min="3338" max="3338" width="3.140625" style="32" customWidth="1"/>
    <col min="3339" max="3339" width="3.7109375" style="32" customWidth="1"/>
    <col min="3340" max="3340" width="3.85546875" style="32" customWidth="1"/>
    <col min="3341" max="3341" width="6.5703125" style="32" customWidth="1"/>
    <col min="3342" max="3342" width="3.7109375" style="32" customWidth="1"/>
    <col min="3343" max="3343" width="4.7109375" style="32" customWidth="1"/>
    <col min="3344" max="3344" width="5" style="32" customWidth="1"/>
    <col min="3345" max="3345" width="4.42578125" style="32" customWidth="1"/>
    <col min="3346" max="3346" width="3.5703125" style="32" customWidth="1"/>
    <col min="3347" max="3347" width="3.42578125" style="32" customWidth="1"/>
    <col min="3348" max="3348" width="4" style="32" customWidth="1"/>
    <col min="3349" max="3349" width="3.140625" style="32" customWidth="1"/>
    <col min="3350" max="3350" width="4.28515625" style="32" customWidth="1"/>
    <col min="3351" max="3351" width="3.5703125" style="32" customWidth="1"/>
    <col min="3352" max="3352" width="3.42578125" style="32" customWidth="1"/>
    <col min="3353" max="3353" width="4.42578125" style="32" customWidth="1"/>
    <col min="3354" max="3354" width="4.140625" style="32" customWidth="1"/>
    <col min="3355" max="3355" width="3.85546875" style="32" customWidth="1"/>
    <col min="3356" max="3356" width="6.5703125" style="32" customWidth="1"/>
    <col min="3357" max="3358" width="11.42578125" style="32"/>
    <col min="3359" max="3359" width="14.7109375" style="32" bestFit="1" customWidth="1"/>
    <col min="3360" max="3360" width="46.5703125" style="32" customWidth="1"/>
    <col min="3361" max="3361" width="19.7109375" style="32" customWidth="1"/>
    <col min="3362" max="3362" width="16.7109375" style="32" customWidth="1"/>
    <col min="3363" max="3584" width="11.42578125" style="32"/>
    <col min="3585" max="3586" width="3.7109375" style="32" customWidth="1"/>
    <col min="3587" max="3587" width="3.140625" style="32" customWidth="1"/>
    <col min="3588" max="3588" width="4.42578125" style="32" customWidth="1"/>
    <col min="3589" max="3590" width="3.85546875" style="32" customWidth="1"/>
    <col min="3591" max="3591" width="4.7109375" style="32" customWidth="1"/>
    <col min="3592" max="3592" width="4.28515625" style="32" customWidth="1"/>
    <col min="3593" max="3593" width="4" style="32" customWidth="1"/>
    <col min="3594" max="3594" width="3.140625" style="32" customWidth="1"/>
    <col min="3595" max="3595" width="3.7109375" style="32" customWidth="1"/>
    <col min="3596" max="3596" width="3.85546875" style="32" customWidth="1"/>
    <col min="3597" max="3597" width="6.5703125" style="32" customWidth="1"/>
    <col min="3598" max="3598" width="3.7109375" style="32" customWidth="1"/>
    <col min="3599" max="3599" width="4.7109375" style="32" customWidth="1"/>
    <col min="3600" max="3600" width="5" style="32" customWidth="1"/>
    <col min="3601" max="3601" width="4.42578125" style="32" customWidth="1"/>
    <col min="3602" max="3602" width="3.5703125" style="32" customWidth="1"/>
    <col min="3603" max="3603" width="3.42578125" style="32" customWidth="1"/>
    <col min="3604" max="3604" width="4" style="32" customWidth="1"/>
    <col min="3605" max="3605" width="3.140625" style="32" customWidth="1"/>
    <col min="3606" max="3606" width="4.28515625" style="32" customWidth="1"/>
    <col min="3607" max="3607" width="3.5703125" style="32" customWidth="1"/>
    <col min="3608" max="3608" width="3.42578125" style="32" customWidth="1"/>
    <col min="3609" max="3609" width="4.42578125" style="32" customWidth="1"/>
    <col min="3610" max="3610" width="4.140625" style="32" customWidth="1"/>
    <col min="3611" max="3611" width="3.85546875" style="32" customWidth="1"/>
    <col min="3612" max="3612" width="6.5703125" style="32" customWidth="1"/>
    <col min="3613" max="3614" width="11.42578125" style="32"/>
    <col min="3615" max="3615" width="14.7109375" style="32" bestFit="1" customWidth="1"/>
    <col min="3616" max="3616" width="46.5703125" style="32" customWidth="1"/>
    <col min="3617" max="3617" width="19.7109375" style="32" customWidth="1"/>
    <col min="3618" max="3618" width="16.7109375" style="32" customWidth="1"/>
    <col min="3619" max="3840" width="11.42578125" style="32"/>
    <col min="3841" max="3842" width="3.7109375" style="32" customWidth="1"/>
    <col min="3843" max="3843" width="3.140625" style="32" customWidth="1"/>
    <col min="3844" max="3844" width="4.42578125" style="32" customWidth="1"/>
    <col min="3845" max="3846" width="3.85546875" style="32" customWidth="1"/>
    <col min="3847" max="3847" width="4.7109375" style="32" customWidth="1"/>
    <col min="3848" max="3848" width="4.28515625" style="32" customWidth="1"/>
    <col min="3849" max="3849" width="4" style="32" customWidth="1"/>
    <col min="3850" max="3850" width="3.140625" style="32" customWidth="1"/>
    <col min="3851" max="3851" width="3.7109375" style="32" customWidth="1"/>
    <col min="3852" max="3852" width="3.85546875" style="32" customWidth="1"/>
    <col min="3853" max="3853" width="6.5703125" style="32" customWidth="1"/>
    <col min="3854" max="3854" width="3.7109375" style="32" customWidth="1"/>
    <col min="3855" max="3855" width="4.7109375" style="32" customWidth="1"/>
    <col min="3856" max="3856" width="5" style="32" customWidth="1"/>
    <col min="3857" max="3857" width="4.42578125" style="32" customWidth="1"/>
    <col min="3858" max="3858" width="3.5703125" style="32" customWidth="1"/>
    <col min="3859" max="3859" width="3.42578125" style="32" customWidth="1"/>
    <col min="3860" max="3860" width="4" style="32" customWidth="1"/>
    <col min="3861" max="3861" width="3.140625" style="32" customWidth="1"/>
    <col min="3862" max="3862" width="4.28515625" style="32" customWidth="1"/>
    <col min="3863" max="3863" width="3.5703125" style="32" customWidth="1"/>
    <col min="3864" max="3864" width="3.42578125" style="32" customWidth="1"/>
    <col min="3865" max="3865" width="4.42578125" style="32" customWidth="1"/>
    <col min="3866" max="3866" width="4.140625" style="32" customWidth="1"/>
    <col min="3867" max="3867" width="3.85546875" style="32" customWidth="1"/>
    <col min="3868" max="3868" width="6.5703125" style="32" customWidth="1"/>
    <col min="3869" max="3870" width="11.42578125" style="32"/>
    <col min="3871" max="3871" width="14.7109375" style="32" bestFit="1" customWidth="1"/>
    <col min="3872" max="3872" width="46.5703125" style="32" customWidth="1"/>
    <col min="3873" max="3873" width="19.7109375" style="32" customWidth="1"/>
    <col min="3874" max="3874" width="16.7109375" style="32" customWidth="1"/>
    <col min="3875" max="4096" width="11.42578125" style="32"/>
    <col min="4097" max="4098" width="3.7109375" style="32" customWidth="1"/>
    <col min="4099" max="4099" width="3.140625" style="32" customWidth="1"/>
    <col min="4100" max="4100" width="4.42578125" style="32" customWidth="1"/>
    <col min="4101" max="4102" width="3.85546875" style="32" customWidth="1"/>
    <col min="4103" max="4103" width="4.7109375" style="32" customWidth="1"/>
    <col min="4104" max="4104" width="4.28515625" style="32" customWidth="1"/>
    <col min="4105" max="4105" width="4" style="32" customWidth="1"/>
    <col min="4106" max="4106" width="3.140625" style="32" customWidth="1"/>
    <col min="4107" max="4107" width="3.7109375" style="32" customWidth="1"/>
    <col min="4108" max="4108" width="3.85546875" style="32" customWidth="1"/>
    <col min="4109" max="4109" width="6.5703125" style="32" customWidth="1"/>
    <col min="4110" max="4110" width="3.7109375" style="32" customWidth="1"/>
    <col min="4111" max="4111" width="4.7109375" style="32" customWidth="1"/>
    <col min="4112" max="4112" width="5" style="32" customWidth="1"/>
    <col min="4113" max="4113" width="4.42578125" style="32" customWidth="1"/>
    <col min="4114" max="4114" width="3.5703125" style="32" customWidth="1"/>
    <col min="4115" max="4115" width="3.42578125" style="32" customWidth="1"/>
    <col min="4116" max="4116" width="4" style="32" customWidth="1"/>
    <col min="4117" max="4117" width="3.140625" style="32" customWidth="1"/>
    <col min="4118" max="4118" width="4.28515625" style="32" customWidth="1"/>
    <col min="4119" max="4119" width="3.5703125" style="32" customWidth="1"/>
    <col min="4120" max="4120" width="3.42578125" style="32" customWidth="1"/>
    <col min="4121" max="4121" width="4.42578125" style="32" customWidth="1"/>
    <col min="4122" max="4122" width="4.140625" style="32" customWidth="1"/>
    <col min="4123" max="4123" width="3.85546875" style="32" customWidth="1"/>
    <col min="4124" max="4124" width="6.5703125" style="32" customWidth="1"/>
    <col min="4125" max="4126" width="11.42578125" style="32"/>
    <col min="4127" max="4127" width="14.7109375" style="32" bestFit="1" customWidth="1"/>
    <col min="4128" max="4128" width="46.5703125" style="32" customWidth="1"/>
    <col min="4129" max="4129" width="19.7109375" style="32" customWidth="1"/>
    <col min="4130" max="4130" width="16.7109375" style="32" customWidth="1"/>
    <col min="4131" max="4352" width="11.42578125" style="32"/>
    <col min="4353" max="4354" width="3.7109375" style="32" customWidth="1"/>
    <col min="4355" max="4355" width="3.140625" style="32" customWidth="1"/>
    <col min="4356" max="4356" width="4.42578125" style="32" customWidth="1"/>
    <col min="4357" max="4358" width="3.85546875" style="32" customWidth="1"/>
    <col min="4359" max="4359" width="4.7109375" style="32" customWidth="1"/>
    <col min="4360" max="4360" width="4.28515625" style="32" customWidth="1"/>
    <col min="4361" max="4361" width="4" style="32" customWidth="1"/>
    <col min="4362" max="4362" width="3.140625" style="32" customWidth="1"/>
    <col min="4363" max="4363" width="3.7109375" style="32" customWidth="1"/>
    <col min="4364" max="4364" width="3.85546875" style="32" customWidth="1"/>
    <col min="4365" max="4365" width="6.5703125" style="32" customWidth="1"/>
    <col min="4366" max="4366" width="3.7109375" style="32" customWidth="1"/>
    <col min="4367" max="4367" width="4.7109375" style="32" customWidth="1"/>
    <col min="4368" max="4368" width="5" style="32" customWidth="1"/>
    <col min="4369" max="4369" width="4.42578125" style="32" customWidth="1"/>
    <col min="4370" max="4370" width="3.5703125" style="32" customWidth="1"/>
    <col min="4371" max="4371" width="3.42578125" style="32" customWidth="1"/>
    <col min="4372" max="4372" width="4" style="32" customWidth="1"/>
    <col min="4373" max="4373" width="3.140625" style="32" customWidth="1"/>
    <col min="4374" max="4374" width="4.28515625" style="32" customWidth="1"/>
    <col min="4375" max="4375" width="3.5703125" style="32" customWidth="1"/>
    <col min="4376" max="4376" width="3.42578125" style="32" customWidth="1"/>
    <col min="4377" max="4377" width="4.42578125" style="32" customWidth="1"/>
    <col min="4378" max="4378" width="4.140625" style="32" customWidth="1"/>
    <col min="4379" max="4379" width="3.85546875" style="32" customWidth="1"/>
    <col min="4380" max="4380" width="6.5703125" style="32" customWidth="1"/>
    <col min="4381" max="4382" width="11.42578125" style="32"/>
    <col min="4383" max="4383" width="14.7109375" style="32" bestFit="1" customWidth="1"/>
    <col min="4384" max="4384" width="46.5703125" style="32" customWidth="1"/>
    <col min="4385" max="4385" width="19.7109375" style="32" customWidth="1"/>
    <col min="4386" max="4386" width="16.7109375" style="32" customWidth="1"/>
    <col min="4387" max="4608" width="11.42578125" style="32"/>
    <col min="4609" max="4610" width="3.7109375" style="32" customWidth="1"/>
    <col min="4611" max="4611" width="3.140625" style="32" customWidth="1"/>
    <col min="4612" max="4612" width="4.42578125" style="32" customWidth="1"/>
    <col min="4613" max="4614" width="3.85546875" style="32" customWidth="1"/>
    <col min="4615" max="4615" width="4.7109375" style="32" customWidth="1"/>
    <col min="4616" max="4616" width="4.28515625" style="32" customWidth="1"/>
    <col min="4617" max="4617" width="4" style="32" customWidth="1"/>
    <col min="4618" max="4618" width="3.140625" style="32" customWidth="1"/>
    <col min="4619" max="4619" width="3.7109375" style="32" customWidth="1"/>
    <col min="4620" max="4620" width="3.85546875" style="32" customWidth="1"/>
    <col min="4621" max="4621" width="6.5703125" style="32" customWidth="1"/>
    <col min="4622" max="4622" width="3.7109375" style="32" customWidth="1"/>
    <col min="4623" max="4623" width="4.7109375" style="32" customWidth="1"/>
    <col min="4624" max="4624" width="5" style="32" customWidth="1"/>
    <col min="4625" max="4625" width="4.42578125" style="32" customWidth="1"/>
    <col min="4626" max="4626" width="3.5703125" style="32" customWidth="1"/>
    <col min="4627" max="4627" width="3.42578125" style="32" customWidth="1"/>
    <col min="4628" max="4628" width="4" style="32" customWidth="1"/>
    <col min="4629" max="4629" width="3.140625" style="32" customWidth="1"/>
    <col min="4630" max="4630" width="4.28515625" style="32" customWidth="1"/>
    <col min="4631" max="4631" width="3.5703125" style="32" customWidth="1"/>
    <col min="4632" max="4632" width="3.42578125" style="32" customWidth="1"/>
    <col min="4633" max="4633" width="4.42578125" style="32" customWidth="1"/>
    <col min="4634" max="4634" width="4.140625" style="32" customWidth="1"/>
    <col min="4635" max="4635" width="3.85546875" style="32" customWidth="1"/>
    <col min="4636" max="4636" width="6.5703125" style="32" customWidth="1"/>
    <col min="4637" max="4638" width="11.42578125" style="32"/>
    <col min="4639" max="4639" width="14.7109375" style="32" bestFit="1" customWidth="1"/>
    <col min="4640" max="4640" width="46.5703125" style="32" customWidth="1"/>
    <col min="4641" max="4641" width="19.7109375" style="32" customWidth="1"/>
    <col min="4642" max="4642" width="16.7109375" style="32" customWidth="1"/>
    <col min="4643" max="4864" width="11.42578125" style="32"/>
    <col min="4865" max="4866" width="3.7109375" style="32" customWidth="1"/>
    <col min="4867" max="4867" width="3.140625" style="32" customWidth="1"/>
    <col min="4868" max="4868" width="4.42578125" style="32" customWidth="1"/>
    <col min="4869" max="4870" width="3.85546875" style="32" customWidth="1"/>
    <col min="4871" max="4871" width="4.7109375" style="32" customWidth="1"/>
    <col min="4872" max="4872" width="4.28515625" style="32" customWidth="1"/>
    <col min="4873" max="4873" width="4" style="32" customWidth="1"/>
    <col min="4874" max="4874" width="3.140625" style="32" customWidth="1"/>
    <col min="4875" max="4875" width="3.7109375" style="32" customWidth="1"/>
    <col min="4876" max="4876" width="3.85546875" style="32" customWidth="1"/>
    <col min="4877" max="4877" width="6.5703125" style="32" customWidth="1"/>
    <col min="4878" max="4878" width="3.7109375" style="32" customWidth="1"/>
    <col min="4879" max="4879" width="4.7109375" style="32" customWidth="1"/>
    <col min="4880" max="4880" width="5" style="32" customWidth="1"/>
    <col min="4881" max="4881" width="4.42578125" style="32" customWidth="1"/>
    <col min="4882" max="4882" width="3.5703125" style="32" customWidth="1"/>
    <col min="4883" max="4883" width="3.42578125" style="32" customWidth="1"/>
    <col min="4884" max="4884" width="4" style="32" customWidth="1"/>
    <col min="4885" max="4885" width="3.140625" style="32" customWidth="1"/>
    <col min="4886" max="4886" width="4.28515625" style="32" customWidth="1"/>
    <col min="4887" max="4887" width="3.5703125" style="32" customWidth="1"/>
    <col min="4888" max="4888" width="3.42578125" style="32" customWidth="1"/>
    <col min="4889" max="4889" width="4.42578125" style="32" customWidth="1"/>
    <col min="4890" max="4890" width="4.140625" style="32" customWidth="1"/>
    <col min="4891" max="4891" width="3.85546875" style="32" customWidth="1"/>
    <col min="4892" max="4892" width="6.5703125" style="32" customWidth="1"/>
    <col min="4893" max="4894" width="11.42578125" style="32"/>
    <col min="4895" max="4895" width="14.7109375" style="32" bestFit="1" customWidth="1"/>
    <col min="4896" max="4896" width="46.5703125" style="32" customWidth="1"/>
    <col min="4897" max="4897" width="19.7109375" style="32" customWidth="1"/>
    <col min="4898" max="4898" width="16.7109375" style="32" customWidth="1"/>
    <col min="4899" max="5120" width="11.42578125" style="32"/>
    <col min="5121" max="5122" width="3.7109375" style="32" customWidth="1"/>
    <col min="5123" max="5123" width="3.140625" style="32" customWidth="1"/>
    <col min="5124" max="5124" width="4.42578125" style="32" customWidth="1"/>
    <col min="5125" max="5126" width="3.85546875" style="32" customWidth="1"/>
    <col min="5127" max="5127" width="4.7109375" style="32" customWidth="1"/>
    <col min="5128" max="5128" width="4.28515625" style="32" customWidth="1"/>
    <col min="5129" max="5129" width="4" style="32" customWidth="1"/>
    <col min="5130" max="5130" width="3.140625" style="32" customWidth="1"/>
    <col min="5131" max="5131" width="3.7109375" style="32" customWidth="1"/>
    <col min="5132" max="5132" width="3.85546875" style="32" customWidth="1"/>
    <col min="5133" max="5133" width="6.5703125" style="32" customWidth="1"/>
    <col min="5134" max="5134" width="3.7109375" style="32" customWidth="1"/>
    <col min="5135" max="5135" width="4.7109375" style="32" customWidth="1"/>
    <col min="5136" max="5136" width="5" style="32" customWidth="1"/>
    <col min="5137" max="5137" width="4.42578125" style="32" customWidth="1"/>
    <col min="5138" max="5138" width="3.5703125" style="32" customWidth="1"/>
    <col min="5139" max="5139" width="3.42578125" style="32" customWidth="1"/>
    <col min="5140" max="5140" width="4" style="32" customWidth="1"/>
    <col min="5141" max="5141" width="3.140625" style="32" customWidth="1"/>
    <col min="5142" max="5142" width="4.28515625" style="32" customWidth="1"/>
    <col min="5143" max="5143" width="3.5703125" style="32" customWidth="1"/>
    <col min="5144" max="5144" width="3.42578125" style="32" customWidth="1"/>
    <col min="5145" max="5145" width="4.42578125" style="32" customWidth="1"/>
    <col min="5146" max="5146" width="4.140625" style="32" customWidth="1"/>
    <col min="5147" max="5147" width="3.85546875" style="32" customWidth="1"/>
    <col min="5148" max="5148" width="6.5703125" style="32" customWidth="1"/>
    <col min="5149" max="5150" width="11.42578125" style="32"/>
    <col min="5151" max="5151" width="14.7109375" style="32" bestFit="1" customWidth="1"/>
    <col min="5152" max="5152" width="46.5703125" style="32" customWidth="1"/>
    <col min="5153" max="5153" width="19.7109375" style="32" customWidth="1"/>
    <col min="5154" max="5154" width="16.7109375" style="32" customWidth="1"/>
    <col min="5155" max="5376" width="11.42578125" style="32"/>
    <col min="5377" max="5378" width="3.7109375" style="32" customWidth="1"/>
    <col min="5379" max="5379" width="3.140625" style="32" customWidth="1"/>
    <col min="5380" max="5380" width="4.42578125" style="32" customWidth="1"/>
    <col min="5381" max="5382" width="3.85546875" style="32" customWidth="1"/>
    <col min="5383" max="5383" width="4.7109375" style="32" customWidth="1"/>
    <col min="5384" max="5384" width="4.28515625" style="32" customWidth="1"/>
    <col min="5385" max="5385" width="4" style="32" customWidth="1"/>
    <col min="5386" max="5386" width="3.140625" style="32" customWidth="1"/>
    <col min="5387" max="5387" width="3.7109375" style="32" customWidth="1"/>
    <col min="5388" max="5388" width="3.85546875" style="32" customWidth="1"/>
    <col min="5389" max="5389" width="6.5703125" style="32" customWidth="1"/>
    <col min="5390" max="5390" width="3.7109375" style="32" customWidth="1"/>
    <col min="5391" max="5391" width="4.7109375" style="32" customWidth="1"/>
    <col min="5392" max="5392" width="5" style="32" customWidth="1"/>
    <col min="5393" max="5393" width="4.42578125" style="32" customWidth="1"/>
    <col min="5394" max="5394" width="3.5703125" style="32" customWidth="1"/>
    <col min="5395" max="5395" width="3.42578125" style="32" customWidth="1"/>
    <col min="5396" max="5396" width="4" style="32" customWidth="1"/>
    <col min="5397" max="5397" width="3.140625" style="32" customWidth="1"/>
    <col min="5398" max="5398" width="4.28515625" style="32" customWidth="1"/>
    <col min="5399" max="5399" width="3.5703125" style="32" customWidth="1"/>
    <col min="5400" max="5400" width="3.42578125" style="32" customWidth="1"/>
    <col min="5401" max="5401" width="4.42578125" style="32" customWidth="1"/>
    <col min="5402" max="5402" width="4.140625" style="32" customWidth="1"/>
    <col min="5403" max="5403" width="3.85546875" style="32" customWidth="1"/>
    <col min="5404" max="5404" width="6.5703125" style="32" customWidth="1"/>
    <col min="5405" max="5406" width="11.42578125" style="32"/>
    <col min="5407" max="5407" width="14.7109375" style="32" bestFit="1" customWidth="1"/>
    <col min="5408" max="5408" width="46.5703125" style="32" customWidth="1"/>
    <col min="5409" max="5409" width="19.7109375" style="32" customWidth="1"/>
    <col min="5410" max="5410" width="16.7109375" style="32" customWidth="1"/>
    <col min="5411" max="5632" width="11.42578125" style="32"/>
    <col min="5633" max="5634" width="3.7109375" style="32" customWidth="1"/>
    <col min="5635" max="5635" width="3.140625" style="32" customWidth="1"/>
    <col min="5636" max="5636" width="4.42578125" style="32" customWidth="1"/>
    <col min="5637" max="5638" width="3.85546875" style="32" customWidth="1"/>
    <col min="5639" max="5639" width="4.7109375" style="32" customWidth="1"/>
    <col min="5640" max="5640" width="4.28515625" style="32" customWidth="1"/>
    <col min="5641" max="5641" width="4" style="32" customWidth="1"/>
    <col min="5642" max="5642" width="3.140625" style="32" customWidth="1"/>
    <col min="5643" max="5643" width="3.7109375" style="32" customWidth="1"/>
    <col min="5644" max="5644" width="3.85546875" style="32" customWidth="1"/>
    <col min="5645" max="5645" width="6.5703125" style="32" customWidth="1"/>
    <col min="5646" max="5646" width="3.7109375" style="32" customWidth="1"/>
    <col min="5647" max="5647" width="4.7109375" style="32" customWidth="1"/>
    <col min="5648" max="5648" width="5" style="32" customWidth="1"/>
    <col min="5649" max="5649" width="4.42578125" style="32" customWidth="1"/>
    <col min="5650" max="5650" width="3.5703125" style="32" customWidth="1"/>
    <col min="5651" max="5651" width="3.42578125" style="32" customWidth="1"/>
    <col min="5652" max="5652" width="4" style="32" customWidth="1"/>
    <col min="5653" max="5653" width="3.140625" style="32" customWidth="1"/>
    <col min="5654" max="5654" width="4.28515625" style="32" customWidth="1"/>
    <col min="5655" max="5655" width="3.5703125" style="32" customWidth="1"/>
    <col min="5656" max="5656" width="3.42578125" style="32" customWidth="1"/>
    <col min="5657" max="5657" width="4.42578125" style="32" customWidth="1"/>
    <col min="5658" max="5658" width="4.140625" style="32" customWidth="1"/>
    <col min="5659" max="5659" width="3.85546875" style="32" customWidth="1"/>
    <col min="5660" max="5660" width="6.5703125" style="32" customWidth="1"/>
    <col min="5661" max="5662" width="11.42578125" style="32"/>
    <col min="5663" max="5663" width="14.7109375" style="32" bestFit="1" customWidth="1"/>
    <col min="5664" max="5664" width="46.5703125" style="32" customWidth="1"/>
    <col min="5665" max="5665" width="19.7109375" style="32" customWidth="1"/>
    <col min="5666" max="5666" width="16.7109375" style="32" customWidth="1"/>
    <col min="5667" max="5888" width="11.42578125" style="32"/>
    <col min="5889" max="5890" width="3.7109375" style="32" customWidth="1"/>
    <col min="5891" max="5891" width="3.140625" style="32" customWidth="1"/>
    <col min="5892" max="5892" width="4.42578125" style="32" customWidth="1"/>
    <col min="5893" max="5894" width="3.85546875" style="32" customWidth="1"/>
    <col min="5895" max="5895" width="4.7109375" style="32" customWidth="1"/>
    <col min="5896" max="5896" width="4.28515625" style="32" customWidth="1"/>
    <col min="5897" max="5897" width="4" style="32" customWidth="1"/>
    <col min="5898" max="5898" width="3.140625" style="32" customWidth="1"/>
    <col min="5899" max="5899" width="3.7109375" style="32" customWidth="1"/>
    <col min="5900" max="5900" width="3.85546875" style="32" customWidth="1"/>
    <col min="5901" max="5901" width="6.5703125" style="32" customWidth="1"/>
    <col min="5902" max="5902" width="3.7109375" style="32" customWidth="1"/>
    <col min="5903" max="5903" width="4.7109375" style="32" customWidth="1"/>
    <col min="5904" max="5904" width="5" style="32" customWidth="1"/>
    <col min="5905" max="5905" width="4.42578125" style="32" customWidth="1"/>
    <col min="5906" max="5906" width="3.5703125" style="32" customWidth="1"/>
    <col min="5907" max="5907" width="3.42578125" style="32" customWidth="1"/>
    <col min="5908" max="5908" width="4" style="32" customWidth="1"/>
    <col min="5909" max="5909" width="3.140625" style="32" customWidth="1"/>
    <col min="5910" max="5910" width="4.28515625" style="32" customWidth="1"/>
    <col min="5911" max="5911" width="3.5703125" style="32" customWidth="1"/>
    <col min="5912" max="5912" width="3.42578125" style="32" customWidth="1"/>
    <col min="5913" max="5913" width="4.42578125" style="32" customWidth="1"/>
    <col min="5914" max="5914" width="4.140625" style="32" customWidth="1"/>
    <col min="5915" max="5915" width="3.85546875" style="32" customWidth="1"/>
    <col min="5916" max="5916" width="6.5703125" style="32" customWidth="1"/>
    <col min="5917" max="5918" width="11.42578125" style="32"/>
    <col min="5919" max="5919" width="14.7109375" style="32" bestFit="1" customWidth="1"/>
    <col min="5920" max="5920" width="46.5703125" style="32" customWidth="1"/>
    <col min="5921" max="5921" width="19.7109375" style="32" customWidth="1"/>
    <col min="5922" max="5922" width="16.7109375" style="32" customWidth="1"/>
    <col min="5923" max="6144" width="11.42578125" style="32"/>
    <col min="6145" max="6146" width="3.7109375" style="32" customWidth="1"/>
    <col min="6147" max="6147" width="3.140625" style="32" customWidth="1"/>
    <col min="6148" max="6148" width="4.42578125" style="32" customWidth="1"/>
    <col min="6149" max="6150" width="3.85546875" style="32" customWidth="1"/>
    <col min="6151" max="6151" width="4.7109375" style="32" customWidth="1"/>
    <col min="6152" max="6152" width="4.28515625" style="32" customWidth="1"/>
    <col min="6153" max="6153" width="4" style="32" customWidth="1"/>
    <col min="6154" max="6154" width="3.140625" style="32" customWidth="1"/>
    <col min="6155" max="6155" width="3.7109375" style="32" customWidth="1"/>
    <col min="6156" max="6156" width="3.85546875" style="32" customWidth="1"/>
    <col min="6157" max="6157" width="6.5703125" style="32" customWidth="1"/>
    <col min="6158" max="6158" width="3.7109375" style="32" customWidth="1"/>
    <col min="6159" max="6159" width="4.7109375" style="32" customWidth="1"/>
    <col min="6160" max="6160" width="5" style="32" customWidth="1"/>
    <col min="6161" max="6161" width="4.42578125" style="32" customWidth="1"/>
    <col min="6162" max="6162" width="3.5703125" style="32" customWidth="1"/>
    <col min="6163" max="6163" width="3.42578125" style="32" customWidth="1"/>
    <col min="6164" max="6164" width="4" style="32" customWidth="1"/>
    <col min="6165" max="6165" width="3.140625" style="32" customWidth="1"/>
    <col min="6166" max="6166" width="4.28515625" style="32" customWidth="1"/>
    <col min="6167" max="6167" width="3.5703125" style="32" customWidth="1"/>
    <col min="6168" max="6168" width="3.42578125" style="32" customWidth="1"/>
    <col min="6169" max="6169" width="4.42578125" style="32" customWidth="1"/>
    <col min="6170" max="6170" width="4.140625" style="32" customWidth="1"/>
    <col min="6171" max="6171" width="3.85546875" style="32" customWidth="1"/>
    <col min="6172" max="6172" width="6.5703125" style="32" customWidth="1"/>
    <col min="6173" max="6174" width="11.42578125" style="32"/>
    <col min="6175" max="6175" width="14.7109375" style="32" bestFit="1" customWidth="1"/>
    <col min="6176" max="6176" width="46.5703125" style="32" customWidth="1"/>
    <col min="6177" max="6177" width="19.7109375" style="32" customWidth="1"/>
    <col min="6178" max="6178" width="16.7109375" style="32" customWidth="1"/>
    <col min="6179" max="6400" width="11.42578125" style="32"/>
    <col min="6401" max="6402" width="3.7109375" style="32" customWidth="1"/>
    <col min="6403" max="6403" width="3.140625" style="32" customWidth="1"/>
    <col min="6404" max="6404" width="4.42578125" style="32" customWidth="1"/>
    <col min="6405" max="6406" width="3.85546875" style="32" customWidth="1"/>
    <col min="6407" max="6407" width="4.7109375" style="32" customWidth="1"/>
    <col min="6408" max="6408" width="4.28515625" style="32" customWidth="1"/>
    <col min="6409" max="6409" width="4" style="32" customWidth="1"/>
    <col min="6410" max="6410" width="3.140625" style="32" customWidth="1"/>
    <col min="6411" max="6411" width="3.7109375" style="32" customWidth="1"/>
    <col min="6412" max="6412" width="3.85546875" style="32" customWidth="1"/>
    <col min="6413" max="6413" width="6.5703125" style="32" customWidth="1"/>
    <col min="6414" max="6414" width="3.7109375" style="32" customWidth="1"/>
    <col min="6415" max="6415" width="4.7109375" style="32" customWidth="1"/>
    <col min="6416" max="6416" width="5" style="32" customWidth="1"/>
    <col min="6417" max="6417" width="4.42578125" style="32" customWidth="1"/>
    <col min="6418" max="6418" width="3.5703125" style="32" customWidth="1"/>
    <col min="6419" max="6419" width="3.42578125" style="32" customWidth="1"/>
    <col min="6420" max="6420" width="4" style="32" customWidth="1"/>
    <col min="6421" max="6421" width="3.140625" style="32" customWidth="1"/>
    <col min="6422" max="6422" width="4.28515625" style="32" customWidth="1"/>
    <col min="6423" max="6423" width="3.5703125" style="32" customWidth="1"/>
    <col min="6424" max="6424" width="3.42578125" style="32" customWidth="1"/>
    <col min="6425" max="6425" width="4.42578125" style="32" customWidth="1"/>
    <col min="6426" max="6426" width="4.140625" style="32" customWidth="1"/>
    <col min="6427" max="6427" width="3.85546875" style="32" customWidth="1"/>
    <col min="6428" max="6428" width="6.5703125" style="32" customWidth="1"/>
    <col min="6429" max="6430" width="11.42578125" style="32"/>
    <col min="6431" max="6431" width="14.7109375" style="32" bestFit="1" customWidth="1"/>
    <col min="6432" max="6432" width="46.5703125" style="32" customWidth="1"/>
    <col min="6433" max="6433" width="19.7109375" style="32" customWidth="1"/>
    <col min="6434" max="6434" width="16.7109375" style="32" customWidth="1"/>
    <col min="6435" max="6656" width="11.42578125" style="32"/>
    <col min="6657" max="6658" width="3.7109375" style="32" customWidth="1"/>
    <col min="6659" max="6659" width="3.140625" style="32" customWidth="1"/>
    <col min="6660" max="6660" width="4.42578125" style="32" customWidth="1"/>
    <col min="6661" max="6662" width="3.85546875" style="32" customWidth="1"/>
    <col min="6663" max="6663" width="4.7109375" style="32" customWidth="1"/>
    <col min="6664" max="6664" width="4.28515625" style="32" customWidth="1"/>
    <col min="6665" max="6665" width="4" style="32" customWidth="1"/>
    <col min="6666" max="6666" width="3.140625" style="32" customWidth="1"/>
    <col min="6667" max="6667" width="3.7109375" style="32" customWidth="1"/>
    <col min="6668" max="6668" width="3.85546875" style="32" customWidth="1"/>
    <col min="6669" max="6669" width="6.5703125" style="32" customWidth="1"/>
    <col min="6670" max="6670" width="3.7109375" style="32" customWidth="1"/>
    <col min="6671" max="6671" width="4.7109375" style="32" customWidth="1"/>
    <col min="6672" max="6672" width="5" style="32" customWidth="1"/>
    <col min="6673" max="6673" width="4.42578125" style="32" customWidth="1"/>
    <col min="6674" max="6674" width="3.5703125" style="32" customWidth="1"/>
    <col min="6675" max="6675" width="3.42578125" style="32" customWidth="1"/>
    <col min="6676" max="6676" width="4" style="32" customWidth="1"/>
    <col min="6677" max="6677" width="3.140625" style="32" customWidth="1"/>
    <col min="6678" max="6678" width="4.28515625" style="32" customWidth="1"/>
    <col min="6679" max="6679" width="3.5703125" style="32" customWidth="1"/>
    <col min="6680" max="6680" width="3.42578125" style="32" customWidth="1"/>
    <col min="6681" max="6681" width="4.42578125" style="32" customWidth="1"/>
    <col min="6682" max="6682" width="4.140625" style="32" customWidth="1"/>
    <col min="6683" max="6683" width="3.85546875" style="32" customWidth="1"/>
    <col min="6684" max="6684" width="6.5703125" style="32" customWidth="1"/>
    <col min="6685" max="6686" width="11.42578125" style="32"/>
    <col min="6687" max="6687" width="14.7109375" style="32" bestFit="1" customWidth="1"/>
    <col min="6688" max="6688" width="46.5703125" style="32" customWidth="1"/>
    <col min="6689" max="6689" width="19.7109375" style="32" customWidth="1"/>
    <col min="6690" max="6690" width="16.7109375" style="32" customWidth="1"/>
    <col min="6691" max="6912" width="11.42578125" style="32"/>
    <col min="6913" max="6914" width="3.7109375" style="32" customWidth="1"/>
    <col min="6915" max="6915" width="3.140625" style="32" customWidth="1"/>
    <col min="6916" max="6916" width="4.42578125" style="32" customWidth="1"/>
    <col min="6917" max="6918" width="3.85546875" style="32" customWidth="1"/>
    <col min="6919" max="6919" width="4.7109375" style="32" customWidth="1"/>
    <col min="6920" max="6920" width="4.28515625" style="32" customWidth="1"/>
    <col min="6921" max="6921" width="4" style="32" customWidth="1"/>
    <col min="6922" max="6922" width="3.140625" style="32" customWidth="1"/>
    <col min="6923" max="6923" width="3.7109375" style="32" customWidth="1"/>
    <col min="6924" max="6924" width="3.85546875" style="32" customWidth="1"/>
    <col min="6925" max="6925" width="6.5703125" style="32" customWidth="1"/>
    <col min="6926" max="6926" width="3.7109375" style="32" customWidth="1"/>
    <col min="6927" max="6927" width="4.7109375" style="32" customWidth="1"/>
    <col min="6928" max="6928" width="5" style="32" customWidth="1"/>
    <col min="6929" max="6929" width="4.42578125" style="32" customWidth="1"/>
    <col min="6930" max="6930" width="3.5703125" style="32" customWidth="1"/>
    <col min="6931" max="6931" width="3.42578125" style="32" customWidth="1"/>
    <col min="6932" max="6932" width="4" style="32" customWidth="1"/>
    <col min="6933" max="6933" width="3.140625" style="32" customWidth="1"/>
    <col min="6934" max="6934" width="4.28515625" style="32" customWidth="1"/>
    <col min="6935" max="6935" width="3.5703125" style="32" customWidth="1"/>
    <col min="6936" max="6936" width="3.42578125" style="32" customWidth="1"/>
    <col min="6937" max="6937" width="4.42578125" style="32" customWidth="1"/>
    <col min="6938" max="6938" width="4.140625" style="32" customWidth="1"/>
    <col min="6939" max="6939" width="3.85546875" style="32" customWidth="1"/>
    <col min="6940" max="6940" width="6.5703125" style="32" customWidth="1"/>
    <col min="6941" max="6942" width="11.42578125" style="32"/>
    <col min="6943" max="6943" width="14.7109375" style="32" bestFit="1" customWidth="1"/>
    <col min="6944" max="6944" width="46.5703125" style="32" customWidth="1"/>
    <col min="6945" max="6945" width="19.7109375" style="32" customWidth="1"/>
    <col min="6946" max="6946" width="16.7109375" style="32" customWidth="1"/>
    <col min="6947" max="7168" width="11.42578125" style="32"/>
    <col min="7169" max="7170" width="3.7109375" style="32" customWidth="1"/>
    <col min="7171" max="7171" width="3.140625" style="32" customWidth="1"/>
    <col min="7172" max="7172" width="4.42578125" style="32" customWidth="1"/>
    <col min="7173" max="7174" width="3.85546875" style="32" customWidth="1"/>
    <col min="7175" max="7175" width="4.7109375" style="32" customWidth="1"/>
    <col min="7176" max="7176" width="4.28515625" style="32" customWidth="1"/>
    <col min="7177" max="7177" width="4" style="32" customWidth="1"/>
    <col min="7178" max="7178" width="3.140625" style="32" customWidth="1"/>
    <col min="7179" max="7179" width="3.7109375" style="32" customWidth="1"/>
    <col min="7180" max="7180" width="3.85546875" style="32" customWidth="1"/>
    <col min="7181" max="7181" width="6.5703125" style="32" customWidth="1"/>
    <col min="7182" max="7182" width="3.7109375" style="32" customWidth="1"/>
    <col min="7183" max="7183" width="4.7109375" style="32" customWidth="1"/>
    <col min="7184" max="7184" width="5" style="32" customWidth="1"/>
    <col min="7185" max="7185" width="4.42578125" style="32" customWidth="1"/>
    <col min="7186" max="7186" width="3.5703125" style="32" customWidth="1"/>
    <col min="7187" max="7187" width="3.42578125" style="32" customWidth="1"/>
    <col min="7188" max="7188" width="4" style="32" customWidth="1"/>
    <col min="7189" max="7189" width="3.140625" style="32" customWidth="1"/>
    <col min="7190" max="7190" width="4.28515625" style="32" customWidth="1"/>
    <col min="7191" max="7191" width="3.5703125" style="32" customWidth="1"/>
    <col min="7192" max="7192" width="3.42578125" style="32" customWidth="1"/>
    <col min="7193" max="7193" width="4.42578125" style="32" customWidth="1"/>
    <col min="7194" max="7194" width="4.140625" style="32" customWidth="1"/>
    <col min="7195" max="7195" width="3.85546875" style="32" customWidth="1"/>
    <col min="7196" max="7196" width="6.5703125" style="32" customWidth="1"/>
    <col min="7197" max="7198" width="11.42578125" style="32"/>
    <col min="7199" max="7199" width="14.7109375" style="32" bestFit="1" customWidth="1"/>
    <col min="7200" max="7200" width="46.5703125" style="32" customWidth="1"/>
    <col min="7201" max="7201" width="19.7109375" style="32" customWidth="1"/>
    <col min="7202" max="7202" width="16.7109375" style="32" customWidth="1"/>
    <col min="7203" max="7424" width="11.42578125" style="32"/>
    <col min="7425" max="7426" width="3.7109375" style="32" customWidth="1"/>
    <col min="7427" max="7427" width="3.140625" style="32" customWidth="1"/>
    <col min="7428" max="7428" width="4.42578125" style="32" customWidth="1"/>
    <col min="7429" max="7430" width="3.85546875" style="32" customWidth="1"/>
    <col min="7431" max="7431" width="4.7109375" style="32" customWidth="1"/>
    <col min="7432" max="7432" width="4.28515625" style="32" customWidth="1"/>
    <col min="7433" max="7433" width="4" style="32" customWidth="1"/>
    <col min="7434" max="7434" width="3.140625" style="32" customWidth="1"/>
    <col min="7435" max="7435" width="3.7109375" style="32" customWidth="1"/>
    <col min="7436" max="7436" width="3.85546875" style="32" customWidth="1"/>
    <col min="7437" max="7437" width="6.5703125" style="32" customWidth="1"/>
    <col min="7438" max="7438" width="3.7109375" style="32" customWidth="1"/>
    <col min="7439" max="7439" width="4.7109375" style="32" customWidth="1"/>
    <col min="7440" max="7440" width="5" style="32" customWidth="1"/>
    <col min="7441" max="7441" width="4.42578125" style="32" customWidth="1"/>
    <col min="7442" max="7442" width="3.5703125" style="32" customWidth="1"/>
    <col min="7443" max="7443" width="3.42578125" style="32" customWidth="1"/>
    <col min="7444" max="7444" width="4" style="32" customWidth="1"/>
    <col min="7445" max="7445" width="3.140625" style="32" customWidth="1"/>
    <col min="7446" max="7446" width="4.28515625" style="32" customWidth="1"/>
    <col min="7447" max="7447" width="3.5703125" style="32" customWidth="1"/>
    <col min="7448" max="7448" width="3.42578125" style="32" customWidth="1"/>
    <col min="7449" max="7449" width="4.42578125" style="32" customWidth="1"/>
    <col min="7450" max="7450" width="4.140625" style="32" customWidth="1"/>
    <col min="7451" max="7451" width="3.85546875" style="32" customWidth="1"/>
    <col min="7452" max="7452" width="6.5703125" style="32" customWidth="1"/>
    <col min="7453" max="7454" width="11.42578125" style="32"/>
    <col min="7455" max="7455" width="14.7109375" style="32" bestFit="1" customWidth="1"/>
    <col min="7456" max="7456" width="46.5703125" style="32" customWidth="1"/>
    <col min="7457" max="7457" width="19.7109375" style="32" customWidth="1"/>
    <col min="7458" max="7458" width="16.7109375" style="32" customWidth="1"/>
    <col min="7459" max="7680" width="11.42578125" style="32"/>
    <col min="7681" max="7682" width="3.7109375" style="32" customWidth="1"/>
    <col min="7683" max="7683" width="3.140625" style="32" customWidth="1"/>
    <col min="7684" max="7684" width="4.42578125" style="32" customWidth="1"/>
    <col min="7685" max="7686" width="3.85546875" style="32" customWidth="1"/>
    <col min="7687" max="7687" width="4.7109375" style="32" customWidth="1"/>
    <col min="7688" max="7688" width="4.28515625" style="32" customWidth="1"/>
    <col min="7689" max="7689" width="4" style="32" customWidth="1"/>
    <col min="7690" max="7690" width="3.140625" style="32" customWidth="1"/>
    <col min="7691" max="7691" width="3.7109375" style="32" customWidth="1"/>
    <col min="7692" max="7692" width="3.85546875" style="32" customWidth="1"/>
    <col min="7693" max="7693" width="6.5703125" style="32" customWidth="1"/>
    <col min="7694" max="7694" width="3.7109375" style="32" customWidth="1"/>
    <col min="7695" max="7695" width="4.7109375" style="32" customWidth="1"/>
    <col min="7696" max="7696" width="5" style="32" customWidth="1"/>
    <col min="7697" max="7697" width="4.42578125" style="32" customWidth="1"/>
    <col min="7698" max="7698" width="3.5703125" style="32" customWidth="1"/>
    <col min="7699" max="7699" width="3.42578125" style="32" customWidth="1"/>
    <col min="7700" max="7700" width="4" style="32" customWidth="1"/>
    <col min="7701" max="7701" width="3.140625" style="32" customWidth="1"/>
    <col min="7702" max="7702" width="4.28515625" style="32" customWidth="1"/>
    <col min="7703" max="7703" width="3.5703125" style="32" customWidth="1"/>
    <col min="7704" max="7704" width="3.42578125" style="32" customWidth="1"/>
    <col min="7705" max="7705" width="4.42578125" style="32" customWidth="1"/>
    <col min="7706" max="7706" width="4.140625" style="32" customWidth="1"/>
    <col min="7707" max="7707" width="3.85546875" style="32" customWidth="1"/>
    <col min="7708" max="7708" width="6.5703125" style="32" customWidth="1"/>
    <col min="7709" max="7710" width="11.42578125" style="32"/>
    <col min="7711" max="7711" width="14.7109375" style="32" bestFit="1" customWidth="1"/>
    <col min="7712" max="7712" width="46.5703125" style="32" customWidth="1"/>
    <col min="7713" max="7713" width="19.7109375" style="32" customWidth="1"/>
    <col min="7714" max="7714" width="16.7109375" style="32" customWidth="1"/>
    <col min="7715" max="7936" width="11.42578125" style="32"/>
    <col min="7937" max="7938" width="3.7109375" style="32" customWidth="1"/>
    <col min="7939" max="7939" width="3.140625" style="32" customWidth="1"/>
    <col min="7940" max="7940" width="4.42578125" style="32" customWidth="1"/>
    <col min="7941" max="7942" width="3.85546875" style="32" customWidth="1"/>
    <col min="7943" max="7943" width="4.7109375" style="32" customWidth="1"/>
    <col min="7944" max="7944" width="4.28515625" style="32" customWidth="1"/>
    <col min="7945" max="7945" width="4" style="32" customWidth="1"/>
    <col min="7946" max="7946" width="3.140625" style="32" customWidth="1"/>
    <col min="7947" max="7947" width="3.7109375" style="32" customWidth="1"/>
    <col min="7948" max="7948" width="3.85546875" style="32" customWidth="1"/>
    <col min="7949" max="7949" width="6.5703125" style="32" customWidth="1"/>
    <col min="7950" max="7950" width="3.7109375" style="32" customWidth="1"/>
    <col min="7951" max="7951" width="4.7109375" style="32" customWidth="1"/>
    <col min="7952" max="7952" width="5" style="32" customWidth="1"/>
    <col min="7953" max="7953" width="4.42578125" style="32" customWidth="1"/>
    <col min="7954" max="7954" width="3.5703125" style="32" customWidth="1"/>
    <col min="7955" max="7955" width="3.42578125" style="32" customWidth="1"/>
    <col min="7956" max="7956" width="4" style="32" customWidth="1"/>
    <col min="7957" max="7957" width="3.140625" style="32" customWidth="1"/>
    <col min="7958" max="7958" width="4.28515625" style="32" customWidth="1"/>
    <col min="7959" max="7959" width="3.5703125" style="32" customWidth="1"/>
    <col min="7960" max="7960" width="3.42578125" style="32" customWidth="1"/>
    <col min="7961" max="7961" width="4.42578125" style="32" customWidth="1"/>
    <col min="7962" max="7962" width="4.140625" style="32" customWidth="1"/>
    <col min="7963" max="7963" width="3.85546875" style="32" customWidth="1"/>
    <col min="7964" max="7964" width="6.5703125" style="32" customWidth="1"/>
    <col min="7965" max="7966" width="11.42578125" style="32"/>
    <col min="7967" max="7967" width="14.7109375" style="32" bestFit="1" customWidth="1"/>
    <col min="7968" max="7968" width="46.5703125" style="32" customWidth="1"/>
    <col min="7969" max="7969" width="19.7109375" style="32" customWidth="1"/>
    <col min="7970" max="7970" width="16.7109375" style="32" customWidth="1"/>
    <col min="7971" max="8192" width="11.42578125" style="32"/>
    <col min="8193" max="8194" width="3.7109375" style="32" customWidth="1"/>
    <col min="8195" max="8195" width="3.140625" style="32" customWidth="1"/>
    <col min="8196" max="8196" width="4.42578125" style="32" customWidth="1"/>
    <col min="8197" max="8198" width="3.85546875" style="32" customWidth="1"/>
    <col min="8199" max="8199" width="4.7109375" style="32" customWidth="1"/>
    <col min="8200" max="8200" width="4.28515625" style="32" customWidth="1"/>
    <col min="8201" max="8201" width="4" style="32" customWidth="1"/>
    <col min="8202" max="8202" width="3.140625" style="32" customWidth="1"/>
    <col min="8203" max="8203" width="3.7109375" style="32" customWidth="1"/>
    <col min="8204" max="8204" width="3.85546875" style="32" customWidth="1"/>
    <col min="8205" max="8205" width="6.5703125" style="32" customWidth="1"/>
    <col min="8206" max="8206" width="3.7109375" style="32" customWidth="1"/>
    <col min="8207" max="8207" width="4.7109375" style="32" customWidth="1"/>
    <col min="8208" max="8208" width="5" style="32" customWidth="1"/>
    <col min="8209" max="8209" width="4.42578125" style="32" customWidth="1"/>
    <col min="8210" max="8210" width="3.5703125" style="32" customWidth="1"/>
    <col min="8211" max="8211" width="3.42578125" style="32" customWidth="1"/>
    <col min="8212" max="8212" width="4" style="32" customWidth="1"/>
    <col min="8213" max="8213" width="3.140625" style="32" customWidth="1"/>
    <col min="8214" max="8214" width="4.28515625" style="32" customWidth="1"/>
    <col min="8215" max="8215" width="3.5703125" style="32" customWidth="1"/>
    <col min="8216" max="8216" width="3.42578125" style="32" customWidth="1"/>
    <col min="8217" max="8217" width="4.42578125" style="32" customWidth="1"/>
    <col min="8218" max="8218" width="4.140625" style="32" customWidth="1"/>
    <col min="8219" max="8219" width="3.85546875" style="32" customWidth="1"/>
    <col min="8220" max="8220" width="6.5703125" style="32" customWidth="1"/>
    <col min="8221" max="8222" width="11.42578125" style="32"/>
    <col min="8223" max="8223" width="14.7109375" style="32" bestFit="1" customWidth="1"/>
    <col min="8224" max="8224" width="46.5703125" style="32" customWidth="1"/>
    <col min="8225" max="8225" width="19.7109375" style="32" customWidth="1"/>
    <col min="8226" max="8226" width="16.7109375" style="32" customWidth="1"/>
    <col min="8227" max="8448" width="11.42578125" style="32"/>
    <col min="8449" max="8450" width="3.7109375" style="32" customWidth="1"/>
    <col min="8451" max="8451" width="3.140625" style="32" customWidth="1"/>
    <col min="8452" max="8452" width="4.42578125" style="32" customWidth="1"/>
    <col min="8453" max="8454" width="3.85546875" style="32" customWidth="1"/>
    <col min="8455" max="8455" width="4.7109375" style="32" customWidth="1"/>
    <col min="8456" max="8456" width="4.28515625" style="32" customWidth="1"/>
    <col min="8457" max="8457" width="4" style="32" customWidth="1"/>
    <col min="8458" max="8458" width="3.140625" style="32" customWidth="1"/>
    <col min="8459" max="8459" width="3.7109375" style="32" customWidth="1"/>
    <col min="8460" max="8460" width="3.85546875" style="32" customWidth="1"/>
    <col min="8461" max="8461" width="6.5703125" style="32" customWidth="1"/>
    <col min="8462" max="8462" width="3.7109375" style="32" customWidth="1"/>
    <col min="8463" max="8463" width="4.7109375" style="32" customWidth="1"/>
    <col min="8464" max="8464" width="5" style="32" customWidth="1"/>
    <col min="8465" max="8465" width="4.42578125" style="32" customWidth="1"/>
    <col min="8466" max="8466" width="3.5703125" style="32" customWidth="1"/>
    <col min="8467" max="8467" width="3.42578125" style="32" customWidth="1"/>
    <col min="8468" max="8468" width="4" style="32" customWidth="1"/>
    <col min="8469" max="8469" width="3.140625" style="32" customWidth="1"/>
    <col min="8470" max="8470" width="4.28515625" style="32" customWidth="1"/>
    <col min="8471" max="8471" width="3.5703125" style="32" customWidth="1"/>
    <col min="8472" max="8472" width="3.42578125" style="32" customWidth="1"/>
    <col min="8473" max="8473" width="4.42578125" style="32" customWidth="1"/>
    <col min="8474" max="8474" width="4.140625" style="32" customWidth="1"/>
    <col min="8475" max="8475" width="3.85546875" style="32" customWidth="1"/>
    <col min="8476" max="8476" width="6.5703125" style="32" customWidth="1"/>
    <col min="8477" max="8478" width="11.42578125" style="32"/>
    <col min="8479" max="8479" width="14.7109375" style="32" bestFit="1" customWidth="1"/>
    <col min="8480" max="8480" width="46.5703125" style="32" customWidth="1"/>
    <col min="8481" max="8481" width="19.7109375" style="32" customWidth="1"/>
    <col min="8482" max="8482" width="16.7109375" style="32" customWidth="1"/>
    <col min="8483" max="8704" width="11.42578125" style="32"/>
    <col min="8705" max="8706" width="3.7109375" style="32" customWidth="1"/>
    <col min="8707" max="8707" width="3.140625" style="32" customWidth="1"/>
    <col min="8708" max="8708" width="4.42578125" style="32" customWidth="1"/>
    <col min="8709" max="8710" width="3.85546875" style="32" customWidth="1"/>
    <col min="8711" max="8711" width="4.7109375" style="32" customWidth="1"/>
    <col min="8712" max="8712" width="4.28515625" style="32" customWidth="1"/>
    <col min="8713" max="8713" width="4" style="32" customWidth="1"/>
    <col min="8714" max="8714" width="3.140625" style="32" customWidth="1"/>
    <col min="8715" max="8715" width="3.7109375" style="32" customWidth="1"/>
    <col min="8716" max="8716" width="3.85546875" style="32" customWidth="1"/>
    <col min="8717" max="8717" width="6.5703125" style="32" customWidth="1"/>
    <col min="8718" max="8718" width="3.7109375" style="32" customWidth="1"/>
    <col min="8719" max="8719" width="4.7109375" style="32" customWidth="1"/>
    <col min="8720" max="8720" width="5" style="32" customWidth="1"/>
    <col min="8721" max="8721" width="4.42578125" style="32" customWidth="1"/>
    <col min="8722" max="8722" width="3.5703125" style="32" customWidth="1"/>
    <col min="8723" max="8723" width="3.42578125" style="32" customWidth="1"/>
    <col min="8724" max="8724" width="4" style="32" customWidth="1"/>
    <col min="8725" max="8725" width="3.140625" style="32" customWidth="1"/>
    <col min="8726" max="8726" width="4.28515625" style="32" customWidth="1"/>
    <col min="8727" max="8727" width="3.5703125" style="32" customWidth="1"/>
    <col min="8728" max="8728" width="3.42578125" style="32" customWidth="1"/>
    <col min="8729" max="8729" width="4.42578125" style="32" customWidth="1"/>
    <col min="8730" max="8730" width="4.140625" style="32" customWidth="1"/>
    <col min="8731" max="8731" width="3.85546875" style="32" customWidth="1"/>
    <col min="8732" max="8732" width="6.5703125" style="32" customWidth="1"/>
    <col min="8733" max="8734" width="11.42578125" style="32"/>
    <col min="8735" max="8735" width="14.7109375" style="32" bestFit="1" customWidth="1"/>
    <col min="8736" max="8736" width="46.5703125" style="32" customWidth="1"/>
    <col min="8737" max="8737" width="19.7109375" style="32" customWidth="1"/>
    <col min="8738" max="8738" width="16.7109375" style="32" customWidth="1"/>
    <col min="8739" max="8960" width="11.42578125" style="32"/>
    <col min="8961" max="8962" width="3.7109375" style="32" customWidth="1"/>
    <col min="8963" max="8963" width="3.140625" style="32" customWidth="1"/>
    <col min="8964" max="8964" width="4.42578125" style="32" customWidth="1"/>
    <col min="8965" max="8966" width="3.85546875" style="32" customWidth="1"/>
    <col min="8967" max="8967" width="4.7109375" style="32" customWidth="1"/>
    <col min="8968" max="8968" width="4.28515625" style="32" customWidth="1"/>
    <col min="8969" max="8969" width="4" style="32" customWidth="1"/>
    <col min="8970" max="8970" width="3.140625" style="32" customWidth="1"/>
    <col min="8971" max="8971" width="3.7109375" style="32" customWidth="1"/>
    <col min="8972" max="8972" width="3.85546875" style="32" customWidth="1"/>
    <col min="8973" max="8973" width="6.5703125" style="32" customWidth="1"/>
    <col min="8974" max="8974" width="3.7109375" style="32" customWidth="1"/>
    <col min="8975" max="8975" width="4.7109375" style="32" customWidth="1"/>
    <col min="8976" max="8976" width="5" style="32" customWidth="1"/>
    <col min="8977" max="8977" width="4.42578125" style="32" customWidth="1"/>
    <col min="8978" max="8978" width="3.5703125" style="32" customWidth="1"/>
    <col min="8979" max="8979" width="3.42578125" style="32" customWidth="1"/>
    <col min="8980" max="8980" width="4" style="32" customWidth="1"/>
    <col min="8981" max="8981" width="3.140625" style="32" customWidth="1"/>
    <col min="8982" max="8982" width="4.28515625" style="32" customWidth="1"/>
    <col min="8983" max="8983" width="3.5703125" style="32" customWidth="1"/>
    <col min="8984" max="8984" width="3.42578125" style="32" customWidth="1"/>
    <col min="8985" max="8985" width="4.42578125" style="32" customWidth="1"/>
    <col min="8986" max="8986" width="4.140625" style="32" customWidth="1"/>
    <col min="8987" max="8987" width="3.85546875" style="32" customWidth="1"/>
    <col min="8988" max="8988" width="6.5703125" style="32" customWidth="1"/>
    <col min="8989" max="8990" width="11.42578125" style="32"/>
    <col min="8991" max="8991" width="14.7109375" style="32" bestFit="1" customWidth="1"/>
    <col min="8992" max="8992" width="46.5703125" style="32" customWidth="1"/>
    <col min="8993" max="8993" width="19.7109375" style="32" customWidth="1"/>
    <col min="8994" max="8994" width="16.7109375" style="32" customWidth="1"/>
    <col min="8995" max="9216" width="11.42578125" style="32"/>
    <col min="9217" max="9218" width="3.7109375" style="32" customWidth="1"/>
    <col min="9219" max="9219" width="3.140625" style="32" customWidth="1"/>
    <col min="9220" max="9220" width="4.42578125" style="32" customWidth="1"/>
    <col min="9221" max="9222" width="3.85546875" style="32" customWidth="1"/>
    <col min="9223" max="9223" width="4.7109375" style="32" customWidth="1"/>
    <col min="9224" max="9224" width="4.28515625" style="32" customWidth="1"/>
    <col min="9225" max="9225" width="4" style="32" customWidth="1"/>
    <col min="9226" max="9226" width="3.140625" style="32" customWidth="1"/>
    <col min="9227" max="9227" width="3.7109375" style="32" customWidth="1"/>
    <col min="9228" max="9228" width="3.85546875" style="32" customWidth="1"/>
    <col min="9229" max="9229" width="6.5703125" style="32" customWidth="1"/>
    <col min="9230" max="9230" width="3.7109375" style="32" customWidth="1"/>
    <col min="9231" max="9231" width="4.7109375" style="32" customWidth="1"/>
    <col min="9232" max="9232" width="5" style="32" customWidth="1"/>
    <col min="9233" max="9233" width="4.42578125" style="32" customWidth="1"/>
    <col min="9234" max="9234" width="3.5703125" style="32" customWidth="1"/>
    <col min="9235" max="9235" width="3.42578125" style="32" customWidth="1"/>
    <col min="9236" max="9236" width="4" style="32" customWidth="1"/>
    <col min="9237" max="9237" width="3.140625" style="32" customWidth="1"/>
    <col min="9238" max="9238" width="4.28515625" style="32" customWidth="1"/>
    <col min="9239" max="9239" width="3.5703125" style="32" customWidth="1"/>
    <col min="9240" max="9240" width="3.42578125" style="32" customWidth="1"/>
    <col min="9241" max="9241" width="4.42578125" style="32" customWidth="1"/>
    <col min="9242" max="9242" width="4.140625" style="32" customWidth="1"/>
    <col min="9243" max="9243" width="3.85546875" style="32" customWidth="1"/>
    <col min="9244" max="9244" width="6.5703125" style="32" customWidth="1"/>
    <col min="9245" max="9246" width="11.42578125" style="32"/>
    <col min="9247" max="9247" width="14.7109375" style="32" bestFit="1" customWidth="1"/>
    <col min="9248" max="9248" width="46.5703125" style="32" customWidth="1"/>
    <col min="9249" max="9249" width="19.7109375" style="32" customWidth="1"/>
    <col min="9250" max="9250" width="16.7109375" style="32" customWidth="1"/>
    <col min="9251" max="9472" width="11.42578125" style="32"/>
    <col min="9473" max="9474" width="3.7109375" style="32" customWidth="1"/>
    <col min="9475" max="9475" width="3.140625" style="32" customWidth="1"/>
    <col min="9476" max="9476" width="4.42578125" style="32" customWidth="1"/>
    <col min="9477" max="9478" width="3.85546875" style="32" customWidth="1"/>
    <col min="9479" max="9479" width="4.7109375" style="32" customWidth="1"/>
    <col min="9480" max="9480" width="4.28515625" style="32" customWidth="1"/>
    <col min="9481" max="9481" width="4" style="32" customWidth="1"/>
    <col min="9482" max="9482" width="3.140625" style="32" customWidth="1"/>
    <col min="9483" max="9483" width="3.7109375" style="32" customWidth="1"/>
    <col min="9484" max="9484" width="3.85546875" style="32" customWidth="1"/>
    <col min="9485" max="9485" width="6.5703125" style="32" customWidth="1"/>
    <col min="9486" max="9486" width="3.7109375" style="32" customWidth="1"/>
    <col min="9487" max="9487" width="4.7109375" style="32" customWidth="1"/>
    <col min="9488" max="9488" width="5" style="32" customWidth="1"/>
    <col min="9489" max="9489" width="4.42578125" style="32" customWidth="1"/>
    <col min="9490" max="9490" width="3.5703125" style="32" customWidth="1"/>
    <col min="9491" max="9491" width="3.42578125" style="32" customWidth="1"/>
    <col min="9492" max="9492" width="4" style="32" customWidth="1"/>
    <col min="9493" max="9493" width="3.140625" style="32" customWidth="1"/>
    <col min="9494" max="9494" width="4.28515625" style="32" customWidth="1"/>
    <col min="9495" max="9495" width="3.5703125" style="32" customWidth="1"/>
    <col min="9496" max="9496" width="3.42578125" style="32" customWidth="1"/>
    <col min="9497" max="9497" width="4.42578125" style="32" customWidth="1"/>
    <col min="9498" max="9498" width="4.140625" style="32" customWidth="1"/>
    <col min="9499" max="9499" width="3.85546875" style="32" customWidth="1"/>
    <col min="9500" max="9500" width="6.5703125" style="32" customWidth="1"/>
    <col min="9501" max="9502" width="11.42578125" style="32"/>
    <col min="9503" max="9503" width="14.7109375" style="32" bestFit="1" customWidth="1"/>
    <col min="9504" max="9504" width="46.5703125" style="32" customWidth="1"/>
    <col min="9505" max="9505" width="19.7109375" style="32" customWidth="1"/>
    <col min="9506" max="9506" width="16.7109375" style="32" customWidth="1"/>
    <col min="9507" max="9728" width="11.42578125" style="32"/>
    <col min="9729" max="9730" width="3.7109375" style="32" customWidth="1"/>
    <col min="9731" max="9731" width="3.140625" style="32" customWidth="1"/>
    <col min="9732" max="9732" width="4.42578125" style="32" customWidth="1"/>
    <col min="9733" max="9734" width="3.85546875" style="32" customWidth="1"/>
    <col min="9735" max="9735" width="4.7109375" style="32" customWidth="1"/>
    <col min="9736" max="9736" width="4.28515625" style="32" customWidth="1"/>
    <col min="9737" max="9737" width="4" style="32" customWidth="1"/>
    <col min="9738" max="9738" width="3.140625" style="32" customWidth="1"/>
    <col min="9739" max="9739" width="3.7109375" style="32" customWidth="1"/>
    <col min="9740" max="9740" width="3.85546875" style="32" customWidth="1"/>
    <col min="9741" max="9741" width="6.5703125" style="32" customWidth="1"/>
    <col min="9742" max="9742" width="3.7109375" style="32" customWidth="1"/>
    <col min="9743" max="9743" width="4.7109375" style="32" customWidth="1"/>
    <col min="9744" max="9744" width="5" style="32" customWidth="1"/>
    <col min="9745" max="9745" width="4.42578125" style="32" customWidth="1"/>
    <col min="9746" max="9746" width="3.5703125" style="32" customWidth="1"/>
    <col min="9747" max="9747" width="3.42578125" style="32" customWidth="1"/>
    <col min="9748" max="9748" width="4" style="32" customWidth="1"/>
    <col min="9749" max="9749" width="3.140625" style="32" customWidth="1"/>
    <col min="9750" max="9750" width="4.28515625" style="32" customWidth="1"/>
    <col min="9751" max="9751" width="3.5703125" style="32" customWidth="1"/>
    <col min="9752" max="9752" width="3.42578125" style="32" customWidth="1"/>
    <col min="9753" max="9753" width="4.42578125" style="32" customWidth="1"/>
    <col min="9754" max="9754" width="4.140625" style="32" customWidth="1"/>
    <col min="9755" max="9755" width="3.85546875" style="32" customWidth="1"/>
    <col min="9756" max="9756" width="6.5703125" style="32" customWidth="1"/>
    <col min="9757" max="9758" width="11.42578125" style="32"/>
    <col min="9759" max="9759" width="14.7109375" style="32" bestFit="1" customWidth="1"/>
    <col min="9760" max="9760" width="46.5703125" style="32" customWidth="1"/>
    <col min="9761" max="9761" width="19.7109375" style="32" customWidth="1"/>
    <col min="9762" max="9762" width="16.7109375" style="32" customWidth="1"/>
    <col min="9763" max="9984" width="11.42578125" style="32"/>
    <col min="9985" max="9986" width="3.7109375" style="32" customWidth="1"/>
    <col min="9987" max="9987" width="3.140625" style="32" customWidth="1"/>
    <col min="9988" max="9988" width="4.42578125" style="32" customWidth="1"/>
    <col min="9989" max="9990" width="3.85546875" style="32" customWidth="1"/>
    <col min="9991" max="9991" width="4.7109375" style="32" customWidth="1"/>
    <col min="9992" max="9992" width="4.28515625" style="32" customWidth="1"/>
    <col min="9993" max="9993" width="4" style="32" customWidth="1"/>
    <col min="9994" max="9994" width="3.140625" style="32" customWidth="1"/>
    <col min="9995" max="9995" width="3.7109375" style="32" customWidth="1"/>
    <col min="9996" max="9996" width="3.85546875" style="32" customWidth="1"/>
    <col min="9997" max="9997" width="6.5703125" style="32" customWidth="1"/>
    <col min="9998" max="9998" width="3.7109375" style="32" customWidth="1"/>
    <col min="9999" max="9999" width="4.7109375" style="32" customWidth="1"/>
    <col min="10000" max="10000" width="5" style="32" customWidth="1"/>
    <col min="10001" max="10001" width="4.42578125" style="32" customWidth="1"/>
    <col min="10002" max="10002" width="3.5703125" style="32" customWidth="1"/>
    <col min="10003" max="10003" width="3.42578125" style="32" customWidth="1"/>
    <col min="10004" max="10004" width="4" style="32" customWidth="1"/>
    <col min="10005" max="10005" width="3.140625" style="32" customWidth="1"/>
    <col min="10006" max="10006" width="4.28515625" style="32" customWidth="1"/>
    <col min="10007" max="10007" width="3.5703125" style="32" customWidth="1"/>
    <col min="10008" max="10008" width="3.42578125" style="32" customWidth="1"/>
    <col min="10009" max="10009" width="4.42578125" style="32" customWidth="1"/>
    <col min="10010" max="10010" width="4.140625" style="32" customWidth="1"/>
    <col min="10011" max="10011" width="3.85546875" style="32" customWidth="1"/>
    <col min="10012" max="10012" width="6.5703125" style="32" customWidth="1"/>
    <col min="10013" max="10014" width="11.42578125" style="32"/>
    <col min="10015" max="10015" width="14.7109375" style="32" bestFit="1" customWidth="1"/>
    <col min="10016" max="10016" width="46.5703125" style="32" customWidth="1"/>
    <col min="10017" max="10017" width="19.7109375" style="32" customWidth="1"/>
    <col min="10018" max="10018" width="16.7109375" style="32" customWidth="1"/>
    <col min="10019" max="10240" width="11.42578125" style="32"/>
    <col min="10241" max="10242" width="3.7109375" style="32" customWidth="1"/>
    <col min="10243" max="10243" width="3.140625" style="32" customWidth="1"/>
    <col min="10244" max="10244" width="4.42578125" style="32" customWidth="1"/>
    <col min="10245" max="10246" width="3.85546875" style="32" customWidth="1"/>
    <col min="10247" max="10247" width="4.7109375" style="32" customWidth="1"/>
    <col min="10248" max="10248" width="4.28515625" style="32" customWidth="1"/>
    <col min="10249" max="10249" width="4" style="32" customWidth="1"/>
    <col min="10250" max="10250" width="3.140625" style="32" customWidth="1"/>
    <col min="10251" max="10251" width="3.7109375" style="32" customWidth="1"/>
    <col min="10252" max="10252" width="3.85546875" style="32" customWidth="1"/>
    <col min="10253" max="10253" width="6.5703125" style="32" customWidth="1"/>
    <col min="10254" max="10254" width="3.7109375" style="32" customWidth="1"/>
    <col min="10255" max="10255" width="4.7109375" style="32" customWidth="1"/>
    <col min="10256" max="10256" width="5" style="32" customWidth="1"/>
    <col min="10257" max="10257" width="4.42578125" style="32" customWidth="1"/>
    <col min="10258" max="10258" width="3.5703125" style="32" customWidth="1"/>
    <col min="10259" max="10259" width="3.42578125" style="32" customWidth="1"/>
    <col min="10260" max="10260" width="4" style="32" customWidth="1"/>
    <col min="10261" max="10261" width="3.140625" style="32" customWidth="1"/>
    <col min="10262" max="10262" width="4.28515625" style="32" customWidth="1"/>
    <col min="10263" max="10263" width="3.5703125" style="32" customWidth="1"/>
    <col min="10264" max="10264" width="3.42578125" style="32" customWidth="1"/>
    <col min="10265" max="10265" width="4.42578125" style="32" customWidth="1"/>
    <col min="10266" max="10266" width="4.140625" style="32" customWidth="1"/>
    <col min="10267" max="10267" width="3.85546875" style="32" customWidth="1"/>
    <col min="10268" max="10268" width="6.5703125" style="32" customWidth="1"/>
    <col min="10269" max="10270" width="11.42578125" style="32"/>
    <col min="10271" max="10271" width="14.7109375" style="32" bestFit="1" customWidth="1"/>
    <col min="10272" max="10272" width="46.5703125" style="32" customWidth="1"/>
    <col min="10273" max="10273" width="19.7109375" style="32" customWidth="1"/>
    <col min="10274" max="10274" width="16.7109375" style="32" customWidth="1"/>
    <col min="10275" max="10496" width="11.42578125" style="32"/>
    <col min="10497" max="10498" width="3.7109375" style="32" customWidth="1"/>
    <col min="10499" max="10499" width="3.140625" style="32" customWidth="1"/>
    <col min="10500" max="10500" width="4.42578125" style="32" customWidth="1"/>
    <col min="10501" max="10502" width="3.85546875" style="32" customWidth="1"/>
    <col min="10503" max="10503" width="4.7109375" style="32" customWidth="1"/>
    <col min="10504" max="10504" width="4.28515625" style="32" customWidth="1"/>
    <col min="10505" max="10505" width="4" style="32" customWidth="1"/>
    <col min="10506" max="10506" width="3.140625" style="32" customWidth="1"/>
    <col min="10507" max="10507" width="3.7109375" style="32" customWidth="1"/>
    <col min="10508" max="10508" width="3.85546875" style="32" customWidth="1"/>
    <col min="10509" max="10509" width="6.5703125" style="32" customWidth="1"/>
    <col min="10510" max="10510" width="3.7109375" style="32" customWidth="1"/>
    <col min="10511" max="10511" width="4.7109375" style="32" customWidth="1"/>
    <col min="10512" max="10512" width="5" style="32" customWidth="1"/>
    <col min="10513" max="10513" width="4.42578125" style="32" customWidth="1"/>
    <col min="10514" max="10514" width="3.5703125" style="32" customWidth="1"/>
    <col min="10515" max="10515" width="3.42578125" style="32" customWidth="1"/>
    <col min="10516" max="10516" width="4" style="32" customWidth="1"/>
    <col min="10517" max="10517" width="3.140625" style="32" customWidth="1"/>
    <col min="10518" max="10518" width="4.28515625" style="32" customWidth="1"/>
    <col min="10519" max="10519" width="3.5703125" style="32" customWidth="1"/>
    <col min="10520" max="10520" width="3.42578125" style="32" customWidth="1"/>
    <col min="10521" max="10521" width="4.42578125" style="32" customWidth="1"/>
    <col min="10522" max="10522" width="4.140625" style="32" customWidth="1"/>
    <col min="10523" max="10523" width="3.85546875" style="32" customWidth="1"/>
    <col min="10524" max="10524" width="6.5703125" style="32" customWidth="1"/>
    <col min="10525" max="10526" width="11.42578125" style="32"/>
    <col min="10527" max="10527" width="14.7109375" style="32" bestFit="1" customWidth="1"/>
    <col min="10528" max="10528" width="46.5703125" style="32" customWidth="1"/>
    <col min="10529" max="10529" width="19.7109375" style="32" customWidth="1"/>
    <col min="10530" max="10530" width="16.7109375" style="32" customWidth="1"/>
    <col min="10531" max="10752" width="11.42578125" style="32"/>
    <col min="10753" max="10754" width="3.7109375" style="32" customWidth="1"/>
    <col min="10755" max="10755" width="3.140625" style="32" customWidth="1"/>
    <col min="10756" max="10756" width="4.42578125" style="32" customWidth="1"/>
    <col min="10757" max="10758" width="3.85546875" style="32" customWidth="1"/>
    <col min="10759" max="10759" width="4.7109375" style="32" customWidth="1"/>
    <col min="10760" max="10760" width="4.28515625" style="32" customWidth="1"/>
    <col min="10761" max="10761" width="4" style="32" customWidth="1"/>
    <col min="10762" max="10762" width="3.140625" style="32" customWidth="1"/>
    <col min="10763" max="10763" width="3.7109375" style="32" customWidth="1"/>
    <col min="10764" max="10764" width="3.85546875" style="32" customWidth="1"/>
    <col min="10765" max="10765" width="6.5703125" style="32" customWidth="1"/>
    <col min="10766" max="10766" width="3.7109375" style="32" customWidth="1"/>
    <col min="10767" max="10767" width="4.7109375" style="32" customWidth="1"/>
    <col min="10768" max="10768" width="5" style="32" customWidth="1"/>
    <col min="10769" max="10769" width="4.42578125" style="32" customWidth="1"/>
    <col min="10770" max="10770" width="3.5703125" style="32" customWidth="1"/>
    <col min="10771" max="10771" width="3.42578125" style="32" customWidth="1"/>
    <col min="10772" max="10772" width="4" style="32" customWidth="1"/>
    <col min="10773" max="10773" width="3.140625" style="32" customWidth="1"/>
    <col min="10774" max="10774" width="4.28515625" style="32" customWidth="1"/>
    <col min="10775" max="10775" width="3.5703125" style="32" customWidth="1"/>
    <col min="10776" max="10776" width="3.42578125" style="32" customWidth="1"/>
    <col min="10777" max="10777" width="4.42578125" style="32" customWidth="1"/>
    <col min="10778" max="10778" width="4.140625" style="32" customWidth="1"/>
    <col min="10779" max="10779" width="3.85546875" style="32" customWidth="1"/>
    <col min="10780" max="10780" width="6.5703125" style="32" customWidth="1"/>
    <col min="10781" max="10782" width="11.42578125" style="32"/>
    <col min="10783" max="10783" width="14.7109375" style="32" bestFit="1" customWidth="1"/>
    <col min="10784" max="10784" width="46.5703125" style="32" customWidth="1"/>
    <col min="10785" max="10785" width="19.7109375" style="32" customWidth="1"/>
    <col min="10786" max="10786" width="16.7109375" style="32" customWidth="1"/>
    <col min="10787" max="11008" width="11.42578125" style="32"/>
    <col min="11009" max="11010" width="3.7109375" style="32" customWidth="1"/>
    <col min="11011" max="11011" width="3.140625" style="32" customWidth="1"/>
    <col min="11012" max="11012" width="4.42578125" style="32" customWidth="1"/>
    <col min="11013" max="11014" width="3.85546875" style="32" customWidth="1"/>
    <col min="11015" max="11015" width="4.7109375" style="32" customWidth="1"/>
    <col min="11016" max="11016" width="4.28515625" style="32" customWidth="1"/>
    <col min="11017" max="11017" width="4" style="32" customWidth="1"/>
    <col min="11018" max="11018" width="3.140625" style="32" customWidth="1"/>
    <col min="11019" max="11019" width="3.7109375" style="32" customWidth="1"/>
    <col min="11020" max="11020" width="3.85546875" style="32" customWidth="1"/>
    <col min="11021" max="11021" width="6.5703125" style="32" customWidth="1"/>
    <col min="11022" max="11022" width="3.7109375" style="32" customWidth="1"/>
    <col min="11023" max="11023" width="4.7109375" style="32" customWidth="1"/>
    <col min="11024" max="11024" width="5" style="32" customWidth="1"/>
    <col min="11025" max="11025" width="4.42578125" style="32" customWidth="1"/>
    <col min="11026" max="11026" width="3.5703125" style="32" customWidth="1"/>
    <col min="11027" max="11027" width="3.42578125" style="32" customWidth="1"/>
    <col min="11028" max="11028" width="4" style="32" customWidth="1"/>
    <col min="11029" max="11029" width="3.140625" style="32" customWidth="1"/>
    <col min="11030" max="11030" width="4.28515625" style="32" customWidth="1"/>
    <col min="11031" max="11031" width="3.5703125" style="32" customWidth="1"/>
    <col min="11032" max="11032" width="3.42578125" style="32" customWidth="1"/>
    <col min="11033" max="11033" width="4.42578125" style="32" customWidth="1"/>
    <col min="11034" max="11034" width="4.140625" style="32" customWidth="1"/>
    <col min="11035" max="11035" width="3.85546875" style="32" customWidth="1"/>
    <col min="11036" max="11036" width="6.5703125" style="32" customWidth="1"/>
    <col min="11037" max="11038" width="11.42578125" style="32"/>
    <col min="11039" max="11039" width="14.7109375" style="32" bestFit="1" customWidth="1"/>
    <col min="11040" max="11040" width="46.5703125" style="32" customWidth="1"/>
    <col min="11041" max="11041" width="19.7109375" style="32" customWidth="1"/>
    <col min="11042" max="11042" width="16.7109375" style="32" customWidth="1"/>
    <col min="11043" max="11264" width="11.42578125" style="32"/>
    <col min="11265" max="11266" width="3.7109375" style="32" customWidth="1"/>
    <col min="11267" max="11267" width="3.140625" style="32" customWidth="1"/>
    <col min="11268" max="11268" width="4.42578125" style="32" customWidth="1"/>
    <col min="11269" max="11270" width="3.85546875" style="32" customWidth="1"/>
    <col min="11271" max="11271" width="4.7109375" style="32" customWidth="1"/>
    <col min="11272" max="11272" width="4.28515625" style="32" customWidth="1"/>
    <col min="11273" max="11273" width="4" style="32" customWidth="1"/>
    <col min="11274" max="11274" width="3.140625" style="32" customWidth="1"/>
    <col min="11275" max="11275" width="3.7109375" style="32" customWidth="1"/>
    <col min="11276" max="11276" width="3.85546875" style="32" customWidth="1"/>
    <col min="11277" max="11277" width="6.5703125" style="32" customWidth="1"/>
    <col min="11278" max="11278" width="3.7109375" style="32" customWidth="1"/>
    <col min="11279" max="11279" width="4.7109375" style="32" customWidth="1"/>
    <col min="11280" max="11280" width="5" style="32" customWidth="1"/>
    <col min="11281" max="11281" width="4.42578125" style="32" customWidth="1"/>
    <col min="11282" max="11282" width="3.5703125" style="32" customWidth="1"/>
    <col min="11283" max="11283" width="3.42578125" style="32" customWidth="1"/>
    <col min="11284" max="11284" width="4" style="32" customWidth="1"/>
    <col min="11285" max="11285" width="3.140625" style="32" customWidth="1"/>
    <col min="11286" max="11286" width="4.28515625" style="32" customWidth="1"/>
    <col min="11287" max="11287" width="3.5703125" style="32" customWidth="1"/>
    <col min="11288" max="11288" width="3.42578125" style="32" customWidth="1"/>
    <col min="11289" max="11289" width="4.42578125" style="32" customWidth="1"/>
    <col min="11290" max="11290" width="4.140625" style="32" customWidth="1"/>
    <col min="11291" max="11291" width="3.85546875" style="32" customWidth="1"/>
    <col min="11292" max="11292" width="6.5703125" style="32" customWidth="1"/>
    <col min="11293" max="11294" width="11.42578125" style="32"/>
    <col min="11295" max="11295" width="14.7109375" style="32" bestFit="1" customWidth="1"/>
    <col min="11296" max="11296" width="46.5703125" style="32" customWidth="1"/>
    <col min="11297" max="11297" width="19.7109375" style="32" customWidth="1"/>
    <col min="11298" max="11298" width="16.7109375" style="32" customWidth="1"/>
    <col min="11299" max="11520" width="11.42578125" style="32"/>
    <col min="11521" max="11522" width="3.7109375" style="32" customWidth="1"/>
    <col min="11523" max="11523" width="3.140625" style="32" customWidth="1"/>
    <col min="11524" max="11524" width="4.42578125" style="32" customWidth="1"/>
    <col min="11525" max="11526" width="3.85546875" style="32" customWidth="1"/>
    <col min="11527" max="11527" width="4.7109375" style="32" customWidth="1"/>
    <col min="11528" max="11528" width="4.28515625" style="32" customWidth="1"/>
    <col min="11529" max="11529" width="4" style="32" customWidth="1"/>
    <col min="11530" max="11530" width="3.140625" style="32" customWidth="1"/>
    <col min="11531" max="11531" width="3.7109375" style="32" customWidth="1"/>
    <col min="11532" max="11532" width="3.85546875" style="32" customWidth="1"/>
    <col min="11533" max="11533" width="6.5703125" style="32" customWidth="1"/>
    <col min="11534" max="11534" width="3.7109375" style="32" customWidth="1"/>
    <col min="11535" max="11535" width="4.7109375" style="32" customWidth="1"/>
    <col min="11536" max="11536" width="5" style="32" customWidth="1"/>
    <col min="11537" max="11537" width="4.42578125" style="32" customWidth="1"/>
    <col min="11538" max="11538" width="3.5703125" style="32" customWidth="1"/>
    <col min="11539" max="11539" width="3.42578125" style="32" customWidth="1"/>
    <col min="11540" max="11540" width="4" style="32" customWidth="1"/>
    <col min="11541" max="11541" width="3.140625" style="32" customWidth="1"/>
    <col min="11542" max="11542" width="4.28515625" style="32" customWidth="1"/>
    <col min="11543" max="11543" width="3.5703125" style="32" customWidth="1"/>
    <col min="11544" max="11544" width="3.42578125" style="32" customWidth="1"/>
    <col min="11545" max="11545" width="4.42578125" style="32" customWidth="1"/>
    <col min="11546" max="11546" width="4.140625" style="32" customWidth="1"/>
    <col min="11547" max="11547" width="3.85546875" style="32" customWidth="1"/>
    <col min="11548" max="11548" width="6.5703125" style="32" customWidth="1"/>
    <col min="11549" max="11550" width="11.42578125" style="32"/>
    <col min="11551" max="11551" width="14.7109375" style="32" bestFit="1" customWidth="1"/>
    <col min="11552" max="11552" width="46.5703125" style="32" customWidth="1"/>
    <col min="11553" max="11553" width="19.7109375" style="32" customWidth="1"/>
    <col min="11554" max="11554" width="16.7109375" style="32" customWidth="1"/>
    <col min="11555" max="11776" width="11.42578125" style="32"/>
    <col min="11777" max="11778" width="3.7109375" style="32" customWidth="1"/>
    <col min="11779" max="11779" width="3.140625" style="32" customWidth="1"/>
    <col min="11780" max="11780" width="4.42578125" style="32" customWidth="1"/>
    <col min="11781" max="11782" width="3.85546875" style="32" customWidth="1"/>
    <col min="11783" max="11783" width="4.7109375" style="32" customWidth="1"/>
    <col min="11784" max="11784" width="4.28515625" style="32" customWidth="1"/>
    <col min="11785" max="11785" width="4" style="32" customWidth="1"/>
    <col min="11786" max="11786" width="3.140625" style="32" customWidth="1"/>
    <col min="11787" max="11787" width="3.7109375" style="32" customWidth="1"/>
    <col min="11788" max="11788" width="3.85546875" style="32" customWidth="1"/>
    <col min="11789" max="11789" width="6.5703125" style="32" customWidth="1"/>
    <col min="11790" max="11790" width="3.7109375" style="32" customWidth="1"/>
    <col min="11791" max="11791" width="4.7109375" style="32" customWidth="1"/>
    <col min="11792" max="11792" width="5" style="32" customWidth="1"/>
    <col min="11793" max="11793" width="4.42578125" style="32" customWidth="1"/>
    <col min="11794" max="11794" width="3.5703125" style="32" customWidth="1"/>
    <col min="11795" max="11795" width="3.42578125" style="32" customWidth="1"/>
    <col min="11796" max="11796" width="4" style="32" customWidth="1"/>
    <col min="11797" max="11797" width="3.140625" style="32" customWidth="1"/>
    <col min="11798" max="11798" width="4.28515625" style="32" customWidth="1"/>
    <col min="11799" max="11799" width="3.5703125" style="32" customWidth="1"/>
    <col min="11800" max="11800" width="3.42578125" style="32" customWidth="1"/>
    <col min="11801" max="11801" width="4.42578125" style="32" customWidth="1"/>
    <col min="11802" max="11802" width="4.140625" style="32" customWidth="1"/>
    <col min="11803" max="11803" width="3.85546875" style="32" customWidth="1"/>
    <col min="11804" max="11804" width="6.5703125" style="32" customWidth="1"/>
    <col min="11805" max="11806" width="11.42578125" style="32"/>
    <col min="11807" max="11807" width="14.7109375" style="32" bestFit="1" customWidth="1"/>
    <col min="11808" max="11808" width="46.5703125" style="32" customWidth="1"/>
    <col min="11809" max="11809" width="19.7109375" style="32" customWidth="1"/>
    <col min="11810" max="11810" width="16.7109375" style="32" customWidth="1"/>
    <col min="11811" max="12032" width="11.42578125" style="32"/>
    <col min="12033" max="12034" width="3.7109375" style="32" customWidth="1"/>
    <col min="12035" max="12035" width="3.140625" style="32" customWidth="1"/>
    <col min="12036" max="12036" width="4.42578125" style="32" customWidth="1"/>
    <col min="12037" max="12038" width="3.85546875" style="32" customWidth="1"/>
    <col min="12039" max="12039" width="4.7109375" style="32" customWidth="1"/>
    <col min="12040" max="12040" width="4.28515625" style="32" customWidth="1"/>
    <col min="12041" max="12041" width="4" style="32" customWidth="1"/>
    <col min="12042" max="12042" width="3.140625" style="32" customWidth="1"/>
    <col min="12043" max="12043" width="3.7109375" style="32" customWidth="1"/>
    <col min="12044" max="12044" width="3.85546875" style="32" customWidth="1"/>
    <col min="12045" max="12045" width="6.5703125" style="32" customWidth="1"/>
    <col min="12046" max="12046" width="3.7109375" style="32" customWidth="1"/>
    <col min="12047" max="12047" width="4.7109375" style="32" customWidth="1"/>
    <col min="12048" max="12048" width="5" style="32" customWidth="1"/>
    <col min="12049" max="12049" width="4.42578125" style="32" customWidth="1"/>
    <col min="12050" max="12050" width="3.5703125" style="32" customWidth="1"/>
    <col min="12051" max="12051" width="3.42578125" style="32" customWidth="1"/>
    <col min="12052" max="12052" width="4" style="32" customWidth="1"/>
    <col min="12053" max="12053" width="3.140625" style="32" customWidth="1"/>
    <col min="12054" max="12054" width="4.28515625" style="32" customWidth="1"/>
    <col min="12055" max="12055" width="3.5703125" style="32" customWidth="1"/>
    <col min="12056" max="12056" width="3.42578125" style="32" customWidth="1"/>
    <col min="12057" max="12057" width="4.42578125" style="32" customWidth="1"/>
    <col min="12058" max="12058" width="4.140625" style="32" customWidth="1"/>
    <col min="12059" max="12059" width="3.85546875" style="32" customWidth="1"/>
    <col min="12060" max="12060" width="6.5703125" style="32" customWidth="1"/>
    <col min="12061" max="12062" width="11.42578125" style="32"/>
    <col min="12063" max="12063" width="14.7109375" style="32" bestFit="1" customWidth="1"/>
    <col min="12064" max="12064" width="46.5703125" style="32" customWidth="1"/>
    <col min="12065" max="12065" width="19.7109375" style="32" customWidth="1"/>
    <col min="12066" max="12066" width="16.7109375" style="32" customWidth="1"/>
    <col min="12067" max="12288" width="11.42578125" style="32"/>
    <col min="12289" max="12290" width="3.7109375" style="32" customWidth="1"/>
    <col min="12291" max="12291" width="3.140625" style="32" customWidth="1"/>
    <col min="12292" max="12292" width="4.42578125" style="32" customWidth="1"/>
    <col min="12293" max="12294" width="3.85546875" style="32" customWidth="1"/>
    <col min="12295" max="12295" width="4.7109375" style="32" customWidth="1"/>
    <col min="12296" max="12296" width="4.28515625" style="32" customWidth="1"/>
    <col min="12297" max="12297" width="4" style="32" customWidth="1"/>
    <col min="12298" max="12298" width="3.140625" style="32" customWidth="1"/>
    <col min="12299" max="12299" width="3.7109375" style="32" customWidth="1"/>
    <col min="12300" max="12300" width="3.85546875" style="32" customWidth="1"/>
    <col min="12301" max="12301" width="6.5703125" style="32" customWidth="1"/>
    <col min="12302" max="12302" width="3.7109375" style="32" customWidth="1"/>
    <col min="12303" max="12303" width="4.7109375" style="32" customWidth="1"/>
    <col min="12304" max="12304" width="5" style="32" customWidth="1"/>
    <col min="12305" max="12305" width="4.42578125" style="32" customWidth="1"/>
    <col min="12306" max="12306" width="3.5703125" style="32" customWidth="1"/>
    <col min="12307" max="12307" width="3.42578125" style="32" customWidth="1"/>
    <col min="12308" max="12308" width="4" style="32" customWidth="1"/>
    <col min="12309" max="12309" width="3.140625" style="32" customWidth="1"/>
    <col min="12310" max="12310" width="4.28515625" style="32" customWidth="1"/>
    <col min="12311" max="12311" width="3.5703125" style="32" customWidth="1"/>
    <col min="12312" max="12312" width="3.42578125" style="32" customWidth="1"/>
    <col min="12313" max="12313" width="4.42578125" style="32" customWidth="1"/>
    <col min="12314" max="12314" width="4.140625" style="32" customWidth="1"/>
    <col min="12315" max="12315" width="3.85546875" style="32" customWidth="1"/>
    <col min="12316" max="12316" width="6.5703125" style="32" customWidth="1"/>
    <col min="12317" max="12318" width="11.42578125" style="32"/>
    <col min="12319" max="12319" width="14.7109375" style="32" bestFit="1" customWidth="1"/>
    <col min="12320" max="12320" width="46.5703125" style="32" customWidth="1"/>
    <col min="12321" max="12321" width="19.7109375" style="32" customWidth="1"/>
    <col min="12322" max="12322" width="16.7109375" style="32" customWidth="1"/>
    <col min="12323" max="12544" width="11.42578125" style="32"/>
    <col min="12545" max="12546" width="3.7109375" style="32" customWidth="1"/>
    <col min="12547" max="12547" width="3.140625" style="32" customWidth="1"/>
    <col min="12548" max="12548" width="4.42578125" style="32" customWidth="1"/>
    <col min="12549" max="12550" width="3.85546875" style="32" customWidth="1"/>
    <col min="12551" max="12551" width="4.7109375" style="32" customWidth="1"/>
    <col min="12552" max="12552" width="4.28515625" style="32" customWidth="1"/>
    <col min="12553" max="12553" width="4" style="32" customWidth="1"/>
    <col min="12554" max="12554" width="3.140625" style="32" customWidth="1"/>
    <col min="12555" max="12555" width="3.7109375" style="32" customWidth="1"/>
    <col min="12556" max="12556" width="3.85546875" style="32" customWidth="1"/>
    <col min="12557" max="12557" width="6.5703125" style="32" customWidth="1"/>
    <col min="12558" max="12558" width="3.7109375" style="32" customWidth="1"/>
    <col min="12559" max="12559" width="4.7109375" style="32" customWidth="1"/>
    <col min="12560" max="12560" width="5" style="32" customWidth="1"/>
    <col min="12561" max="12561" width="4.42578125" style="32" customWidth="1"/>
    <col min="12562" max="12562" width="3.5703125" style="32" customWidth="1"/>
    <col min="12563" max="12563" width="3.42578125" style="32" customWidth="1"/>
    <col min="12564" max="12564" width="4" style="32" customWidth="1"/>
    <col min="12565" max="12565" width="3.140625" style="32" customWidth="1"/>
    <col min="12566" max="12566" width="4.28515625" style="32" customWidth="1"/>
    <col min="12567" max="12567" width="3.5703125" style="32" customWidth="1"/>
    <col min="12568" max="12568" width="3.42578125" style="32" customWidth="1"/>
    <col min="12569" max="12569" width="4.42578125" style="32" customWidth="1"/>
    <col min="12570" max="12570" width="4.140625" style="32" customWidth="1"/>
    <col min="12571" max="12571" width="3.85546875" style="32" customWidth="1"/>
    <col min="12572" max="12572" width="6.5703125" style="32" customWidth="1"/>
    <col min="12573" max="12574" width="11.42578125" style="32"/>
    <col min="12575" max="12575" width="14.7109375" style="32" bestFit="1" customWidth="1"/>
    <col min="12576" max="12576" width="46.5703125" style="32" customWidth="1"/>
    <col min="12577" max="12577" width="19.7109375" style="32" customWidth="1"/>
    <col min="12578" max="12578" width="16.7109375" style="32" customWidth="1"/>
    <col min="12579" max="12800" width="11.42578125" style="32"/>
    <col min="12801" max="12802" width="3.7109375" style="32" customWidth="1"/>
    <col min="12803" max="12803" width="3.140625" style="32" customWidth="1"/>
    <col min="12804" max="12804" width="4.42578125" style="32" customWidth="1"/>
    <col min="12805" max="12806" width="3.85546875" style="32" customWidth="1"/>
    <col min="12807" max="12807" width="4.7109375" style="32" customWidth="1"/>
    <col min="12808" max="12808" width="4.28515625" style="32" customWidth="1"/>
    <col min="12809" max="12809" width="4" style="32" customWidth="1"/>
    <col min="12810" max="12810" width="3.140625" style="32" customWidth="1"/>
    <col min="12811" max="12811" width="3.7109375" style="32" customWidth="1"/>
    <col min="12812" max="12812" width="3.85546875" style="32" customWidth="1"/>
    <col min="12813" max="12813" width="6.5703125" style="32" customWidth="1"/>
    <col min="12814" max="12814" width="3.7109375" style="32" customWidth="1"/>
    <col min="12815" max="12815" width="4.7109375" style="32" customWidth="1"/>
    <col min="12816" max="12816" width="5" style="32" customWidth="1"/>
    <col min="12817" max="12817" width="4.42578125" style="32" customWidth="1"/>
    <col min="12818" max="12818" width="3.5703125" style="32" customWidth="1"/>
    <col min="12819" max="12819" width="3.42578125" style="32" customWidth="1"/>
    <col min="12820" max="12820" width="4" style="32" customWidth="1"/>
    <col min="12821" max="12821" width="3.140625" style="32" customWidth="1"/>
    <col min="12822" max="12822" width="4.28515625" style="32" customWidth="1"/>
    <col min="12823" max="12823" width="3.5703125" style="32" customWidth="1"/>
    <col min="12824" max="12824" width="3.42578125" style="32" customWidth="1"/>
    <col min="12825" max="12825" width="4.42578125" style="32" customWidth="1"/>
    <col min="12826" max="12826" width="4.140625" style="32" customWidth="1"/>
    <col min="12827" max="12827" width="3.85546875" style="32" customWidth="1"/>
    <col min="12828" max="12828" width="6.5703125" style="32" customWidth="1"/>
    <col min="12829" max="12830" width="11.42578125" style="32"/>
    <col min="12831" max="12831" width="14.7109375" style="32" bestFit="1" customWidth="1"/>
    <col min="12832" max="12832" width="46.5703125" style="32" customWidth="1"/>
    <col min="12833" max="12833" width="19.7109375" style="32" customWidth="1"/>
    <col min="12834" max="12834" width="16.7109375" style="32" customWidth="1"/>
    <col min="12835" max="13056" width="11.42578125" style="32"/>
    <col min="13057" max="13058" width="3.7109375" style="32" customWidth="1"/>
    <col min="13059" max="13059" width="3.140625" style="32" customWidth="1"/>
    <col min="13060" max="13060" width="4.42578125" style="32" customWidth="1"/>
    <col min="13061" max="13062" width="3.85546875" style="32" customWidth="1"/>
    <col min="13063" max="13063" width="4.7109375" style="32" customWidth="1"/>
    <col min="13064" max="13064" width="4.28515625" style="32" customWidth="1"/>
    <col min="13065" max="13065" width="4" style="32" customWidth="1"/>
    <col min="13066" max="13066" width="3.140625" style="32" customWidth="1"/>
    <col min="13067" max="13067" width="3.7109375" style="32" customWidth="1"/>
    <col min="13068" max="13068" width="3.85546875" style="32" customWidth="1"/>
    <col min="13069" max="13069" width="6.5703125" style="32" customWidth="1"/>
    <col min="13070" max="13070" width="3.7109375" style="32" customWidth="1"/>
    <col min="13071" max="13071" width="4.7109375" style="32" customWidth="1"/>
    <col min="13072" max="13072" width="5" style="32" customWidth="1"/>
    <col min="13073" max="13073" width="4.42578125" style="32" customWidth="1"/>
    <col min="13074" max="13074" width="3.5703125" style="32" customWidth="1"/>
    <col min="13075" max="13075" width="3.42578125" style="32" customWidth="1"/>
    <col min="13076" max="13076" width="4" style="32" customWidth="1"/>
    <col min="13077" max="13077" width="3.140625" style="32" customWidth="1"/>
    <col min="13078" max="13078" width="4.28515625" style="32" customWidth="1"/>
    <col min="13079" max="13079" width="3.5703125" style="32" customWidth="1"/>
    <col min="13080" max="13080" width="3.42578125" style="32" customWidth="1"/>
    <col min="13081" max="13081" width="4.42578125" style="32" customWidth="1"/>
    <col min="13082" max="13082" width="4.140625" style="32" customWidth="1"/>
    <col min="13083" max="13083" width="3.85546875" style="32" customWidth="1"/>
    <col min="13084" max="13084" width="6.5703125" style="32" customWidth="1"/>
    <col min="13085" max="13086" width="11.42578125" style="32"/>
    <col min="13087" max="13087" width="14.7109375" style="32" bestFit="1" customWidth="1"/>
    <col min="13088" max="13088" width="46.5703125" style="32" customWidth="1"/>
    <col min="13089" max="13089" width="19.7109375" style="32" customWidth="1"/>
    <col min="13090" max="13090" width="16.7109375" style="32" customWidth="1"/>
    <col min="13091" max="13312" width="11.42578125" style="32"/>
    <col min="13313" max="13314" width="3.7109375" style="32" customWidth="1"/>
    <col min="13315" max="13315" width="3.140625" style="32" customWidth="1"/>
    <col min="13316" max="13316" width="4.42578125" style="32" customWidth="1"/>
    <col min="13317" max="13318" width="3.85546875" style="32" customWidth="1"/>
    <col min="13319" max="13319" width="4.7109375" style="32" customWidth="1"/>
    <col min="13320" max="13320" width="4.28515625" style="32" customWidth="1"/>
    <col min="13321" max="13321" width="4" style="32" customWidth="1"/>
    <col min="13322" max="13322" width="3.140625" style="32" customWidth="1"/>
    <col min="13323" max="13323" width="3.7109375" style="32" customWidth="1"/>
    <col min="13324" max="13324" width="3.85546875" style="32" customWidth="1"/>
    <col min="13325" max="13325" width="6.5703125" style="32" customWidth="1"/>
    <col min="13326" max="13326" width="3.7109375" style="32" customWidth="1"/>
    <col min="13327" max="13327" width="4.7109375" style="32" customWidth="1"/>
    <col min="13328" max="13328" width="5" style="32" customWidth="1"/>
    <col min="13329" max="13329" width="4.42578125" style="32" customWidth="1"/>
    <col min="13330" max="13330" width="3.5703125" style="32" customWidth="1"/>
    <col min="13331" max="13331" width="3.42578125" style="32" customWidth="1"/>
    <col min="13332" max="13332" width="4" style="32" customWidth="1"/>
    <col min="13333" max="13333" width="3.140625" style="32" customWidth="1"/>
    <col min="13334" max="13334" width="4.28515625" style="32" customWidth="1"/>
    <col min="13335" max="13335" width="3.5703125" style="32" customWidth="1"/>
    <col min="13336" max="13336" width="3.42578125" style="32" customWidth="1"/>
    <col min="13337" max="13337" width="4.42578125" style="32" customWidth="1"/>
    <col min="13338" max="13338" width="4.140625" style="32" customWidth="1"/>
    <col min="13339" max="13339" width="3.85546875" style="32" customWidth="1"/>
    <col min="13340" max="13340" width="6.5703125" style="32" customWidth="1"/>
    <col min="13341" max="13342" width="11.42578125" style="32"/>
    <col min="13343" max="13343" width="14.7109375" style="32" bestFit="1" customWidth="1"/>
    <col min="13344" max="13344" width="46.5703125" style="32" customWidth="1"/>
    <col min="13345" max="13345" width="19.7109375" style="32" customWidth="1"/>
    <col min="13346" max="13346" width="16.7109375" style="32" customWidth="1"/>
    <col min="13347" max="13568" width="11.42578125" style="32"/>
    <col min="13569" max="13570" width="3.7109375" style="32" customWidth="1"/>
    <col min="13571" max="13571" width="3.140625" style="32" customWidth="1"/>
    <col min="13572" max="13572" width="4.42578125" style="32" customWidth="1"/>
    <col min="13573" max="13574" width="3.85546875" style="32" customWidth="1"/>
    <col min="13575" max="13575" width="4.7109375" style="32" customWidth="1"/>
    <col min="13576" max="13576" width="4.28515625" style="32" customWidth="1"/>
    <col min="13577" max="13577" width="4" style="32" customWidth="1"/>
    <col min="13578" max="13578" width="3.140625" style="32" customWidth="1"/>
    <col min="13579" max="13579" width="3.7109375" style="32" customWidth="1"/>
    <col min="13580" max="13580" width="3.85546875" style="32" customWidth="1"/>
    <col min="13581" max="13581" width="6.5703125" style="32" customWidth="1"/>
    <col min="13582" max="13582" width="3.7109375" style="32" customWidth="1"/>
    <col min="13583" max="13583" width="4.7109375" style="32" customWidth="1"/>
    <col min="13584" max="13584" width="5" style="32" customWidth="1"/>
    <col min="13585" max="13585" width="4.42578125" style="32" customWidth="1"/>
    <col min="13586" max="13586" width="3.5703125" style="32" customWidth="1"/>
    <col min="13587" max="13587" width="3.42578125" style="32" customWidth="1"/>
    <col min="13588" max="13588" width="4" style="32" customWidth="1"/>
    <col min="13589" max="13589" width="3.140625" style="32" customWidth="1"/>
    <col min="13590" max="13590" width="4.28515625" style="32" customWidth="1"/>
    <col min="13591" max="13591" width="3.5703125" style="32" customWidth="1"/>
    <col min="13592" max="13592" width="3.42578125" style="32" customWidth="1"/>
    <col min="13593" max="13593" width="4.42578125" style="32" customWidth="1"/>
    <col min="13594" max="13594" width="4.140625" style="32" customWidth="1"/>
    <col min="13595" max="13595" width="3.85546875" style="32" customWidth="1"/>
    <col min="13596" max="13596" width="6.5703125" style="32" customWidth="1"/>
    <col min="13597" max="13598" width="11.42578125" style="32"/>
    <col min="13599" max="13599" width="14.7109375" style="32" bestFit="1" customWidth="1"/>
    <col min="13600" max="13600" width="46.5703125" style="32" customWidth="1"/>
    <col min="13601" max="13601" width="19.7109375" style="32" customWidth="1"/>
    <col min="13602" max="13602" width="16.7109375" style="32" customWidth="1"/>
    <col min="13603" max="13824" width="11.42578125" style="32"/>
    <col min="13825" max="13826" width="3.7109375" style="32" customWidth="1"/>
    <col min="13827" max="13827" width="3.140625" style="32" customWidth="1"/>
    <col min="13828" max="13828" width="4.42578125" style="32" customWidth="1"/>
    <col min="13829" max="13830" width="3.85546875" style="32" customWidth="1"/>
    <col min="13831" max="13831" width="4.7109375" style="32" customWidth="1"/>
    <col min="13832" max="13832" width="4.28515625" style="32" customWidth="1"/>
    <col min="13833" max="13833" width="4" style="32" customWidth="1"/>
    <col min="13834" max="13834" width="3.140625" style="32" customWidth="1"/>
    <col min="13835" max="13835" width="3.7109375" style="32" customWidth="1"/>
    <col min="13836" max="13836" width="3.85546875" style="32" customWidth="1"/>
    <col min="13837" max="13837" width="6.5703125" style="32" customWidth="1"/>
    <col min="13838" max="13838" width="3.7109375" style="32" customWidth="1"/>
    <col min="13839" max="13839" width="4.7109375" style="32" customWidth="1"/>
    <col min="13840" max="13840" width="5" style="32" customWidth="1"/>
    <col min="13841" max="13841" width="4.42578125" style="32" customWidth="1"/>
    <col min="13842" max="13842" width="3.5703125" style="32" customWidth="1"/>
    <col min="13843" max="13843" width="3.42578125" style="32" customWidth="1"/>
    <col min="13844" max="13844" width="4" style="32" customWidth="1"/>
    <col min="13845" max="13845" width="3.140625" style="32" customWidth="1"/>
    <col min="13846" max="13846" width="4.28515625" style="32" customWidth="1"/>
    <col min="13847" max="13847" width="3.5703125" style="32" customWidth="1"/>
    <col min="13848" max="13848" width="3.42578125" style="32" customWidth="1"/>
    <col min="13849" max="13849" width="4.42578125" style="32" customWidth="1"/>
    <col min="13850" max="13850" width="4.140625" style="32" customWidth="1"/>
    <col min="13851" max="13851" width="3.85546875" style="32" customWidth="1"/>
    <col min="13852" max="13852" width="6.5703125" style="32" customWidth="1"/>
    <col min="13853" max="13854" width="11.42578125" style="32"/>
    <col min="13855" max="13855" width="14.7109375" style="32" bestFit="1" customWidth="1"/>
    <col min="13856" max="13856" width="46.5703125" style="32" customWidth="1"/>
    <col min="13857" max="13857" width="19.7109375" style="32" customWidth="1"/>
    <col min="13858" max="13858" width="16.7109375" style="32" customWidth="1"/>
    <col min="13859" max="14080" width="11.42578125" style="32"/>
    <col min="14081" max="14082" width="3.7109375" style="32" customWidth="1"/>
    <col min="14083" max="14083" width="3.140625" style="32" customWidth="1"/>
    <col min="14084" max="14084" width="4.42578125" style="32" customWidth="1"/>
    <col min="14085" max="14086" width="3.85546875" style="32" customWidth="1"/>
    <col min="14087" max="14087" width="4.7109375" style="32" customWidth="1"/>
    <col min="14088" max="14088" width="4.28515625" style="32" customWidth="1"/>
    <col min="14089" max="14089" width="4" style="32" customWidth="1"/>
    <col min="14090" max="14090" width="3.140625" style="32" customWidth="1"/>
    <col min="14091" max="14091" width="3.7109375" style="32" customWidth="1"/>
    <col min="14092" max="14092" width="3.85546875" style="32" customWidth="1"/>
    <col min="14093" max="14093" width="6.5703125" style="32" customWidth="1"/>
    <col min="14094" max="14094" width="3.7109375" style="32" customWidth="1"/>
    <col min="14095" max="14095" width="4.7109375" style="32" customWidth="1"/>
    <col min="14096" max="14096" width="5" style="32" customWidth="1"/>
    <col min="14097" max="14097" width="4.42578125" style="32" customWidth="1"/>
    <col min="14098" max="14098" width="3.5703125" style="32" customWidth="1"/>
    <col min="14099" max="14099" width="3.42578125" style="32" customWidth="1"/>
    <col min="14100" max="14100" width="4" style="32" customWidth="1"/>
    <col min="14101" max="14101" width="3.140625" style="32" customWidth="1"/>
    <col min="14102" max="14102" width="4.28515625" style="32" customWidth="1"/>
    <col min="14103" max="14103" width="3.5703125" style="32" customWidth="1"/>
    <col min="14104" max="14104" width="3.42578125" style="32" customWidth="1"/>
    <col min="14105" max="14105" width="4.42578125" style="32" customWidth="1"/>
    <col min="14106" max="14106" width="4.140625" style="32" customWidth="1"/>
    <col min="14107" max="14107" width="3.85546875" style="32" customWidth="1"/>
    <col min="14108" max="14108" width="6.5703125" style="32" customWidth="1"/>
    <col min="14109" max="14110" width="11.42578125" style="32"/>
    <col min="14111" max="14111" width="14.7109375" style="32" bestFit="1" customWidth="1"/>
    <col min="14112" max="14112" width="46.5703125" style="32" customWidth="1"/>
    <col min="14113" max="14113" width="19.7109375" style="32" customWidth="1"/>
    <col min="14114" max="14114" width="16.7109375" style="32" customWidth="1"/>
    <col min="14115" max="14336" width="11.42578125" style="32"/>
    <col min="14337" max="14338" width="3.7109375" style="32" customWidth="1"/>
    <col min="14339" max="14339" width="3.140625" style="32" customWidth="1"/>
    <col min="14340" max="14340" width="4.42578125" style="32" customWidth="1"/>
    <col min="14341" max="14342" width="3.85546875" style="32" customWidth="1"/>
    <col min="14343" max="14343" width="4.7109375" style="32" customWidth="1"/>
    <col min="14344" max="14344" width="4.28515625" style="32" customWidth="1"/>
    <col min="14345" max="14345" width="4" style="32" customWidth="1"/>
    <col min="14346" max="14346" width="3.140625" style="32" customWidth="1"/>
    <col min="14347" max="14347" width="3.7109375" style="32" customWidth="1"/>
    <col min="14348" max="14348" width="3.85546875" style="32" customWidth="1"/>
    <col min="14349" max="14349" width="6.5703125" style="32" customWidth="1"/>
    <col min="14350" max="14350" width="3.7109375" style="32" customWidth="1"/>
    <col min="14351" max="14351" width="4.7109375" style="32" customWidth="1"/>
    <col min="14352" max="14352" width="5" style="32" customWidth="1"/>
    <col min="14353" max="14353" width="4.42578125" style="32" customWidth="1"/>
    <col min="14354" max="14354" width="3.5703125" style="32" customWidth="1"/>
    <col min="14355" max="14355" width="3.42578125" style="32" customWidth="1"/>
    <col min="14356" max="14356" width="4" style="32" customWidth="1"/>
    <col min="14357" max="14357" width="3.140625" style="32" customWidth="1"/>
    <col min="14358" max="14358" width="4.28515625" style="32" customWidth="1"/>
    <col min="14359" max="14359" width="3.5703125" style="32" customWidth="1"/>
    <col min="14360" max="14360" width="3.42578125" style="32" customWidth="1"/>
    <col min="14361" max="14361" width="4.42578125" style="32" customWidth="1"/>
    <col min="14362" max="14362" width="4.140625" style="32" customWidth="1"/>
    <col min="14363" max="14363" width="3.85546875" style="32" customWidth="1"/>
    <col min="14364" max="14364" width="6.5703125" style="32" customWidth="1"/>
    <col min="14365" max="14366" width="11.42578125" style="32"/>
    <col min="14367" max="14367" width="14.7109375" style="32" bestFit="1" customWidth="1"/>
    <col min="14368" max="14368" width="46.5703125" style="32" customWidth="1"/>
    <col min="14369" max="14369" width="19.7109375" style="32" customWidth="1"/>
    <col min="14370" max="14370" width="16.7109375" style="32" customWidth="1"/>
    <col min="14371" max="14592" width="11.42578125" style="32"/>
    <col min="14593" max="14594" width="3.7109375" style="32" customWidth="1"/>
    <col min="14595" max="14595" width="3.140625" style="32" customWidth="1"/>
    <col min="14596" max="14596" width="4.42578125" style="32" customWidth="1"/>
    <col min="14597" max="14598" width="3.85546875" style="32" customWidth="1"/>
    <col min="14599" max="14599" width="4.7109375" style="32" customWidth="1"/>
    <col min="14600" max="14600" width="4.28515625" style="32" customWidth="1"/>
    <col min="14601" max="14601" width="4" style="32" customWidth="1"/>
    <col min="14602" max="14602" width="3.140625" style="32" customWidth="1"/>
    <col min="14603" max="14603" width="3.7109375" style="32" customWidth="1"/>
    <col min="14604" max="14604" width="3.85546875" style="32" customWidth="1"/>
    <col min="14605" max="14605" width="6.5703125" style="32" customWidth="1"/>
    <col min="14606" max="14606" width="3.7109375" style="32" customWidth="1"/>
    <col min="14607" max="14607" width="4.7109375" style="32" customWidth="1"/>
    <col min="14608" max="14608" width="5" style="32" customWidth="1"/>
    <col min="14609" max="14609" width="4.42578125" style="32" customWidth="1"/>
    <col min="14610" max="14610" width="3.5703125" style="32" customWidth="1"/>
    <col min="14611" max="14611" width="3.42578125" style="32" customWidth="1"/>
    <col min="14612" max="14612" width="4" style="32" customWidth="1"/>
    <col min="14613" max="14613" width="3.140625" style="32" customWidth="1"/>
    <col min="14614" max="14614" width="4.28515625" style="32" customWidth="1"/>
    <col min="14615" max="14615" width="3.5703125" style="32" customWidth="1"/>
    <col min="14616" max="14616" width="3.42578125" style="32" customWidth="1"/>
    <col min="14617" max="14617" width="4.42578125" style="32" customWidth="1"/>
    <col min="14618" max="14618" width="4.140625" style="32" customWidth="1"/>
    <col min="14619" max="14619" width="3.85546875" style="32" customWidth="1"/>
    <col min="14620" max="14620" width="6.5703125" style="32" customWidth="1"/>
    <col min="14621" max="14622" width="11.42578125" style="32"/>
    <col min="14623" max="14623" width="14.7109375" style="32" bestFit="1" customWidth="1"/>
    <col min="14624" max="14624" width="46.5703125" style="32" customWidth="1"/>
    <col min="14625" max="14625" width="19.7109375" style="32" customWidth="1"/>
    <col min="14626" max="14626" width="16.7109375" style="32" customWidth="1"/>
    <col min="14627" max="14848" width="11.42578125" style="32"/>
    <col min="14849" max="14850" width="3.7109375" style="32" customWidth="1"/>
    <col min="14851" max="14851" width="3.140625" style="32" customWidth="1"/>
    <col min="14852" max="14852" width="4.42578125" style="32" customWidth="1"/>
    <col min="14853" max="14854" width="3.85546875" style="32" customWidth="1"/>
    <col min="14855" max="14855" width="4.7109375" style="32" customWidth="1"/>
    <col min="14856" max="14856" width="4.28515625" style="32" customWidth="1"/>
    <col min="14857" max="14857" width="4" style="32" customWidth="1"/>
    <col min="14858" max="14858" width="3.140625" style="32" customWidth="1"/>
    <col min="14859" max="14859" width="3.7109375" style="32" customWidth="1"/>
    <col min="14860" max="14860" width="3.85546875" style="32" customWidth="1"/>
    <col min="14861" max="14861" width="6.5703125" style="32" customWidth="1"/>
    <col min="14862" max="14862" width="3.7109375" style="32" customWidth="1"/>
    <col min="14863" max="14863" width="4.7109375" style="32" customWidth="1"/>
    <col min="14864" max="14864" width="5" style="32" customWidth="1"/>
    <col min="14865" max="14865" width="4.42578125" style="32" customWidth="1"/>
    <col min="14866" max="14866" width="3.5703125" style="32" customWidth="1"/>
    <col min="14867" max="14867" width="3.42578125" style="32" customWidth="1"/>
    <col min="14868" max="14868" width="4" style="32" customWidth="1"/>
    <col min="14869" max="14869" width="3.140625" style="32" customWidth="1"/>
    <col min="14870" max="14870" width="4.28515625" style="32" customWidth="1"/>
    <col min="14871" max="14871" width="3.5703125" style="32" customWidth="1"/>
    <col min="14872" max="14872" width="3.42578125" style="32" customWidth="1"/>
    <col min="14873" max="14873" width="4.42578125" style="32" customWidth="1"/>
    <col min="14874" max="14874" width="4.140625" style="32" customWidth="1"/>
    <col min="14875" max="14875" width="3.85546875" style="32" customWidth="1"/>
    <col min="14876" max="14876" width="6.5703125" style="32" customWidth="1"/>
    <col min="14877" max="14878" width="11.42578125" style="32"/>
    <col min="14879" max="14879" width="14.7109375" style="32" bestFit="1" customWidth="1"/>
    <col min="14880" max="14880" width="46.5703125" style="32" customWidth="1"/>
    <col min="14881" max="14881" width="19.7109375" style="32" customWidth="1"/>
    <col min="14882" max="14882" width="16.7109375" style="32" customWidth="1"/>
    <col min="14883" max="15104" width="11.42578125" style="32"/>
    <col min="15105" max="15106" width="3.7109375" style="32" customWidth="1"/>
    <col min="15107" max="15107" width="3.140625" style="32" customWidth="1"/>
    <col min="15108" max="15108" width="4.42578125" style="32" customWidth="1"/>
    <col min="15109" max="15110" width="3.85546875" style="32" customWidth="1"/>
    <col min="15111" max="15111" width="4.7109375" style="32" customWidth="1"/>
    <col min="15112" max="15112" width="4.28515625" style="32" customWidth="1"/>
    <col min="15113" max="15113" width="4" style="32" customWidth="1"/>
    <col min="15114" max="15114" width="3.140625" style="32" customWidth="1"/>
    <col min="15115" max="15115" width="3.7109375" style="32" customWidth="1"/>
    <col min="15116" max="15116" width="3.85546875" style="32" customWidth="1"/>
    <col min="15117" max="15117" width="6.5703125" style="32" customWidth="1"/>
    <col min="15118" max="15118" width="3.7109375" style="32" customWidth="1"/>
    <col min="15119" max="15119" width="4.7109375" style="32" customWidth="1"/>
    <col min="15120" max="15120" width="5" style="32" customWidth="1"/>
    <col min="15121" max="15121" width="4.42578125" style="32" customWidth="1"/>
    <col min="15122" max="15122" width="3.5703125" style="32" customWidth="1"/>
    <col min="15123" max="15123" width="3.42578125" style="32" customWidth="1"/>
    <col min="15124" max="15124" width="4" style="32" customWidth="1"/>
    <col min="15125" max="15125" width="3.140625" style="32" customWidth="1"/>
    <col min="15126" max="15126" width="4.28515625" style="32" customWidth="1"/>
    <col min="15127" max="15127" width="3.5703125" style="32" customWidth="1"/>
    <col min="15128" max="15128" width="3.42578125" style="32" customWidth="1"/>
    <col min="15129" max="15129" width="4.42578125" style="32" customWidth="1"/>
    <col min="15130" max="15130" width="4.140625" style="32" customWidth="1"/>
    <col min="15131" max="15131" width="3.85546875" style="32" customWidth="1"/>
    <col min="15132" max="15132" width="6.5703125" style="32" customWidth="1"/>
    <col min="15133" max="15134" width="11.42578125" style="32"/>
    <col min="15135" max="15135" width="14.7109375" style="32" bestFit="1" customWidth="1"/>
    <col min="15136" max="15136" width="46.5703125" style="32" customWidth="1"/>
    <col min="15137" max="15137" width="19.7109375" style="32" customWidth="1"/>
    <col min="15138" max="15138" width="16.7109375" style="32" customWidth="1"/>
    <col min="15139" max="15360" width="11.42578125" style="32"/>
    <col min="15361" max="15362" width="3.7109375" style="32" customWidth="1"/>
    <col min="15363" max="15363" width="3.140625" style="32" customWidth="1"/>
    <col min="15364" max="15364" width="4.42578125" style="32" customWidth="1"/>
    <col min="15365" max="15366" width="3.85546875" style="32" customWidth="1"/>
    <col min="15367" max="15367" width="4.7109375" style="32" customWidth="1"/>
    <col min="15368" max="15368" width="4.28515625" style="32" customWidth="1"/>
    <col min="15369" max="15369" width="4" style="32" customWidth="1"/>
    <col min="15370" max="15370" width="3.140625" style="32" customWidth="1"/>
    <col min="15371" max="15371" width="3.7109375" style="32" customWidth="1"/>
    <col min="15372" max="15372" width="3.85546875" style="32" customWidth="1"/>
    <col min="15373" max="15373" width="6.5703125" style="32" customWidth="1"/>
    <col min="15374" max="15374" width="3.7109375" style="32" customWidth="1"/>
    <col min="15375" max="15375" width="4.7109375" style="32" customWidth="1"/>
    <col min="15376" max="15376" width="5" style="32" customWidth="1"/>
    <col min="15377" max="15377" width="4.42578125" style="32" customWidth="1"/>
    <col min="15378" max="15378" width="3.5703125" style="32" customWidth="1"/>
    <col min="15379" max="15379" width="3.42578125" style="32" customWidth="1"/>
    <col min="15380" max="15380" width="4" style="32" customWidth="1"/>
    <col min="15381" max="15381" width="3.140625" style="32" customWidth="1"/>
    <col min="15382" max="15382" width="4.28515625" style="32" customWidth="1"/>
    <col min="15383" max="15383" width="3.5703125" style="32" customWidth="1"/>
    <col min="15384" max="15384" width="3.42578125" style="32" customWidth="1"/>
    <col min="15385" max="15385" width="4.42578125" style="32" customWidth="1"/>
    <col min="15386" max="15386" width="4.140625" style="32" customWidth="1"/>
    <col min="15387" max="15387" width="3.85546875" style="32" customWidth="1"/>
    <col min="15388" max="15388" width="6.5703125" style="32" customWidth="1"/>
    <col min="15389" max="15390" width="11.42578125" style="32"/>
    <col min="15391" max="15391" width="14.7109375" style="32" bestFit="1" customWidth="1"/>
    <col min="15392" max="15392" width="46.5703125" style="32" customWidth="1"/>
    <col min="15393" max="15393" width="19.7109375" style="32" customWidth="1"/>
    <col min="15394" max="15394" width="16.7109375" style="32" customWidth="1"/>
    <col min="15395" max="15616" width="11.42578125" style="32"/>
    <col min="15617" max="15618" width="3.7109375" style="32" customWidth="1"/>
    <col min="15619" max="15619" width="3.140625" style="32" customWidth="1"/>
    <col min="15620" max="15620" width="4.42578125" style="32" customWidth="1"/>
    <col min="15621" max="15622" width="3.85546875" style="32" customWidth="1"/>
    <col min="15623" max="15623" width="4.7109375" style="32" customWidth="1"/>
    <col min="15624" max="15624" width="4.28515625" style="32" customWidth="1"/>
    <col min="15625" max="15625" width="4" style="32" customWidth="1"/>
    <col min="15626" max="15626" width="3.140625" style="32" customWidth="1"/>
    <col min="15627" max="15627" width="3.7109375" style="32" customWidth="1"/>
    <col min="15628" max="15628" width="3.85546875" style="32" customWidth="1"/>
    <col min="15629" max="15629" width="6.5703125" style="32" customWidth="1"/>
    <col min="15630" max="15630" width="3.7109375" style="32" customWidth="1"/>
    <col min="15631" max="15631" width="4.7109375" style="32" customWidth="1"/>
    <col min="15632" max="15632" width="5" style="32" customWidth="1"/>
    <col min="15633" max="15633" width="4.42578125" style="32" customWidth="1"/>
    <col min="15634" max="15634" width="3.5703125" style="32" customWidth="1"/>
    <col min="15635" max="15635" width="3.42578125" style="32" customWidth="1"/>
    <col min="15636" max="15636" width="4" style="32" customWidth="1"/>
    <col min="15637" max="15637" width="3.140625" style="32" customWidth="1"/>
    <col min="15638" max="15638" width="4.28515625" style="32" customWidth="1"/>
    <col min="15639" max="15639" width="3.5703125" style="32" customWidth="1"/>
    <col min="15640" max="15640" width="3.42578125" style="32" customWidth="1"/>
    <col min="15641" max="15641" width="4.42578125" style="32" customWidth="1"/>
    <col min="15642" max="15642" width="4.140625" style="32" customWidth="1"/>
    <col min="15643" max="15643" width="3.85546875" style="32" customWidth="1"/>
    <col min="15644" max="15644" width="6.5703125" style="32" customWidth="1"/>
    <col min="15645" max="15646" width="11.42578125" style="32"/>
    <col min="15647" max="15647" width="14.7109375" style="32" bestFit="1" customWidth="1"/>
    <col min="15648" max="15648" width="46.5703125" style="32" customWidth="1"/>
    <col min="15649" max="15649" width="19.7109375" style="32" customWidth="1"/>
    <col min="15650" max="15650" width="16.7109375" style="32" customWidth="1"/>
    <col min="15651" max="15872" width="11.42578125" style="32"/>
    <col min="15873" max="15874" width="3.7109375" style="32" customWidth="1"/>
    <col min="15875" max="15875" width="3.140625" style="32" customWidth="1"/>
    <col min="15876" max="15876" width="4.42578125" style="32" customWidth="1"/>
    <col min="15877" max="15878" width="3.85546875" style="32" customWidth="1"/>
    <col min="15879" max="15879" width="4.7109375" style="32" customWidth="1"/>
    <col min="15880" max="15880" width="4.28515625" style="32" customWidth="1"/>
    <col min="15881" max="15881" width="4" style="32" customWidth="1"/>
    <col min="15882" max="15882" width="3.140625" style="32" customWidth="1"/>
    <col min="15883" max="15883" width="3.7109375" style="32" customWidth="1"/>
    <col min="15884" max="15884" width="3.85546875" style="32" customWidth="1"/>
    <col min="15885" max="15885" width="6.5703125" style="32" customWidth="1"/>
    <col min="15886" max="15886" width="3.7109375" style="32" customWidth="1"/>
    <col min="15887" max="15887" width="4.7109375" style="32" customWidth="1"/>
    <col min="15888" max="15888" width="5" style="32" customWidth="1"/>
    <col min="15889" max="15889" width="4.42578125" style="32" customWidth="1"/>
    <col min="15890" max="15890" width="3.5703125" style="32" customWidth="1"/>
    <col min="15891" max="15891" width="3.42578125" style="32" customWidth="1"/>
    <col min="15892" max="15892" width="4" style="32" customWidth="1"/>
    <col min="15893" max="15893" width="3.140625" style="32" customWidth="1"/>
    <col min="15894" max="15894" width="4.28515625" style="32" customWidth="1"/>
    <col min="15895" max="15895" width="3.5703125" style="32" customWidth="1"/>
    <col min="15896" max="15896" width="3.42578125" style="32" customWidth="1"/>
    <col min="15897" max="15897" width="4.42578125" style="32" customWidth="1"/>
    <col min="15898" max="15898" width="4.140625" style="32" customWidth="1"/>
    <col min="15899" max="15899" width="3.85546875" style="32" customWidth="1"/>
    <col min="15900" max="15900" width="6.5703125" style="32" customWidth="1"/>
    <col min="15901" max="15902" width="11.42578125" style="32"/>
    <col min="15903" max="15903" width="14.7109375" style="32" bestFit="1" customWidth="1"/>
    <col min="15904" max="15904" width="46.5703125" style="32" customWidth="1"/>
    <col min="15905" max="15905" width="19.7109375" style="32" customWidth="1"/>
    <col min="15906" max="15906" width="16.7109375" style="32" customWidth="1"/>
    <col min="15907" max="16128" width="11.42578125" style="32"/>
    <col min="16129" max="16130" width="3.7109375" style="32" customWidth="1"/>
    <col min="16131" max="16131" width="3.140625" style="32" customWidth="1"/>
    <col min="16132" max="16132" width="4.42578125" style="32" customWidth="1"/>
    <col min="16133" max="16134" width="3.85546875" style="32" customWidth="1"/>
    <col min="16135" max="16135" width="4.7109375" style="32" customWidth="1"/>
    <col min="16136" max="16136" width="4.28515625" style="32" customWidth="1"/>
    <col min="16137" max="16137" width="4" style="32" customWidth="1"/>
    <col min="16138" max="16138" width="3.140625" style="32" customWidth="1"/>
    <col min="16139" max="16139" width="3.7109375" style="32" customWidth="1"/>
    <col min="16140" max="16140" width="3.85546875" style="32" customWidth="1"/>
    <col min="16141" max="16141" width="6.5703125" style="32" customWidth="1"/>
    <col min="16142" max="16142" width="3.7109375" style="32" customWidth="1"/>
    <col min="16143" max="16143" width="4.7109375" style="32" customWidth="1"/>
    <col min="16144" max="16144" width="5" style="32" customWidth="1"/>
    <col min="16145" max="16145" width="4.42578125" style="32" customWidth="1"/>
    <col min="16146" max="16146" width="3.5703125" style="32" customWidth="1"/>
    <col min="16147" max="16147" width="3.42578125" style="32" customWidth="1"/>
    <col min="16148" max="16148" width="4" style="32" customWidth="1"/>
    <col min="16149" max="16149" width="3.140625" style="32" customWidth="1"/>
    <col min="16150" max="16150" width="4.28515625" style="32" customWidth="1"/>
    <col min="16151" max="16151" width="3.5703125" style="32" customWidth="1"/>
    <col min="16152" max="16152" width="3.42578125" style="32" customWidth="1"/>
    <col min="16153" max="16153" width="4.42578125" style="32" customWidth="1"/>
    <col min="16154" max="16154" width="4.140625" style="32" customWidth="1"/>
    <col min="16155" max="16155" width="3.85546875" style="32" customWidth="1"/>
    <col min="16156" max="16156" width="6.5703125" style="32" customWidth="1"/>
    <col min="16157" max="16158" width="11.42578125" style="32"/>
    <col min="16159" max="16159" width="14.7109375" style="32" bestFit="1" customWidth="1"/>
    <col min="16160" max="16160" width="46.5703125" style="32" customWidth="1"/>
    <col min="16161" max="16161" width="19.7109375" style="32" customWidth="1"/>
    <col min="16162" max="16162" width="16.7109375" style="32" customWidth="1"/>
    <col min="16163" max="16384" width="11.42578125" style="32"/>
  </cols>
  <sheetData>
    <row r="1" spans="1:35" s="25" customFormat="1" x14ac:dyDescent="0.2">
      <c r="V1" s="26"/>
      <c r="W1" s="26"/>
      <c r="X1" s="26"/>
      <c r="Y1" s="26"/>
      <c r="Z1" s="26"/>
      <c r="AA1" s="26"/>
      <c r="AB1" s="26"/>
    </row>
    <row r="2" spans="1:35" s="25" customFormat="1" ht="12.75" x14ac:dyDescent="0.2">
      <c r="B2" s="188" t="s">
        <v>1526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</row>
    <row r="3" spans="1:35" s="27" customFormat="1" ht="12.75" x14ac:dyDescent="0.2">
      <c r="B3" s="189" t="s">
        <v>1595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</row>
    <row r="4" spans="1:35" s="25" customFormat="1" ht="12.75" x14ac:dyDescent="0.2"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F4" s="27"/>
    </row>
    <row r="5" spans="1:35" s="25" customForma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  <c r="W5" s="29"/>
      <c r="X5" s="29"/>
      <c r="Y5" s="29"/>
      <c r="Z5" s="29"/>
      <c r="AA5" s="29"/>
      <c r="AB5" s="29"/>
    </row>
    <row r="6" spans="1:35" s="25" customFormat="1" ht="15" x14ac:dyDescent="0.2">
      <c r="B6" s="28"/>
      <c r="C6" s="28"/>
      <c r="D6" s="28"/>
      <c r="E6" s="30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9"/>
      <c r="S6" s="28"/>
      <c r="T6" s="28"/>
      <c r="U6" s="29"/>
      <c r="V6" s="29"/>
      <c r="W6" s="29"/>
      <c r="X6" s="29"/>
      <c r="Y6" s="29"/>
      <c r="Z6" s="29"/>
      <c r="AA6" s="29"/>
      <c r="AB6" s="29"/>
    </row>
    <row r="7" spans="1:35" s="25" customFormat="1" x14ac:dyDescent="0.2">
      <c r="V7" s="26"/>
      <c r="W7" s="26"/>
      <c r="X7" s="26"/>
      <c r="Y7" s="26"/>
      <c r="Z7" s="26"/>
      <c r="AA7" s="26"/>
      <c r="AB7" s="26"/>
      <c r="AG7" s="31"/>
      <c r="AH7" s="31"/>
    </row>
    <row r="8" spans="1:35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6"/>
      <c r="W8" s="190" t="s">
        <v>1527</v>
      </c>
      <c r="X8" s="191"/>
      <c r="Y8" s="191"/>
      <c r="Z8" s="191"/>
      <c r="AA8" s="191"/>
      <c r="AB8" s="192"/>
    </row>
    <row r="9" spans="1:35" ht="12.7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193" t="s">
        <v>1528</v>
      </c>
      <c r="X9" s="194"/>
      <c r="Y9" s="195" t="s">
        <v>1529</v>
      </c>
      <c r="Z9" s="195"/>
      <c r="AA9" s="195"/>
      <c r="AB9" s="196"/>
      <c r="AE9" s="33"/>
      <c r="AG9" s="34"/>
      <c r="AH9" s="34"/>
    </row>
    <row r="10" spans="1:35" ht="21.6" customHeight="1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35">
        <v>0</v>
      </c>
      <c r="X10" s="36">
        <v>9</v>
      </c>
      <c r="Y10" s="37">
        <v>2</v>
      </c>
      <c r="Z10" s="35">
        <v>0</v>
      </c>
      <c r="AA10" s="35">
        <v>2</v>
      </c>
      <c r="AB10" s="35">
        <v>0</v>
      </c>
      <c r="AE10" s="33"/>
      <c r="AG10" s="34"/>
      <c r="AH10" s="34"/>
    </row>
    <row r="11" spans="1:35" x14ac:dyDescent="0.2">
      <c r="A11" s="38" t="s">
        <v>1530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  <c r="R11" s="40"/>
      <c r="S11" s="39"/>
      <c r="T11" s="39"/>
      <c r="U11" s="39"/>
      <c r="V11" s="39" t="s">
        <v>1531</v>
      </c>
      <c r="W11" s="41"/>
      <c r="X11" s="42"/>
      <c r="Y11" s="43" t="s">
        <v>1532</v>
      </c>
      <c r="Z11" s="42"/>
      <c r="AA11" s="43" t="s">
        <v>1532</v>
      </c>
      <c r="AB11" s="44"/>
      <c r="AE11" s="33"/>
      <c r="AG11" s="34"/>
      <c r="AH11" s="34"/>
    </row>
    <row r="12" spans="1:35" ht="15" x14ac:dyDescent="0.25">
      <c r="A12" s="177" t="s">
        <v>1533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9"/>
      <c r="Q12" s="180" t="s">
        <v>1534</v>
      </c>
      <c r="R12" s="181"/>
      <c r="S12" s="45" t="s">
        <v>1535</v>
      </c>
      <c r="T12" s="46">
        <v>4</v>
      </c>
      <c r="U12" s="46">
        <v>0</v>
      </c>
      <c r="V12" s="46">
        <v>6</v>
      </c>
      <c r="W12" s="46">
        <v>7</v>
      </c>
      <c r="X12" s="46">
        <v>0</v>
      </c>
      <c r="Y12" s="46">
        <v>0</v>
      </c>
      <c r="Z12" s="46">
        <v>8</v>
      </c>
      <c r="AA12" s="46">
        <v>2</v>
      </c>
      <c r="AB12" s="46">
        <v>7</v>
      </c>
      <c r="AE12" s="33"/>
      <c r="AG12" s="34"/>
      <c r="AH12" s="34"/>
    </row>
    <row r="13" spans="1:35" s="49" customFormat="1" ht="13.7" customHeight="1" x14ac:dyDescent="0.25">
      <c r="A13" s="182" t="s">
        <v>1536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4" t="s">
        <v>1537</v>
      </c>
      <c r="R13" s="184"/>
      <c r="S13" s="47" t="s">
        <v>1537</v>
      </c>
      <c r="T13" s="47" t="s">
        <v>1537</v>
      </c>
      <c r="U13" s="47" t="s">
        <v>1537</v>
      </c>
      <c r="V13" s="47" t="s">
        <v>1537</v>
      </c>
      <c r="W13" s="47" t="s">
        <v>1537</v>
      </c>
      <c r="X13" s="47" t="s">
        <v>1537</v>
      </c>
      <c r="Y13" s="47" t="s">
        <v>1537</v>
      </c>
      <c r="Z13" s="47" t="s">
        <v>1537</v>
      </c>
      <c r="AA13" s="47" t="s">
        <v>1538</v>
      </c>
      <c r="AB13" s="48" t="s">
        <v>1537</v>
      </c>
      <c r="AC13" s="25"/>
      <c r="AD13" s="25"/>
      <c r="AE13" s="33"/>
      <c r="AF13" s="25"/>
      <c r="AG13" s="34"/>
      <c r="AH13" s="34"/>
      <c r="AI13" s="25"/>
    </row>
    <row r="14" spans="1:35" ht="23.25" customHeight="1" x14ac:dyDescent="0.25">
      <c r="A14" s="185" t="s">
        <v>0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7" t="s">
        <v>1537</v>
      </c>
      <c r="R14" s="187"/>
      <c r="S14" s="50" t="s">
        <v>1537</v>
      </c>
      <c r="T14" s="50" t="s">
        <v>1537</v>
      </c>
      <c r="U14" s="50" t="s">
        <v>1537</v>
      </c>
      <c r="V14" s="50" t="s">
        <v>1537</v>
      </c>
      <c r="W14" s="50" t="s">
        <v>1537</v>
      </c>
      <c r="X14" s="50" t="s">
        <v>1537</v>
      </c>
      <c r="Y14" s="50" t="s">
        <v>1537</v>
      </c>
      <c r="Z14" s="50" t="s">
        <v>1537</v>
      </c>
      <c r="AA14" s="50" t="s">
        <v>1538</v>
      </c>
      <c r="AB14" s="51" t="s">
        <v>1537</v>
      </c>
      <c r="AE14" s="33"/>
      <c r="AG14" s="34"/>
      <c r="AH14" s="34"/>
    </row>
    <row r="15" spans="1:35" ht="15" customHeight="1" x14ac:dyDescent="0.2">
      <c r="A15" s="177" t="s">
        <v>1539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9"/>
      <c r="AE15" s="33"/>
      <c r="AG15" s="34"/>
      <c r="AH15" s="34"/>
    </row>
    <row r="16" spans="1:35" s="49" customFormat="1" ht="13.7" customHeight="1" x14ac:dyDescent="0.25">
      <c r="A16" s="182" t="s">
        <v>1540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97"/>
      <c r="Q16" s="198" t="s">
        <v>1537</v>
      </c>
      <c r="R16" s="184"/>
      <c r="S16" s="52" t="s">
        <v>1537</v>
      </c>
      <c r="T16" s="47" t="s">
        <v>1537</v>
      </c>
      <c r="U16" s="52" t="s">
        <v>1537</v>
      </c>
      <c r="V16" s="47" t="s">
        <v>1537</v>
      </c>
      <c r="W16" s="52" t="s">
        <v>1537</v>
      </c>
      <c r="X16" s="47" t="s">
        <v>1537</v>
      </c>
      <c r="Y16" s="52" t="s">
        <v>1537</v>
      </c>
      <c r="Z16" s="47" t="s">
        <v>1537</v>
      </c>
      <c r="AA16" s="52" t="s">
        <v>1538</v>
      </c>
      <c r="AB16" s="48" t="s">
        <v>1537</v>
      </c>
      <c r="AC16" s="25"/>
      <c r="AD16" s="25"/>
      <c r="AE16" s="25"/>
      <c r="AF16" s="25"/>
      <c r="AG16" s="34"/>
      <c r="AH16" s="34"/>
      <c r="AI16" s="25"/>
    </row>
    <row r="17" spans="1:35" ht="23.25" customHeight="1" x14ac:dyDescent="0.25">
      <c r="A17" s="169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1"/>
      <c r="Q17" s="172" t="s">
        <v>1534</v>
      </c>
      <c r="R17" s="173"/>
      <c r="S17" s="53" t="s">
        <v>1537</v>
      </c>
      <c r="T17" s="54" t="s">
        <v>1537</v>
      </c>
      <c r="U17" s="53" t="s">
        <v>1537</v>
      </c>
      <c r="V17" s="54" t="s">
        <v>1537</v>
      </c>
      <c r="W17" s="53" t="s">
        <v>1537</v>
      </c>
      <c r="X17" s="54" t="s">
        <v>1537</v>
      </c>
      <c r="Y17" s="53" t="s">
        <v>1537</v>
      </c>
      <c r="Z17" s="54" t="s">
        <v>1537</v>
      </c>
      <c r="AA17" s="53" t="s">
        <v>1538</v>
      </c>
      <c r="AB17" s="55" t="s">
        <v>1537</v>
      </c>
      <c r="AG17" s="34"/>
      <c r="AH17" s="34"/>
    </row>
    <row r="18" spans="1:35" ht="21.75" customHeight="1" x14ac:dyDescent="0.25">
      <c r="A18" s="154" t="s">
        <v>1541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6"/>
      <c r="N18" s="56"/>
      <c r="O18" s="155" t="s">
        <v>1542</v>
      </c>
      <c r="P18" s="155"/>
      <c r="Q18" s="155"/>
      <c r="R18" s="155"/>
      <c r="S18" s="155"/>
      <c r="T18" s="155"/>
      <c r="U18" s="156"/>
      <c r="V18" s="174" t="s">
        <v>1543</v>
      </c>
      <c r="W18" s="175"/>
      <c r="X18" s="175"/>
      <c r="Y18" s="175"/>
      <c r="Z18" s="175"/>
      <c r="AA18" s="175"/>
      <c r="AB18" s="176"/>
      <c r="AE18" s="33"/>
      <c r="AG18" s="34"/>
      <c r="AH18" s="34"/>
    </row>
    <row r="19" spans="1:35" ht="15" customHeight="1" x14ac:dyDescent="0.2">
      <c r="A19" s="129" t="s">
        <v>1544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1"/>
      <c r="N19" s="57">
        <v>40</v>
      </c>
      <c r="O19" s="144">
        <f>+'9.1'!P619</f>
        <v>17277069430.139355</v>
      </c>
      <c r="P19" s="145"/>
      <c r="Q19" s="145"/>
      <c r="R19" s="145"/>
      <c r="S19" s="145"/>
      <c r="T19" s="145"/>
      <c r="U19" s="58">
        <v>0</v>
      </c>
      <c r="V19" s="59"/>
      <c r="W19" s="60"/>
      <c r="X19" s="60"/>
      <c r="Y19" s="60"/>
      <c r="Z19" s="60"/>
      <c r="AA19" s="60"/>
      <c r="AB19" s="61"/>
      <c r="AC19" s="62"/>
      <c r="AD19" s="63"/>
      <c r="AE19" s="33"/>
      <c r="AG19" s="34"/>
      <c r="AH19" s="34"/>
    </row>
    <row r="20" spans="1:35" ht="15.95" customHeight="1" x14ac:dyDescent="0.2">
      <c r="A20" s="129" t="s">
        <v>1545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1"/>
      <c r="N20" s="57">
        <v>41</v>
      </c>
      <c r="O20" s="144">
        <v>0</v>
      </c>
      <c r="P20" s="145"/>
      <c r="Q20" s="145"/>
      <c r="R20" s="145"/>
      <c r="S20" s="145"/>
      <c r="T20" s="145"/>
      <c r="U20" s="58">
        <v>9</v>
      </c>
      <c r="V20" s="59"/>
      <c r="W20" s="60"/>
      <c r="X20" s="60"/>
      <c r="Y20" s="60"/>
      <c r="Z20" s="60"/>
      <c r="AA20" s="60"/>
      <c r="AB20" s="61"/>
      <c r="AC20" s="64"/>
      <c r="AD20" s="34"/>
      <c r="AE20" s="33"/>
      <c r="AG20" s="65"/>
      <c r="AH20" s="34"/>
    </row>
    <row r="21" spans="1:35" ht="15.95" customHeight="1" x14ac:dyDescent="0.2">
      <c r="A21" s="129" t="s">
        <v>1546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1"/>
      <c r="N21" s="57">
        <v>42</v>
      </c>
      <c r="O21" s="144">
        <f>+'9.1'!P621</f>
        <v>4872006197.8944874</v>
      </c>
      <c r="P21" s="145"/>
      <c r="Q21" s="145"/>
      <c r="R21" s="145"/>
      <c r="S21" s="145"/>
      <c r="T21" s="145"/>
      <c r="U21" s="58">
        <v>8</v>
      </c>
      <c r="V21" s="66">
        <v>43</v>
      </c>
      <c r="W21" s="144">
        <f>+O21*0.16</f>
        <v>779520991.663118</v>
      </c>
      <c r="X21" s="145"/>
      <c r="Y21" s="145"/>
      <c r="Z21" s="145"/>
      <c r="AA21" s="146"/>
      <c r="AB21" s="67">
        <v>7</v>
      </c>
      <c r="AC21" s="64"/>
      <c r="AD21" s="63"/>
      <c r="AE21" s="68"/>
      <c r="AF21" s="63"/>
      <c r="AG21" s="68"/>
      <c r="AH21" s="63"/>
      <c r="AI21" s="63"/>
    </row>
    <row r="22" spans="1:35" ht="15.95" customHeight="1" x14ac:dyDescent="0.2">
      <c r="A22" s="129" t="s">
        <v>1547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1"/>
      <c r="N22" s="57">
        <v>442</v>
      </c>
      <c r="O22" s="144"/>
      <c r="P22" s="145"/>
      <c r="Q22" s="145"/>
      <c r="R22" s="145"/>
      <c r="S22" s="145"/>
      <c r="T22" s="145"/>
      <c r="U22" s="58">
        <v>8</v>
      </c>
      <c r="V22" s="66">
        <v>452</v>
      </c>
      <c r="W22" s="166">
        <v>0</v>
      </c>
      <c r="X22" s="167"/>
      <c r="Y22" s="167"/>
      <c r="Z22" s="167"/>
      <c r="AA22" s="168"/>
      <c r="AB22" s="67">
        <v>8</v>
      </c>
      <c r="AC22" s="64"/>
      <c r="AE22" s="33"/>
      <c r="AG22" s="34"/>
      <c r="AH22" s="34"/>
    </row>
    <row r="23" spans="1:35" ht="15.95" customHeight="1" x14ac:dyDescent="0.2">
      <c r="A23" s="129" t="s">
        <v>1548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1"/>
      <c r="N23" s="57">
        <v>442</v>
      </c>
      <c r="O23" s="144">
        <v>0</v>
      </c>
      <c r="P23" s="145"/>
      <c r="Q23" s="145"/>
      <c r="R23" s="145"/>
      <c r="S23" s="145"/>
      <c r="T23" s="145"/>
      <c r="U23" s="58">
        <v>8</v>
      </c>
      <c r="V23" s="66">
        <v>452</v>
      </c>
      <c r="W23" s="166">
        <v>0</v>
      </c>
      <c r="X23" s="167"/>
      <c r="Y23" s="167"/>
      <c r="Z23" s="167"/>
      <c r="AA23" s="168"/>
      <c r="AB23" s="67">
        <v>8</v>
      </c>
      <c r="AC23" s="64"/>
      <c r="AG23" s="34"/>
      <c r="AH23" s="34"/>
    </row>
    <row r="24" spans="1:35" ht="15.95" customHeight="1" x14ac:dyDescent="0.2">
      <c r="A24" s="129" t="s">
        <v>1549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1"/>
      <c r="N24" s="57">
        <v>443</v>
      </c>
      <c r="O24" s="144">
        <f>+'9.1'!P623</f>
        <v>4268180</v>
      </c>
      <c r="P24" s="145"/>
      <c r="Q24" s="145"/>
      <c r="R24" s="145"/>
      <c r="S24" s="145"/>
      <c r="T24" s="145"/>
      <c r="U24" s="58">
        <v>7</v>
      </c>
      <c r="V24" s="66">
        <v>453</v>
      </c>
      <c r="W24" s="144">
        <f>+O24*8%</f>
        <v>341454.4</v>
      </c>
      <c r="X24" s="145"/>
      <c r="Y24" s="145"/>
      <c r="Z24" s="145"/>
      <c r="AA24" s="146"/>
      <c r="AB24" s="67">
        <v>7</v>
      </c>
      <c r="AC24" s="64"/>
      <c r="AD24" s="34"/>
      <c r="AG24" s="34"/>
      <c r="AH24" s="34"/>
    </row>
    <row r="25" spans="1:35" ht="17.25" customHeight="1" x14ac:dyDescent="0.25">
      <c r="A25" s="147" t="s">
        <v>1550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9"/>
      <c r="N25" s="57">
        <v>46</v>
      </c>
      <c r="O25" s="138">
        <f>SUM(O19:T24)</f>
        <v>22153343808.033844</v>
      </c>
      <c r="P25" s="139"/>
      <c r="Q25" s="139"/>
      <c r="R25" s="139"/>
      <c r="S25" s="139"/>
      <c r="T25" s="139"/>
      <c r="U25" s="58">
        <v>4</v>
      </c>
      <c r="V25" s="66">
        <v>47</v>
      </c>
      <c r="W25" s="138">
        <f>+W24+W22+W21</f>
        <v>779862446.06311798</v>
      </c>
      <c r="X25" s="139"/>
      <c r="Y25" s="139"/>
      <c r="Z25" s="139"/>
      <c r="AA25" s="140"/>
      <c r="AB25" s="67">
        <v>3</v>
      </c>
      <c r="AC25" s="64">
        <f>+O25+W25-'9.1'!P627-'9.1'!Q627</f>
        <v>-1.1235475540161133E-3</v>
      </c>
      <c r="AD25" s="34"/>
      <c r="AE25" s="33"/>
      <c r="AG25" s="34"/>
      <c r="AH25" s="34"/>
    </row>
    <row r="26" spans="1:35" x14ac:dyDescent="0.2">
      <c r="A26" s="160" t="s">
        <v>1551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2"/>
      <c r="V26" s="66">
        <v>48</v>
      </c>
      <c r="W26" s="112">
        <v>0</v>
      </c>
      <c r="X26" s="113"/>
      <c r="Y26" s="113"/>
      <c r="Z26" s="113"/>
      <c r="AA26" s="114"/>
      <c r="AB26" s="67">
        <v>2</v>
      </c>
      <c r="AC26" s="64"/>
    </row>
    <row r="27" spans="1:35" ht="15.95" customHeight="1" x14ac:dyDescent="0.2">
      <c r="A27" s="160" t="s">
        <v>1552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2"/>
      <c r="V27" s="66">
        <v>80</v>
      </c>
      <c r="W27" s="112">
        <v>0</v>
      </c>
      <c r="X27" s="113"/>
      <c r="Y27" s="113"/>
      <c r="Z27" s="113"/>
      <c r="AA27" s="114"/>
      <c r="AB27" s="67">
        <v>0</v>
      </c>
      <c r="AC27" s="64"/>
    </row>
    <row r="28" spans="1:35" s="72" customFormat="1" ht="15.95" customHeight="1" x14ac:dyDescent="0.25">
      <c r="A28" s="163" t="s">
        <v>1553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5"/>
      <c r="V28" s="69">
        <v>49</v>
      </c>
      <c r="W28" s="138">
        <f>+W25+W26</f>
        <v>779862446.06311798</v>
      </c>
      <c r="X28" s="139"/>
      <c r="Y28" s="139"/>
      <c r="Z28" s="139"/>
      <c r="AA28" s="140"/>
      <c r="AB28" s="70">
        <v>1</v>
      </c>
      <c r="AC28" s="71"/>
      <c r="AE28" s="28"/>
      <c r="AF28" s="28"/>
      <c r="AG28" s="28"/>
      <c r="AH28" s="28"/>
    </row>
    <row r="29" spans="1:35" s="28" customFormat="1" ht="24" customHeight="1" x14ac:dyDescent="0.25">
      <c r="A29" s="154" t="s">
        <v>1554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6"/>
      <c r="N29" s="56"/>
      <c r="O29" s="155" t="s">
        <v>1542</v>
      </c>
      <c r="P29" s="155"/>
      <c r="Q29" s="155"/>
      <c r="R29" s="155"/>
      <c r="S29" s="155"/>
      <c r="T29" s="155"/>
      <c r="U29" s="156"/>
      <c r="V29" s="157" t="s">
        <v>1555</v>
      </c>
      <c r="W29" s="158"/>
      <c r="X29" s="158"/>
      <c r="Y29" s="158"/>
      <c r="Z29" s="158"/>
      <c r="AA29" s="158"/>
      <c r="AB29" s="159"/>
    </row>
    <row r="30" spans="1:35" s="28" customFormat="1" ht="15" customHeight="1" x14ac:dyDescent="0.2">
      <c r="A30" s="129" t="s">
        <v>1556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1"/>
      <c r="N30" s="73">
        <v>30</v>
      </c>
      <c r="O30" s="112" t="e">
        <f>+#REF!</f>
        <v>#REF!</v>
      </c>
      <c r="P30" s="113"/>
      <c r="Q30" s="113"/>
      <c r="R30" s="113"/>
      <c r="S30" s="113"/>
      <c r="T30" s="113"/>
      <c r="U30" s="58">
        <v>0</v>
      </c>
      <c r="V30" s="135"/>
      <c r="W30" s="136"/>
      <c r="X30" s="136"/>
      <c r="Y30" s="136"/>
      <c r="Z30" s="136"/>
      <c r="AA30" s="136"/>
      <c r="AB30" s="137"/>
      <c r="AC30" s="74"/>
      <c r="AD30" s="74"/>
      <c r="AE30" s="74"/>
      <c r="AF30" s="74"/>
      <c r="AG30" s="74"/>
      <c r="AH30" s="74"/>
    </row>
    <row r="31" spans="1:35" s="28" customFormat="1" ht="15" customHeight="1" x14ac:dyDescent="0.2">
      <c r="A31" s="129" t="s">
        <v>1557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1"/>
      <c r="N31" s="73">
        <v>31</v>
      </c>
      <c r="O31" s="112">
        <v>0</v>
      </c>
      <c r="P31" s="113"/>
      <c r="Q31" s="113"/>
      <c r="R31" s="113"/>
      <c r="S31" s="113"/>
      <c r="T31" s="113"/>
      <c r="U31" s="58">
        <v>9</v>
      </c>
      <c r="V31" s="66">
        <v>32</v>
      </c>
      <c r="W31" s="112">
        <v>0</v>
      </c>
      <c r="X31" s="113"/>
      <c r="Y31" s="113"/>
      <c r="Z31" s="113"/>
      <c r="AA31" s="114"/>
      <c r="AB31" s="67">
        <v>8</v>
      </c>
      <c r="AC31" s="75"/>
      <c r="AD31" s="75"/>
      <c r="AE31" s="75"/>
      <c r="AF31" s="75"/>
      <c r="AG31" s="75"/>
      <c r="AH31" s="75"/>
      <c r="AI31" s="75"/>
    </row>
    <row r="32" spans="1:35" s="28" customFormat="1" ht="15" customHeight="1" x14ac:dyDescent="0.25">
      <c r="A32" s="129" t="s">
        <v>1558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1"/>
      <c r="N32" s="73">
        <v>312</v>
      </c>
      <c r="O32" s="112">
        <v>0</v>
      </c>
      <c r="P32" s="113"/>
      <c r="Q32" s="113"/>
      <c r="R32" s="113"/>
      <c r="S32" s="113"/>
      <c r="T32" s="113"/>
      <c r="U32" s="58">
        <v>8</v>
      </c>
      <c r="V32" s="66">
        <v>322</v>
      </c>
      <c r="W32" s="112">
        <v>0</v>
      </c>
      <c r="X32" s="113"/>
      <c r="Y32" s="113"/>
      <c r="Z32" s="113"/>
      <c r="AA32" s="114"/>
      <c r="AB32" s="67">
        <v>8</v>
      </c>
      <c r="AC32" s="75"/>
      <c r="AD32" s="75"/>
      <c r="AE32" s="76"/>
      <c r="AF32" s="75"/>
      <c r="AG32" s="75"/>
      <c r="AH32" s="75"/>
      <c r="AI32" s="75"/>
    </row>
    <row r="33" spans="1:35" s="28" customFormat="1" ht="15" customHeight="1" x14ac:dyDescent="0.2">
      <c r="A33" s="129" t="s">
        <v>1559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1"/>
      <c r="N33" s="73">
        <v>313</v>
      </c>
      <c r="O33" s="112">
        <v>0</v>
      </c>
      <c r="P33" s="113"/>
      <c r="Q33" s="113"/>
      <c r="R33" s="113"/>
      <c r="S33" s="113"/>
      <c r="T33" s="113"/>
      <c r="U33" s="58">
        <v>7</v>
      </c>
      <c r="V33" s="66">
        <v>323</v>
      </c>
      <c r="W33" s="112">
        <v>0</v>
      </c>
      <c r="X33" s="113"/>
      <c r="Y33" s="113"/>
      <c r="Z33" s="113"/>
      <c r="AA33" s="114"/>
      <c r="AB33" s="67">
        <v>7</v>
      </c>
      <c r="AC33" s="75"/>
      <c r="AD33" s="75"/>
      <c r="AE33" s="77"/>
      <c r="AF33" s="78"/>
      <c r="AG33" s="78"/>
      <c r="AH33" s="78"/>
    </row>
    <row r="34" spans="1:35" s="28" customFormat="1" ht="14.25" customHeight="1" x14ac:dyDescent="0.2">
      <c r="A34" s="129" t="s">
        <v>1560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1"/>
      <c r="N34" s="73">
        <v>33</v>
      </c>
      <c r="O34" s="153" t="e">
        <f>+#REF!</f>
        <v>#REF!</v>
      </c>
      <c r="P34" s="113"/>
      <c r="Q34" s="113"/>
      <c r="R34" s="113"/>
      <c r="S34" s="113"/>
      <c r="T34" s="113"/>
      <c r="U34" s="58">
        <v>7</v>
      </c>
      <c r="V34" s="66">
        <v>34</v>
      </c>
      <c r="W34" s="112" t="e">
        <f>O34*16%</f>
        <v>#REF!</v>
      </c>
      <c r="X34" s="113"/>
      <c r="Y34" s="113"/>
      <c r="Z34" s="113"/>
      <c r="AA34" s="114"/>
      <c r="AB34" s="67">
        <v>6</v>
      </c>
      <c r="AC34" s="79"/>
      <c r="AD34" s="80"/>
      <c r="AE34" s="80"/>
      <c r="AF34" s="80"/>
      <c r="AG34" s="80"/>
      <c r="AH34" s="80"/>
      <c r="AI34" s="80"/>
    </row>
    <row r="35" spans="1:35" s="28" customFormat="1" ht="14.25" customHeight="1" x14ac:dyDescent="0.25">
      <c r="A35" s="129" t="s">
        <v>1561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1"/>
      <c r="N35" s="73">
        <v>332</v>
      </c>
      <c r="O35" s="112">
        <v>0</v>
      </c>
      <c r="P35" s="113"/>
      <c r="Q35" s="113"/>
      <c r="R35" s="113"/>
      <c r="S35" s="113"/>
      <c r="T35" s="113"/>
      <c r="U35" s="58">
        <v>8</v>
      </c>
      <c r="V35" s="66">
        <v>342</v>
      </c>
      <c r="W35" s="112">
        <v>0</v>
      </c>
      <c r="X35" s="113"/>
      <c r="Y35" s="113"/>
      <c r="Z35" s="113"/>
      <c r="AA35" s="114"/>
      <c r="AB35" s="67">
        <v>8</v>
      </c>
      <c r="AC35" s="75"/>
      <c r="AD35" s="75"/>
      <c r="AE35" s="76"/>
      <c r="AF35" s="75"/>
      <c r="AG35" s="75"/>
      <c r="AH35" s="75"/>
    </row>
    <row r="36" spans="1:35" s="28" customFormat="1" ht="14.25" customHeight="1" x14ac:dyDescent="0.25">
      <c r="A36" s="129" t="s">
        <v>1562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1"/>
      <c r="N36" s="73">
        <v>333</v>
      </c>
      <c r="O36" s="112">
        <v>0</v>
      </c>
      <c r="P36" s="113"/>
      <c r="Q36" s="113"/>
      <c r="R36" s="113"/>
      <c r="S36" s="113"/>
      <c r="T36" s="113"/>
      <c r="U36" s="58">
        <v>7</v>
      </c>
      <c r="V36" s="66">
        <v>343</v>
      </c>
      <c r="W36" s="112">
        <f>+O36*8%</f>
        <v>0</v>
      </c>
      <c r="X36" s="113"/>
      <c r="Y36" s="113"/>
      <c r="Z36" s="113"/>
      <c r="AA36" s="114"/>
      <c r="AB36" s="67">
        <v>7</v>
      </c>
      <c r="AC36" s="75"/>
      <c r="AD36" s="75"/>
      <c r="AE36" s="76"/>
      <c r="AF36" s="75"/>
      <c r="AG36" s="75"/>
      <c r="AH36" s="75"/>
    </row>
    <row r="37" spans="1:35" s="28" customFormat="1" ht="15" customHeight="1" x14ac:dyDescent="0.25">
      <c r="A37" s="147" t="s">
        <v>1563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9"/>
      <c r="N37" s="57">
        <v>35</v>
      </c>
      <c r="O37" s="138" t="e">
        <f>SUM(O30:T36)</f>
        <v>#REF!</v>
      </c>
      <c r="P37" s="139"/>
      <c r="Q37" s="139"/>
      <c r="R37" s="139"/>
      <c r="S37" s="139"/>
      <c r="T37" s="139"/>
      <c r="U37" s="58">
        <v>5</v>
      </c>
      <c r="V37" s="66">
        <v>36</v>
      </c>
      <c r="W37" s="138" t="e">
        <f>W34+W36</f>
        <v>#REF!</v>
      </c>
      <c r="X37" s="139"/>
      <c r="Y37" s="139"/>
      <c r="Z37" s="139"/>
      <c r="AA37" s="140"/>
      <c r="AB37" s="67">
        <v>4</v>
      </c>
      <c r="AC37" s="81" t="e">
        <f>+O37+W37-#REF!-#REF!</f>
        <v>#REF!</v>
      </c>
      <c r="AD37" s="81"/>
      <c r="AE37" s="82"/>
    </row>
    <row r="38" spans="1:35" s="28" customFormat="1" ht="12.75" customHeight="1" x14ac:dyDescent="0.25">
      <c r="A38" s="129" t="s">
        <v>1564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1"/>
      <c r="V38" s="83">
        <v>70</v>
      </c>
      <c r="W38" s="150">
        <v>0</v>
      </c>
      <c r="X38" s="151"/>
      <c r="Y38" s="151"/>
      <c r="Z38" s="151"/>
      <c r="AA38" s="152"/>
      <c r="AB38" s="67">
        <v>0</v>
      </c>
      <c r="AE38" s="82"/>
    </row>
    <row r="39" spans="1:35" ht="12.75" customHeight="1" x14ac:dyDescent="0.2">
      <c r="A39" s="129" t="s">
        <v>1565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1"/>
      <c r="V39" s="83">
        <v>37</v>
      </c>
      <c r="W39" s="150">
        <v>0</v>
      </c>
      <c r="X39" s="151"/>
      <c r="Y39" s="151"/>
      <c r="Z39" s="151"/>
      <c r="AA39" s="152"/>
      <c r="AB39" s="67">
        <v>3</v>
      </c>
      <c r="AD39" s="34"/>
    </row>
    <row r="40" spans="1:35" ht="12.75" customHeight="1" x14ac:dyDescent="0.2">
      <c r="A40" s="129" t="s">
        <v>1566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1"/>
      <c r="V40" s="83">
        <v>71</v>
      </c>
      <c r="W40" s="144" t="e">
        <f>+W37</f>
        <v>#REF!</v>
      </c>
      <c r="X40" s="145"/>
      <c r="Y40" s="145"/>
      <c r="Z40" s="145"/>
      <c r="AA40" s="146"/>
      <c r="AB40" s="67">
        <v>9</v>
      </c>
      <c r="AD40" s="34"/>
    </row>
    <row r="41" spans="1:35" ht="12.75" customHeight="1" x14ac:dyDescent="0.2">
      <c r="A41" s="129" t="s">
        <v>1567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1"/>
      <c r="V41" s="84">
        <v>20</v>
      </c>
      <c r="W41" s="144">
        <v>895431970.98000002</v>
      </c>
      <c r="X41" s="145"/>
      <c r="Y41" s="145"/>
      <c r="Z41" s="145"/>
      <c r="AA41" s="146"/>
      <c r="AB41" s="67">
        <v>0</v>
      </c>
    </row>
    <row r="42" spans="1:35" ht="12.75" customHeight="1" x14ac:dyDescent="0.2">
      <c r="A42" s="129" t="s">
        <v>1568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1"/>
      <c r="V42" s="84">
        <v>21</v>
      </c>
      <c r="W42" s="112">
        <v>0</v>
      </c>
      <c r="X42" s="113"/>
      <c r="Y42" s="113"/>
      <c r="Z42" s="113"/>
      <c r="AA42" s="114"/>
      <c r="AB42" s="67">
        <v>9</v>
      </c>
    </row>
    <row r="43" spans="1:35" ht="12.75" customHeight="1" x14ac:dyDescent="0.2">
      <c r="A43" s="129" t="s">
        <v>1569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1"/>
      <c r="V43" s="84">
        <v>81</v>
      </c>
      <c r="W43" s="112">
        <v>0</v>
      </c>
      <c r="X43" s="113"/>
      <c r="Y43" s="113"/>
      <c r="Z43" s="113"/>
      <c r="AA43" s="114"/>
      <c r="AB43" s="67">
        <v>9</v>
      </c>
    </row>
    <row r="44" spans="1:35" ht="12.75" customHeight="1" x14ac:dyDescent="0.2">
      <c r="A44" s="129" t="s">
        <v>1570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1"/>
      <c r="V44" s="84">
        <v>38</v>
      </c>
      <c r="W44" s="112">
        <v>0</v>
      </c>
      <c r="X44" s="113"/>
      <c r="Y44" s="113"/>
      <c r="Z44" s="113"/>
      <c r="AA44" s="114"/>
      <c r="AB44" s="67">
        <v>2</v>
      </c>
    </row>
    <row r="45" spans="1:35" ht="12.75" customHeight="1" x14ac:dyDescent="0.2">
      <c r="A45" s="129" t="s">
        <v>1552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1"/>
      <c r="V45" s="84">
        <v>82</v>
      </c>
      <c r="W45" s="112">
        <v>0</v>
      </c>
      <c r="X45" s="113"/>
      <c r="Y45" s="113"/>
      <c r="Z45" s="113"/>
      <c r="AA45" s="114"/>
      <c r="AB45" s="67">
        <v>8</v>
      </c>
    </row>
    <row r="46" spans="1:35" ht="12.75" customHeight="1" x14ac:dyDescent="0.25">
      <c r="A46" s="115" t="s">
        <v>1571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7"/>
      <c r="V46" s="84">
        <v>39</v>
      </c>
      <c r="W46" s="138" t="e">
        <f>W40+W41+W44</f>
        <v>#REF!</v>
      </c>
      <c r="X46" s="139"/>
      <c r="Y46" s="139"/>
      <c r="Z46" s="139"/>
      <c r="AA46" s="140"/>
      <c r="AB46" s="67">
        <v>1</v>
      </c>
    </row>
    <row r="47" spans="1:35" ht="26.25" customHeight="1" x14ac:dyDescent="0.2">
      <c r="A47" s="141" t="s">
        <v>1572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</row>
    <row r="48" spans="1:35" ht="12.75" customHeight="1" x14ac:dyDescent="0.2">
      <c r="A48" s="129" t="s">
        <v>1573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1"/>
      <c r="V48" s="84">
        <v>53</v>
      </c>
      <c r="W48" s="112">
        <v>0</v>
      </c>
      <c r="X48" s="113"/>
      <c r="Y48" s="113"/>
      <c r="Z48" s="113"/>
      <c r="AA48" s="114"/>
      <c r="AB48" s="67">
        <v>7</v>
      </c>
    </row>
    <row r="49" spans="1:28" s="25" customFormat="1" ht="12.75" customHeight="1" x14ac:dyDescent="0.2">
      <c r="A49" s="129" t="s">
        <v>1574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1"/>
      <c r="V49" s="85">
        <v>60</v>
      </c>
      <c r="W49" s="126" t="e">
        <f>+W46-W28</f>
        <v>#REF!</v>
      </c>
      <c r="X49" s="127"/>
      <c r="Y49" s="127"/>
      <c r="Z49" s="127"/>
      <c r="AA49" s="128"/>
      <c r="AB49" s="86">
        <v>0</v>
      </c>
    </row>
    <row r="50" spans="1:28" s="25" customFormat="1" ht="14.25" customHeight="1" x14ac:dyDescent="0.2">
      <c r="A50" s="129" t="s">
        <v>1575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1"/>
      <c r="N50" s="73">
        <v>22</v>
      </c>
      <c r="O50" s="118"/>
      <c r="P50" s="119"/>
      <c r="Q50" s="119"/>
      <c r="R50" s="119"/>
      <c r="S50" s="119"/>
      <c r="T50" s="119"/>
      <c r="U50" s="66">
        <v>8</v>
      </c>
      <c r="V50" s="135"/>
      <c r="W50" s="136"/>
      <c r="X50" s="136"/>
      <c r="Y50" s="136"/>
      <c r="Z50" s="136"/>
      <c r="AA50" s="136"/>
      <c r="AB50" s="137"/>
    </row>
    <row r="51" spans="1:28" s="25" customFormat="1" ht="14.25" customHeight="1" x14ac:dyDescent="0.2">
      <c r="A51" s="129" t="s">
        <v>1576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1"/>
      <c r="N51" s="73">
        <v>51</v>
      </c>
      <c r="O51" s="118"/>
      <c r="P51" s="119"/>
      <c r="Q51" s="119"/>
      <c r="R51" s="119"/>
      <c r="S51" s="119"/>
      <c r="T51" s="119"/>
      <c r="U51" s="66">
        <v>9</v>
      </c>
      <c r="V51" s="135"/>
      <c r="W51" s="136"/>
      <c r="X51" s="136"/>
      <c r="Y51" s="136"/>
      <c r="Z51" s="136"/>
      <c r="AA51" s="136"/>
      <c r="AB51" s="137"/>
    </row>
    <row r="52" spans="1:28" s="25" customFormat="1" ht="14.25" customHeight="1" x14ac:dyDescent="0.2">
      <c r="A52" s="129" t="s">
        <v>1577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1"/>
      <c r="N52" s="73">
        <v>24</v>
      </c>
      <c r="O52" s="118"/>
      <c r="P52" s="119"/>
      <c r="Q52" s="119"/>
      <c r="R52" s="119"/>
      <c r="S52" s="119"/>
      <c r="T52" s="119"/>
      <c r="U52" s="66">
        <v>6</v>
      </c>
      <c r="V52" s="135"/>
      <c r="W52" s="136"/>
      <c r="X52" s="136"/>
      <c r="Y52" s="136"/>
      <c r="Z52" s="136"/>
      <c r="AA52" s="136"/>
      <c r="AB52" s="137"/>
    </row>
    <row r="53" spans="1:28" s="25" customFormat="1" ht="14.25" customHeight="1" x14ac:dyDescent="0.2">
      <c r="A53" s="110" t="s">
        <v>1578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32"/>
      <c r="U53" s="84">
        <v>53</v>
      </c>
      <c r="V53" s="85">
        <v>78</v>
      </c>
      <c r="W53" s="126">
        <f>+W48</f>
        <v>0</v>
      </c>
      <c r="X53" s="127"/>
      <c r="Y53" s="127"/>
      <c r="Z53" s="127"/>
      <c r="AA53" s="128"/>
      <c r="AB53" s="86">
        <v>2</v>
      </c>
    </row>
    <row r="54" spans="1:28" s="25" customFormat="1" ht="14.25" customHeight="1" x14ac:dyDescent="0.2">
      <c r="A54" s="129" t="s">
        <v>1579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1"/>
      <c r="N54" s="73">
        <v>54</v>
      </c>
      <c r="O54" s="118">
        <v>12230781.59</v>
      </c>
      <c r="P54" s="119"/>
      <c r="Q54" s="119"/>
      <c r="R54" s="119"/>
      <c r="S54" s="119"/>
      <c r="T54" s="119"/>
      <c r="U54" s="66">
        <v>6</v>
      </c>
      <c r="V54" s="135"/>
      <c r="W54" s="136"/>
      <c r="X54" s="136"/>
      <c r="Y54" s="136"/>
      <c r="Z54" s="136"/>
      <c r="AA54" s="136"/>
      <c r="AB54" s="137"/>
    </row>
    <row r="55" spans="1:28" s="25" customFormat="1" ht="14.25" customHeight="1" x14ac:dyDescent="0.2">
      <c r="A55" s="129" t="s">
        <v>1580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1"/>
      <c r="N55" s="73">
        <v>66</v>
      </c>
      <c r="O55" s="118">
        <v>0</v>
      </c>
      <c r="P55" s="119"/>
      <c r="Q55" s="119"/>
      <c r="R55" s="119"/>
      <c r="S55" s="119"/>
      <c r="T55" s="119"/>
      <c r="U55" s="66">
        <v>4</v>
      </c>
      <c r="V55" s="135"/>
      <c r="W55" s="136"/>
      <c r="X55" s="136"/>
      <c r="Y55" s="136"/>
      <c r="Z55" s="136"/>
      <c r="AA55" s="136"/>
      <c r="AB55" s="137"/>
    </row>
    <row r="56" spans="1:28" s="25" customFormat="1" ht="14.25" customHeight="1" x14ac:dyDescent="0.2">
      <c r="A56" s="129" t="s">
        <v>1581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1"/>
      <c r="N56" s="73">
        <v>72</v>
      </c>
      <c r="O56" s="118">
        <v>0</v>
      </c>
      <c r="P56" s="119"/>
      <c r="Q56" s="119"/>
      <c r="R56" s="119"/>
      <c r="S56" s="119"/>
      <c r="T56" s="119"/>
      <c r="U56" s="66">
        <v>8</v>
      </c>
      <c r="V56" s="87"/>
      <c r="W56" s="88"/>
      <c r="X56" s="88"/>
      <c r="Y56" s="88"/>
      <c r="Z56" s="88"/>
      <c r="AA56" s="88"/>
      <c r="AB56" s="89"/>
    </row>
    <row r="57" spans="1:28" s="25" customFormat="1" ht="14.25" customHeight="1" x14ac:dyDescent="0.2">
      <c r="A57" s="129" t="s">
        <v>1582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73">
        <v>73</v>
      </c>
      <c r="O57" s="118">
        <v>0</v>
      </c>
      <c r="P57" s="119"/>
      <c r="Q57" s="119"/>
      <c r="R57" s="119"/>
      <c r="S57" s="119"/>
      <c r="T57" s="119"/>
      <c r="U57" s="66">
        <v>7</v>
      </c>
      <c r="V57" s="87"/>
      <c r="W57" s="88"/>
      <c r="X57" s="88"/>
      <c r="Y57" s="88"/>
      <c r="Z57" s="88"/>
      <c r="AA57" s="88"/>
      <c r="AB57" s="89"/>
    </row>
    <row r="58" spans="1:28" s="25" customFormat="1" ht="14.25" customHeight="1" x14ac:dyDescent="0.2">
      <c r="A58" s="115" t="s">
        <v>1583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90">
        <v>74</v>
      </c>
      <c r="O58" s="133">
        <f>O54+O55+O56+O57</f>
        <v>12230781.59</v>
      </c>
      <c r="P58" s="134"/>
      <c r="Q58" s="134"/>
      <c r="R58" s="134"/>
      <c r="S58" s="134"/>
      <c r="T58" s="134"/>
      <c r="U58" s="91">
        <v>6</v>
      </c>
      <c r="V58" s="87"/>
      <c r="W58" s="88"/>
      <c r="X58" s="88"/>
      <c r="Y58" s="88"/>
      <c r="Z58" s="88"/>
      <c r="AA58" s="88"/>
      <c r="AB58" s="89"/>
    </row>
    <row r="59" spans="1:28" s="25" customFormat="1" ht="12.75" customHeight="1" x14ac:dyDescent="0.2">
      <c r="A59" s="123" t="s">
        <v>1584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5"/>
      <c r="V59" s="92">
        <v>55</v>
      </c>
      <c r="W59" s="126">
        <f>+W53</f>
        <v>0</v>
      </c>
      <c r="X59" s="127"/>
      <c r="Y59" s="127"/>
      <c r="Z59" s="127"/>
      <c r="AA59" s="128"/>
      <c r="AB59" s="86">
        <v>5</v>
      </c>
    </row>
    <row r="60" spans="1:28" s="25" customFormat="1" ht="14.25" customHeight="1" x14ac:dyDescent="0.2">
      <c r="A60" s="129" t="s">
        <v>1585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1"/>
      <c r="N60" s="93">
        <v>67</v>
      </c>
      <c r="O60" s="118">
        <f>+O58-W59</f>
        <v>12230781.59</v>
      </c>
      <c r="P60" s="119"/>
      <c r="Q60" s="119"/>
      <c r="R60" s="119"/>
      <c r="S60" s="119"/>
      <c r="T60" s="119"/>
      <c r="U60" s="94">
        <v>3</v>
      </c>
      <c r="V60" s="135"/>
      <c r="W60" s="136"/>
      <c r="X60" s="136"/>
      <c r="Y60" s="136"/>
      <c r="Z60" s="136"/>
      <c r="AA60" s="136"/>
      <c r="AB60" s="137"/>
    </row>
    <row r="61" spans="1:28" s="25" customFormat="1" ht="12.75" customHeight="1" x14ac:dyDescent="0.2">
      <c r="A61" s="110" t="s">
        <v>1586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32"/>
      <c r="V61" s="92">
        <v>56</v>
      </c>
      <c r="W61" s="126">
        <v>0</v>
      </c>
      <c r="X61" s="127"/>
      <c r="Y61" s="127"/>
      <c r="Z61" s="127"/>
      <c r="AA61" s="128"/>
      <c r="AB61" s="86">
        <v>4</v>
      </c>
    </row>
    <row r="62" spans="1:28" s="25" customFormat="1" ht="14.25" customHeight="1" x14ac:dyDescent="0.2">
      <c r="A62" s="129" t="s">
        <v>1587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1"/>
      <c r="N62" s="73">
        <v>57</v>
      </c>
      <c r="O62" s="118"/>
      <c r="P62" s="119"/>
      <c r="Q62" s="119"/>
      <c r="R62" s="119"/>
      <c r="S62" s="119"/>
      <c r="T62" s="119"/>
      <c r="U62" s="94">
        <v>3</v>
      </c>
      <c r="V62" s="120"/>
      <c r="W62" s="121"/>
      <c r="X62" s="121"/>
      <c r="Y62" s="121"/>
      <c r="Z62" s="121"/>
      <c r="AA62" s="121"/>
      <c r="AB62" s="122"/>
    </row>
    <row r="63" spans="1:28" s="25" customFormat="1" ht="14.25" customHeight="1" x14ac:dyDescent="0.2">
      <c r="A63" s="129" t="s">
        <v>1588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1"/>
      <c r="N63" s="73">
        <v>68</v>
      </c>
      <c r="O63" s="118"/>
      <c r="P63" s="119"/>
      <c r="Q63" s="119"/>
      <c r="R63" s="119"/>
      <c r="S63" s="119"/>
      <c r="T63" s="119"/>
      <c r="U63" s="94">
        <v>2</v>
      </c>
      <c r="V63" s="120"/>
      <c r="W63" s="121"/>
      <c r="X63" s="121"/>
      <c r="Y63" s="121"/>
      <c r="Z63" s="121"/>
      <c r="AA63" s="121"/>
      <c r="AB63" s="122"/>
    </row>
    <row r="64" spans="1:28" s="25" customFormat="1" ht="14.25" customHeight="1" x14ac:dyDescent="0.2">
      <c r="A64" s="129" t="s">
        <v>1589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1"/>
      <c r="N64" s="73">
        <v>75</v>
      </c>
      <c r="O64" s="118"/>
      <c r="P64" s="119"/>
      <c r="Q64" s="119"/>
      <c r="R64" s="119"/>
      <c r="S64" s="119"/>
      <c r="T64" s="119"/>
      <c r="U64" s="94">
        <v>5</v>
      </c>
      <c r="V64" s="120"/>
      <c r="W64" s="121"/>
      <c r="X64" s="121"/>
      <c r="Y64" s="121"/>
      <c r="Z64" s="121"/>
      <c r="AA64" s="121"/>
      <c r="AB64" s="122"/>
    </row>
    <row r="65" spans="1:34" s="25" customFormat="1" ht="14.25" customHeight="1" x14ac:dyDescent="0.2">
      <c r="A65" s="129" t="s">
        <v>1590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1"/>
      <c r="N65" s="73">
        <v>76</v>
      </c>
      <c r="O65" s="118"/>
      <c r="P65" s="119"/>
      <c r="Q65" s="119"/>
      <c r="R65" s="119"/>
      <c r="S65" s="119"/>
      <c r="T65" s="119"/>
      <c r="U65" s="94">
        <v>4</v>
      </c>
      <c r="V65" s="120"/>
      <c r="W65" s="121"/>
      <c r="X65" s="121"/>
      <c r="Y65" s="121"/>
      <c r="Z65" s="121"/>
      <c r="AA65" s="121"/>
      <c r="AB65" s="122"/>
    </row>
    <row r="66" spans="1:34" s="25" customFormat="1" ht="14.25" customHeight="1" x14ac:dyDescent="0.2">
      <c r="A66" s="115" t="s">
        <v>1591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7"/>
      <c r="N66" s="73">
        <v>77</v>
      </c>
      <c r="O66" s="118">
        <f>SUM(O62:T65)</f>
        <v>0</v>
      </c>
      <c r="P66" s="119"/>
      <c r="Q66" s="119"/>
      <c r="R66" s="119"/>
      <c r="S66" s="119"/>
      <c r="T66" s="119"/>
      <c r="U66" s="94">
        <v>3</v>
      </c>
      <c r="V66" s="120"/>
      <c r="W66" s="121"/>
      <c r="X66" s="121"/>
      <c r="Y66" s="121"/>
      <c r="Z66" s="121"/>
      <c r="AA66" s="121"/>
      <c r="AB66" s="122"/>
    </row>
    <row r="67" spans="1:34" s="25" customFormat="1" ht="12.75" customHeight="1" x14ac:dyDescent="0.2">
      <c r="A67" s="123" t="s">
        <v>1592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5"/>
      <c r="V67" s="92">
        <v>58</v>
      </c>
      <c r="W67" s="126"/>
      <c r="X67" s="127"/>
      <c r="Y67" s="127"/>
      <c r="Z67" s="127"/>
      <c r="AA67" s="128"/>
      <c r="AB67" s="86">
        <v>2</v>
      </c>
    </row>
    <row r="68" spans="1:34" s="25" customFormat="1" ht="14.25" customHeight="1" x14ac:dyDescent="0.2">
      <c r="A68" s="129" t="s">
        <v>1593</v>
      </c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1"/>
      <c r="N68" s="73">
        <v>69</v>
      </c>
      <c r="O68" s="118"/>
      <c r="P68" s="119"/>
      <c r="Q68" s="119"/>
      <c r="R68" s="119"/>
      <c r="S68" s="119"/>
      <c r="T68" s="119"/>
      <c r="U68" s="94">
        <v>1</v>
      </c>
      <c r="V68" s="120"/>
      <c r="W68" s="121"/>
      <c r="X68" s="121"/>
      <c r="Y68" s="121"/>
      <c r="Z68" s="121"/>
      <c r="AA68" s="121"/>
      <c r="AB68" s="122"/>
    </row>
    <row r="69" spans="1:34" s="25" customFormat="1" ht="18" customHeight="1" x14ac:dyDescent="0.2">
      <c r="A69" s="110" t="s">
        <v>1594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95"/>
      <c r="V69" s="95">
        <v>90</v>
      </c>
      <c r="W69" s="112">
        <f>+W61</f>
        <v>0</v>
      </c>
      <c r="X69" s="113"/>
      <c r="Y69" s="113"/>
      <c r="Z69" s="113"/>
      <c r="AA69" s="114"/>
      <c r="AB69" s="67">
        <v>0</v>
      </c>
    </row>
    <row r="70" spans="1:34" s="96" customFormat="1" x14ac:dyDescent="0.2">
      <c r="V70" s="97"/>
      <c r="W70" s="97"/>
      <c r="X70" s="97"/>
      <c r="Y70" s="97"/>
      <c r="Z70" s="97"/>
      <c r="AA70" s="97"/>
      <c r="AB70" s="97"/>
    </row>
    <row r="71" spans="1:34" s="96" customFormat="1" x14ac:dyDescent="0.2">
      <c r="V71" s="97"/>
      <c r="W71" s="97"/>
      <c r="X71" s="97"/>
      <c r="Y71" s="97"/>
      <c r="Z71" s="97"/>
      <c r="AA71" s="97"/>
      <c r="AB71" s="97"/>
    </row>
    <row r="72" spans="1:34" s="96" customFormat="1" x14ac:dyDescent="0.2">
      <c r="V72" s="97"/>
      <c r="W72" s="97"/>
      <c r="X72" s="97"/>
      <c r="Y72" s="97"/>
      <c r="Z72" s="97"/>
      <c r="AA72" s="97"/>
      <c r="AB72" s="97"/>
    </row>
    <row r="73" spans="1:34" s="96" customFormat="1" x14ac:dyDescent="0.2">
      <c r="V73" s="97"/>
      <c r="W73" s="97"/>
      <c r="X73" s="97"/>
      <c r="Y73" s="97"/>
      <c r="Z73" s="97"/>
      <c r="AA73" s="97"/>
      <c r="AB73" s="97"/>
      <c r="AE73" s="25"/>
      <c r="AF73" s="25"/>
      <c r="AG73" s="25"/>
      <c r="AH73" s="25"/>
    </row>
    <row r="74" spans="1:34" s="25" customFormat="1" x14ac:dyDescent="0.2">
      <c r="V74" s="26"/>
      <c r="W74" s="26"/>
      <c r="X74" s="26"/>
      <c r="Y74" s="26"/>
      <c r="Z74" s="26"/>
      <c r="AA74" s="26"/>
      <c r="AB74" s="26"/>
    </row>
    <row r="75" spans="1:34" s="25" customFormat="1" x14ac:dyDescent="0.2">
      <c r="V75" s="26"/>
      <c r="W75" s="26"/>
      <c r="X75" s="26"/>
      <c r="Y75" s="26"/>
      <c r="Z75" s="26"/>
      <c r="AA75" s="26"/>
      <c r="AB75" s="26"/>
    </row>
    <row r="76" spans="1:34" s="25" customFormat="1" x14ac:dyDescent="0.2">
      <c r="V76" s="26"/>
      <c r="W76" s="26"/>
      <c r="X76" s="26"/>
      <c r="Y76" s="26"/>
      <c r="Z76" s="26"/>
      <c r="AA76" s="26"/>
      <c r="AB76" s="26"/>
      <c r="AE76" s="96"/>
      <c r="AF76" s="96"/>
      <c r="AG76" s="96"/>
      <c r="AH76" s="96"/>
    </row>
    <row r="77" spans="1:34" s="25" customFormat="1" x14ac:dyDescent="0.2">
      <c r="V77" s="26"/>
      <c r="W77" s="26"/>
      <c r="X77" s="26"/>
      <c r="Y77" s="26"/>
      <c r="Z77" s="26"/>
      <c r="AA77" s="26"/>
      <c r="AB77" s="26"/>
      <c r="AE77" s="96"/>
      <c r="AF77" s="96"/>
      <c r="AG77" s="96"/>
      <c r="AH77" s="96"/>
    </row>
    <row r="78" spans="1:34" s="25" customFormat="1" x14ac:dyDescent="0.2">
      <c r="V78" s="26"/>
      <c r="W78" s="26"/>
      <c r="X78" s="26"/>
      <c r="Y78" s="26"/>
      <c r="Z78" s="26"/>
      <c r="AA78" s="26"/>
      <c r="AB78" s="26"/>
      <c r="AE78" s="96"/>
      <c r="AF78" s="96"/>
      <c r="AG78" s="96"/>
      <c r="AH78" s="96"/>
    </row>
    <row r="79" spans="1:34" s="25" customFormat="1" x14ac:dyDescent="0.2">
      <c r="V79" s="26"/>
      <c r="W79" s="26" t="s">
        <v>1537</v>
      </c>
      <c r="X79" s="26"/>
      <c r="Y79" s="26"/>
      <c r="Z79" s="26"/>
      <c r="AA79" s="26"/>
      <c r="AB79" s="26"/>
    </row>
    <row r="80" spans="1:34" s="25" customFormat="1" x14ac:dyDescent="0.2">
      <c r="V80" s="26"/>
      <c r="W80" s="26"/>
      <c r="X80" s="26"/>
      <c r="Y80" s="26"/>
      <c r="Z80" s="26"/>
      <c r="AA80" s="26"/>
      <c r="AB80" s="26"/>
    </row>
    <row r="81" spans="15:28" s="25" customFormat="1" x14ac:dyDescent="0.2">
      <c r="V81" s="26"/>
      <c r="W81" s="26"/>
      <c r="X81" s="26"/>
      <c r="Y81" s="26"/>
      <c r="Z81" s="26"/>
      <c r="AA81" s="26"/>
      <c r="AB81" s="26"/>
    </row>
    <row r="82" spans="15:28" s="25" customFormat="1" x14ac:dyDescent="0.2">
      <c r="V82" s="26"/>
      <c r="W82" s="26"/>
      <c r="X82" s="26"/>
      <c r="Y82" s="26"/>
      <c r="Z82" s="26"/>
      <c r="AA82" s="26"/>
      <c r="AB82" s="26"/>
    </row>
    <row r="83" spans="15:28" s="25" customFormat="1" x14ac:dyDescent="0.2">
      <c r="V83" s="26"/>
      <c r="W83" s="26"/>
      <c r="X83" s="26"/>
      <c r="Y83" s="26"/>
      <c r="Z83" s="26"/>
      <c r="AA83" s="26"/>
      <c r="AB83" s="26"/>
    </row>
    <row r="84" spans="15:28" s="25" customFormat="1" x14ac:dyDescent="0.2">
      <c r="V84" s="26"/>
      <c r="W84" s="26"/>
      <c r="X84" s="26"/>
      <c r="Y84" s="26"/>
      <c r="Z84" s="26"/>
      <c r="AA84" s="26"/>
      <c r="AB84" s="26"/>
    </row>
    <row r="85" spans="15:28" s="25" customFormat="1" x14ac:dyDescent="0.2">
      <c r="V85" s="26"/>
      <c r="W85" s="26"/>
      <c r="X85" s="26"/>
      <c r="Y85" s="26"/>
      <c r="Z85" s="26"/>
      <c r="AA85" s="26"/>
      <c r="AB85" s="26"/>
    </row>
    <row r="86" spans="15:28" s="25" customFormat="1" x14ac:dyDescent="0.2">
      <c r="V86" s="26"/>
      <c r="W86" s="26"/>
      <c r="X86" s="26"/>
      <c r="Y86" s="26"/>
      <c r="Z86" s="26"/>
      <c r="AA86" s="26"/>
      <c r="AB86" s="26"/>
    </row>
    <row r="87" spans="15:28" s="25" customFormat="1" x14ac:dyDescent="0.2">
      <c r="V87" s="26"/>
      <c r="W87" s="26"/>
      <c r="X87" s="26"/>
      <c r="Y87" s="26"/>
      <c r="Z87" s="26"/>
      <c r="AA87" s="26"/>
      <c r="AB87" s="26"/>
    </row>
    <row r="88" spans="15:28" s="25" customFormat="1" x14ac:dyDescent="0.2">
      <c r="V88" s="26"/>
      <c r="W88" s="26"/>
      <c r="X88" s="26"/>
      <c r="Y88" s="26"/>
      <c r="Z88" s="26"/>
      <c r="AA88" s="26"/>
      <c r="AB88" s="26"/>
    </row>
    <row r="89" spans="15:28" s="25" customFormat="1" x14ac:dyDescent="0.2">
      <c r="V89" s="26"/>
      <c r="W89" s="26"/>
      <c r="X89" s="26"/>
      <c r="Y89" s="26"/>
      <c r="Z89" s="26"/>
      <c r="AA89" s="26"/>
      <c r="AB89" s="26"/>
    </row>
    <row r="90" spans="15:28" s="25" customFormat="1" x14ac:dyDescent="0.2">
      <c r="O90" s="25" t="s">
        <v>691</v>
      </c>
      <c r="V90" s="26"/>
      <c r="W90" s="26"/>
      <c r="X90" s="26"/>
      <c r="Y90" s="26"/>
      <c r="Z90" s="26"/>
      <c r="AA90" s="26"/>
      <c r="AB90" s="26"/>
    </row>
    <row r="91" spans="15:28" s="25" customFormat="1" x14ac:dyDescent="0.2">
      <c r="V91" s="26"/>
      <c r="W91" s="26"/>
      <c r="X91" s="26"/>
      <c r="Y91" s="26"/>
      <c r="Z91" s="26"/>
      <c r="AA91" s="26"/>
      <c r="AB91" s="26"/>
    </row>
    <row r="92" spans="15:28" s="25" customFormat="1" x14ac:dyDescent="0.2">
      <c r="V92" s="26"/>
      <c r="W92" s="26"/>
      <c r="X92" s="26"/>
      <c r="Y92" s="26"/>
      <c r="Z92" s="26"/>
      <c r="AA92" s="26"/>
      <c r="AB92" s="26"/>
    </row>
    <row r="93" spans="15:28" s="25" customFormat="1" x14ac:dyDescent="0.2">
      <c r="V93" s="26"/>
      <c r="W93" s="26"/>
      <c r="X93" s="26"/>
      <c r="Y93" s="26"/>
      <c r="Z93" s="26"/>
      <c r="AA93" s="26"/>
      <c r="AB93" s="26"/>
    </row>
    <row r="94" spans="15:28" s="25" customFormat="1" x14ac:dyDescent="0.2">
      <c r="V94" s="26"/>
      <c r="W94" s="26"/>
      <c r="X94" s="26"/>
      <c r="Y94" s="26"/>
      <c r="Z94" s="26"/>
      <c r="AA94" s="26"/>
      <c r="AB94" s="26"/>
    </row>
    <row r="95" spans="15:28" s="25" customFormat="1" x14ac:dyDescent="0.2">
      <c r="V95" s="26"/>
      <c r="W95" s="26"/>
      <c r="X95" s="26"/>
      <c r="Y95" s="26"/>
      <c r="Z95" s="26"/>
      <c r="AA95" s="26"/>
      <c r="AB95" s="26"/>
    </row>
    <row r="96" spans="15:28" s="25" customFormat="1" x14ac:dyDescent="0.2">
      <c r="V96" s="26"/>
      <c r="W96" s="26"/>
      <c r="X96" s="26"/>
      <c r="Y96" s="26"/>
      <c r="Z96" s="26"/>
      <c r="AA96" s="26"/>
      <c r="AB96" s="26"/>
    </row>
    <row r="97" spans="22:28" s="25" customFormat="1" x14ac:dyDescent="0.2">
      <c r="V97" s="26"/>
      <c r="W97" s="26"/>
      <c r="X97" s="26"/>
      <c r="Y97" s="26"/>
      <c r="Z97" s="26"/>
      <c r="AA97" s="26"/>
      <c r="AB97" s="26"/>
    </row>
    <row r="98" spans="22:28" s="25" customFormat="1" x14ac:dyDescent="0.2">
      <c r="V98" s="26"/>
      <c r="W98" s="26"/>
      <c r="X98" s="26"/>
      <c r="Y98" s="26"/>
      <c r="Z98" s="26"/>
      <c r="AA98" s="26"/>
      <c r="AB98" s="26"/>
    </row>
    <row r="99" spans="22:28" s="25" customFormat="1" x14ac:dyDescent="0.2">
      <c r="V99" s="26"/>
      <c r="W99" s="26"/>
      <c r="X99" s="26"/>
      <c r="Y99" s="26"/>
      <c r="Z99" s="26"/>
      <c r="AA99" s="26"/>
      <c r="AB99" s="26"/>
    </row>
    <row r="100" spans="22:28" s="25" customFormat="1" x14ac:dyDescent="0.2">
      <c r="V100" s="26"/>
      <c r="W100" s="26"/>
      <c r="X100" s="26"/>
      <c r="Y100" s="26"/>
      <c r="Z100" s="26"/>
      <c r="AA100" s="26"/>
      <c r="AB100" s="26"/>
    </row>
    <row r="101" spans="22:28" s="25" customFormat="1" x14ac:dyDescent="0.2">
      <c r="V101" s="26"/>
      <c r="W101" s="26"/>
      <c r="X101" s="26"/>
      <c r="Y101" s="26"/>
      <c r="Z101" s="26"/>
      <c r="AA101" s="26"/>
      <c r="AB101" s="26"/>
    </row>
    <row r="102" spans="22:28" s="25" customFormat="1" x14ac:dyDescent="0.2">
      <c r="V102" s="26"/>
      <c r="W102" s="26"/>
      <c r="X102" s="26"/>
      <c r="Y102" s="26"/>
      <c r="Z102" s="26"/>
      <c r="AA102" s="26"/>
      <c r="AB102" s="26"/>
    </row>
    <row r="103" spans="22:28" s="25" customFormat="1" x14ac:dyDescent="0.2">
      <c r="V103" s="26"/>
      <c r="W103" s="26"/>
      <c r="X103" s="26"/>
      <c r="Y103" s="26"/>
      <c r="Z103" s="26"/>
      <c r="AA103" s="26"/>
      <c r="AB103" s="26"/>
    </row>
    <row r="104" spans="22:28" s="25" customFormat="1" x14ac:dyDescent="0.2">
      <c r="V104" s="26"/>
      <c r="W104" s="26"/>
      <c r="X104" s="26"/>
      <c r="Y104" s="26"/>
      <c r="Z104" s="26"/>
      <c r="AA104" s="26"/>
      <c r="AB104" s="26"/>
    </row>
    <row r="105" spans="22:28" s="25" customFormat="1" x14ac:dyDescent="0.2">
      <c r="V105" s="26"/>
      <c r="W105" s="26"/>
      <c r="X105" s="26"/>
      <c r="Y105" s="26"/>
      <c r="Z105" s="26"/>
      <c r="AA105" s="26"/>
      <c r="AB105" s="26"/>
    </row>
    <row r="106" spans="22:28" s="25" customFormat="1" x14ac:dyDescent="0.2">
      <c r="V106" s="26"/>
      <c r="W106" s="26"/>
      <c r="X106" s="26"/>
      <c r="Y106" s="26"/>
      <c r="Z106" s="26"/>
      <c r="AA106" s="26"/>
      <c r="AB106" s="26"/>
    </row>
    <row r="107" spans="22:28" s="25" customFormat="1" x14ac:dyDescent="0.2">
      <c r="V107" s="26"/>
      <c r="W107" s="26"/>
      <c r="X107" s="26"/>
      <c r="Y107" s="26"/>
      <c r="Z107" s="26"/>
      <c r="AA107" s="26"/>
      <c r="AB107" s="26"/>
    </row>
    <row r="108" spans="22:28" s="25" customFormat="1" x14ac:dyDescent="0.2">
      <c r="V108" s="26"/>
      <c r="W108" s="26"/>
      <c r="X108" s="26"/>
      <c r="Y108" s="26"/>
      <c r="Z108" s="26"/>
      <c r="AA108" s="26"/>
      <c r="AB108" s="26"/>
    </row>
    <row r="109" spans="22:28" s="25" customFormat="1" x14ac:dyDescent="0.2">
      <c r="V109" s="26"/>
      <c r="W109" s="26"/>
      <c r="X109" s="26"/>
      <c r="Y109" s="26"/>
      <c r="Z109" s="26"/>
      <c r="AA109" s="26"/>
      <c r="AB109" s="26"/>
    </row>
    <row r="110" spans="22:28" s="25" customFormat="1" x14ac:dyDescent="0.2">
      <c r="V110" s="26"/>
      <c r="W110" s="26"/>
      <c r="X110" s="26"/>
      <c r="Y110" s="26"/>
      <c r="Z110" s="26"/>
      <c r="AA110" s="26"/>
      <c r="AB110" s="26"/>
    </row>
    <row r="111" spans="22:28" s="25" customFormat="1" x14ac:dyDescent="0.2">
      <c r="V111" s="26"/>
      <c r="W111" s="26"/>
      <c r="X111" s="26"/>
      <c r="Y111" s="26"/>
      <c r="Z111" s="26"/>
      <c r="AA111" s="26"/>
      <c r="AB111" s="26"/>
    </row>
    <row r="112" spans="22:28" s="25" customFormat="1" x14ac:dyDescent="0.2">
      <c r="V112" s="26"/>
      <c r="W112" s="26"/>
      <c r="X112" s="26"/>
      <c r="Y112" s="26"/>
      <c r="Z112" s="26"/>
      <c r="AA112" s="26"/>
      <c r="AB112" s="26"/>
    </row>
    <row r="113" spans="22:28" s="25" customFormat="1" x14ac:dyDescent="0.2">
      <c r="V113" s="26"/>
      <c r="W113" s="26"/>
      <c r="X113" s="26"/>
      <c r="Y113" s="26"/>
      <c r="Z113" s="26"/>
      <c r="AA113" s="26"/>
      <c r="AB113" s="26"/>
    </row>
    <row r="114" spans="22:28" s="25" customFormat="1" x14ac:dyDescent="0.2">
      <c r="V114" s="26"/>
      <c r="W114" s="26"/>
      <c r="X114" s="26"/>
      <c r="Y114" s="26"/>
      <c r="Z114" s="26"/>
      <c r="AA114" s="26"/>
      <c r="AB114" s="26"/>
    </row>
    <row r="115" spans="22:28" s="25" customFormat="1" x14ac:dyDescent="0.2">
      <c r="V115" s="26"/>
      <c r="W115" s="26"/>
      <c r="X115" s="26"/>
      <c r="Y115" s="26"/>
      <c r="Z115" s="26"/>
      <c r="AA115" s="26"/>
      <c r="AB115" s="26"/>
    </row>
    <row r="116" spans="22:28" s="25" customFormat="1" x14ac:dyDescent="0.2">
      <c r="V116" s="26"/>
      <c r="W116" s="26"/>
      <c r="X116" s="26"/>
      <c r="Y116" s="26"/>
      <c r="Z116" s="26"/>
      <c r="AA116" s="26"/>
      <c r="AB116" s="26"/>
    </row>
    <row r="117" spans="22:28" s="25" customFormat="1" x14ac:dyDescent="0.2">
      <c r="V117" s="26"/>
      <c r="W117" s="26"/>
      <c r="X117" s="26"/>
      <c r="Y117" s="26"/>
      <c r="Z117" s="26"/>
      <c r="AA117" s="26"/>
      <c r="AB117" s="26"/>
    </row>
    <row r="118" spans="22:28" s="25" customFormat="1" x14ac:dyDescent="0.2">
      <c r="V118" s="26"/>
      <c r="W118" s="26"/>
      <c r="X118" s="26"/>
      <c r="Y118" s="26"/>
      <c r="Z118" s="26"/>
      <c r="AA118" s="26"/>
      <c r="AB118" s="26"/>
    </row>
    <row r="119" spans="22:28" s="25" customFormat="1" x14ac:dyDescent="0.2">
      <c r="V119" s="26"/>
      <c r="W119" s="26"/>
      <c r="X119" s="26"/>
      <c r="Y119" s="26"/>
      <c r="Z119" s="26"/>
      <c r="AA119" s="26"/>
      <c r="AB119" s="26"/>
    </row>
    <row r="120" spans="22:28" s="25" customFormat="1" x14ac:dyDescent="0.2">
      <c r="V120" s="26"/>
      <c r="W120" s="26"/>
      <c r="X120" s="26"/>
      <c r="Y120" s="26"/>
      <c r="Z120" s="26"/>
      <c r="AA120" s="26"/>
      <c r="AB120" s="26"/>
    </row>
    <row r="121" spans="22:28" s="25" customFormat="1" x14ac:dyDescent="0.2">
      <c r="V121" s="26"/>
      <c r="W121" s="26"/>
      <c r="X121" s="26"/>
      <c r="Y121" s="26"/>
      <c r="Z121" s="26"/>
      <c r="AA121" s="26"/>
      <c r="AB121" s="26"/>
    </row>
    <row r="122" spans="22:28" s="25" customFormat="1" x14ac:dyDescent="0.2">
      <c r="V122" s="26"/>
      <c r="W122" s="26"/>
      <c r="X122" s="26"/>
      <c r="Y122" s="26"/>
      <c r="Z122" s="26"/>
      <c r="AA122" s="26"/>
      <c r="AB122" s="26"/>
    </row>
    <row r="123" spans="22:28" s="25" customFormat="1" x14ac:dyDescent="0.2">
      <c r="V123" s="26"/>
      <c r="W123" s="26"/>
      <c r="X123" s="26"/>
      <c r="Y123" s="26"/>
      <c r="Z123" s="26"/>
      <c r="AA123" s="26"/>
      <c r="AB123" s="26"/>
    </row>
    <row r="124" spans="22:28" s="25" customFormat="1" x14ac:dyDescent="0.2">
      <c r="V124" s="26"/>
      <c r="W124" s="26"/>
      <c r="X124" s="26"/>
      <c r="Y124" s="26"/>
      <c r="Z124" s="26"/>
      <c r="AA124" s="26"/>
      <c r="AB124" s="26"/>
    </row>
    <row r="125" spans="22:28" s="25" customFormat="1" x14ac:dyDescent="0.2">
      <c r="V125" s="26"/>
      <c r="W125" s="26"/>
      <c r="X125" s="26"/>
      <c r="Y125" s="26"/>
      <c r="Z125" s="26"/>
      <c r="AA125" s="26"/>
      <c r="AB125" s="26"/>
    </row>
    <row r="126" spans="22:28" s="25" customFormat="1" x14ac:dyDescent="0.2">
      <c r="V126" s="26"/>
      <c r="W126" s="26"/>
      <c r="X126" s="26"/>
      <c r="Y126" s="26"/>
      <c r="Z126" s="26"/>
      <c r="AA126" s="26"/>
      <c r="AB126" s="26"/>
    </row>
    <row r="127" spans="22:28" s="25" customFormat="1" x14ac:dyDescent="0.2">
      <c r="V127" s="26"/>
      <c r="W127" s="26"/>
      <c r="X127" s="26"/>
      <c r="Y127" s="26"/>
      <c r="Z127" s="26"/>
      <c r="AA127" s="26"/>
      <c r="AB127" s="26"/>
    </row>
    <row r="128" spans="22:28" s="25" customFormat="1" x14ac:dyDescent="0.2">
      <c r="V128" s="26"/>
      <c r="W128" s="26"/>
      <c r="X128" s="26"/>
      <c r="Y128" s="26"/>
      <c r="Z128" s="26"/>
      <c r="AA128" s="26"/>
      <c r="AB128" s="26"/>
    </row>
    <row r="129" spans="22:28" s="25" customFormat="1" x14ac:dyDescent="0.2">
      <c r="V129" s="26"/>
      <c r="W129" s="26"/>
      <c r="X129" s="26"/>
      <c r="Y129" s="26"/>
      <c r="Z129" s="26"/>
      <c r="AA129" s="26"/>
      <c r="AB129" s="26"/>
    </row>
    <row r="130" spans="22:28" s="25" customFormat="1" x14ac:dyDescent="0.2">
      <c r="V130" s="26"/>
      <c r="W130" s="26"/>
      <c r="X130" s="26"/>
      <c r="Y130" s="26"/>
      <c r="Z130" s="26"/>
      <c r="AA130" s="26"/>
      <c r="AB130" s="26"/>
    </row>
    <row r="131" spans="22:28" s="25" customFormat="1" x14ac:dyDescent="0.2">
      <c r="V131" s="26"/>
      <c r="W131" s="26"/>
      <c r="X131" s="26"/>
      <c r="Y131" s="26"/>
      <c r="Z131" s="26"/>
      <c r="AA131" s="26"/>
      <c r="AB131" s="26"/>
    </row>
    <row r="132" spans="22:28" s="25" customFormat="1" x14ac:dyDescent="0.2">
      <c r="V132" s="26"/>
      <c r="W132" s="26"/>
      <c r="X132" s="26"/>
      <c r="Y132" s="26"/>
      <c r="Z132" s="26"/>
      <c r="AA132" s="26"/>
      <c r="AB132" s="26"/>
    </row>
    <row r="133" spans="22:28" s="25" customFormat="1" x14ac:dyDescent="0.2">
      <c r="V133" s="26"/>
      <c r="W133" s="26"/>
      <c r="X133" s="26"/>
      <c r="Y133" s="26"/>
      <c r="Z133" s="26"/>
      <c r="AA133" s="26"/>
      <c r="AB133" s="26"/>
    </row>
    <row r="134" spans="22:28" s="25" customFormat="1" x14ac:dyDescent="0.2">
      <c r="V134" s="26"/>
      <c r="W134" s="26"/>
      <c r="X134" s="26"/>
      <c r="Y134" s="26"/>
      <c r="Z134" s="26"/>
      <c r="AA134" s="26"/>
      <c r="AB134" s="26"/>
    </row>
    <row r="135" spans="22:28" s="25" customFormat="1" x14ac:dyDescent="0.2">
      <c r="V135" s="26"/>
      <c r="W135" s="26"/>
      <c r="X135" s="26"/>
      <c r="Y135" s="26"/>
      <c r="Z135" s="26"/>
      <c r="AA135" s="26"/>
      <c r="AB135" s="26"/>
    </row>
    <row r="136" spans="22:28" s="25" customFormat="1" x14ac:dyDescent="0.2">
      <c r="V136" s="26"/>
      <c r="W136" s="26"/>
      <c r="X136" s="26"/>
      <c r="Y136" s="26"/>
      <c r="Z136" s="26"/>
      <c r="AA136" s="26"/>
      <c r="AB136" s="26"/>
    </row>
    <row r="137" spans="22:28" s="25" customFormat="1" x14ac:dyDescent="0.2">
      <c r="V137" s="26"/>
      <c r="W137" s="26"/>
      <c r="X137" s="26"/>
      <c r="Y137" s="26"/>
      <c r="Z137" s="26"/>
      <c r="AA137" s="26"/>
      <c r="AB137" s="26"/>
    </row>
    <row r="138" spans="22:28" s="25" customFormat="1" x14ac:dyDescent="0.2">
      <c r="V138" s="26"/>
      <c r="W138" s="26"/>
      <c r="X138" s="26"/>
      <c r="Y138" s="26"/>
      <c r="Z138" s="26"/>
      <c r="AA138" s="26"/>
      <c r="AB138" s="26"/>
    </row>
    <row r="139" spans="22:28" s="25" customFormat="1" x14ac:dyDescent="0.2">
      <c r="V139" s="26"/>
      <c r="W139" s="26"/>
      <c r="X139" s="26"/>
      <c r="Y139" s="26"/>
      <c r="Z139" s="26"/>
      <c r="AA139" s="26"/>
      <c r="AB139" s="26"/>
    </row>
    <row r="140" spans="22:28" s="25" customFormat="1" x14ac:dyDescent="0.2">
      <c r="V140" s="26"/>
      <c r="W140" s="26"/>
      <c r="X140" s="26"/>
      <c r="Y140" s="26"/>
      <c r="Z140" s="26"/>
      <c r="AA140" s="26"/>
      <c r="AB140" s="26"/>
    </row>
    <row r="141" spans="22:28" s="25" customFormat="1" x14ac:dyDescent="0.2">
      <c r="V141" s="26"/>
      <c r="W141" s="26"/>
      <c r="X141" s="26"/>
      <c r="Y141" s="26"/>
      <c r="Z141" s="26"/>
      <c r="AA141" s="26"/>
      <c r="AB141" s="26"/>
    </row>
    <row r="142" spans="22:28" s="25" customFormat="1" x14ac:dyDescent="0.2">
      <c r="V142" s="26"/>
      <c r="W142" s="26"/>
      <c r="X142" s="26"/>
      <c r="Y142" s="26"/>
      <c r="Z142" s="26"/>
      <c r="AA142" s="26"/>
      <c r="AB142" s="26"/>
    </row>
    <row r="143" spans="22:28" s="25" customFormat="1" x14ac:dyDescent="0.2">
      <c r="V143" s="26"/>
      <c r="W143" s="26"/>
      <c r="X143" s="26"/>
      <c r="Y143" s="26"/>
      <c r="Z143" s="26"/>
      <c r="AA143" s="26"/>
      <c r="AB143" s="26"/>
    </row>
    <row r="144" spans="22:28" s="25" customFormat="1" x14ac:dyDescent="0.2">
      <c r="V144" s="26"/>
      <c r="W144" s="26"/>
      <c r="X144" s="26"/>
      <c r="Y144" s="26"/>
      <c r="Z144" s="26"/>
      <c r="AA144" s="26"/>
      <c r="AB144" s="26"/>
    </row>
    <row r="145" spans="22:28" s="25" customFormat="1" x14ac:dyDescent="0.2">
      <c r="V145" s="26"/>
      <c r="W145" s="26"/>
      <c r="X145" s="26"/>
      <c r="Y145" s="26"/>
      <c r="Z145" s="26"/>
      <c r="AA145" s="26"/>
      <c r="AB145" s="26"/>
    </row>
    <row r="146" spans="22:28" s="25" customFormat="1" x14ac:dyDescent="0.2">
      <c r="V146" s="26"/>
      <c r="W146" s="26"/>
      <c r="X146" s="26"/>
      <c r="Y146" s="26"/>
      <c r="Z146" s="26"/>
      <c r="AA146" s="26"/>
      <c r="AB146" s="26"/>
    </row>
    <row r="147" spans="22:28" s="25" customFormat="1" x14ac:dyDescent="0.2">
      <c r="V147" s="26"/>
      <c r="W147" s="26"/>
      <c r="X147" s="26"/>
      <c r="Y147" s="26"/>
      <c r="Z147" s="26"/>
      <c r="AA147" s="26"/>
      <c r="AB147" s="26"/>
    </row>
    <row r="148" spans="22:28" s="25" customFormat="1" x14ac:dyDescent="0.2">
      <c r="V148" s="26"/>
      <c r="W148" s="26"/>
      <c r="X148" s="26"/>
      <c r="Y148" s="26"/>
      <c r="Z148" s="26"/>
      <c r="AA148" s="26"/>
      <c r="AB148" s="26"/>
    </row>
    <row r="149" spans="22:28" s="25" customFormat="1" x14ac:dyDescent="0.2">
      <c r="V149" s="26"/>
      <c r="W149" s="26"/>
      <c r="X149" s="26"/>
      <c r="Y149" s="26"/>
      <c r="Z149" s="26"/>
      <c r="AA149" s="26"/>
      <c r="AB149" s="26"/>
    </row>
    <row r="150" spans="22:28" s="25" customFormat="1" x14ac:dyDescent="0.2">
      <c r="V150" s="26"/>
      <c r="W150" s="26"/>
      <c r="X150" s="26"/>
      <c r="Y150" s="26"/>
      <c r="Z150" s="26"/>
      <c r="AA150" s="26"/>
      <c r="AB150" s="26"/>
    </row>
    <row r="151" spans="22:28" s="25" customFormat="1" x14ac:dyDescent="0.2">
      <c r="V151" s="26"/>
      <c r="W151" s="26"/>
      <c r="X151" s="26"/>
      <c r="Y151" s="26"/>
      <c r="Z151" s="26"/>
      <c r="AA151" s="26"/>
      <c r="AB151" s="26"/>
    </row>
    <row r="152" spans="22:28" s="25" customFormat="1" x14ac:dyDescent="0.2">
      <c r="V152" s="26"/>
      <c r="W152" s="26"/>
      <c r="X152" s="26"/>
      <c r="Y152" s="26"/>
      <c r="Z152" s="26"/>
      <c r="AA152" s="26"/>
      <c r="AB152" s="26"/>
    </row>
    <row r="153" spans="22:28" s="25" customFormat="1" x14ac:dyDescent="0.2">
      <c r="V153" s="26"/>
      <c r="W153" s="26"/>
      <c r="X153" s="26"/>
      <c r="Y153" s="26"/>
      <c r="Z153" s="26"/>
      <c r="AA153" s="26"/>
      <c r="AB153" s="26"/>
    </row>
    <row r="154" spans="22:28" s="25" customFormat="1" x14ac:dyDescent="0.2">
      <c r="V154" s="26"/>
      <c r="W154" s="26"/>
      <c r="X154" s="26"/>
      <c r="Y154" s="26"/>
      <c r="Z154" s="26"/>
      <c r="AA154" s="26"/>
      <c r="AB154" s="26"/>
    </row>
    <row r="155" spans="22:28" s="25" customFormat="1" x14ac:dyDescent="0.2">
      <c r="V155" s="26"/>
      <c r="W155" s="26"/>
      <c r="X155" s="26"/>
      <c r="Y155" s="26"/>
      <c r="Z155" s="26"/>
      <c r="AA155" s="26"/>
      <c r="AB155" s="26"/>
    </row>
    <row r="156" spans="22:28" s="25" customFormat="1" x14ac:dyDescent="0.2">
      <c r="V156" s="26"/>
      <c r="W156" s="26"/>
      <c r="X156" s="26"/>
      <c r="Y156" s="26"/>
      <c r="Z156" s="26"/>
      <c r="AA156" s="26"/>
      <c r="AB156" s="26"/>
    </row>
    <row r="157" spans="22:28" s="25" customFormat="1" x14ac:dyDescent="0.2">
      <c r="V157" s="26"/>
      <c r="W157" s="26"/>
      <c r="X157" s="26"/>
      <c r="Y157" s="26"/>
      <c r="Z157" s="26"/>
      <c r="AA157" s="26"/>
      <c r="AB157" s="26"/>
    </row>
    <row r="158" spans="22:28" s="25" customFormat="1" x14ac:dyDescent="0.2">
      <c r="V158" s="26"/>
      <c r="W158" s="26"/>
      <c r="X158" s="26"/>
      <c r="Y158" s="26"/>
      <c r="Z158" s="26"/>
      <c r="AA158" s="26"/>
      <c r="AB158" s="26"/>
    </row>
    <row r="159" spans="22:28" s="25" customFormat="1" x14ac:dyDescent="0.2">
      <c r="V159" s="26"/>
      <c r="W159" s="26"/>
      <c r="X159" s="26"/>
      <c r="Y159" s="26"/>
      <c r="Z159" s="26"/>
      <c r="AA159" s="26"/>
      <c r="AB159" s="26"/>
    </row>
    <row r="160" spans="22:28" s="25" customFormat="1" x14ac:dyDescent="0.2">
      <c r="V160" s="26"/>
      <c r="W160" s="26"/>
      <c r="X160" s="26"/>
      <c r="Y160" s="26"/>
      <c r="Z160" s="26"/>
      <c r="AA160" s="26"/>
      <c r="AB160" s="26"/>
    </row>
    <row r="161" spans="22:28" s="25" customFormat="1" x14ac:dyDescent="0.2">
      <c r="V161" s="26"/>
      <c r="W161" s="26"/>
      <c r="X161" s="26"/>
      <c r="Y161" s="26"/>
      <c r="Z161" s="26"/>
      <c r="AA161" s="26"/>
      <c r="AB161" s="26"/>
    </row>
    <row r="162" spans="22:28" s="25" customFormat="1" x14ac:dyDescent="0.2">
      <c r="V162" s="26"/>
      <c r="W162" s="26"/>
      <c r="X162" s="26"/>
      <c r="Y162" s="26"/>
      <c r="Z162" s="26"/>
      <c r="AA162" s="26"/>
      <c r="AB162" s="26"/>
    </row>
    <row r="163" spans="22:28" s="25" customFormat="1" x14ac:dyDescent="0.2">
      <c r="V163" s="26"/>
      <c r="W163" s="26"/>
      <c r="X163" s="26"/>
      <c r="Y163" s="26"/>
      <c r="Z163" s="26"/>
      <c r="AA163" s="26"/>
      <c r="AB163" s="26"/>
    </row>
    <row r="164" spans="22:28" s="25" customFormat="1" x14ac:dyDescent="0.2">
      <c r="V164" s="26"/>
      <c r="W164" s="26"/>
      <c r="X164" s="26"/>
      <c r="Y164" s="26"/>
      <c r="Z164" s="26"/>
      <c r="AA164" s="26"/>
      <c r="AB164" s="26"/>
    </row>
    <row r="165" spans="22:28" s="25" customFormat="1" x14ac:dyDescent="0.2">
      <c r="V165" s="26"/>
      <c r="W165" s="26"/>
      <c r="X165" s="26"/>
      <c r="Y165" s="26"/>
      <c r="Z165" s="26"/>
      <c r="AA165" s="26"/>
      <c r="AB165" s="26"/>
    </row>
    <row r="166" spans="22:28" s="25" customFormat="1" x14ac:dyDescent="0.2">
      <c r="V166" s="26"/>
      <c r="W166" s="26"/>
      <c r="X166" s="26"/>
      <c r="Y166" s="26"/>
      <c r="Z166" s="26"/>
      <c r="AA166" s="26"/>
      <c r="AB166" s="26"/>
    </row>
    <row r="167" spans="22:28" s="25" customFormat="1" x14ac:dyDescent="0.2">
      <c r="V167" s="26"/>
      <c r="W167" s="26"/>
      <c r="X167" s="26"/>
      <c r="Y167" s="26"/>
      <c r="Z167" s="26"/>
      <c r="AA167" s="26"/>
      <c r="AB167" s="26"/>
    </row>
    <row r="168" spans="22:28" s="25" customFormat="1" x14ac:dyDescent="0.2">
      <c r="V168" s="26"/>
      <c r="W168" s="26"/>
      <c r="X168" s="26"/>
      <c r="Y168" s="26"/>
      <c r="Z168" s="26"/>
      <c r="AA168" s="26"/>
      <c r="AB168" s="26"/>
    </row>
    <row r="169" spans="22:28" s="25" customFormat="1" x14ac:dyDescent="0.2">
      <c r="V169" s="26"/>
      <c r="W169" s="26"/>
      <c r="X169" s="26"/>
      <c r="Y169" s="26"/>
      <c r="Z169" s="26"/>
      <c r="AA169" s="26"/>
      <c r="AB169" s="26"/>
    </row>
    <row r="170" spans="22:28" s="25" customFormat="1" x14ac:dyDescent="0.2">
      <c r="V170" s="26"/>
      <c r="W170" s="26"/>
      <c r="X170" s="26"/>
      <c r="Y170" s="26"/>
      <c r="Z170" s="26"/>
      <c r="AA170" s="26"/>
      <c r="AB170" s="26"/>
    </row>
    <row r="171" spans="22:28" s="25" customFormat="1" x14ac:dyDescent="0.2">
      <c r="V171" s="26"/>
      <c r="W171" s="26"/>
      <c r="X171" s="26"/>
      <c r="Y171" s="26"/>
      <c r="Z171" s="26"/>
      <c r="AA171" s="26"/>
      <c r="AB171" s="26"/>
    </row>
    <row r="172" spans="22:28" s="25" customFormat="1" x14ac:dyDescent="0.2">
      <c r="V172" s="26"/>
      <c r="W172" s="26"/>
      <c r="X172" s="26"/>
      <c r="Y172" s="26"/>
      <c r="Z172" s="26"/>
      <c r="AA172" s="26"/>
      <c r="AB172" s="26"/>
    </row>
    <row r="173" spans="22:28" s="25" customFormat="1" x14ac:dyDescent="0.2">
      <c r="V173" s="26"/>
      <c r="W173" s="26"/>
      <c r="X173" s="26"/>
      <c r="Y173" s="26"/>
      <c r="Z173" s="26"/>
      <c r="AA173" s="26"/>
      <c r="AB173" s="26"/>
    </row>
    <row r="174" spans="22:28" s="25" customFormat="1" x14ac:dyDescent="0.2">
      <c r="V174" s="26"/>
      <c r="W174" s="26"/>
      <c r="X174" s="26"/>
      <c r="Y174" s="26"/>
      <c r="Z174" s="26"/>
      <c r="AA174" s="26"/>
      <c r="AB174" s="26"/>
    </row>
    <row r="175" spans="22:28" s="25" customFormat="1" x14ac:dyDescent="0.2">
      <c r="V175" s="26"/>
      <c r="W175" s="26"/>
      <c r="X175" s="26"/>
      <c r="Y175" s="26"/>
      <c r="Z175" s="26"/>
      <c r="AA175" s="26"/>
      <c r="AB175" s="26"/>
    </row>
    <row r="176" spans="22:28" s="25" customFormat="1" x14ac:dyDescent="0.2">
      <c r="V176" s="26"/>
      <c r="W176" s="26"/>
      <c r="X176" s="26"/>
      <c r="Y176" s="26"/>
      <c r="Z176" s="26"/>
      <c r="AA176" s="26"/>
      <c r="AB176" s="26"/>
    </row>
    <row r="177" spans="22:28" s="25" customFormat="1" x14ac:dyDescent="0.2">
      <c r="V177" s="26"/>
      <c r="W177" s="26"/>
      <c r="X177" s="26"/>
      <c r="Y177" s="26"/>
      <c r="Z177" s="26"/>
      <c r="AA177" s="26"/>
      <c r="AB177" s="26"/>
    </row>
    <row r="178" spans="22:28" s="25" customFormat="1" x14ac:dyDescent="0.2">
      <c r="V178" s="26"/>
      <c r="W178" s="26"/>
      <c r="X178" s="26"/>
      <c r="Y178" s="26"/>
      <c r="Z178" s="26"/>
      <c r="AA178" s="26"/>
      <c r="AB178" s="26"/>
    </row>
    <row r="179" spans="22:28" s="25" customFormat="1" x14ac:dyDescent="0.2">
      <c r="V179" s="26"/>
      <c r="W179" s="26"/>
      <c r="X179" s="26"/>
      <c r="Y179" s="26"/>
      <c r="Z179" s="26"/>
      <c r="AA179" s="26"/>
      <c r="AB179" s="26"/>
    </row>
    <row r="180" spans="22:28" s="25" customFormat="1" x14ac:dyDescent="0.2">
      <c r="V180" s="26"/>
      <c r="W180" s="26"/>
      <c r="X180" s="26"/>
      <c r="Y180" s="26"/>
      <c r="Z180" s="26"/>
      <c r="AA180" s="26"/>
      <c r="AB180" s="26"/>
    </row>
    <row r="181" spans="22:28" s="25" customFormat="1" x14ac:dyDescent="0.2">
      <c r="V181" s="26"/>
      <c r="W181" s="26"/>
      <c r="X181" s="26"/>
      <c r="Y181" s="26"/>
      <c r="Z181" s="26"/>
      <c r="AA181" s="26"/>
      <c r="AB181" s="26"/>
    </row>
    <row r="182" spans="22:28" s="25" customFormat="1" x14ac:dyDescent="0.2">
      <c r="V182" s="26"/>
      <c r="W182" s="26"/>
      <c r="X182" s="26"/>
      <c r="Y182" s="26"/>
      <c r="Z182" s="26"/>
      <c r="AA182" s="26"/>
      <c r="AB182" s="26"/>
    </row>
    <row r="183" spans="22:28" s="25" customFormat="1" x14ac:dyDescent="0.2">
      <c r="V183" s="26"/>
      <c r="W183" s="26"/>
      <c r="X183" s="26"/>
      <c r="Y183" s="26"/>
      <c r="Z183" s="26"/>
      <c r="AA183" s="26"/>
      <c r="AB183" s="26"/>
    </row>
    <row r="184" spans="22:28" s="25" customFormat="1" x14ac:dyDescent="0.2">
      <c r="V184" s="26"/>
      <c r="W184" s="26"/>
      <c r="X184" s="26"/>
      <c r="Y184" s="26"/>
      <c r="Z184" s="26"/>
      <c r="AA184" s="26"/>
      <c r="AB184" s="26"/>
    </row>
    <row r="185" spans="22:28" s="25" customFormat="1" x14ac:dyDescent="0.2">
      <c r="V185" s="26"/>
      <c r="W185" s="26"/>
      <c r="X185" s="26"/>
      <c r="Y185" s="26"/>
      <c r="Z185" s="26"/>
      <c r="AA185" s="26"/>
      <c r="AB185" s="26"/>
    </row>
    <row r="186" spans="22:28" s="25" customFormat="1" x14ac:dyDescent="0.2">
      <c r="V186" s="26"/>
      <c r="W186" s="26"/>
      <c r="X186" s="26"/>
      <c r="Y186" s="26"/>
      <c r="Z186" s="26"/>
      <c r="AA186" s="26"/>
      <c r="AB186" s="26"/>
    </row>
    <row r="187" spans="22:28" s="25" customFormat="1" x14ac:dyDescent="0.2">
      <c r="V187" s="26"/>
      <c r="W187" s="26"/>
      <c r="X187" s="26"/>
      <c r="Y187" s="26"/>
      <c r="Z187" s="26"/>
      <c r="AA187" s="26"/>
      <c r="AB187" s="26"/>
    </row>
    <row r="188" spans="22:28" s="25" customFormat="1" x14ac:dyDescent="0.2">
      <c r="V188" s="26"/>
      <c r="W188" s="26"/>
      <c r="X188" s="26"/>
      <c r="Y188" s="26"/>
      <c r="Z188" s="26"/>
      <c r="AA188" s="26"/>
      <c r="AB188" s="26"/>
    </row>
    <row r="189" spans="22:28" s="25" customFormat="1" x14ac:dyDescent="0.2">
      <c r="V189" s="26"/>
      <c r="W189" s="26"/>
      <c r="X189" s="26"/>
      <c r="Y189" s="26"/>
      <c r="Z189" s="26"/>
      <c r="AA189" s="26"/>
      <c r="AB189" s="26"/>
    </row>
    <row r="190" spans="22:28" s="25" customFormat="1" x14ac:dyDescent="0.2">
      <c r="V190" s="26"/>
      <c r="W190" s="26"/>
      <c r="X190" s="26"/>
      <c r="Y190" s="26"/>
      <c r="Z190" s="26"/>
      <c r="AA190" s="26"/>
      <c r="AB190" s="26"/>
    </row>
    <row r="191" spans="22:28" s="25" customFormat="1" x14ac:dyDescent="0.2">
      <c r="V191" s="26"/>
      <c r="W191" s="26"/>
      <c r="X191" s="26"/>
      <c r="Y191" s="26"/>
      <c r="Z191" s="26"/>
      <c r="AA191" s="26"/>
      <c r="AB191" s="26"/>
    </row>
    <row r="192" spans="22:28" s="25" customFormat="1" x14ac:dyDescent="0.2">
      <c r="V192" s="26"/>
      <c r="W192" s="26"/>
      <c r="X192" s="26"/>
      <c r="Y192" s="26"/>
      <c r="Z192" s="26"/>
      <c r="AA192" s="26"/>
      <c r="AB192" s="26"/>
    </row>
    <row r="193" spans="22:28" s="25" customFormat="1" x14ac:dyDescent="0.2">
      <c r="V193" s="26"/>
      <c r="W193" s="26"/>
      <c r="X193" s="26"/>
      <c r="Y193" s="26"/>
      <c r="Z193" s="26"/>
      <c r="AA193" s="26"/>
      <c r="AB193" s="26"/>
    </row>
    <row r="194" spans="22:28" s="25" customFormat="1" x14ac:dyDescent="0.2">
      <c r="V194" s="26"/>
      <c r="W194" s="26"/>
      <c r="X194" s="26"/>
      <c r="Y194" s="26"/>
      <c r="Z194" s="26"/>
      <c r="AA194" s="26"/>
      <c r="AB194" s="26"/>
    </row>
    <row r="195" spans="22:28" s="25" customFormat="1" x14ac:dyDescent="0.2">
      <c r="V195" s="26"/>
      <c r="W195" s="26"/>
      <c r="X195" s="26"/>
      <c r="Y195" s="26"/>
      <c r="Z195" s="26"/>
      <c r="AA195" s="26"/>
      <c r="AB195" s="26"/>
    </row>
    <row r="196" spans="22:28" s="25" customFormat="1" x14ac:dyDescent="0.2">
      <c r="V196" s="26"/>
      <c r="W196" s="26"/>
      <c r="X196" s="26"/>
      <c r="Y196" s="26"/>
      <c r="Z196" s="26"/>
      <c r="AA196" s="26"/>
      <c r="AB196" s="26"/>
    </row>
    <row r="197" spans="22:28" s="25" customFormat="1" x14ac:dyDescent="0.2">
      <c r="V197" s="26"/>
      <c r="W197" s="26"/>
      <c r="X197" s="26"/>
      <c r="Y197" s="26"/>
      <c r="Z197" s="26"/>
      <c r="AA197" s="26"/>
      <c r="AB197" s="26"/>
    </row>
    <row r="198" spans="22:28" s="25" customFormat="1" x14ac:dyDescent="0.2">
      <c r="V198" s="26"/>
      <c r="W198" s="26"/>
      <c r="X198" s="26"/>
      <c r="Y198" s="26"/>
      <c r="Z198" s="26"/>
      <c r="AA198" s="26"/>
      <c r="AB198" s="26"/>
    </row>
    <row r="199" spans="22:28" s="25" customFormat="1" x14ac:dyDescent="0.2">
      <c r="V199" s="26"/>
      <c r="W199" s="26"/>
      <c r="X199" s="26"/>
      <c r="Y199" s="26"/>
      <c r="Z199" s="26"/>
      <c r="AA199" s="26"/>
      <c r="AB199" s="26"/>
    </row>
    <row r="200" spans="22:28" s="25" customFormat="1" x14ac:dyDescent="0.2">
      <c r="V200" s="26"/>
      <c r="W200" s="26"/>
      <c r="X200" s="26"/>
      <c r="Y200" s="26"/>
      <c r="Z200" s="26"/>
      <c r="AA200" s="26"/>
      <c r="AB200" s="26"/>
    </row>
    <row r="201" spans="22:28" s="25" customFormat="1" x14ac:dyDescent="0.2">
      <c r="V201" s="26"/>
      <c r="W201" s="26"/>
      <c r="X201" s="26"/>
      <c r="Y201" s="26"/>
      <c r="Z201" s="26"/>
      <c r="AA201" s="26"/>
      <c r="AB201" s="26"/>
    </row>
    <row r="202" spans="22:28" s="25" customFormat="1" x14ac:dyDescent="0.2">
      <c r="V202" s="26"/>
      <c r="W202" s="26"/>
      <c r="X202" s="26"/>
      <c r="Y202" s="26"/>
      <c r="Z202" s="26"/>
      <c r="AA202" s="26"/>
      <c r="AB202" s="26"/>
    </row>
    <row r="203" spans="22:28" s="25" customFormat="1" x14ac:dyDescent="0.2">
      <c r="V203" s="26"/>
      <c r="W203" s="26"/>
      <c r="X203" s="26"/>
      <c r="Y203" s="26"/>
      <c r="Z203" s="26"/>
      <c r="AA203" s="26"/>
      <c r="AB203" s="26"/>
    </row>
    <row r="204" spans="22:28" s="25" customFormat="1" x14ac:dyDescent="0.2">
      <c r="V204" s="26"/>
      <c r="W204" s="26"/>
      <c r="X204" s="26"/>
      <c r="Y204" s="26"/>
      <c r="Z204" s="26"/>
      <c r="AA204" s="26"/>
      <c r="AB204" s="26"/>
    </row>
    <row r="205" spans="22:28" s="25" customFormat="1" x14ac:dyDescent="0.2">
      <c r="V205" s="26"/>
      <c r="W205" s="26"/>
      <c r="X205" s="26"/>
      <c r="Y205" s="26"/>
      <c r="Z205" s="26"/>
      <c r="AA205" s="26"/>
      <c r="AB205" s="26"/>
    </row>
    <row r="206" spans="22:28" s="25" customFormat="1" x14ac:dyDescent="0.2">
      <c r="V206" s="26"/>
      <c r="W206" s="26"/>
      <c r="X206" s="26"/>
      <c r="Y206" s="26"/>
      <c r="Z206" s="26"/>
      <c r="AA206" s="26"/>
      <c r="AB206" s="26"/>
    </row>
    <row r="207" spans="22:28" s="25" customFormat="1" x14ac:dyDescent="0.2">
      <c r="V207" s="26"/>
      <c r="W207" s="26"/>
      <c r="X207" s="26"/>
      <c r="Y207" s="26"/>
      <c r="Z207" s="26"/>
      <c r="AA207" s="26"/>
      <c r="AB207" s="26"/>
    </row>
    <row r="208" spans="22:28" s="25" customFormat="1" x14ac:dyDescent="0.2">
      <c r="V208" s="26"/>
      <c r="W208" s="26"/>
      <c r="X208" s="26"/>
      <c r="Y208" s="26"/>
      <c r="Z208" s="26"/>
      <c r="AA208" s="26"/>
      <c r="AB208" s="26"/>
    </row>
    <row r="209" spans="22:28" s="25" customFormat="1" x14ac:dyDescent="0.2">
      <c r="V209" s="26"/>
      <c r="W209" s="26"/>
      <c r="X209" s="26"/>
      <c r="Y209" s="26"/>
      <c r="Z209" s="26"/>
      <c r="AA209" s="26"/>
      <c r="AB209" s="26"/>
    </row>
    <row r="210" spans="22:28" s="25" customFormat="1" x14ac:dyDescent="0.2">
      <c r="V210" s="26"/>
      <c r="W210" s="26"/>
      <c r="X210" s="26"/>
      <c r="Y210" s="26"/>
      <c r="Z210" s="26"/>
      <c r="AA210" s="26"/>
      <c r="AB210" s="26"/>
    </row>
    <row r="211" spans="22:28" s="25" customFormat="1" x14ac:dyDescent="0.2">
      <c r="V211" s="26"/>
      <c r="W211" s="26"/>
      <c r="X211" s="26"/>
      <c r="Y211" s="26"/>
      <c r="Z211" s="26"/>
      <c r="AA211" s="26"/>
      <c r="AB211" s="26"/>
    </row>
    <row r="212" spans="22:28" s="25" customFormat="1" x14ac:dyDescent="0.2">
      <c r="V212" s="26"/>
      <c r="W212" s="26"/>
      <c r="X212" s="26"/>
      <c r="Y212" s="26"/>
      <c r="Z212" s="26"/>
      <c r="AA212" s="26"/>
      <c r="AB212" s="26"/>
    </row>
    <row r="213" spans="22:28" s="25" customFormat="1" x14ac:dyDescent="0.2">
      <c r="V213" s="26"/>
      <c r="W213" s="26"/>
      <c r="X213" s="26"/>
      <c r="Y213" s="26"/>
      <c r="Z213" s="26"/>
      <c r="AA213" s="26"/>
      <c r="AB213" s="26"/>
    </row>
    <row r="214" spans="22:28" s="25" customFormat="1" x14ac:dyDescent="0.2">
      <c r="V214" s="26"/>
      <c r="W214" s="26"/>
      <c r="X214" s="26"/>
      <c r="Y214" s="26"/>
      <c r="Z214" s="26"/>
      <c r="AA214" s="26"/>
      <c r="AB214" s="26"/>
    </row>
    <row r="215" spans="22:28" s="25" customFormat="1" x14ac:dyDescent="0.2">
      <c r="V215" s="26"/>
      <c r="W215" s="26"/>
      <c r="X215" s="26"/>
      <c r="Y215" s="26"/>
      <c r="Z215" s="26"/>
      <c r="AA215" s="26"/>
      <c r="AB215" s="26"/>
    </row>
    <row r="216" spans="22:28" s="25" customFormat="1" x14ac:dyDescent="0.2">
      <c r="V216" s="26"/>
      <c r="W216" s="26"/>
      <c r="X216" s="26"/>
      <c r="Y216" s="26"/>
      <c r="Z216" s="26"/>
      <c r="AA216" s="26"/>
      <c r="AB216" s="26"/>
    </row>
    <row r="217" spans="22:28" s="25" customFormat="1" x14ac:dyDescent="0.2">
      <c r="V217" s="26"/>
      <c r="W217" s="26"/>
      <c r="X217" s="26"/>
      <c r="Y217" s="26"/>
      <c r="Z217" s="26"/>
      <c r="AA217" s="26"/>
      <c r="AB217" s="26"/>
    </row>
    <row r="218" spans="22:28" s="25" customFormat="1" x14ac:dyDescent="0.2">
      <c r="V218" s="26"/>
      <c r="W218" s="26"/>
      <c r="X218" s="26"/>
      <c r="Y218" s="26"/>
      <c r="Z218" s="26"/>
      <c r="AA218" s="26"/>
      <c r="AB218" s="26"/>
    </row>
    <row r="219" spans="22:28" s="25" customFormat="1" x14ac:dyDescent="0.2">
      <c r="V219" s="26"/>
      <c r="W219" s="26"/>
      <c r="X219" s="26"/>
      <c r="Y219" s="26"/>
      <c r="Z219" s="26"/>
      <c r="AA219" s="26"/>
      <c r="AB219" s="26"/>
    </row>
    <row r="220" spans="22:28" s="25" customFormat="1" x14ac:dyDescent="0.2">
      <c r="V220" s="26"/>
      <c r="W220" s="26"/>
      <c r="X220" s="26"/>
      <c r="Y220" s="26"/>
      <c r="Z220" s="26"/>
      <c r="AA220" s="26"/>
      <c r="AB220" s="26"/>
    </row>
    <row r="221" spans="22:28" s="25" customFormat="1" x14ac:dyDescent="0.2">
      <c r="V221" s="26"/>
      <c r="W221" s="26"/>
      <c r="X221" s="26"/>
      <c r="Y221" s="26"/>
      <c r="Z221" s="26"/>
      <c r="AA221" s="26"/>
      <c r="AB221" s="26"/>
    </row>
    <row r="222" spans="22:28" s="25" customFormat="1" x14ac:dyDescent="0.2">
      <c r="V222" s="26"/>
      <c r="W222" s="26"/>
      <c r="X222" s="26"/>
      <c r="Y222" s="26"/>
      <c r="Z222" s="26"/>
      <c r="AA222" s="26"/>
      <c r="AB222" s="26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9.1</vt:lpstr>
      <vt:lpstr>RESUMEN </vt:lpstr>
      <vt:lpstr>'9.1'!Área_de_impresión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2020-11-05T22:47:36Z</cp:lastPrinted>
  <dcterms:created xsi:type="dcterms:W3CDTF">2020-09-07T11:56:50Z</dcterms:created>
  <dcterms:modified xsi:type="dcterms:W3CDTF">2020-11-05T22:47:44Z</dcterms:modified>
</cp:coreProperties>
</file>