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5600" windowHeight="11760" activeTab="1"/>
  </bookViews>
  <sheets>
    <sheet name="FEBRERO 2020" sheetId="5" r:id="rId1"/>
    <sheet name="MARZO 2020" sheetId="1" r:id="rId2"/>
  </sheets>
  <definedNames>
    <definedName name="_xlnm._FilterDatabase" localSheetId="0" hidden="1">'FEBRERO 2020'!$A$7:$XEQ$7</definedName>
    <definedName name="_xlnm._FilterDatabase" localSheetId="1" hidden="1">'MARZO 2020'!$A$7:$AE$7</definedName>
  </definedNames>
  <calcPr calcId="145621" iterateCount="1"/>
</workbook>
</file>

<file path=xl/calcChain.xml><?xml version="1.0" encoding="utf-8"?>
<calcChain xmlns="http://schemas.openxmlformats.org/spreadsheetml/2006/main">
  <c r="D131" i="5" l="1"/>
  <c r="D345" i="1"/>
  <c r="R325" i="1" l="1"/>
  <c r="T325" i="1"/>
  <c r="V325" i="1"/>
  <c r="W325" i="1"/>
  <c r="Y325" i="1"/>
  <c r="Z325" i="1"/>
  <c r="AB325" i="1"/>
  <c r="AC325" i="1"/>
  <c r="AE325" i="1"/>
  <c r="R110" i="5"/>
  <c r="T110" i="5"/>
  <c r="V110" i="5"/>
  <c r="Y110" i="5"/>
  <c r="Z110" i="5"/>
  <c r="AB110" i="5"/>
  <c r="AC110" i="5"/>
  <c r="AE110" i="5"/>
  <c r="Q108" i="5"/>
  <c r="Q107" i="5"/>
  <c r="Q106" i="5"/>
  <c r="Q97" i="5"/>
  <c r="Q86" i="5"/>
  <c r="Q73" i="5"/>
  <c r="Q63" i="5"/>
  <c r="Q62" i="5"/>
  <c r="Q32" i="5"/>
  <c r="Q104" i="5"/>
  <c r="Y95" i="5"/>
  <c r="W95" i="5"/>
  <c r="S95" i="5"/>
  <c r="Q95" i="5"/>
  <c r="Q94" i="5"/>
  <c r="Q93" i="5"/>
  <c r="Q82" i="5"/>
  <c r="Q81" i="5"/>
  <c r="Q80" i="5"/>
  <c r="Q70" i="5"/>
  <c r="Q69" i="5"/>
  <c r="Q68" i="5"/>
  <c r="Q59" i="5"/>
  <c r="S58" i="5"/>
  <c r="Q58" i="5" s="1"/>
  <c r="Q57" i="5"/>
  <c r="Q56" i="5"/>
  <c r="Q41" i="5"/>
  <c r="S40" i="5"/>
  <c r="Q40" i="5" s="1"/>
  <c r="Q39" i="5"/>
  <c r="Q38" i="5"/>
  <c r="Q37" i="5"/>
  <c r="Q36" i="5"/>
  <c r="Q30" i="5"/>
  <c r="Q100" i="5"/>
  <c r="Q99" i="5"/>
  <c r="Q98" i="5"/>
  <c r="Q89" i="5"/>
  <c r="Q88" i="5"/>
  <c r="Q87" i="5"/>
  <c r="Q76" i="5"/>
  <c r="Q75" i="5"/>
  <c r="Q74" i="5"/>
  <c r="Q64" i="5"/>
  <c r="Q47" i="5"/>
  <c r="Q46" i="5"/>
  <c r="Q45" i="5"/>
  <c r="Q34" i="5"/>
  <c r="Q33" i="5"/>
  <c r="Q26" i="5"/>
  <c r="Q105" i="5"/>
  <c r="Q96" i="5"/>
  <c r="Q85" i="5"/>
  <c r="Q84" i="5"/>
  <c r="Q83" i="5"/>
  <c r="Q72" i="5"/>
  <c r="Q71" i="5"/>
  <c r="Q61" i="5"/>
  <c r="Q60" i="5"/>
  <c r="Q44" i="5"/>
  <c r="Q43" i="5"/>
  <c r="Y42" i="5"/>
  <c r="W42" i="5"/>
  <c r="W110" i="5" s="1"/>
  <c r="S42" i="5"/>
  <c r="Q31" i="5"/>
  <c r="Q103" i="5"/>
  <c r="Q102" i="5"/>
  <c r="Q101" i="5"/>
  <c r="Q92" i="5"/>
  <c r="Q91" i="5"/>
  <c r="Q90" i="5"/>
  <c r="Q79" i="5"/>
  <c r="Q78" i="5"/>
  <c r="Q77" i="5"/>
  <c r="Q67" i="5"/>
  <c r="Q66" i="5"/>
  <c r="Q65" i="5"/>
  <c r="Q55" i="5"/>
  <c r="Q54" i="5"/>
  <c r="Q53" i="5"/>
  <c r="Q52" i="5"/>
  <c r="Q51" i="5"/>
  <c r="Q50" i="5"/>
  <c r="Q49" i="5"/>
  <c r="Q48" i="5"/>
  <c r="Q35" i="5"/>
  <c r="Q29" i="5"/>
  <c r="Q28" i="5"/>
  <c r="Q27" i="5"/>
  <c r="S110" i="5" l="1"/>
  <c r="Q42" i="5"/>
  <c r="L124" i="5" l="1"/>
  <c r="K120" i="5"/>
  <c r="J120" i="5"/>
  <c r="K118" i="5"/>
  <c r="J118" i="5"/>
  <c r="J116" i="5"/>
  <c r="Q110" i="5"/>
  <c r="K124" i="5" l="1"/>
  <c r="J124" i="5"/>
  <c r="Q322" i="1"/>
  <c r="Q317" i="1"/>
  <c r="Q309" i="1"/>
  <c r="Q308" i="1"/>
  <c r="Q307" i="1"/>
  <c r="Q306" i="1"/>
  <c r="Q305" i="1"/>
  <c r="Q297" i="1"/>
  <c r="Q296" i="1"/>
  <c r="Q295" i="1"/>
  <c r="Q286" i="1"/>
  <c r="Q285" i="1"/>
  <c r="Q284" i="1"/>
  <c r="Q283" i="1"/>
  <c r="Q282" i="1"/>
  <c r="Q281" i="1"/>
  <c r="Q268" i="1"/>
  <c r="Q255" i="1"/>
  <c r="Q254" i="1"/>
  <c r="Q321" i="1"/>
  <c r="Q316" i="1"/>
  <c r="Q304" i="1"/>
  <c r="Q294" i="1"/>
  <c r="Q280" i="1"/>
  <c r="Q267" i="1"/>
  <c r="Q253" i="1"/>
  <c r="Q252" i="1"/>
  <c r="Q319" i="1"/>
  <c r="Q314" i="1"/>
  <c r="Q313" i="1"/>
  <c r="Q312" i="1"/>
  <c r="Q302" i="1"/>
  <c r="Q301" i="1"/>
  <c r="Q300" i="1"/>
  <c r="Q290" i="1"/>
  <c r="Q289" i="1"/>
  <c r="Q288" i="1"/>
  <c r="Q275" i="1"/>
  <c r="Q274" i="1"/>
  <c r="Q273" i="1"/>
  <c r="Q272" i="1"/>
  <c r="Q271" i="1"/>
  <c r="Q263" i="1"/>
  <c r="Q262" i="1"/>
  <c r="Q261" i="1"/>
  <c r="Q260" i="1"/>
  <c r="Q259" i="1"/>
  <c r="Q258" i="1"/>
  <c r="Q257" i="1"/>
  <c r="Q245" i="1"/>
  <c r="Q244" i="1"/>
  <c r="Q243" i="1"/>
  <c r="Q323" i="1"/>
  <c r="Q318" i="1"/>
  <c r="Q311" i="1"/>
  <c r="Q310" i="1"/>
  <c r="Q299" i="1"/>
  <c r="Q298" i="1"/>
  <c r="Q287" i="1"/>
  <c r="Q270" i="1"/>
  <c r="Q269" i="1"/>
  <c r="Q256" i="1"/>
  <c r="Q320" i="1"/>
  <c r="Q315" i="1"/>
  <c r="Q303" i="1"/>
  <c r="Q293" i="1"/>
  <c r="Q292" i="1"/>
  <c r="Q291" i="1"/>
  <c r="Q279" i="1"/>
  <c r="Q278" i="1"/>
  <c r="Q277" i="1"/>
  <c r="Q276" i="1"/>
  <c r="Q266" i="1"/>
  <c r="Q265" i="1"/>
  <c r="Q264" i="1"/>
  <c r="Q251" i="1"/>
  <c r="Q250" i="1"/>
  <c r="Q249" i="1"/>
  <c r="Q248" i="1"/>
  <c r="Q247" i="1"/>
  <c r="Q246" i="1"/>
  <c r="Q236" i="1" l="1"/>
  <c r="Q228" i="1"/>
  <c r="Q221" i="1"/>
  <c r="Q212" i="1"/>
  <c r="Q205" i="1"/>
  <c r="Q204" i="1"/>
  <c r="Q203" i="1"/>
  <c r="Q194" i="1"/>
  <c r="Q188" i="1"/>
  <c r="Q187" i="1"/>
  <c r="Q186" i="1"/>
  <c r="Q185" i="1" l="1"/>
  <c r="Q184" i="1"/>
  <c r="Q183" i="1"/>
  <c r="Q182" i="1"/>
  <c r="Q181" i="1"/>
  <c r="Q180" i="1"/>
  <c r="Q179" i="1"/>
  <c r="Q160" i="1"/>
  <c r="Q159" i="1"/>
  <c r="Q158" i="1"/>
  <c r="Q157" i="1"/>
  <c r="Q156" i="1"/>
  <c r="Q155" i="1"/>
  <c r="Q154" i="1"/>
  <c r="Q153" i="1"/>
  <c r="Q143" i="1"/>
  <c r="Q142" i="1"/>
  <c r="Q141" i="1"/>
  <c r="Q129" i="1"/>
  <c r="Q104" i="1"/>
  <c r="Q177" i="1"/>
  <c r="Q176" i="1"/>
  <c r="Q175" i="1"/>
  <c r="Q174" i="1"/>
  <c r="Q173" i="1"/>
  <c r="Q151" i="1"/>
  <c r="Q139" i="1"/>
  <c r="Q138" i="1"/>
  <c r="Q127" i="1"/>
  <c r="Q119" i="1"/>
  <c r="Q118" i="1"/>
  <c r="Q112" i="1"/>
  <c r="Q111" i="1"/>
  <c r="Q103" i="1"/>
  <c r="Q163" i="1"/>
  <c r="Q162" i="1"/>
  <c r="Q161" i="1"/>
  <c r="Q144" i="1"/>
  <c r="Q134" i="1"/>
  <c r="Q133" i="1"/>
  <c r="Q132" i="1"/>
  <c r="Q131" i="1"/>
  <c r="Q130" i="1"/>
  <c r="Q123" i="1"/>
  <c r="Q122" i="1"/>
  <c r="Q121" i="1"/>
  <c r="Q114" i="1"/>
  <c r="Q100" i="1"/>
  <c r="Q99" i="1"/>
  <c r="Q98" i="1"/>
  <c r="Q178" i="1"/>
  <c r="Q152" i="1"/>
  <c r="Q140" i="1"/>
  <c r="Q128" i="1"/>
  <c r="Q120" i="1"/>
  <c r="Q113" i="1"/>
  <c r="Q172" i="1"/>
  <c r="Q171" i="1"/>
  <c r="Q170" i="1"/>
  <c r="Q169" i="1"/>
  <c r="Q168" i="1"/>
  <c r="Q167" i="1"/>
  <c r="Q166" i="1"/>
  <c r="Q165" i="1"/>
  <c r="Q164" i="1"/>
  <c r="Q150" i="1"/>
  <c r="Q149" i="1"/>
  <c r="Q148" i="1"/>
  <c r="Q147" i="1"/>
  <c r="Q146" i="1"/>
  <c r="Q145" i="1"/>
  <c r="Q137" i="1"/>
  <c r="Q136" i="1"/>
  <c r="Q135" i="1"/>
  <c r="Q126" i="1"/>
  <c r="Q125" i="1"/>
  <c r="Q124" i="1"/>
  <c r="Q117" i="1"/>
  <c r="Q116" i="1"/>
  <c r="Q115" i="1"/>
  <c r="Q110" i="1"/>
  <c r="Q109" i="1"/>
  <c r="Q108" i="1"/>
  <c r="Q107" i="1"/>
  <c r="Q106" i="1"/>
  <c r="Q105" i="1"/>
  <c r="Q102" i="1"/>
  <c r="Q101" i="1"/>
  <c r="L339" i="1" l="1"/>
  <c r="Q86" i="1"/>
  <c r="S67" i="1"/>
  <c r="Q80" i="1"/>
  <c r="Q66" i="1"/>
  <c r="Q65" i="1"/>
  <c r="Q68" i="1"/>
  <c r="Q81" i="1"/>
  <c r="Q53" i="1"/>
  <c r="Q82" i="1"/>
  <c r="Q83" i="1"/>
  <c r="Q90" i="1"/>
  <c r="Q91" i="1"/>
  <c r="Q92" i="1"/>
  <c r="Q93" i="1"/>
  <c r="Q94" i="1"/>
  <c r="Q11" i="1"/>
  <c r="Q12" i="1"/>
  <c r="Q13" i="1"/>
  <c r="Q21" i="1"/>
  <c r="Q22" i="1"/>
  <c r="Q23" i="1"/>
  <c r="Q24" i="1"/>
  <c r="Q25" i="1"/>
  <c r="Q26" i="1"/>
  <c r="Q27" i="1"/>
  <c r="Q28" i="1"/>
  <c r="Q29" i="1"/>
  <c r="Q30" i="1"/>
  <c r="Q42" i="1"/>
  <c r="Q43" i="1"/>
  <c r="Q44" i="1"/>
  <c r="Q45" i="1"/>
  <c r="Q63" i="1"/>
  <c r="Q70" i="1"/>
  <c r="Q71" i="1"/>
  <c r="Q72" i="1"/>
  <c r="Q73" i="1"/>
  <c r="Q85" i="1"/>
  <c r="Q96" i="1"/>
  <c r="Q15" i="1"/>
  <c r="Q34" i="1"/>
  <c r="Q46" i="1"/>
  <c r="Q47" i="1"/>
  <c r="Q48" i="1"/>
  <c r="Q49" i="1"/>
  <c r="Q64" i="1"/>
  <c r="Q74" i="1"/>
  <c r="Q75" i="1"/>
  <c r="Q76" i="1"/>
  <c r="Q77" i="1"/>
  <c r="Q78" i="1"/>
  <c r="Q79" i="1"/>
  <c r="Q89" i="1"/>
  <c r="Q10" i="1"/>
  <c r="Q18" i="1"/>
  <c r="Q19" i="1"/>
  <c r="Q20" i="1"/>
  <c r="Q38" i="1"/>
  <c r="Q39" i="1"/>
  <c r="Q40" i="1"/>
  <c r="Q41" i="1"/>
  <c r="Q54" i="1"/>
  <c r="Q55" i="1"/>
  <c r="Q56" i="1"/>
  <c r="Q57" i="1"/>
  <c r="Q58" i="1"/>
  <c r="Q59" i="1"/>
  <c r="Q60" i="1"/>
  <c r="Q61" i="1"/>
  <c r="Q62" i="1"/>
  <c r="Q69" i="1"/>
  <c r="Q84" i="1"/>
  <c r="Q95" i="1"/>
  <c r="Q14" i="1"/>
  <c r="Q31" i="1"/>
  <c r="Q32" i="1"/>
  <c r="Q33" i="1"/>
  <c r="Q87" i="1"/>
  <c r="Q88" i="1"/>
  <c r="Q97" i="1"/>
  <c r="Q9" i="1"/>
  <c r="Q16" i="1"/>
  <c r="Q17" i="1"/>
  <c r="Q35" i="1"/>
  <c r="Q36" i="1"/>
  <c r="Q37" i="1"/>
  <c r="Q50" i="1"/>
  <c r="Q8" i="1"/>
  <c r="Q67" i="1" l="1"/>
  <c r="S325" i="1"/>
  <c r="K335" i="1"/>
  <c r="J335" i="1"/>
  <c r="K333" i="1"/>
  <c r="J331" i="1"/>
  <c r="J333" i="1" l="1"/>
  <c r="J339" i="1" s="1"/>
  <c r="K339" i="1"/>
  <c r="Q52" i="1" l="1"/>
  <c r="Q51" i="1"/>
  <c r="Q325" i="1" s="1"/>
</calcChain>
</file>

<file path=xl/sharedStrings.xml><?xml version="1.0" encoding="utf-8"?>
<sst xmlns="http://schemas.openxmlformats.org/spreadsheetml/2006/main" count="6347" uniqueCount="1102">
  <si>
    <t>J-40670082-7</t>
  </si>
  <si>
    <t>Linea</t>
  </si>
  <si>
    <t>Fecha</t>
  </si>
  <si>
    <t>Sucursal</t>
  </si>
  <si>
    <t>Caja</t>
  </si>
  <si>
    <t>Serial Fiscal</t>
  </si>
  <si>
    <t>No. (Z)</t>
  </si>
  <si>
    <t>Concepto</t>
  </si>
  <si>
    <t>No. Factura</t>
  </si>
  <si>
    <t>No. Nota  Credito</t>
  </si>
  <si>
    <t>No. Nota Debito</t>
  </si>
  <si>
    <t>Documento  Afectado</t>
  </si>
  <si>
    <t>Fecha Factura Devuelta</t>
  </si>
  <si>
    <t>Monto Factura Devuelta</t>
  </si>
  <si>
    <t>Tipo Doc. Devuelto</t>
  </si>
  <si>
    <t>Descripcion</t>
  </si>
  <si>
    <t>Rif</t>
  </si>
  <si>
    <t>Total</t>
  </si>
  <si>
    <t>F.O.B</t>
  </si>
  <si>
    <t>Exento</t>
  </si>
  <si>
    <t>Base General Imponible Contribuyentes</t>
  </si>
  <si>
    <t>Porc.General Con</t>
  </si>
  <si>
    <t>Debito General Fiscal Contribuyentes</t>
  </si>
  <si>
    <t>Base General Imponible no Contribuyentes</t>
  </si>
  <si>
    <t>Porc.General No Con</t>
  </si>
  <si>
    <t>Debito General Fiscal no Contribuyentes</t>
  </si>
  <si>
    <t>Base General Reducida Contribuyentes</t>
  </si>
  <si>
    <t>Porc.Reducida Con</t>
  </si>
  <si>
    <t>Debito Reducido Fiscal Contribuyentes</t>
  </si>
  <si>
    <t>Base General Reducida no Contribuyentes</t>
  </si>
  <si>
    <t>Porc.Reducida No Con</t>
  </si>
  <si>
    <t>Debito Reducido Fiscal no Contribuyentes</t>
  </si>
  <si>
    <t>2/3/2020</t>
  </si>
  <si>
    <t>001</t>
  </si>
  <si>
    <t>FC</t>
  </si>
  <si>
    <t/>
  </si>
  <si>
    <t>VENTAS NO CONTRIBUYENTES</t>
  </si>
  <si>
    <t>16</t>
  </si>
  <si>
    <t>002</t>
  </si>
  <si>
    <t>003</t>
  </si>
  <si>
    <t>8</t>
  </si>
  <si>
    <t>17</t>
  </si>
  <si>
    <t>18</t>
  </si>
  <si>
    <t>19</t>
  </si>
  <si>
    <t>20</t>
  </si>
  <si>
    <t>21</t>
  </si>
  <si>
    <t>22</t>
  </si>
  <si>
    <t>23</t>
  </si>
  <si>
    <t>24</t>
  </si>
  <si>
    <t>004</t>
  </si>
  <si>
    <t>25</t>
  </si>
  <si>
    <t>0204</t>
  </si>
  <si>
    <t>Z1F0017854</t>
  </si>
  <si>
    <t>00000451-00000458</t>
  </si>
  <si>
    <t>26</t>
  </si>
  <si>
    <t>001000458-001000497</t>
  </si>
  <si>
    <t>27</t>
  </si>
  <si>
    <t>002000199-002000239</t>
  </si>
  <si>
    <t>28</t>
  </si>
  <si>
    <t>002000240</t>
  </si>
  <si>
    <t>ALIMENTOS BERTHA</t>
  </si>
  <si>
    <t>J403119929</t>
  </si>
  <si>
    <t>29</t>
  </si>
  <si>
    <t>002000241-002000262</t>
  </si>
  <si>
    <t>30</t>
  </si>
  <si>
    <t>004000258-004000311</t>
  </si>
  <si>
    <t>31</t>
  </si>
  <si>
    <t>005</t>
  </si>
  <si>
    <t>005000127-005000148</t>
  </si>
  <si>
    <t>32</t>
  </si>
  <si>
    <t>3/3/2020</t>
  </si>
  <si>
    <t>33</t>
  </si>
  <si>
    <t>34</t>
  </si>
  <si>
    <t>35</t>
  </si>
  <si>
    <t>36</t>
  </si>
  <si>
    <t>37</t>
  </si>
  <si>
    <t>50</t>
  </si>
  <si>
    <t>51</t>
  </si>
  <si>
    <t>52</t>
  </si>
  <si>
    <t>53</t>
  </si>
  <si>
    <t>54</t>
  </si>
  <si>
    <t>55</t>
  </si>
  <si>
    <t>56</t>
  </si>
  <si>
    <t>001000498-001000553</t>
  </si>
  <si>
    <t>57</t>
  </si>
  <si>
    <t>NC</t>
  </si>
  <si>
    <t>001000023</t>
  </si>
  <si>
    <t>004000311</t>
  </si>
  <si>
    <t>10/8/2019</t>
  </si>
  <si>
    <t>VEN</t>
  </si>
  <si>
    <t>LUIS ALBERTO</t>
  </si>
  <si>
    <t>V3473030</t>
  </si>
  <si>
    <t>58</t>
  </si>
  <si>
    <t>002000263</t>
  </si>
  <si>
    <t>GAGOCAR C.A</t>
  </si>
  <si>
    <t>J003645168</t>
  </si>
  <si>
    <t>59</t>
  </si>
  <si>
    <t>002000264-002000268</t>
  </si>
  <si>
    <t>60</t>
  </si>
  <si>
    <t>002000269</t>
  </si>
  <si>
    <t>MOTEL PANORAMA</t>
  </si>
  <si>
    <t>J000532214</t>
  </si>
  <si>
    <t>61</t>
  </si>
  <si>
    <t>002000270-002000310</t>
  </si>
  <si>
    <t>62</t>
  </si>
  <si>
    <t>002000311</t>
  </si>
  <si>
    <t>PISCINAS ALFER.C.A</t>
  </si>
  <si>
    <t>J304538812</t>
  </si>
  <si>
    <t>63</t>
  </si>
  <si>
    <t>002000312-002000317</t>
  </si>
  <si>
    <t>002000318</t>
  </si>
  <si>
    <t>RESTAURANT GIULIDOM1929 C.A</t>
  </si>
  <si>
    <t>J298933437</t>
  </si>
  <si>
    <t>002000319-002000320</t>
  </si>
  <si>
    <t>002000321</t>
  </si>
  <si>
    <t>EXTERMINIO C.A</t>
  </si>
  <si>
    <t>J293836883</t>
  </si>
  <si>
    <t>002000322-002000327</t>
  </si>
  <si>
    <t>003000359</t>
  </si>
  <si>
    <t>ALEX CARPIO</t>
  </si>
  <si>
    <t>V16889645</t>
  </si>
  <si>
    <t>004000312-004000338</t>
  </si>
  <si>
    <t>004000339</t>
  </si>
  <si>
    <t>UEP PATRIOTAS DE VENEZUELA</t>
  </si>
  <si>
    <t>J312797029</t>
  </si>
  <si>
    <t>004000340-004000362</t>
  </si>
  <si>
    <t>005000149-005000160</t>
  </si>
  <si>
    <t>005000161</t>
  </si>
  <si>
    <t>COMERLIAZADORA VV1625</t>
  </si>
  <si>
    <t>J412040782</t>
  </si>
  <si>
    <t>005000162-005000169</t>
  </si>
  <si>
    <t>4/3/2020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</si>
  <si>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</si>
  <si>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</si>
  <si>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</si>
  <si>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</si>
  <si>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</si>
  <si>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</si>
  <si>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</si>
  <si>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</si>
  <si>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</si>
  <si>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</si>
  <si>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</si>
  <si>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</si>
  <si>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</si>
  <si>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</si>
  <si>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</si>
  <si>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</si>
  <si>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</si>
  <si>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</si>
  <si>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</si>
  <si>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</si>
  <si>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001000554-001000634</t>
  </si>
  <si>
    <t>001000024</t>
  </si>
  <si>
    <t>001000569</t>
  </si>
  <si>
    <t>7/5/2018</t>
  </si>
  <si>
    <t>MARCO PALADINO</t>
  </si>
  <si>
    <t>V4055860</t>
  </si>
  <si>
    <t>001000025</t>
  </si>
  <si>
    <t>001000596</t>
  </si>
  <si>
    <t>4/12/2018</t>
  </si>
  <si>
    <t>SIMON DIAZ</t>
  </si>
  <si>
    <t>V4505718</t>
  </si>
  <si>
    <t>107</t>
  </si>
  <si>
    <t>002000328-002000333</t>
  </si>
  <si>
    <t>108</t>
  </si>
  <si>
    <t>002000334</t>
  </si>
  <si>
    <t>LO MAXIMO RENTA CAR C.A</t>
  </si>
  <si>
    <t>J295476659</t>
  </si>
  <si>
    <t>002000335-002000359</t>
  </si>
  <si>
    <t>110</t>
  </si>
  <si>
    <t>002000360</t>
  </si>
  <si>
    <t>COMERCIAL CHARAMANA</t>
  </si>
  <si>
    <t>J412543822</t>
  </si>
  <si>
    <t>111</t>
  </si>
  <si>
    <t>003000360-003000386</t>
  </si>
  <si>
    <t>112</t>
  </si>
  <si>
    <t>004000363-004000366</t>
  </si>
  <si>
    <t>004000367</t>
  </si>
  <si>
    <t>GUIFEL CAFE</t>
  </si>
  <si>
    <t>J406087882</t>
  </si>
  <si>
    <t>114</t>
  </si>
  <si>
    <t>004000368</t>
  </si>
  <si>
    <t>115</t>
  </si>
  <si>
    <t>004000369-004000398</t>
  </si>
  <si>
    <t>5/3/2020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</si>
  <si>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</si>
  <si>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</si>
  <si>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</si>
  <si>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</si>
  <si>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</si>
  <si>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</si>
  <si>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</si>
  <si>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</si>
  <si>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</si>
  <si>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</si>
  <si>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</si>
  <si>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</si>
  <si>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</si>
  <si>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</si>
  <si>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</si>
  <si>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</si>
  <si>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135</t>
  </si>
  <si>
    <t>136</t>
  </si>
  <si>
    <t>137</t>
  </si>
  <si>
    <t>138</t>
  </si>
  <si>
    <t>00000639-00000651</t>
  </si>
  <si>
    <t>139</t>
  </si>
  <si>
    <t>001000635-001000636</t>
  </si>
  <si>
    <t>140</t>
  </si>
  <si>
    <t>001000637</t>
  </si>
  <si>
    <t>MANTENIMIENTOS INDUSTRIALES ONTIVEROS C.A</t>
  </si>
  <si>
    <t>J402041217</t>
  </si>
  <si>
    <t>141</t>
  </si>
  <si>
    <t>001000651-001000682</t>
  </si>
  <si>
    <t>142</t>
  </si>
  <si>
    <t>002000361-002000371</t>
  </si>
  <si>
    <t>143</t>
  </si>
  <si>
    <t>003000387-003000418</t>
  </si>
  <si>
    <t>144</t>
  </si>
  <si>
    <t>003000419</t>
  </si>
  <si>
    <t>INVERSUCAC.A</t>
  </si>
  <si>
    <t>J314858947</t>
  </si>
  <si>
    <t>145</t>
  </si>
  <si>
    <t>003000420</t>
  </si>
  <si>
    <t>CREDIVEN C.A.</t>
  </si>
  <si>
    <t>J411296589</t>
  </si>
  <si>
    <t>146</t>
  </si>
  <si>
    <t>003000421-003000437</t>
  </si>
  <si>
    <t>147</t>
  </si>
  <si>
    <t>Z1F0017963</t>
  </si>
  <si>
    <t>00000399-00000402</t>
  </si>
  <si>
    <t>148</t>
  </si>
  <si>
    <t>00000403</t>
  </si>
  <si>
    <t>RESTAURANT DA FILIPPO</t>
  </si>
  <si>
    <t>J001717277</t>
  </si>
  <si>
    <t>149</t>
  </si>
  <si>
    <t>00000404-00000411</t>
  </si>
  <si>
    <t>150</t>
  </si>
  <si>
    <t>004000399</t>
  </si>
  <si>
    <t>YOVANNI LETIERI</t>
  </si>
  <si>
    <t>V6550948</t>
  </si>
  <si>
    <t>151</t>
  </si>
  <si>
    <t>004000400</t>
  </si>
  <si>
    <t>152</t>
  </si>
  <si>
    <t>004000414-004000429</t>
  </si>
  <si>
    <t>153</t>
  </si>
  <si>
    <t>004000430</t>
  </si>
  <si>
    <t>BAR RESTAURANT EL BRASERO C.A</t>
  </si>
  <si>
    <t>J000592217</t>
  </si>
  <si>
    <t>154</t>
  </si>
  <si>
    <t>004000431</t>
  </si>
  <si>
    <t>155</t>
  </si>
  <si>
    <t>004000432-004000447</t>
  </si>
  <si>
    <t>156</t>
  </si>
  <si>
    <t>6/3/2020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</si>
  <si>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</si>
  <si>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</si>
  <si>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</si>
  <si>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</si>
  <si>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</si>
  <si>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</si>
  <si>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</si>
  <si>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</si>
  <si>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</si>
  <si>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</si>
  <si>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</si>
  <si>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</si>
  <si>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</si>
  <si>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</si>
  <si>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</si>
  <si>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</si>
  <si>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</si>
  <si>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</si>
  <si>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</si>
  <si>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001000683-001000693</t>
  </si>
  <si>
    <t>176</t>
  </si>
  <si>
    <t>001000694</t>
  </si>
  <si>
    <t>NATALIA HIGUERA</t>
  </si>
  <si>
    <t>V100550262</t>
  </si>
  <si>
    <t>177</t>
  </si>
  <si>
    <t>001000695-001000726</t>
  </si>
  <si>
    <t>178</t>
  </si>
  <si>
    <t>002000372-002000375</t>
  </si>
  <si>
    <t>179</t>
  </si>
  <si>
    <t>002000376</t>
  </si>
  <si>
    <t>180</t>
  </si>
  <si>
    <t>002000377</t>
  </si>
  <si>
    <t>FARMACIA EL GOTERO CA</t>
  </si>
  <si>
    <t>J003160687</t>
  </si>
  <si>
    <t>181</t>
  </si>
  <si>
    <t>002000378-002000422</t>
  </si>
  <si>
    <t>182</t>
  </si>
  <si>
    <t>003000438-003000488</t>
  </si>
  <si>
    <t>183</t>
  </si>
  <si>
    <t>004000448-004000487</t>
  </si>
  <si>
    <t>184</t>
  </si>
  <si>
    <t>7/3/2020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</si>
  <si>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</si>
  <si>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</si>
  <si>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</si>
  <si>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</si>
  <si>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</si>
  <si>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</si>
  <si>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</si>
  <si>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</si>
  <si>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</si>
  <si>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</si>
  <si>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</si>
  <si>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</si>
  <si>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</si>
  <si>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</si>
  <si>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</si>
  <si>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</si>
  <si>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</si>
  <si>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</si>
  <si>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</si>
  <si>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</si>
  <si>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</si>
  <si>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</si>
  <si>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</si>
  <si>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</si>
  <si>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</si>
  <si>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</si>
  <si>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</si>
  <si>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</si>
  <si>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</si>
  <si>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00000757-00000758</t>
  </si>
  <si>
    <t>214</t>
  </si>
  <si>
    <t>001000727-001000735</t>
  </si>
  <si>
    <t>215</t>
  </si>
  <si>
    <t>001000736</t>
  </si>
  <si>
    <t>INVERSIONES MADOYUAL C.A</t>
  </si>
  <si>
    <t>J003484334</t>
  </si>
  <si>
    <t>216</t>
  </si>
  <si>
    <t>001000737-001000755</t>
  </si>
  <si>
    <t>217</t>
  </si>
  <si>
    <t>002000423-002000463</t>
  </si>
  <si>
    <t>218</t>
  </si>
  <si>
    <t>003000489-003000528</t>
  </si>
  <si>
    <t>219</t>
  </si>
  <si>
    <t>003000529</t>
  </si>
  <si>
    <t>220</t>
  </si>
  <si>
    <t>003000530-003000554</t>
  </si>
  <si>
    <t>221</t>
  </si>
  <si>
    <t>003000555</t>
  </si>
  <si>
    <t>REAL TAPAS C.A.</t>
  </si>
  <si>
    <t>J405388218</t>
  </si>
  <si>
    <t>222</t>
  </si>
  <si>
    <t>003000556-003000560</t>
  </si>
  <si>
    <t>223</t>
  </si>
  <si>
    <t>003000026</t>
  </si>
  <si>
    <t>003000454</t>
  </si>
  <si>
    <t>YAMILET UZCATEGUI</t>
  </si>
  <si>
    <t>V14519719</t>
  </si>
  <si>
    <t>224</t>
  </si>
  <si>
    <t>004000488-004000511</t>
  </si>
  <si>
    <t>225</t>
  </si>
  <si>
    <t>005000170-005000182</t>
  </si>
  <si>
    <t>226</t>
  </si>
  <si>
    <t>005000183</t>
  </si>
  <si>
    <t>INVERSIONESARANTMAUPI C.A</t>
  </si>
  <si>
    <t>J412339931</t>
  </si>
  <si>
    <t>227</t>
  </si>
  <si>
    <t>005000184-005000222</t>
  </si>
  <si>
    <t>228</t>
  </si>
  <si>
    <t>8/3/2020</t>
  </si>
  <si>
    <t>229</t>
  </si>
  <si>
    <t>230</t>
  </si>
  <si>
    <t>231</t>
  </si>
  <si>
    <t>001000758-001000772</t>
  </si>
  <si>
    <t>001000773</t>
  </si>
  <si>
    <t>SAVACOSMETISC C.A</t>
  </si>
  <si>
    <t>J314139118</t>
  </si>
  <si>
    <t>001000774-001000817</t>
  </si>
  <si>
    <t>001000818</t>
  </si>
  <si>
    <t>CORPORACION LENOTRE GOURMET C.A</t>
  </si>
  <si>
    <t>J317391004</t>
  </si>
  <si>
    <t>001000819-001000827</t>
  </si>
  <si>
    <t>002000464-002000473</t>
  </si>
  <si>
    <t>003000561-003000615</t>
  </si>
  <si>
    <t>004000512-004000525</t>
  </si>
  <si>
    <t>005000223-005000260</t>
  </si>
  <si>
    <t>Resumen Libro de Ventas</t>
  </si>
  <si>
    <t>Base no Imponible</t>
  </si>
  <si>
    <t>Débito Fiscal</t>
  </si>
  <si>
    <t>IVA Retenido</t>
  </si>
  <si>
    <t>Total Ventas no Gravadas</t>
  </si>
  <si>
    <t>Total Ventas Gravadas Alícuota General</t>
  </si>
  <si>
    <t>Total Ventas Gravadas Alícuota Reducida</t>
  </si>
  <si>
    <t>Total Ventas Gravadas Alícuota General+Adicional</t>
  </si>
  <si>
    <t>Total General Ventas</t>
  </si>
  <si>
    <t>Z1F0017966</t>
  </si>
  <si>
    <t>0012</t>
  </si>
  <si>
    <t>Z1F0017848</t>
  </si>
  <si>
    <t>003000020</t>
  </si>
  <si>
    <t>GALERIADECOMOBILIA.C.A</t>
  </si>
  <si>
    <t>J312806745</t>
  </si>
  <si>
    <t>Z1F0017998</t>
  </si>
  <si>
    <t>0017</t>
  </si>
  <si>
    <t>0019</t>
  </si>
  <si>
    <t>0020</t>
  </si>
  <si>
    <t>0018</t>
  </si>
  <si>
    <t>0016</t>
  </si>
  <si>
    <t>0014</t>
  </si>
  <si>
    <t>0015</t>
  </si>
  <si>
    <t>0013</t>
  </si>
  <si>
    <t>00012-00013</t>
  </si>
  <si>
    <t>232</t>
  </si>
  <si>
    <t>233</t>
  </si>
  <si>
    <t>234</t>
  </si>
  <si>
    <t>235</t>
  </si>
  <si>
    <t>9/3/2020</t>
  </si>
  <si>
    <t>0021</t>
  </si>
  <si>
    <t>00000896-00000897</t>
  </si>
  <si>
    <t>001000829-001000894</t>
  </si>
  <si>
    <t>10/3/2020</t>
  </si>
  <si>
    <t>0022</t>
  </si>
  <si>
    <t>00000898-00000903</t>
  </si>
  <si>
    <t>00000904</t>
  </si>
  <si>
    <t>00000905-00000917</t>
  </si>
  <si>
    <t>00000918</t>
  </si>
  <si>
    <t>00000919-00000924</t>
  </si>
  <si>
    <t>001000924-001000971</t>
  </si>
  <si>
    <t>11/3/2020</t>
  </si>
  <si>
    <t>0023</t>
  </si>
  <si>
    <t>00001156-001072972</t>
  </si>
  <si>
    <t>001000972-001001029</t>
  </si>
  <si>
    <t>001001030</t>
  </si>
  <si>
    <t>INVERSIONES TU PARACHOQUE</t>
  </si>
  <si>
    <t>J404141952</t>
  </si>
  <si>
    <t>12/3/2020</t>
  </si>
  <si>
    <t>0024</t>
  </si>
  <si>
    <t>001001048-001001093</t>
  </si>
  <si>
    <t>001001094</t>
  </si>
  <si>
    <t>JONATHAN ESCALANTE</t>
  </si>
  <si>
    <t>V140058459</t>
  </si>
  <si>
    <t>001001095-001001121</t>
  </si>
  <si>
    <t>13/3/2020</t>
  </si>
  <si>
    <t>0025</t>
  </si>
  <si>
    <t>001001122-001001123</t>
  </si>
  <si>
    <t>001001124</t>
  </si>
  <si>
    <t>PRAGA ALIMENTOS C.A</t>
  </si>
  <si>
    <t>J405959843</t>
  </si>
  <si>
    <t>001001125-001001205</t>
  </si>
  <si>
    <t>14/3/2020</t>
  </si>
  <si>
    <t>0026</t>
  </si>
  <si>
    <t>001001206-001001220</t>
  </si>
  <si>
    <t>001001221</t>
  </si>
  <si>
    <t>001001222-001001307</t>
  </si>
  <si>
    <t>001001308</t>
  </si>
  <si>
    <t>CORPORACION MUNDO SALIFLO C.A</t>
  </si>
  <si>
    <t>J406987824</t>
  </si>
  <si>
    <t>001001309-001001310</t>
  </si>
  <si>
    <t>001001311</t>
  </si>
  <si>
    <t>HOGARES DE LA ESPERANZA</t>
  </si>
  <si>
    <t>J294934471</t>
  </si>
  <si>
    <t>15/3/2020</t>
  </si>
  <si>
    <t>0027</t>
  </si>
  <si>
    <t>001001312-001001345</t>
  </si>
  <si>
    <t>001001346</t>
  </si>
  <si>
    <t>MAXIMINO FER</t>
  </si>
  <si>
    <t>V409234789</t>
  </si>
  <si>
    <t>001001347-001001352</t>
  </si>
  <si>
    <t>001001353</t>
  </si>
  <si>
    <t>FERLUGI TRAVELVIAJES Y TURISMOC.A</t>
  </si>
  <si>
    <t>J408588269</t>
  </si>
  <si>
    <t>001001354</t>
  </si>
  <si>
    <t>001001355-001001411</t>
  </si>
  <si>
    <t>001001412</t>
  </si>
  <si>
    <t>JOSE LUIS</t>
  </si>
  <si>
    <t>V818007564</t>
  </si>
  <si>
    <t>001001413-001001419</t>
  </si>
  <si>
    <t>001000030</t>
  </si>
  <si>
    <t>001001393</t>
  </si>
  <si>
    <t>12/5/2018</t>
  </si>
  <si>
    <t>MANUEL MARQUEZ</t>
  </si>
  <si>
    <t>V10280876</t>
  </si>
  <si>
    <t>002000473-002000501</t>
  </si>
  <si>
    <t>002000502-002000529</t>
  </si>
  <si>
    <t>002000530-002000560</t>
  </si>
  <si>
    <t>002000561-002000609</t>
  </si>
  <si>
    <t>002000610-002000674</t>
  </si>
  <si>
    <t>002000675-002000729</t>
  </si>
  <si>
    <t>003000616-003000662</t>
  </si>
  <si>
    <t>003000663</t>
  </si>
  <si>
    <t>METALURGICA MONTE BLANCO</t>
  </si>
  <si>
    <t>J306682147</t>
  </si>
  <si>
    <t>003000664-003000667</t>
  </si>
  <si>
    <t>003000668-003000719</t>
  </si>
  <si>
    <t>003000720-003000732</t>
  </si>
  <si>
    <t>003000733</t>
  </si>
  <si>
    <t>FRANCISCO DORTA A SUCESORES</t>
  </si>
  <si>
    <t>J000752583</t>
  </si>
  <si>
    <t>003000734-003000775</t>
  </si>
  <si>
    <t>003000776-003000779</t>
  </si>
  <si>
    <t>003000780</t>
  </si>
  <si>
    <t>003000781-003000827</t>
  </si>
  <si>
    <t>003000828</t>
  </si>
  <si>
    <t>BODEGON YESSS CA</t>
  </si>
  <si>
    <t>J413221675</t>
  </si>
  <si>
    <t>003000829-003000892</t>
  </si>
  <si>
    <t>003000893-003001007</t>
  </si>
  <si>
    <t>003001008-003001066</t>
  </si>
  <si>
    <t>003001067</t>
  </si>
  <si>
    <t>SP MASTER SOCIEDAD DE CORRETAJE DE SEGUROS</t>
  </si>
  <si>
    <t>J411931845</t>
  </si>
  <si>
    <t>003001068-003001109</t>
  </si>
  <si>
    <t>004000526-004000537</t>
  </si>
  <si>
    <t>00000536-00000551</t>
  </si>
  <si>
    <t>004000554-004000596</t>
  </si>
  <si>
    <t>004000597-004000637</t>
  </si>
  <si>
    <t>004000027</t>
  </si>
  <si>
    <t>001000932</t>
  </si>
  <si>
    <t>9/5/2018</t>
  </si>
  <si>
    <t>LAURA BORGES</t>
  </si>
  <si>
    <t>V12415136</t>
  </si>
  <si>
    <t>004000638-004000650</t>
  </si>
  <si>
    <t>004000651-004000717</t>
  </si>
  <si>
    <t>004000028</t>
  </si>
  <si>
    <t>004000688</t>
  </si>
  <si>
    <t>KARLA RODRIGUEZ</t>
  </si>
  <si>
    <t>V16007819</t>
  </si>
  <si>
    <t>004000718-004000750</t>
  </si>
  <si>
    <t>004000751</t>
  </si>
  <si>
    <t>RAFAEL GAMBOA</t>
  </si>
  <si>
    <t>V2896408</t>
  </si>
  <si>
    <t>004000752</t>
  </si>
  <si>
    <t>004000753-004000771</t>
  </si>
  <si>
    <t>004000772</t>
  </si>
  <si>
    <t>004000773-004000788</t>
  </si>
  <si>
    <t>005000261-005000299</t>
  </si>
  <si>
    <t>005000300-005000317</t>
  </si>
  <si>
    <t>005000318-005000342</t>
  </si>
  <si>
    <t>005000343</t>
  </si>
  <si>
    <t>SAISHANTIC.A</t>
  </si>
  <si>
    <t>J299375071</t>
  </si>
  <si>
    <t>005000344-005000399</t>
  </si>
  <si>
    <t>005000400-005000475</t>
  </si>
  <si>
    <t>005000476</t>
  </si>
  <si>
    <t>005000477-005000483</t>
  </si>
  <si>
    <t>005000484</t>
  </si>
  <si>
    <t>SERSUBECA C.A.</t>
  </si>
  <si>
    <t>J410219530</t>
  </si>
  <si>
    <t>005000485</t>
  </si>
  <si>
    <t>005000486</t>
  </si>
  <si>
    <t>LEON RIVAS Y ASOCIADOS C.A.</t>
  </si>
  <si>
    <t>J311038078</t>
  </si>
  <si>
    <t>005000487-005000491</t>
  </si>
  <si>
    <t>005000029</t>
  </si>
  <si>
    <t>005000420</t>
  </si>
  <si>
    <t>6/5/2018</t>
  </si>
  <si>
    <t>MARIAN SUAREZ</t>
  </si>
  <si>
    <t>V6932116</t>
  </si>
  <si>
    <t>005000492-005000505</t>
  </si>
  <si>
    <t>005000506</t>
  </si>
  <si>
    <t>LABORATORIO CLINICO SANILAB</t>
  </si>
  <si>
    <t>J299546216</t>
  </si>
  <si>
    <t>005000507</t>
  </si>
  <si>
    <t>005000508</t>
  </si>
  <si>
    <t>005000509-005000557</t>
  </si>
  <si>
    <t>005000558</t>
  </si>
  <si>
    <t>ADRIANA BELLORIN</t>
  </si>
  <si>
    <t>V116646440</t>
  </si>
  <si>
    <t>236</t>
  </si>
  <si>
    <t>005000559-005000560</t>
  </si>
  <si>
    <t>16/3/2020</t>
  </si>
  <si>
    <t>003001110-003001204</t>
  </si>
  <si>
    <t>003001205</t>
  </si>
  <si>
    <t>ELDER LOPEZ</t>
  </si>
  <si>
    <t>V401126049</t>
  </si>
  <si>
    <t>003001206-003001212</t>
  </si>
  <si>
    <t>004000789-004000815</t>
  </si>
  <si>
    <t>17/3/2020</t>
  </si>
  <si>
    <t>003001213-003001294</t>
  </si>
  <si>
    <t>0028</t>
  </si>
  <si>
    <t>004000816-004000842</t>
  </si>
  <si>
    <t>005000561-005000565</t>
  </si>
  <si>
    <t>18/3/2020</t>
  </si>
  <si>
    <t>003001295-003001307</t>
  </si>
  <si>
    <t>003001308</t>
  </si>
  <si>
    <t>003001309-003001365</t>
  </si>
  <si>
    <t>004000843-004000847</t>
  </si>
  <si>
    <t>005000566-005000613</t>
  </si>
  <si>
    <t>005000614</t>
  </si>
  <si>
    <t>005000615-005000622</t>
  </si>
  <si>
    <t>19/3/2020</t>
  </si>
  <si>
    <t>003001366-003001433</t>
  </si>
  <si>
    <t>004000848-004000861</t>
  </si>
  <si>
    <t>005000623-005000625</t>
  </si>
  <si>
    <t>005000626</t>
  </si>
  <si>
    <t>GRUPO DE AMORI 2016 CA</t>
  </si>
  <si>
    <t>J407890808</t>
  </si>
  <si>
    <t>005000627-005000682</t>
  </si>
  <si>
    <t>20/3/2020</t>
  </si>
  <si>
    <t>003001434-003001534</t>
  </si>
  <si>
    <t>004000862-004000896</t>
  </si>
  <si>
    <t>005000683-005000692</t>
  </si>
  <si>
    <t>005000693</t>
  </si>
  <si>
    <t>FUNDAVIGEA</t>
  </si>
  <si>
    <t>J298180811</t>
  </si>
  <si>
    <t>005000694-005000741</t>
  </si>
  <si>
    <t>21/3/2020</t>
  </si>
  <si>
    <t>003001535-003001588</t>
  </si>
  <si>
    <t>0029</t>
  </si>
  <si>
    <t>004000897-004000953</t>
  </si>
  <si>
    <t>005000742-005000788</t>
  </si>
  <si>
    <t>005000789</t>
  </si>
  <si>
    <t>005000790-005000791</t>
  </si>
  <si>
    <t>22/3/2020</t>
  </si>
  <si>
    <t>003001589-003001639</t>
  </si>
  <si>
    <t>0030</t>
  </si>
  <si>
    <t>004000954-004000962</t>
  </si>
  <si>
    <t>004000963</t>
  </si>
  <si>
    <t>DISTRIBUIDORA OAC SUPER CARRIZAL</t>
  </si>
  <si>
    <t>J412200305</t>
  </si>
  <si>
    <t>004000964-004000977</t>
  </si>
  <si>
    <t>005000792-005000835</t>
  </si>
  <si>
    <t>001001420-001001443</t>
  </si>
  <si>
    <t>001001444</t>
  </si>
  <si>
    <t>001001445-001001512</t>
  </si>
  <si>
    <t>001001513-001001550</t>
  </si>
  <si>
    <t>001001551</t>
  </si>
  <si>
    <t>INVERSIONES LRV</t>
  </si>
  <si>
    <t>J412465643</t>
  </si>
  <si>
    <t>001001552-001001616</t>
  </si>
  <si>
    <t>001001617-001001709</t>
  </si>
  <si>
    <t>0031</t>
  </si>
  <si>
    <t>001001710-001001769</t>
  </si>
  <si>
    <t>0032</t>
  </si>
  <si>
    <t>001001770-001001867</t>
  </si>
  <si>
    <t>0033</t>
  </si>
  <si>
    <t>001001868-001001908</t>
  </si>
  <si>
    <t>0034</t>
  </si>
  <si>
    <t>001001909-001001993</t>
  </si>
  <si>
    <t>23/3/2020</t>
  </si>
  <si>
    <t>0035</t>
  </si>
  <si>
    <t>001002011-001002055</t>
  </si>
  <si>
    <t>001000031</t>
  </si>
  <si>
    <t>001002038</t>
  </si>
  <si>
    <t>15/5/2018</t>
  </si>
  <si>
    <t>ANTONIO ORTEGA</t>
  </si>
  <si>
    <t>V12686097</t>
  </si>
  <si>
    <t>00001995-00002004</t>
  </si>
  <si>
    <t>00002005</t>
  </si>
  <si>
    <t>ROYAL EMBASSY XXI</t>
  </si>
  <si>
    <t>J410906839</t>
  </si>
  <si>
    <t>00002006</t>
  </si>
  <si>
    <t>00002007-00002011</t>
  </si>
  <si>
    <t>24/3/2020</t>
  </si>
  <si>
    <t>0036</t>
  </si>
  <si>
    <t>001002056-001002093</t>
  </si>
  <si>
    <t>001002094</t>
  </si>
  <si>
    <t>CARLOS OLMOS</t>
  </si>
  <si>
    <t>V040624674</t>
  </si>
  <si>
    <t>001002095-001002097</t>
  </si>
  <si>
    <t>25/3/2020</t>
  </si>
  <si>
    <t>0037</t>
  </si>
  <si>
    <t>001002098-001002139</t>
  </si>
  <si>
    <t>001002140</t>
  </si>
  <si>
    <t>001002141</t>
  </si>
  <si>
    <t>001002142-001002154</t>
  </si>
  <si>
    <t>26/3/2020</t>
  </si>
  <si>
    <t>0038</t>
  </si>
  <si>
    <t>001002155-001002211</t>
  </si>
  <si>
    <t>001002212</t>
  </si>
  <si>
    <t>FEDERACION CCN</t>
  </si>
  <si>
    <t>J303383009</t>
  </si>
  <si>
    <t>001002213</t>
  </si>
  <si>
    <t>NELSON LOS SANTOS</t>
  </si>
  <si>
    <t>V16887532</t>
  </si>
  <si>
    <t>27/3/2020</t>
  </si>
  <si>
    <t>0039</t>
  </si>
  <si>
    <t>001002214-001002266</t>
  </si>
  <si>
    <t>28/3/2020</t>
  </si>
  <si>
    <t>0040</t>
  </si>
  <si>
    <t>001002267-001002344</t>
  </si>
  <si>
    <t>29/3/2020</t>
  </si>
  <si>
    <t>0041</t>
  </si>
  <si>
    <t>001002345-001002384</t>
  </si>
  <si>
    <t>002000730-002000755</t>
  </si>
  <si>
    <t>002000756-002000772</t>
  </si>
  <si>
    <t>002000773</t>
  </si>
  <si>
    <t>YURAIMA BERRIOS</t>
  </si>
  <si>
    <t>V137640015</t>
  </si>
  <si>
    <t>002000774-002000785</t>
  </si>
  <si>
    <t>002000786-002000829</t>
  </si>
  <si>
    <t>002000830-002000835</t>
  </si>
  <si>
    <t>002000836</t>
  </si>
  <si>
    <t>002000837-002000876</t>
  </si>
  <si>
    <t>002000877-002000915</t>
  </si>
  <si>
    <t>002000916-002000942</t>
  </si>
  <si>
    <t>002000943-002000964</t>
  </si>
  <si>
    <t>002000965-002001002</t>
  </si>
  <si>
    <t>002001003-002001009</t>
  </si>
  <si>
    <t>002001010-002001058</t>
  </si>
  <si>
    <t>002000032</t>
  </si>
  <si>
    <t>002001006</t>
  </si>
  <si>
    <t>14/7/2019</t>
  </si>
  <si>
    <t>FELIX GONZALEZ</t>
  </si>
  <si>
    <t>V3815380</t>
  </si>
  <si>
    <t>002001059-002001075</t>
  </si>
  <si>
    <t>002001076-002001109</t>
  </si>
  <si>
    <t>002000034</t>
  </si>
  <si>
    <t>002001012</t>
  </si>
  <si>
    <t>10/5/2018</t>
  </si>
  <si>
    <t>ANDRES ACEVEDO</t>
  </si>
  <si>
    <t>V82192291</t>
  </si>
  <si>
    <t>002001110-002001148</t>
  </si>
  <si>
    <t>002000035</t>
  </si>
  <si>
    <t>002001134</t>
  </si>
  <si>
    <t>15/7/2019</t>
  </si>
  <si>
    <t>LISZET MARQUEZ</t>
  </si>
  <si>
    <t>V11041668</t>
  </si>
  <si>
    <t>002001149-002001183</t>
  </si>
  <si>
    <t>002001184-002001212</t>
  </si>
  <si>
    <t>003001640-003001651</t>
  </si>
  <si>
    <t>003001652</t>
  </si>
  <si>
    <t>003001653-003001669</t>
  </si>
  <si>
    <t>003001670-003001674</t>
  </si>
  <si>
    <t>003001675</t>
  </si>
  <si>
    <t>003001676-003001680</t>
  </si>
  <si>
    <t>003001681</t>
  </si>
  <si>
    <t>003001682-003001697</t>
  </si>
  <si>
    <t>003001698</t>
  </si>
  <si>
    <t>R R BUSINESS</t>
  </si>
  <si>
    <t>J307459379</t>
  </si>
  <si>
    <t>003001699-003001705</t>
  </si>
  <si>
    <t>003001706-003001768</t>
  </si>
  <si>
    <t>003001769</t>
  </si>
  <si>
    <t>003001770-003001772</t>
  </si>
  <si>
    <t>003001773</t>
  </si>
  <si>
    <t>003001774-003001781</t>
  </si>
  <si>
    <t>003001782-003001812</t>
  </si>
  <si>
    <t>003001813</t>
  </si>
  <si>
    <t>003001814</t>
  </si>
  <si>
    <t>OLIVER MORENO</t>
  </si>
  <si>
    <t>V13637343</t>
  </si>
  <si>
    <t>003001815-003001833</t>
  </si>
  <si>
    <t>003001834</t>
  </si>
  <si>
    <t>INVERSIONESFEMILI 3E21.C.A</t>
  </si>
  <si>
    <t>J403403481</t>
  </si>
  <si>
    <t>003001835-003001870</t>
  </si>
  <si>
    <t>003001871-003001886</t>
  </si>
  <si>
    <t>003001887</t>
  </si>
  <si>
    <t>CHINA CAMC ENGINEERING. CO. LTD</t>
  </si>
  <si>
    <t>J309473859</t>
  </si>
  <si>
    <t>003001888-003001916</t>
  </si>
  <si>
    <t>003001917-003001953</t>
  </si>
  <si>
    <t>004000994-004001013</t>
  </si>
  <si>
    <t>00000977-00000992</t>
  </si>
  <si>
    <t>004001014-004001031</t>
  </si>
  <si>
    <t>004001032-004001056</t>
  </si>
  <si>
    <t>004001057-004001070</t>
  </si>
  <si>
    <t>004001071-004001110</t>
  </si>
  <si>
    <t>004001111-004001150</t>
  </si>
  <si>
    <t>004001151-004001174</t>
  </si>
  <si>
    <t>005000857-005000886</t>
  </si>
  <si>
    <t>00000836-00000856</t>
  </si>
  <si>
    <t>005000887-005000942</t>
  </si>
  <si>
    <t>005000943-005000969</t>
  </si>
  <si>
    <t>005000970</t>
  </si>
  <si>
    <t>005000971-005000978</t>
  </si>
  <si>
    <t>005000979</t>
  </si>
  <si>
    <t>005000980-005000999</t>
  </si>
  <si>
    <t>005000033</t>
  </si>
  <si>
    <t>005000993</t>
  </si>
  <si>
    <t>CARLOS PIÑA</t>
  </si>
  <si>
    <t>V12298071</t>
  </si>
  <si>
    <t>005001000-005001015</t>
  </si>
  <si>
    <t>005001016</t>
  </si>
  <si>
    <t>005001017-005001081</t>
  </si>
  <si>
    <t>005001082-005001115</t>
  </si>
  <si>
    <t>005001116</t>
  </si>
  <si>
    <t>DISTRIBUDORA IRUNMOLE C.A</t>
  </si>
  <si>
    <t>J409154734</t>
  </si>
  <si>
    <t>005001117-005001133</t>
  </si>
  <si>
    <t>005000036</t>
  </si>
  <si>
    <t>005001070</t>
  </si>
  <si>
    <t>ISMENIA PERDOMO</t>
  </si>
  <si>
    <t>V6121768</t>
  </si>
  <si>
    <t>005000037</t>
  </si>
  <si>
    <t>005001068</t>
  </si>
  <si>
    <t>GREYSIX YANEZ</t>
  </si>
  <si>
    <t>V18938203</t>
  </si>
  <si>
    <t>005001134-005001193</t>
  </si>
  <si>
    <t>005001194-005001233</t>
  </si>
  <si>
    <t>LIBRO DE VENTA DESDE EL 02-03-2020 AL 29-03-2020</t>
  </si>
  <si>
    <t>22/2/2020</t>
  </si>
  <si>
    <t>ZIF0017854</t>
  </si>
  <si>
    <t>0003</t>
  </si>
  <si>
    <t>001000002</t>
  </si>
  <si>
    <t>WILLIAMS TORREALBA</t>
  </si>
  <si>
    <t>V14675273</t>
  </si>
  <si>
    <t>001000011</t>
  </si>
  <si>
    <t>3/5/2018</t>
  </si>
  <si>
    <t>ZIF0017966</t>
  </si>
  <si>
    <t>002000002</t>
  </si>
  <si>
    <t xml:space="preserve">V14675273 </t>
  </si>
  <si>
    <t>002000012</t>
  </si>
  <si>
    <t>1/12/2018</t>
  </si>
  <si>
    <t>ZIF0017848</t>
  </si>
  <si>
    <t>003000002</t>
  </si>
  <si>
    <t>003000013</t>
  </si>
  <si>
    <t>ZIF0017963</t>
  </si>
  <si>
    <t>004000002</t>
  </si>
  <si>
    <t>ZIF0017998</t>
  </si>
  <si>
    <t>005000002</t>
  </si>
  <si>
    <t>005000014</t>
  </si>
  <si>
    <t>23/2/2020</t>
  </si>
  <si>
    <t>0004</t>
  </si>
  <si>
    <t>001000003-001000047</t>
  </si>
  <si>
    <t>002000003-002000029</t>
  </si>
  <si>
    <t>003000003-003000019</t>
  </si>
  <si>
    <t>003000021-003000024</t>
  </si>
  <si>
    <t>004000003-004000028</t>
  </si>
  <si>
    <t>004000029</t>
  </si>
  <si>
    <t>004000030-004000032</t>
  </si>
  <si>
    <t>005000003-005000006</t>
  </si>
  <si>
    <t>LIBRO DE VENTA DESDE EL 17-02-2020 AL 01-03-2020</t>
  </si>
  <si>
    <t>24/02/2020</t>
  </si>
  <si>
    <t>0005</t>
  </si>
  <si>
    <t>001000048-001000088</t>
  </si>
  <si>
    <t>001000089</t>
  </si>
  <si>
    <t>CORPORACION DISMED C.A</t>
  </si>
  <si>
    <t>J310326274</t>
  </si>
  <si>
    <t>001000090-001000107</t>
  </si>
  <si>
    <t>25/02/2020</t>
  </si>
  <si>
    <t>0006</t>
  </si>
  <si>
    <t>001000108-001000165</t>
  </si>
  <si>
    <t>134</t>
  </si>
  <si>
    <t>26/02/2020</t>
  </si>
  <si>
    <t>0007</t>
  </si>
  <si>
    <t>001000166-001000176</t>
  </si>
  <si>
    <t>001000177</t>
  </si>
  <si>
    <t>001000178</t>
  </si>
  <si>
    <t>EVELYN FLORES</t>
  </si>
  <si>
    <t>V155518900</t>
  </si>
  <si>
    <t>001000179-001000180</t>
  </si>
  <si>
    <t>001000181</t>
  </si>
  <si>
    <t>MANUFACTURAS PROEXCA C.A</t>
  </si>
  <si>
    <t>J309582470</t>
  </si>
  <si>
    <t>001000182-001000184</t>
  </si>
  <si>
    <t>00000003</t>
  </si>
  <si>
    <t>001000088</t>
  </si>
  <si>
    <t>04/05/2018</t>
  </si>
  <si>
    <t>NOTA DE CREDITO</t>
  </si>
  <si>
    <t>V6858525</t>
  </si>
  <si>
    <t>00000186-00000212</t>
  </si>
  <si>
    <t>27/02/2020</t>
  </si>
  <si>
    <t>001000212-001000264</t>
  </si>
  <si>
    <t>001000265</t>
  </si>
  <si>
    <t>INGENIERIA RORAIMA C.A</t>
  </si>
  <si>
    <t>J296692157</t>
  </si>
  <si>
    <t>001000266-001000267</t>
  </si>
  <si>
    <t>28/02/2020</t>
  </si>
  <si>
    <t>0009</t>
  </si>
  <si>
    <t>001000268-001000324</t>
  </si>
  <si>
    <t>001000021</t>
  </si>
  <si>
    <t>001000310</t>
  </si>
  <si>
    <t>05/05/2018</t>
  </si>
  <si>
    <t>V9472829</t>
  </si>
  <si>
    <t>001000022</t>
  </si>
  <si>
    <t>001000253</t>
  </si>
  <si>
    <t>V6334506</t>
  </si>
  <si>
    <t>29/02/2020</t>
  </si>
  <si>
    <t>0010</t>
  </si>
  <si>
    <t>001000325-001000341</t>
  </si>
  <si>
    <t>001000342</t>
  </si>
  <si>
    <t>CANDY HOUSE AND CHOCOLATE. CA.</t>
  </si>
  <si>
    <t>J411053520</t>
  </si>
  <si>
    <t>001000343-001000388</t>
  </si>
  <si>
    <t>01/03/2020</t>
  </si>
  <si>
    <t>0011</t>
  </si>
  <si>
    <t>001000389-001000416</t>
  </si>
  <si>
    <t>001000417</t>
  </si>
  <si>
    <t>001000418-001000449</t>
  </si>
  <si>
    <t>002000030-002000049</t>
  </si>
  <si>
    <t>002000050-002000064</t>
  </si>
  <si>
    <t>002000065</t>
  </si>
  <si>
    <t>002000066-002000082</t>
  </si>
  <si>
    <t>002000083-002000086</t>
  </si>
  <si>
    <t>002000017</t>
  </si>
  <si>
    <t>002000077</t>
  </si>
  <si>
    <t>10/07/2019</t>
  </si>
  <si>
    <t>V11312997</t>
  </si>
  <si>
    <t>0008</t>
  </si>
  <si>
    <t>002000087-002000113</t>
  </si>
  <si>
    <t>002000019</t>
  </si>
  <si>
    <t>002000103</t>
  </si>
  <si>
    <t>V12687944</t>
  </si>
  <si>
    <t>002000114-002000119</t>
  </si>
  <si>
    <t>002000120</t>
  </si>
  <si>
    <t>INVERSIONES JUAN IGNACIO G0NCALVESPEREIRA</t>
  </si>
  <si>
    <t>V076621710</t>
  </si>
  <si>
    <t>002000121-002000138</t>
  </si>
  <si>
    <t>002000139-002000165</t>
  </si>
  <si>
    <t>002000166-002000198</t>
  </si>
  <si>
    <t>003000025-003000077</t>
  </si>
  <si>
    <t>003000078-003000125</t>
  </si>
  <si>
    <t>003000015</t>
  </si>
  <si>
    <t>003000050</t>
  </si>
  <si>
    <t>15/05/2018</t>
  </si>
  <si>
    <t>V21469821</t>
  </si>
  <si>
    <t>003000126-003000144</t>
  </si>
  <si>
    <t>003000164</t>
  </si>
  <si>
    <t>RUBEN PEÑA</t>
  </si>
  <si>
    <t>V11042026</t>
  </si>
  <si>
    <t>00000146-00000164</t>
  </si>
  <si>
    <t>003000165-003000190</t>
  </si>
  <si>
    <t>003000191</t>
  </si>
  <si>
    <t>003000192-003000240</t>
  </si>
  <si>
    <t>003000215</t>
  </si>
  <si>
    <t>16/05/2018</t>
  </si>
  <si>
    <t>V5304963</t>
  </si>
  <si>
    <t>003000241-003000295</t>
  </si>
  <si>
    <t>003000296</t>
  </si>
  <si>
    <t>TODO VITO I C.A.</t>
  </si>
  <si>
    <t>J296335656</t>
  </si>
  <si>
    <t>003000297-003000332</t>
  </si>
  <si>
    <t>003000333-003000355</t>
  </si>
  <si>
    <t>003000356</t>
  </si>
  <si>
    <t>MEGASERVI 3R.C.A</t>
  </si>
  <si>
    <t>J412341880</t>
  </si>
  <si>
    <t>003000357-003000358</t>
  </si>
  <si>
    <t>004000033-004000051</t>
  </si>
  <si>
    <t>004000052-004000053</t>
  </si>
  <si>
    <t>004000054</t>
  </si>
  <si>
    <t>004000055-004000063</t>
  </si>
  <si>
    <t>004000064</t>
  </si>
  <si>
    <t>004000065-004000084</t>
  </si>
  <si>
    <t>004000016</t>
  </si>
  <si>
    <t>004000074</t>
  </si>
  <si>
    <t>03/08/2019</t>
  </si>
  <si>
    <t>V6362612</t>
  </si>
  <si>
    <t>00000109</t>
  </si>
  <si>
    <t>HECTOR GUEVARA</t>
  </si>
  <si>
    <t>VV18677130</t>
  </si>
  <si>
    <t>004000085-004000102</t>
  </si>
  <si>
    <t>00000101-00000108</t>
  </si>
  <si>
    <t>00000110-00000119</t>
  </si>
  <si>
    <t>004000122-004000152</t>
  </si>
  <si>
    <t>004000153</t>
  </si>
  <si>
    <t>AMARENAS CAKES REPOSTERIA</t>
  </si>
  <si>
    <t>J400736110</t>
  </si>
  <si>
    <t>004000154-004000160</t>
  </si>
  <si>
    <t>004000161-004000171</t>
  </si>
  <si>
    <t>004000172</t>
  </si>
  <si>
    <t>004000173-004000195</t>
  </si>
  <si>
    <t>004000196-004000203</t>
  </si>
  <si>
    <t>004000204</t>
  </si>
  <si>
    <t>004000205-004000220</t>
  </si>
  <si>
    <t>004000221-004000257</t>
  </si>
  <si>
    <t>005000007-005000012</t>
  </si>
  <si>
    <t>00000019</t>
  </si>
  <si>
    <t>00000012-00000018</t>
  </si>
  <si>
    <t>005000021-005000028</t>
  </si>
  <si>
    <t>005000029-005000046</t>
  </si>
  <si>
    <t>005000047-005000080</t>
  </si>
  <si>
    <t>005000081-005000094</t>
  </si>
  <si>
    <t>005000095</t>
  </si>
  <si>
    <t>PROYECTOS E INVERSIONES REIF3126 C.A</t>
  </si>
  <si>
    <t>J299721140</t>
  </si>
  <si>
    <t>005000096-005000126</t>
  </si>
  <si>
    <t>1</t>
  </si>
  <si>
    <t>2</t>
  </si>
  <si>
    <t>3</t>
  </si>
  <si>
    <t>4</t>
  </si>
  <si>
    <t>5</t>
  </si>
  <si>
    <t>6</t>
  </si>
  <si>
    <t>7</t>
  </si>
  <si>
    <t>9</t>
  </si>
  <si>
    <t>10</t>
  </si>
  <si>
    <t>11</t>
  </si>
  <si>
    <t>12</t>
  </si>
  <si>
    <t>13</t>
  </si>
  <si>
    <t>14</t>
  </si>
  <si>
    <t>15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</si>
  <si>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</si>
  <si>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</si>
  <si>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</si>
  <si>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</si>
  <si>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</si>
  <si>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</si>
  <si>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</si>
  <si>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</si>
  <si>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</si>
  <si>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</si>
  <si>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</si>
  <si>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</si>
  <si>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</si>
  <si>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</si>
  <si>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</si>
  <si>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</si>
  <si>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</si>
  <si>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</si>
  <si>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</si>
  <si>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</si>
  <si>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</si>
  <si>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</si>
  <si>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</si>
  <si>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</si>
  <si>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</si>
  <si>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</si>
  <si>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</si>
  <si>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</si>
  <si>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</si>
  <si>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</si>
  <si>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AUTOMERCADO EXPRESS 2707, C.A.  (SUC SAN ANTONIO)</t>
  </si>
  <si>
    <t>AUTOMERCADO EXPRESS 2707, C.A. (SUC SAN ANTONIO)</t>
  </si>
  <si>
    <t>102</t>
  </si>
  <si>
    <t>103</t>
  </si>
  <si>
    <t>104</t>
  </si>
  <si>
    <t>105</t>
  </si>
  <si>
    <t>106</t>
  </si>
  <si>
    <t>109</t>
  </si>
  <si>
    <t>113</t>
  </si>
  <si>
    <t>116</t>
  </si>
  <si>
    <t>117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</si>
  <si>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</si>
  <si>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</si>
  <si>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</si>
  <si>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</si>
  <si>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</si>
  <si>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</si>
  <si>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</si>
  <si>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</si>
  <si>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</si>
  <si>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</si>
  <si>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</si>
  <si>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</si>
  <si>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</si>
  <si>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</si>
  <si>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</si>
  <si>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</si>
  <si>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</si>
  <si>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</si>
  <si>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</si>
  <si>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</si>
  <si>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</si>
  <si>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</si>
  <si>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</si>
  <si>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</si>
  <si>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</si>
  <si>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</si>
  <si>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</si>
  <si>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</si>
  <si>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</si>
  <si>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</si>
  <si>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</si>
  <si>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</si>
  <si>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</si>
  <si>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</si>
  <si>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</si>
  <si>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</si>
  <si>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</si>
  <si>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</si>
  <si>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</si>
  <si>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</si>
  <si>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</si>
  <si>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</si>
  <si>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</si>
  <si>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</si>
  <si>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</si>
  <si>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</si>
  <si>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</si>
  <si>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</si>
  <si>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</si>
  <si>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</si>
  <si>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</si>
  <si>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</si>
  <si>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</si>
  <si>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</si>
  <si>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</si>
  <si>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</si>
  <si>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</si>
  <si>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</si>
  <si>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</si>
  <si>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</si>
  <si>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</si>
  <si>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</si>
  <si>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</si>
  <si>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</si>
  <si>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</si>
  <si>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</si>
  <si>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</si>
  <si>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</si>
  <si>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</si>
  <si>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</si>
  <si>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</si>
  <si>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</si>
  <si>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</si>
  <si>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</si>
  <si>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</si>
  <si>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</si>
  <si>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</si>
  <si>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</si>
  <si>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</si>
  <si>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</si>
  <si>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ALCALDIA</t>
  </si>
  <si>
    <t>MENOS VENTA CIGARRILLOS</t>
  </si>
  <si>
    <t>TOTAL VENTA BRUTA DEL 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</si>
</sst>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##########################"/>
    <numFmt numFmtId="165" formatCode="yyyy\-mm\-dd"/>
    <numFmt numFmtId="166" formatCode="###,###,###,###,##0.00"/>
  </numFmts>
  <fonts count="3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8">
    <xf numFmtId="0" fontId="0" fillId="0" borderId="0" xfId="0"/>
    <xf numFmtId="49" fontId="0" fillId="2" borderId="0" xfId="0" applyNumberFormat="1" applyFill="1"/>
    <xf numFmtId="165" fontId="0" fillId="2" borderId="0" xfId="0" applyNumberFormat="1" applyFill="1"/>
    <xf numFmtId="166" fontId="0" fillId="2" borderId="0" xfId="0" applyNumberFormat="1" applyFill="1"/>
    <xf numFmtId="0" fontId="0" fillId="2" borderId="0" xfId="0" applyFill="1"/>
    <xf numFmtId="0" fontId="1" fillId="2" borderId="0" xfId="0" applyFont="1" applyFill="1" applyAlignment="1">
      <alignment horizontal="center"/>
    </xf>
    <xf numFmtId="43" fontId="0" fillId="2" borderId="0" xfId="1" applyFont="1" applyFill="1"/>
    <xf numFmtId="43" fontId="0" fillId="2" borderId="0" xfId="1" applyFont="1" applyFill="1" applyBorder="1"/>
    <xf numFmtId="0" fontId="1" fillId="2" borderId="0" xfId="0" applyFont="1" applyFill="1" applyAlignment="1">
      <alignment horizontal="left"/>
    </xf>
    <xf numFmtId="0" fontId="0" fillId="2" borderId="1" xfId="0" applyFill="1" applyBorder="1"/>
    <xf numFmtId="0" fontId="0" fillId="2" borderId="0" xfId="0" applyFill="1" applyBorder="1"/>
    <xf numFmtId="0" fontId="0" fillId="2" borderId="0" xfId="0" applyFill="1" applyAlignment="1">
      <alignment horizontal="left"/>
    </xf>
    <xf numFmtId="0" fontId="0" fillId="2" borderId="0" xfId="0" applyFill="1" applyBorder="1" applyAlignment="1">
      <alignment horizontal="left"/>
    </xf>
    <xf numFmtId="49" fontId="0" fillId="0" borderId="1" xfId="0" applyNumberFormat="1" applyFill="1" applyBorder="1"/>
    <xf numFmtId="165" fontId="0" fillId="0" borderId="1" xfId="0" applyNumberFormat="1" applyFill="1" applyBorder="1"/>
    <xf numFmtId="166" fontId="0" fillId="0" borderId="1" xfId="0" applyNumberFormat="1" applyFill="1" applyBorder="1"/>
    <xf numFmtId="43" fontId="0" fillId="0" borderId="1" xfId="1" applyFont="1" applyFill="1" applyBorder="1"/>
    <xf numFmtId="0" fontId="0" fillId="0" borderId="0" xfId="0" applyFill="1"/>
    <xf numFmtId="49" fontId="0" fillId="0" borderId="1" xfId="0" applyNumberFormat="1" applyFill="1" applyBorder="1" applyAlignment="1">
      <alignment horizontal="left"/>
    </xf>
    <xf numFmtId="49" fontId="0" fillId="0" borderId="0" xfId="0" applyNumberFormat="1" applyFill="1"/>
    <xf numFmtId="165" fontId="0" fillId="0" borderId="0" xfId="0" applyNumberFormat="1" applyFill="1"/>
    <xf numFmtId="166" fontId="0" fillId="0" borderId="0" xfId="0" applyNumberFormat="1" applyFill="1"/>
    <xf numFmtId="43" fontId="0" fillId="0" borderId="0" xfId="1" applyFont="1" applyFill="1" applyBorder="1"/>
    <xf numFmtId="43" fontId="0" fillId="0" borderId="0" xfId="1" applyFont="1" applyFill="1"/>
    <xf numFmtId="166" fontId="1" fillId="0" borderId="0" xfId="0" applyNumberFormat="1" applyFont="1" applyFill="1" applyAlignment="1">
      <alignment horizontal="left"/>
    </xf>
    <xf numFmtId="49" fontId="1" fillId="0" borderId="0" xfId="0" applyNumberFormat="1" applyFont="1" applyFill="1" applyAlignment="1">
      <alignment horizontal="left"/>
    </xf>
    <xf numFmtId="43" fontId="1" fillId="0" borderId="0" xfId="1" applyFont="1" applyFill="1" applyBorder="1" applyAlignment="1">
      <alignment horizontal="left"/>
    </xf>
    <xf numFmtId="43" fontId="1" fillId="0" borderId="0" xfId="1" applyFont="1" applyFill="1" applyAlignment="1">
      <alignment horizontal="left"/>
    </xf>
    <xf numFmtId="0" fontId="1" fillId="0" borderId="0" xfId="0" applyFont="1" applyFill="1" applyAlignment="1">
      <alignment horizontal="left"/>
    </xf>
    <xf numFmtId="49" fontId="1" fillId="0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166" fontId="1" fillId="0" borderId="1" xfId="0" applyNumberFormat="1" applyFont="1" applyFill="1" applyBorder="1" applyAlignment="1">
      <alignment horizontal="center" vertical="center" wrapText="1"/>
    </xf>
    <xf numFmtId="43" fontId="1" fillId="0" borderId="1" xfId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43" fontId="1" fillId="0" borderId="0" xfId="1" applyFont="1" applyFill="1"/>
    <xf numFmtId="43" fontId="0" fillId="0" borderId="1" xfId="1" applyFont="1" applyFill="1" applyBorder="1" applyAlignment="1">
      <alignment horizontal="center"/>
    </xf>
    <xf numFmtId="49" fontId="0" fillId="0" borderId="1" xfId="1" applyNumberFormat="1" applyFont="1" applyFill="1" applyBorder="1"/>
    <xf numFmtId="14" fontId="0" fillId="0" borderId="1" xfId="0" applyNumberFormat="1" applyFill="1" applyBorder="1" applyAlignment="1">
      <alignment horizontal="left"/>
    </xf>
    <xf numFmtId="0" fontId="0" fillId="0" borderId="1" xfId="0" applyFill="1" applyBorder="1"/>
    <xf numFmtId="4" fontId="0" fillId="0" borderId="1" xfId="0" applyNumberFormat="1" applyFill="1" applyBorder="1" applyAlignment="1">
      <alignment horizontal="center"/>
    </xf>
    <xf numFmtId="166" fontId="0" fillId="0" borderId="1" xfId="0" applyNumberFormat="1" applyFill="1" applyBorder="1" applyAlignment="1">
      <alignment horizontal="left"/>
    </xf>
    <xf numFmtId="49" fontId="0" fillId="0" borderId="1" xfId="0" applyNumberFormat="1" applyFont="1" applyFill="1" applyBorder="1" applyAlignment="1">
      <alignment horizontal="left"/>
    </xf>
    <xf numFmtId="43" fontId="0" fillId="0" borderId="1" xfId="1" applyFont="1" applyFill="1" applyBorder="1" applyAlignment="1">
      <alignment horizontal="left"/>
    </xf>
    <xf numFmtId="43" fontId="2" fillId="0" borderId="1" xfId="1" applyFont="1" applyFill="1" applyBorder="1" applyAlignment="1">
      <alignment horizontal="left"/>
    </xf>
    <xf numFmtId="49" fontId="0" fillId="3" borderId="0" xfId="0" applyNumberFormat="1" applyFill="1"/>
    <xf numFmtId="165" fontId="0" fillId="3" borderId="0" xfId="0" applyNumberFormat="1" applyFill="1"/>
    <xf numFmtId="166" fontId="0" fillId="3" borderId="0" xfId="0" applyNumberFormat="1" applyFill="1"/>
    <xf numFmtId="43" fontId="0" fillId="3" borderId="0" xfId="1" applyFont="1" applyFill="1"/>
    <xf numFmtId="4" fontId="0" fillId="3" borderId="2" xfId="0" applyNumberFormat="1" applyFill="1" applyBorder="1" applyAlignment="1">
      <alignment horizontal="center"/>
    </xf>
    <xf numFmtId="4" fontId="0" fillId="3" borderId="0" xfId="0" applyNumberFormat="1" applyFill="1" applyAlignment="1">
      <alignment horizontal="center"/>
    </xf>
    <xf numFmtId="0" fontId="1" fillId="0" borderId="0" xfId="0" applyFont="1" applyFill="1" applyAlignment="1">
      <alignment horizontal="left"/>
    </xf>
    <xf numFmtId="164" fontId="1" fillId="0" borderId="0" xfId="0" applyNumberFormat="1" applyFont="1" applyFill="1" applyAlignment="1">
      <alignment horizontal="left"/>
    </xf>
    <xf numFmtId="49" fontId="0" fillId="3" borderId="1" xfId="0" applyNumberFormat="1" applyFill="1" applyBorder="1"/>
    <xf numFmtId="165" fontId="0" fillId="3" borderId="1" xfId="0" applyNumberFormat="1" applyFill="1" applyBorder="1"/>
    <xf numFmtId="166" fontId="0" fillId="3" borderId="1" xfId="0" applyNumberFormat="1" applyFill="1" applyBorder="1"/>
    <xf numFmtId="43" fontId="0" fillId="3" borderId="1" xfId="1" applyFont="1" applyFill="1" applyBorder="1"/>
    <xf numFmtId="43" fontId="0" fillId="3" borderId="1" xfId="1" applyFont="1" applyFill="1" applyBorder="1" applyAlignment="1">
      <alignment horizontal="center"/>
    </xf>
    <xf numFmtId="0" fontId="0" fillId="3" borderId="0" xfId="0" applyFill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Q131"/>
  <sheetViews>
    <sheetView workbookViewId="0">
      <pane ySplit="7" topLeftCell="A110" activePane="bottomLeft" state="frozen"/>
      <selection activeCell="O1" sqref="O1"/>
      <selection pane="bottomLeft" activeCell="H128" sqref="H128"/>
    </sheetView>
  </sheetViews>
  <sheetFormatPr baseColWidth="10" defaultRowHeight="15" x14ac:dyDescent="0.25"/>
  <cols>
    <col min="1" max="1" width="6.28515625" style="1" bestFit="1" customWidth="1"/>
    <col min="2" max="2" width="10.42578125" style="2" bestFit="1" customWidth="1"/>
    <col min="3" max="3" width="9.85546875" style="1" customWidth="1"/>
    <col min="4" max="4" width="5.5703125" style="1" bestFit="1" customWidth="1"/>
    <col min="5" max="5" width="12" style="1" bestFit="1" customWidth="1"/>
    <col min="6" max="6" width="6.7109375" style="1" customWidth="1"/>
    <col min="7" max="7" width="5.85546875" style="1" customWidth="1"/>
    <col min="8" max="8" width="19.85546875" style="1" bestFit="1" customWidth="1"/>
    <col min="9" max="9" width="10.7109375" style="3" customWidth="1"/>
    <col min="10" max="10" width="17" style="3" customWidth="1"/>
    <col min="11" max="11" width="16.140625" style="3" customWidth="1"/>
    <col min="12" max="12" width="13" style="3" customWidth="1"/>
    <col min="13" max="13" width="14" style="3" customWidth="1"/>
    <col min="14" max="14" width="11.85546875" style="1" customWidth="1"/>
    <col min="15" max="15" width="36.85546875" style="1" customWidth="1"/>
    <col min="16" max="16" width="12.42578125" style="1" customWidth="1"/>
    <col min="17" max="17" width="16.85546875" style="6" bestFit="1" customWidth="1"/>
    <col min="18" max="18" width="5.140625" style="6" customWidth="1"/>
    <col min="19" max="19" width="16.85546875" style="6" bestFit="1" customWidth="1"/>
    <col min="20" max="20" width="14.42578125" style="6" customWidth="1"/>
    <col min="21" max="21" width="6.42578125" style="6" customWidth="1"/>
    <col min="22" max="22" width="15.42578125" style="6" customWidth="1"/>
    <col min="23" max="23" width="15.42578125" style="3" customWidth="1"/>
    <col min="24" max="24" width="6.85546875" style="1" customWidth="1"/>
    <col min="25" max="25" width="16" style="3" customWidth="1"/>
    <col min="26" max="26" width="10.7109375" style="6" customWidth="1"/>
    <col min="27" max="27" width="6.42578125" style="6" customWidth="1"/>
    <col min="28" max="28" width="9.7109375" style="6" customWidth="1"/>
    <col min="29" max="29" width="12.42578125" style="6" customWidth="1"/>
    <col min="30" max="30" width="5.5703125" style="6" customWidth="1"/>
    <col min="31" max="31" width="12.140625" style="6" customWidth="1"/>
    <col min="32" max="16384" width="11.42578125" style="4"/>
  </cols>
  <sheetData>
    <row r="1" spans="1:32 16122:16371" x14ac:dyDescent="0.25">
      <c r="A1" s="19"/>
      <c r="B1" s="20"/>
      <c r="C1" s="19"/>
      <c r="D1" s="19"/>
      <c r="E1" s="19"/>
      <c r="F1" s="19"/>
      <c r="G1" s="19"/>
      <c r="H1" s="19"/>
      <c r="I1" s="21"/>
      <c r="J1" s="21"/>
      <c r="K1" s="21"/>
      <c r="L1" s="21"/>
      <c r="M1" s="21"/>
      <c r="N1" s="19"/>
      <c r="O1" s="19"/>
      <c r="P1" s="22"/>
      <c r="Q1" s="22"/>
      <c r="R1" s="23"/>
      <c r="S1" s="23"/>
      <c r="T1" s="23"/>
      <c r="U1" s="23"/>
      <c r="V1" s="23"/>
      <c r="W1" s="21"/>
      <c r="X1" s="19"/>
      <c r="Y1" s="21"/>
      <c r="Z1" s="23"/>
      <c r="AA1" s="23"/>
      <c r="AB1" s="23"/>
      <c r="AC1" s="23"/>
      <c r="AD1" s="23"/>
      <c r="AE1" s="23"/>
    </row>
    <row r="2" spans="1:32 16122:16371" s="8" customFormat="1" x14ac:dyDescent="0.25">
      <c r="A2" s="50" t="s">
        <v>1008</v>
      </c>
      <c r="B2" s="50"/>
      <c r="C2" s="50"/>
      <c r="D2" s="50"/>
      <c r="E2" s="50"/>
      <c r="F2" s="50"/>
      <c r="G2" s="50"/>
      <c r="H2" s="50"/>
      <c r="I2" s="50"/>
      <c r="J2" s="24"/>
      <c r="K2" s="24"/>
      <c r="L2" s="24"/>
      <c r="M2" s="24"/>
      <c r="N2" s="25"/>
      <c r="O2" s="25"/>
      <c r="P2" s="26"/>
      <c r="Q2" s="26"/>
      <c r="R2" s="27"/>
      <c r="S2" s="27"/>
      <c r="T2" s="27"/>
      <c r="U2" s="27"/>
      <c r="V2" s="27"/>
      <c r="W2" s="24"/>
      <c r="X2" s="25"/>
      <c r="Y2" s="24"/>
      <c r="Z2" s="27"/>
      <c r="AA2" s="27"/>
      <c r="AB2" s="27"/>
      <c r="AC2" s="27"/>
      <c r="AD2" s="27"/>
      <c r="AE2" s="27"/>
    </row>
    <row r="3" spans="1:32 16122:16371" s="8" customFormat="1" x14ac:dyDescent="0.25">
      <c r="A3" s="51" t="s">
        <v>0</v>
      </c>
      <c r="B3" s="51"/>
      <c r="C3" s="51"/>
      <c r="D3" s="51"/>
      <c r="E3" s="51"/>
      <c r="F3" s="51"/>
      <c r="G3" s="51"/>
      <c r="H3" s="51"/>
      <c r="I3" s="51"/>
      <c r="J3" s="24"/>
      <c r="K3" s="24"/>
      <c r="L3" s="24"/>
      <c r="M3" s="24"/>
      <c r="N3" s="25"/>
      <c r="O3" s="25"/>
      <c r="P3" s="26"/>
      <c r="Q3" s="26"/>
      <c r="R3" s="27"/>
      <c r="S3" s="27"/>
      <c r="T3" s="27"/>
      <c r="U3" s="27"/>
      <c r="V3" s="27"/>
      <c r="W3" s="24"/>
      <c r="X3" s="25"/>
      <c r="Y3" s="24"/>
      <c r="Z3" s="27"/>
      <c r="AA3" s="27"/>
      <c r="AB3" s="27"/>
      <c r="AC3" s="27"/>
      <c r="AD3" s="27"/>
      <c r="AE3" s="27"/>
    </row>
    <row r="4" spans="1:32 16122:16371" s="8" customFormat="1" x14ac:dyDescent="0.25">
      <c r="A4" s="51" t="s">
        <v>819</v>
      </c>
      <c r="B4" s="51"/>
      <c r="C4" s="51"/>
      <c r="D4" s="51"/>
      <c r="E4" s="51"/>
      <c r="F4" s="51"/>
      <c r="G4" s="51"/>
      <c r="H4" s="51"/>
      <c r="I4" s="51"/>
      <c r="J4" s="24"/>
      <c r="K4" s="24"/>
      <c r="L4" s="24"/>
      <c r="M4" s="24"/>
      <c r="N4" s="25"/>
      <c r="O4" s="27"/>
      <c r="P4" s="26"/>
      <c r="Q4" s="26"/>
      <c r="R4" s="27"/>
      <c r="S4" s="27"/>
      <c r="T4" s="27"/>
      <c r="U4" s="27"/>
      <c r="V4" s="27"/>
      <c r="W4" s="24"/>
      <c r="X4" s="25"/>
      <c r="Y4" s="24"/>
      <c r="Z4" s="27"/>
      <c r="AA4" s="27"/>
      <c r="AB4" s="27"/>
      <c r="AC4" s="27"/>
      <c r="AD4" s="27"/>
      <c r="AE4" s="27"/>
    </row>
    <row r="5" spans="1:32 16122:16371" s="8" customFormat="1" x14ac:dyDescent="0.25">
      <c r="A5" s="50"/>
      <c r="B5" s="50"/>
      <c r="C5" s="50"/>
      <c r="D5" s="50"/>
      <c r="E5" s="50"/>
      <c r="F5" s="50"/>
      <c r="G5" s="50"/>
      <c r="H5" s="50"/>
      <c r="I5" s="50"/>
      <c r="J5" s="24"/>
      <c r="K5" s="24"/>
      <c r="L5" s="24"/>
      <c r="M5" s="24"/>
      <c r="N5" s="25"/>
      <c r="O5" s="27"/>
      <c r="P5" s="26"/>
      <c r="Q5" s="26"/>
      <c r="R5" s="27"/>
      <c r="S5" s="27"/>
      <c r="T5" s="27"/>
      <c r="U5" s="27"/>
      <c r="V5" s="27"/>
      <c r="W5" s="24"/>
      <c r="X5" s="25"/>
      <c r="Y5" s="24"/>
      <c r="Z5" s="27"/>
      <c r="AA5" s="27"/>
      <c r="AB5" s="27"/>
      <c r="AC5" s="27"/>
      <c r="AD5" s="27"/>
      <c r="AE5" s="27"/>
    </row>
    <row r="6" spans="1:32 16122:16371" x14ac:dyDescent="0.25">
      <c r="A6" s="19"/>
      <c r="B6" s="20"/>
      <c r="C6" s="19"/>
      <c r="D6" s="19"/>
      <c r="E6" s="19"/>
      <c r="F6" s="19"/>
      <c r="G6" s="19"/>
      <c r="H6" s="19"/>
      <c r="I6" s="21"/>
      <c r="J6" s="21"/>
      <c r="K6" s="21"/>
      <c r="L6" s="21"/>
      <c r="M6" s="21"/>
      <c r="N6" s="19"/>
      <c r="O6" s="19"/>
      <c r="P6" s="19"/>
      <c r="Q6" s="23"/>
      <c r="R6" s="23"/>
      <c r="S6" s="23"/>
      <c r="T6" s="23"/>
      <c r="U6" s="23"/>
      <c r="V6" s="23"/>
      <c r="W6" s="21"/>
      <c r="X6" s="19"/>
      <c r="Y6" s="21"/>
      <c r="Z6" s="23"/>
      <c r="AA6" s="23"/>
      <c r="AB6" s="23"/>
      <c r="AC6" s="23"/>
      <c r="AD6" s="23"/>
      <c r="AE6" s="23"/>
    </row>
    <row r="7" spans="1:32 16122:16371" s="5" customFormat="1" ht="81.75" customHeight="1" x14ac:dyDescent="0.25">
      <c r="A7" s="29" t="s">
        <v>1</v>
      </c>
      <c r="B7" s="30" t="s">
        <v>2</v>
      </c>
      <c r="C7" s="29" t="s">
        <v>3</v>
      </c>
      <c r="D7" s="29" t="s">
        <v>4</v>
      </c>
      <c r="E7" s="29" t="s">
        <v>5</v>
      </c>
      <c r="F7" s="29" t="s">
        <v>6</v>
      </c>
      <c r="G7" s="29" t="s">
        <v>7</v>
      </c>
      <c r="H7" s="29" t="s">
        <v>8</v>
      </c>
      <c r="I7" s="31" t="s">
        <v>9</v>
      </c>
      <c r="J7" s="31" t="s">
        <v>10</v>
      </c>
      <c r="K7" s="31" t="s">
        <v>11</v>
      </c>
      <c r="L7" s="31" t="s">
        <v>12</v>
      </c>
      <c r="M7" s="31" t="s">
        <v>13</v>
      </c>
      <c r="N7" s="29" t="s">
        <v>14</v>
      </c>
      <c r="O7" s="29" t="s">
        <v>15</v>
      </c>
      <c r="P7" s="29" t="s">
        <v>16</v>
      </c>
      <c r="Q7" s="32" t="s">
        <v>17</v>
      </c>
      <c r="R7" s="32" t="s">
        <v>18</v>
      </c>
      <c r="S7" s="32" t="s">
        <v>19</v>
      </c>
      <c r="T7" s="32" t="s">
        <v>20</v>
      </c>
      <c r="U7" s="32" t="s">
        <v>21</v>
      </c>
      <c r="V7" s="32" t="s">
        <v>22</v>
      </c>
      <c r="W7" s="31" t="s">
        <v>23</v>
      </c>
      <c r="X7" s="29" t="s">
        <v>24</v>
      </c>
      <c r="Y7" s="31" t="s">
        <v>25</v>
      </c>
      <c r="Z7" s="32" t="s">
        <v>26</v>
      </c>
      <c r="AA7" s="32" t="s">
        <v>27</v>
      </c>
      <c r="AB7" s="32" t="s">
        <v>28</v>
      </c>
      <c r="AC7" s="32" t="s">
        <v>29</v>
      </c>
      <c r="AD7" s="32" t="s">
        <v>30</v>
      </c>
      <c r="AE7" s="32" t="s">
        <v>31</v>
      </c>
    </row>
    <row r="8" spans="1:32 16122:16371" s="10" customFormat="1" x14ac:dyDescent="0.25">
      <c r="A8" s="36" t="s">
        <v>964</v>
      </c>
      <c r="B8" s="37" t="s">
        <v>788</v>
      </c>
      <c r="C8" s="38" t="s">
        <v>51</v>
      </c>
      <c r="D8" s="38" t="s">
        <v>39</v>
      </c>
      <c r="E8" s="38" t="s">
        <v>801</v>
      </c>
      <c r="F8" s="38" t="s">
        <v>790</v>
      </c>
      <c r="G8" s="38" t="s">
        <v>34</v>
      </c>
      <c r="H8" s="38" t="s">
        <v>802</v>
      </c>
      <c r="I8" s="38" t="s">
        <v>35</v>
      </c>
      <c r="J8" s="38" t="s">
        <v>35</v>
      </c>
      <c r="K8" s="38" t="s">
        <v>35</v>
      </c>
      <c r="L8" s="38" t="s">
        <v>35</v>
      </c>
      <c r="M8" s="38">
        <v>0</v>
      </c>
      <c r="N8" s="38" t="s">
        <v>35</v>
      </c>
      <c r="O8" s="38" t="s">
        <v>792</v>
      </c>
      <c r="P8" s="38" t="s">
        <v>793</v>
      </c>
      <c r="Q8" s="16">
        <v>708899.1</v>
      </c>
      <c r="R8" s="16">
        <v>0</v>
      </c>
      <c r="S8" s="16">
        <v>708899.1</v>
      </c>
      <c r="T8" s="16">
        <v>0</v>
      </c>
      <c r="U8" s="16">
        <v>16</v>
      </c>
      <c r="V8" s="16">
        <v>0</v>
      </c>
      <c r="W8" s="16">
        <v>0</v>
      </c>
      <c r="X8" s="16">
        <v>16</v>
      </c>
      <c r="Y8" s="16">
        <v>0</v>
      </c>
      <c r="Z8" s="39">
        <v>0</v>
      </c>
      <c r="AA8" s="39">
        <v>8</v>
      </c>
      <c r="AB8" s="39">
        <v>0</v>
      </c>
      <c r="AC8" s="38">
        <v>0</v>
      </c>
      <c r="AD8" s="39">
        <v>8</v>
      </c>
      <c r="AE8" s="38">
        <v>0</v>
      </c>
    </row>
    <row r="9" spans="1:32 16122:16371" s="10" customFormat="1" x14ac:dyDescent="0.25">
      <c r="A9" s="36" t="s">
        <v>965</v>
      </c>
      <c r="B9" s="37" t="s">
        <v>788</v>
      </c>
      <c r="C9" s="38" t="s">
        <v>51</v>
      </c>
      <c r="D9" s="38" t="s">
        <v>39</v>
      </c>
      <c r="E9" s="38" t="s">
        <v>801</v>
      </c>
      <c r="F9" s="38" t="s">
        <v>790</v>
      </c>
      <c r="G9" s="38" t="s">
        <v>85</v>
      </c>
      <c r="H9" s="38" t="s">
        <v>35</v>
      </c>
      <c r="I9" s="38" t="s">
        <v>803</v>
      </c>
      <c r="J9" s="38" t="s">
        <v>35</v>
      </c>
      <c r="K9" s="38" t="s">
        <v>802</v>
      </c>
      <c r="L9" s="38" t="s">
        <v>800</v>
      </c>
      <c r="M9" s="38">
        <v>44.2</v>
      </c>
      <c r="N9" s="38" t="s">
        <v>89</v>
      </c>
      <c r="O9" s="38" t="s">
        <v>792</v>
      </c>
      <c r="P9" s="38" t="s">
        <v>793</v>
      </c>
      <c r="Q9" s="16">
        <v>-708899.1</v>
      </c>
      <c r="R9" s="16">
        <v>0</v>
      </c>
      <c r="S9" s="16">
        <v>-708899.1</v>
      </c>
      <c r="T9" s="16">
        <v>0</v>
      </c>
      <c r="U9" s="16">
        <v>16</v>
      </c>
      <c r="V9" s="16">
        <v>0</v>
      </c>
      <c r="W9" s="16">
        <v>0</v>
      </c>
      <c r="X9" s="16">
        <v>16</v>
      </c>
      <c r="Y9" s="16">
        <v>0</v>
      </c>
      <c r="Z9" s="39">
        <v>0</v>
      </c>
      <c r="AA9" s="39">
        <v>8</v>
      </c>
      <c r="AB9" s="39">
        <v>0</v>
      </c>
      <c r="AC9" s="38">
        <v>0</v>
      </c>
      <c r="AD9" s="39">
        <v>8</v>
      </c>
      <c r="AE9" s="38">
        <v>0</v>
      </c>
      <c r="WVW9" s="9"/>
      <c r="WVX9" s="9"/>
      <c r="WVY9" s="9"/>
      <c r="WVZ9" s="9"/>
      <c r="WWA9" s="9"/>
      <c r="WWB9" s="9"/>
      <c r="WWC9" s="9"/>
      <c r="WWD9" s="9"/>
      <c r="WWE9" s="9"/>
      <c r="WWF9" s="9"/>
      <c r="WWG9" s="9"/>
      <c r="WWH9" s="9"/>
      <c r="WWI9" s="9"/>
      <c r="WWJ9" s="9"/>
      <c r="WWK9" s="9"/>
      <c r="WWL9" s="9"/>
      <c r="WWM9" s="9"/>
      <c r="WWN9" s="9"/>
      <c r="WWO9" s="9"/>
      <c r="WWP9" s="9"/>
      <c r="WWQ9" s="9"/>
      <c r="WWR9" s="9"/>
      <c r="WWS9" s="9"/>
      <c r="WWT9" s="9"/>
      <c r="WWU9" s="9"/>
      <c r="WWV9" s="9"/>
      <c r="WWW9" s="9"/>
      <c r="WWX9" s="9"/>
      <c r="WWY9" s="9"/>
      <c r="WWZ9" s="9"/>
      <c r="WXA9" s="9"/>
      <c r="WXB9" s="9"/>
      <c r="WXC9" s="9"/>
      <c r="WXD9" s="9"/>
      <c r="WXE9" s="9"/>
      <c r="WXF9" s="9"/>
      <c r="WXG9" s="9"/>
      <c r="WXH9" s="9"/>
      <c r="WXI9" s="9"/>
      <c r="WXJ9" s="9"/>
      <c r="WXM9" s="9"/>
      <c r="WXN9" s="9"/>
      <c r="WXO9" s="9"/>
      <c r="WXP9" s="9"/>
      <c r="WXQ9" s="9"/>
      <c r="WXR9" s="9"/>
      <c r="WXS9" s="9"/>
      <c r="WXT9" s="9"/>
      <c r="WXU9" s="9"/>
      <c r="WXV9" s="9"/>
      <c r="WXW9" s="9"/>
      <c r="WXX9" s="9"/>
      <c r="WXY9" s="9"/>
      <c r="WXZ9" s="9"/>
      <c r="WYA9" s="9"/>
      <c r="WYB9" s="9"/>
      <c r="WYC9" s="9"/>
      <c r="WYD9" s="9"/>
      <c r="WYE9" s="9"/>
      <c r="WYH9" s="9"/>
      <c r="WYI9" s="9"/>
      <c r="WYJ9" s="9"/>
      <c r="WYK9" s="9"/>
      <c r="WYL9" s="9"/>
      <c r="WYM9" s="9"/>
      <c r="WYN9" s="9"/>
      <c r="WYO9" s="9"/>
      <c r="WYP9" s="9"/>
      <c r="WYQ9" s="9"/>
      <c r="WYR9" s="9"/>
      <c r="WYS9" s="9"/>
      <c r="WYT9" s="9"/>
      <c r="WYU9" s="9"/>
      <c r="WYV9" s="9"/>
      <c r="WYW9" s="9"/>
      <c r="WYX9" s="9"/>
      <c r="WYY9" s="9"/>
      <c r="WYZ9" s="9"/>
      <c r="WZC9" s="9"/>
      <c r="WZD9" s="9"/>
      <c r="WZE9" s="9"/>
      <c r="WZF9" s="9"/>
      <c r="WZG9" s="9"/>
      <c r="WZH9" s="9"/>
      <c r="WZI9" s="9"/>
      <c r="WZJ9" s="9"/>
      <c r="WZK9" s="9"/>
      <c r="WZL9" s="9"/>
      <c r="WZM9" s="9"/>
      <c r="WZN9" s="9"/>
      <c r="WZO9" s="9"/>
      <c r="WZP9" s="9"/>
      <c r="WZQ9" s="9"/>
      <c r="WZR9" s="9"/>
      <c r="WZS9" s="9"/>
      <c r="WZT9" s="9"/>
      <c r="WZU9" s="9"/>
      <c r="WZX9" s="9"/>
      <c r="WZY9" s="9"/>
      <c r="WZZ9" s="9"/>
      <c r="XAA9" s="9"/>
      <c r="XAB9" s="9"/>
      <c r="XAC9" s="9"/>
      <c r="XAD9" s="9"/>
      <c r="XAE9" s="9"/>
      <c r="XAF9" s="9"/>
      <c r="XAG9" s="9"/>
      <c r="XAH9" s="9"/>
      <c r="XAI9" s="9"/>
      <c r="XAJ9" s="9"/>
      <c r="XAK9" s="9"/>
      <c r="XAL9" s="9"/>
      <c r="XAM9" s="9"/>
      <c r="XAN9" s="9"/>
      <c r="XAO9" s="9"/>
      <c r="XAP9" s="9"/>
      <c r="XAS9" s="9"/>
      <c r="XAT9" s="9"/>
      <c r="XAU9" s="9"/>
      <c r="XAV9" s="9"/>
      <c r="XAW9" s="9"/>
      <c r="XAX9" s="9"/>
      <c r="XAY9" s="9"/>
      <c r="XAZ9" s="9"/>
      <c r="XBA9" s="9"/>
      <c r="XBB9" s="9"/>
      <c r="XBC9" s="9"/>
      <c r="XBD9" s="9"/>
      <c r="XBE9" s="9"/>
      <c r="XBF9" s="9"/>
      <c r="XBG9" s="9"/>
      <c r="XBH9" s="9"/>
      <c r="XBI9" s="9"/>
      <c r="XBJ9" s="9"/>
      <c r="XBK9" s="9"/>
      <c r="XBN9" s="9"/>
      <c r="XBO9" s="9"/>
      <c r="XBP9" s="9"/>
      <c r="XBQ9" s="9"/>
      <c r="XBR9" s="9"/>
      <c r="XBS9" s="9"/>
      <c r="XBT9" s="9"/>
      <c r="XBU9" s="9"/>
      <c r="XBV9" s="9"/>
      <c r="XBW9" s="9"/>
      <c r="XBX9" s="9"/>
      <c r="XBY9" s="9"/>
      <c r="XBZ9" s="9"/>
      <c r="XCA9" s="9"/>
      <c r="XCB9" s="9"/>
      <c r="XCC9" s="9"/>
      <c r="XCD9" s="9"/>
      <c r="XCE9" s="9"/>
      <c r="XCF9" s="9"/>
      <c r="XCI9" s="9"/>
      <c r="XCJ9" s="9"/>
      <c r="XCK9" s="9"/>
      <c r="XCL9" s="9"/>
      <c r="XCM9" s="9"/>
      <c r="XCN9" s="9"/>
      <c r="XCO9" s="9"/>
      <c r="XCP9" s="9"/>
      <c r="XCQ9" s="9"/>
      <c r="XCR9" s="9"/>
      <c r="XCS9" s="9"/>
      <c r="XCT9" s="9"/>
      <c r="XCU9" s="9"/>
      <c r="XCV9" s="9"/>
      <c r="XCW9" s="9"/>
      <c r="XCX9" s="9"/>
      <c r="XCY9" s="9"/>
      <c r="XCZ9" s="9"/>
      <c r="XDA9" s="9"/>
      <c r="XDD9" s="9"/>
      <c r="XDE9" s="9"/>
      <c r="XDF9" s="9"/>
      <c r="XDG9" s="9"/>
      <c r="XDH9" s="9"/>
      <c r="XDI9" s="9"/>
      <c r="XDJ9" s="9"/>
      <c r="XDK9" s="9"/>
      <c r="XDL9" s="9"/>
      <c r="XDM9" s="9"/>
      <c r="XDN9" s="9"/>
      <c r="XDO9" s="9"/>
      <c r="XDP9" s="9"/>
      <c r="XDQ9" s="9"/>
      <c r="XDR9" s="9"/>
      <c r="XDS9" s="9"/>
      <c r="XDT9" s="9"/>
      <c r="XDU9" s="9"/>
      <c r="XDV9" s="9"/>
      <c r="XDY9" s="9"/>
      <c r="XDZ9" s="9"/>
      <c r="XEA9" s="9"/>
      <c r="XEB9" s="9"/>
      <c r="XEC9" s="9"/>
      <c r="XED9" s="9"/>
      <c r="XEE9" s="9"/>
      <c r="XEF9" s="9"/>
      <c r="XEG9" s="9"/>
      <c r="XEH9" s="9"/>
      <c r="XEI9" s="9"/>
      <c r="XEJ9" s="9"/>
      <c r="XEK9" s="9"/>
      <c r="XEL9" s="9"/>
      <c r="XEM9" s="9"/>
      <c r="XEN9" s="9"/>
      <c r="XEO9" s="9"/>
      <c r="XEP9" s="9"/>
      <c r="XEQ9" s="9"/>
    </row>
    <row r="10" spans="1:32 16122:16371" s="10" customFormat="1" x14ac:dyDescent="0.25">
      <c r="A10" s="36" t="s">
        <v>966</v>
      </c>
      <c r="B10" s="37" t="s">
        <v>788</v>
      </c>
      <c r="C10" s="38" t="s">
        <v>51</v>
      </c>
      <c r="D10" s="38" t="s">
        <v>33</v>
      </c>
      <c r="E10" s="38" t="s">
        <v>789</v>
      </c>
      <c r="F10" s="38" t="s">
        <v>790</v>
      </c>
      <c r="G10" s="38" t="s">
        <v>34</v>
      </c>
      <c r="H10" s="38" t="s">
        <v>791</v>
      </c>
      <c r="I10" s="38" t="s">
        <v>35</v>
      </c>
      <c r="J10" s="38" t="s">
        <v>35</v>
      </c>
      <c r="K10" s="38" t="s">
        <v>35</v>
      </c>
      <c r="L10" s="38" t="s">
        <v>35</v>
      </c>
      <c r="M10" s="38">
        <v>0</v>
      </c>
      <c r="N10" s="38" t="s">
        <v>35</v>
      </c>
      <c r="O10" s="38" t="s">
        <v>792</v>
      </c>
      <c r="P10" s="38" t="s">
        <v>793</v>
      </c>
      <c r="Q10" s="16">
        <v>73382.740000000005</v>
      </c>
      <c r="R10" s="16">
        <v>0</v>
      </c>
      <c r="S10" s="16">
        <v>73382.740000000005</v>
      </c>
      <c r="T10" s="16">
        <v>0</v>
      </c>
      <c r="U10" s="16">
        <v>16</v>
      </c>
      <c r="V10" s="16">
        <v>0</v>
      </c>
      <c r="W10" s="16">
        <v>0</v>
      </c>
      <c r="X10" s="16">
        <v>16</v>
      </c>
      <c r="Y10" s="16">
        <v>0</v>
      </c>
      <c r="Z10" s="39">
        <v>0</v>
      </c>
      <c r="AA10" s="39">
        <v>8</v>
      </c>
      <c r="AB10" s="39">
        <v>0</v>
      </c>
      <c r="AC10" s="38">
        <v>0</v>
      </c>
      <c r="AD10" s="39">
        <v>8</v>
      </c>
      <c r="AE10" s="38">
        <v>0</v>
      </c>
      <c r="WVB10" s="9"/>
      <c r="WVC10" s="9"/>
      <c r="WVD10" s="9"/>
      <c r="WVE10" s="9"/>
      <c r="WVF10" s="9"/>
      <c r="WVG10" s="9"/>
      <c r="WVH10" s="9"/>
      <c r="WVI10" s="9"/>
      <c r="WVJ10" s="9"/>
      <c r="WVK10" s="9"/>
      <c r="WVL10" s="9"/>
      <c r="WVM10" s="9"/>
      <c r="WVN10" s="9"/>
      <c r="WVO10" s="9"/>
      <c r="WVP10" s="9"/>
      <c r="WVQ10" s="9"/>
      <c r="WVR10" s="9"/>
      <c r="WVS10" s="9"/>
      <c r="WVT10" s="9"/>
      <c r="WVU10" s="9"/>
      <c r="WVV10" s="9"/>
      <c r="WVW10" s="9"/>
      <c r="WVX10" s="9"/>
      <c r="WVY10" s="9"/>
      <c r="WVZ10" s="9"/>
      <c r="WWA10" s="9"/>
      <c r="WWB10" s="9"/>
      <c r="WWC10" s="9"/>
      <c r="WWD10" s="9"/>
      <c r="WWE10" s="9"/>
      <c r="WWF10" s="9"/>
      <c r="WWG10" s="9"/>
      <c r="WWH10" s="9"/>
      <c r="WWI10" s="9"/>
      <c r="WWJ10" s="9"/>
      <c r="WWK10" s="9"/>
      <c r="WWL10" s="9"/>
      <c r="WWM10" s="9"/>
      <c r="WWN10" s="9"/>
      <c r="WWO10" s="9"/>
      <c r="WWR10" s="9"/>
      <c r="WWS10" s="9"/>
      <c r="WWT10" s="9"/>
      <c r="WWU10" s="9"/>
      <c r="WWV10" s="9"/>
      <c r="WWW10" s="9"/>
      <c r="WWX10" s="9"/>
      <c r="WWY10" s="9"/>
      <c r="WWZ10" s="9"/>
      <c r="WXA10" s="9"/>
      <c r="WXB10" s="9"/>
      <c r="WXC10" s="9"/>
      <c r="WXD10" s="9"/>
      <c r="WXE10" s="9"/>
      <c r="WXF10" s="9"/>
      <c r="WXG10" s="9"/>
      <c r="WXH10" s="9"/>
      <c r="WXI10" s="9"/>
      <c r="WXJ10" s="9"/>
      <c r="WXM10" s="9"/>
      <c r="WXN10" s="9"/>
      <c r="WXO10" s="9"/>
      <c r="WXP10" s="9"/>
      <c r="WXQ10" s="9"/>
      <c r="WXR10" s="9"/>
      <c r="WXS10" s="9"/>
      <c r="WXT10" s="9"/>
      <c r="WXU10" s="9"/>
      <c r="WXV10" s="9"/>
      <c r="WXW10" s="9"/>
      <c r="WXX10" s="9"/>
      <c r="WXY10" s="9"/>
      <c r="WXZ10" s="9"/>
      <c r="WYA10" s="9"/>
      <c r="WYB10" s="9"/>
      <c r="WYC10" s="9"/>
      <c r="WYD10" s="9"/>
      <c r="WYE10" s="9"/>
      <c r="WYH10" s="9"/>
      <c r="WYI10" s="9"/>
      <c r="WYJ10" s="9"/>
      <c r="WYK10" s="9"/>
      <c r="WYL10" s="9"/>
      <c r="WYM10" s="9"/>
      <c r="WYN10" s="9"/>
      <c r="WYO10" s="9"/>
      <c r="WYP10" s="9"/>
      <c r="WYQ10" s="9"/>
      <c r="WYR10" s="9"/>
      <c r="WYS10" s="9"/>
      <c r="WYT10" s="9"/>
      <c r="WYU10" s="9"/>
      <c r="WYV10" s="9"/>
      <c r="WYW10" s="9"/>
      <c r="WYX10" s="9"/>
      <c r="WYY10" s="9"/>
      <c r="WYZ10" s="9"/>
      <c r="WZC10" s="9"/>
      <c r="WZD10" s="9"/>
      <c r="WZE10" s="9"/>
      <c r="WZF10" s="9"/>
      <c r="WZG10" s="9"/>
      <c r="WZH10" s="9"/>
      <c r="WZI10" s="9"/>
      <c r="WZJ10" s="9"/>
      <c r="WZK10" s="9"/>
      <c r="WZL10" s="9"/>
      <c r="WZM10" s="9"/>
      <c r="WZN10" s="9"/>
      <c r="WZO10" s="9"/>
      <c r="WZP10" s="9"/>
      <c r="WZQ10" s="9"/>
      <c r="WZR10" s="9"/>
      <c r="WZS10" s="9"/>
      <c r="WZT10" s="9"/>
      <c r="WZU10" s="9"/>
      <c r="WZX10" s="9"/>
      <c r="WZY10" s="9"/>
      <c r="WZZ10" s="9"/>
      <c r="XAA10" s="9"/>
      <c r="XAB10" s="9"/>
      <c r="XAC10" s="9"/>
      <c r="XAD10" s="9"/>
      <c r="XAE10" s="9"/>
      <c r="XAF10" s="9"/>
      <c r="XAG10" s="9"/>
      <c r="XAH10" s="9"/>
      <c r="XAI10" s="9"/>
      <c r="XAJ10" s="9"/>
      <c r="XAK10" s="9"/>
      <c r="XAL10" s="9"/>
      <c r="XAM10" s="9"/>
      <c r="XAN10" s="9"/>
      <c r="XAO10" s="9"/>
      <c r="XAP10" s="9"/>
      <c r="XAS10" s="9"/>
      <c r="XAT10" s="9"/>
      <c r="XAU10" s="9"/>
      <c r="XAV10" s="9"/>
      <c r="XAW10" s="9"/>
      <c r="XAX10" s="9"/>
      <c r="XAY10" s="9"/>
      <c r="XAZ10" s="9"/>
      <c r="XBA10" s="9"/>
      <c r="XBB10" s="9"/>
      <c r="XBC10" s="9"/>
      <c r="XBD10" s="9"/>
      <c r="XBE10" s="9"/>
      <c r="XBF10" s="9"/>
      <c r="XBG10" s="9"/>
      <c r="XBH10" s="9"/>
      <c r="XBI10" s="9"/>
      <c r="XBJ10" s="9"/>
      <c r="XBK10" s="9"/>
      <c r="XBN10" s="9"/>
      <c r="XBO10" s="9"/>
      <c r="XBP10" s="9"/>
      <c r="XBQ10" s="9"/>
      <c r="XBR10" s="9"/>
      <c r="XBS10" s="9"/>
      <c r="XBT10" s="9"/>
      <c r="XBU10" s="9"/>
      <c r="XBV10" s="9"/>
      <c r="XBW10" s="9"/>
      <c r="XBX10" s="9"/>
      <c r="XBY10" s="9"/>
      <c r="XBZ10" s="9"/>
      <c r="XCA10" s="9"/>
      <c r="XCB10" s="9"/>
      <c r="XCC10" s="9"/>
      <c r="XCD10" s="9"/>
      <c r="XCE10" s="9"/>
      <c r="XCF10" s="9"/>
      <c r="XCI10" s="9"/>
      <c r="XCJ10" s="9"/>
      <c r="XCK10" s="9"/>
      <c r="XCL10" s="9"/>
      <c r="XCM10" s="9"/>
      <c r="XCN10" s="9"/>
      <c r="XCO10" s="9"/>
      <c r="XCP10" s="9"/>
      <c r="XCQ10" s="9"/>
      <c r="XCR10" s="9"/>
      <c r="XCS10" s="9"/>
      <c r="XCT10" s="9"/>
      <c r="XCU10" s="9"/>
      <c r="XCV10" s="9"/>
      <c r="XCW10" s="9"/>
      <c r="XCX10" s="9"/>
      <c r="XCY10" s="9"/>
      <c r="XCZ10" s="9"/>
      <c r="XDA10" s="9"/>
      <c r="XDD10" s="9"/>
      <c r="XDE10" s="9"/>
      <c r="XDF10" s="9"/>
      <c r="XDG10" s="9"/>
      <c r="XDH10" s="9"/>
      <c r="XDI10" s="9"/>
      <c r="XDJ10" s="9"/>
      <c r="XDK10" s="9"/>
      <c r="XDL10" s="9"/>
      <c r="XDM10" s="9"/>
      <c r="XDN10" s="9"/>
      <c r="XDO10" s="9"/>
      <c r="XDP10" s="9"/>
      <c r="XDQ10" s="9"/>
      <c r="XDR10" s="9"/>
      <c r="XDS10" s="9"/>
      <c r="XDT10" s="9"/>
      <c r="XDU10" s="9"/>
      <c r="XDV10" s="9"/>
      <c r="XDY10" s="9"/>
      <c r="XDZ10" s="9"/>
      <c r="XEA10" s="9"/>
      <c r="XEB10" s="9"/>
      <c r="XEC10" s="9"/>
      <c r="XED10" s="9"/>
      <c r="XEE10" s="9"/>
      <c r="XEF10" s="9"/>
      <c r="XEG10" s="9"/>
      <c r="XEH10" s="9"/>
      <c r="XEI10" s="9"/>
      <c r="XEJ10" s="9"/>
      <c r="XEK10" s="9"/>
      <c r="XEL10" s="9"/>
      <c r="XEM10" s="9"/>
      <c r="XEN10" s="9"/>
      <c r="XEO10" s="9"/>
      <c r="XEP10" s="9"/>
      <c r="XEQ10" s="9"/>
    </row>
    <row r="11" spans="1:32 16122:16371" s="10" customFormat="1" x14ac:dyDescent="0.25">
      <c r="A11" s="36" t="s">
        <v>967</v>
      </c>
      <c r="B11" s="37" t="s">
        <v>788</v>
      </c>
      <c r="C11" s="38" t="s">
        <v>51</v>
      </c>
      <c r="D11" s="38" t="s">
        <v>33</v>
      </c>
      <c r="E11" s="38" t="s">
        <v>789</v>
      </c>
      <c r="F11" s="38" t="s">
        <v>790</v>
      </c>
      <c r="G11" s="38" t="s">
        <v>85</v>
      </c>
      <c r="H11" s="38" t="s">
        <v>35</v>
      </c>
      <c r="I11" s="38" t="s">
        <v>794</v>
      </c>
      <c r="J11" s="38" t="s">
        <v>35</v>
      </c>
      <c r="K11" s="38" t="s">
        <v>791</v>
      </c>
      <c r="L11" s="38" t="s">
        <v>795</v>
      </c>
      <c r="M11" s="38">
        <v>10.39</v>
      </c>
      <c r="N11" s="38" t="s">
        <v>89</v>
      </c>
      <c r="O11" s="38" t="s">
        <v>792</v>
      </c>
      <c r="P11" s="38" t="s">
        <v>793</v>
      </c>
      <c r="Q11" s="16">
        <v>-73382.740000000005</v>
      </c>
      <c r="R11" s="16">
        <v>0</v>
      </c>
      <c r="S11" s="16">
        <v>-73382.740000000005</v>
      </c>
      <c r="T11" s="16">
        <v>0</v>
      </c>
      <c r="U11" s="16">
        <v>16</v>
      </c>
      <c r="V11" s="16">
        <v>0</v>
      </c>
      <c r="W11" s="16">
        <v>0</v>
      </c>
      <c r="X11" s="16">
        <v>16</v>
      </c>
      <c r="Y11" s="16">
        <v>0</v>
      </c>
      <c r="Z11" s="39">
        <v>0</v>
      </c>
      <c r="AA11" s="39">
        <v>8</v>
      </c>
      <c r="AB11" s="39">
        <v>0</v>
      </c>
      <c r="AC11" s="38">
        <v>0</v>
      </c>
      <c r="AD11" s="39">
        <v>8</v>
      </c>
      <c r="AE11" s="38">
        <v>0</v>
      </c>
    </row>
    <row r="12" spans="1:32 16122:16371" s="10" customFormat="1" x14ac:dyDescent="0.25">
      <c r="A12" s="36" t="s">
        <v>968</v>
      </c>
      <c r="B12" s="37" t="s">
        <v>788</v>
      </c>
      <c r="C12" s="38" t="s">
        <v>51</v>
      </c>
      <c r="D12" s="38" t="s">
        <v>49</v>
      </c>
      <c r="E12" s="38" t="s">
        <v>804</v>
      </c>
      <c r="F12" s="38" t="s">
        <v>790</v>
      </c>
      <c r="G12" s="38" t="s">
        <v>34</v>
      </c>
      <c r="H12" s="38" t="s">
        <v>805</v>
      </c>
      <c r="I12" s="38" t="s">
        <v>35</v>
      </c>
      <c r="J12" s="38" t="s">
        <v>35</v>
      </c>
      <c r="K12" s="38" t="s">
        <v>35</v>
      </c>
      <c r="L12" s="38" t="s">
        <v>35</v>
      </c>
      <c r="M12" s="38">
        <v>0</v>
      </c>
      <c r="N12" s="38" t="s">
        <v>35</v>
      </c>
      <c r="O12" s="38" t="s">
        <v>792</v>
      </c>
      <c r="P12" s="38" t="s">
        <v>793</v>
      </c>
      <c r="Q12" s="16">
        <v>517671.30920000002</v>
      </c>
      <c r="R12" s="16">
        <v>0</v>
      </c>
      <c r="S12" s="16">
        <v>0</v>
      </c>
      <c r="T12" s="16">
        <v>0</v>
      </c>
      <c r="U12" s="16">
        <v>16</v>
      </c>
      <c r="V12" s="16">
        <v>0</v>
      </c>
      <c r="W12" s="16">
        <v>446268.37</v>
      </c>
      <c r="X12" s="16">
        <v>16</v>
      </c>
      <c r="Y12" s="16">
        <v>71402.939199999993</v>
      </c>
      <c r="Z12" s="39">
        <v>0</v>
      </c>
      <c r="AA12" s="39">
        <v>8</v>
      </c>
      <c r="AB12" s="39">
        <v>0</v>
      </c>
      <c r="AC12" s="38">
        <v>0</v>
      </c>
      <c r="AD12" s="39">
        <v>8</v>
      </c>
      <c r="AE12" s="38">
        <v>0</v>
      </c>
    </row>
    <row r="13" spans="1:32 16122:16371" s="10" customFormat="1" x14ac:dyDescent="0.25">
      <c r="A13" s="36" t="s">
        <v>969</v>
      </c>
      <c r="B13" s="37" t="s">
        <v>788</v>
      </c>
      <c r="C13" s="38" t="s">
        <v>51</v>
      </c>
      <c r="D13" s="38" t="s">
        <v>38</v>
      </c>
      <c r="E13" s="38" t="s">
        <v>796</v>
      </c>
      <c r="F13" s="38" t="s">
        <v>790</v>
      </c>
      <c r="G13" s="38" t="s">
        <v>34</v>
      </c>
      <c r="H13" s="38" t="s">
        <v>797</v>
      </c>
      <c r="I13" s="38" t="s">
        <v>35</v>
      </c>
      <c r="J13" s="38" t="s">
        <v>35</v>
      </c>
      <c r="K13" s="38" t="s">
        <v>35</v>
      </c>
      <c r="L13" s="38" t="s">
        <v>35</v>
      </c>
      <c r="M13" s="38">
        <v>0</v>
      </c>
      <c r="N13" s="38" t="s">
        <v>35</v>
      </c>
      <c r="O13" s="38" t="s">
        <v>792</v>
      </c>
      <c r="P13" s="38" t="s">
        <v>798</v>
      </c>
      <c r="Q13" s="16">
        <v>113465.476</v>
      </c>
      <c r="R13" s="16">
        <v>0</v>
      </c>
      <c r="S13" s="16">
        <v>4943.8799999999901</v>
      </c>
      <c r="T13" s="16">
        <v>0</v>
      </c>
      <c r="U13" s="16">
        <v>16</v>
      </c>
      <c r="V13" s="16">
        <v>0</v>
      </c>
      <c r="W13" s="16">
        <v>93553.1</v>
      </c>
      <c r="X13" s="16">
        <v>16</v>
      </c>
      <c r="Y13" s="16">
        <v>14968.495999999999</v>
      </c>
      <c r="Z13" s="39">
        <v>0</v>
      </c>
      <c r="AA13" s="39">
        <v>8</v>
      </c>
      <c r="AB13" s="39">
        <v>0</v>
      </c>
      <c r="AC13" s="38">
        <v>0</v>
      </c>
      <c r="AD13" s="39">
        <v>8</v>
      </c>
      <c r="AE13" s="38">
        <v>0</v>
      </c>
      <c r="AF13" s="7"/>
    </row>
    <row r="14" spans="1:32 16122:16371" s="10" customFormat="1" x14ac:dyDescent="0.25">
      <c r="A14" s="36" t="s">
        <v>970</v>
      </c>
      <c r="B14" s="37" t="s">
        <v>788</v>
      </c>
      <c r="C14" s="38" t="s">
        <v>51</v>
      </c>
      <c r="D14" s="38" t="s">
        <v>38</v>
      </c>
      <c r="E14" s="38" t="s">
        <v>796</v>
      </c>
      <c r="F14" s="38" t="s">
        <v>790</v>
      </c>
      <c r="G14" s="38" t="s">
        <v>85</v>
      </c>
      <c r="H14" s="38" t="s">
        <v>35</v>
      </c>
      <c r="I14" s="38" t="s">
        <v>799</v>
      </c>
      <c r="J14" s="38" t="s">
        <v>35</v>
      </c>
      <c r="K14" s="38" t="s">
        <v>797</v>
      </c>
      <c r="L14" s="38" t="s">
        <v>800</v>
      </c>
      <c r="M14" s="38">
        <v>1067.9000000000001</v>
      </c>
      <c r="N14" s="38" t="s">
        <v>89</v>
      </c>
      <c r="O14" s="38" t="s">
        <v>792</v>
      </c>
      <c r="P14" s="38" t="s">
        <v>798</v>
      </c>
      <c r="Q14" s="16">
        <v>-113465.476</v>
      </c>
      <c r="R14" s="16">
        <v>0</v>
      </c>
      <c r="S14" s="16">
        <v>-4943.8799999999901</v>
      </c>
      <c r="T14" s="16">
        <v>0</v>
      </c>
      <c r="U14" s="16">
        <v>16</v>
      </c>
      <c r="V14" s="16">
        <v>0</v>
      </c>
      <c r="W14" s="16">
        <v>-93553.1</v>
      </c>
      <c r="X14" s="16">
        <v>16</v>
      </c>
      <c r="Y14" s="16">
        <v>-14968.495999999999</v>
      </c>
      <c r="Z14" s="39">
        <v>0</v>
      </c>
      <c r="AA14" s="39">
        <v>8</v>
      </c>
      <c r="AB14" s="39">
        <v>0</v>
      </c>
      <c r="AC14" s="38">
        <v>0</v>
      </c>
      <c r="AD14" s="39">
        <v>8</v>
      </c>
      <c r="AE14" s="38">
        <v>0</v>
      </c>
      <c r="AF14" s="7"/>
    </row>
    <row r="15" spans="1:32 16122:16371" s="10" customFormat="1" x14ac:dyDescent="0.25">
      <c r="A15" s="36" t="s">
        <v>40</v>
      </c>
      <c r="B15" s="37" t="s">
        <v>788</v>
      </c>
      <c r="C15" s="38" t="s">
        <v>51</v>
      </c>
      <c r="D15" s="38" t="s">
        <v>67</v>
      </c>
      <c r="E15" s="38" t="s">
        <v>806</v>
      </c>
      <c r="F15" s="38" t="s">
        <v>790</v>
      </c>
      <c r="G15" s="38" t="s">
        <v>34</v>
      </c>
      <c r="H15" s="38" t="s">
        <v>807</v>
      </c>
      <c r="I15" s="38" t="s">
        <v>35</v>
      </c>
      <c r="J15" s="38" t="s">
        <v>35</v>
      </c>
      <c r="K15" s="38" t="s">
        <v>35</v>
      </c>
      <c r="L15" s="38" t="s">
        <v>35</v>
      </c>
      <c r="M15" s="38">
        <v>0</v>
      </c>
      <c r="N15" s="38" t="s">
        <v>35</v>
      </c>
      <c r="O15" s="38" t="s">
        <v>792</v>
      </c>
      <c r="P15" s="38" t="s">
        <v>793</v>
      </c>
      <c r="Q15" s="16">
        <v>635878.75099999993</v>
      </c>
      <c r="R15" s="16">
        <v>0</v>
      </c>
      <c r="S15" s="16">
        <v>96589.994999999995</v>
      </c>
      <c r="T15" s="16">
        <v>0</v>
      </c>
      <c r="U15" s="16">
        <v>16</v>
      </c>
      <c r="V15" s="16">
        <v>0</v>
      </c>
      <c r="W15" s="16">
        <v>464904.1</v>
      </c>
      <c r="X15" s="16">
        <v>16</v>
      </c>
      <c r="Y15" s="16">
        <v>74384.656000000003</v>
      </c>
      <c r="Z15" s="39">
        <v>0</v>
      </c>
      <c r="AA15" s="39">
        <v>8</v>
      </c>
      <c r="AB15" s="39">
        <v>0</v>
      </c>
      <c r="AC15" s="38">
        <v>0</v>
      </c>
      <c r="AD15" s="39">
        <v>8</v>
      </c>
      <c r="AE15" s="38">
        <v>0</v>
      </c>
    </row>
    <row r="16" spans="1:32 16122:16371" s="10" customFormat="1" x14ac:dyDescent="0.25">
      <c r="A16" s="36" t="s">
        <v>971</v>
      </c>
      <c r="B16" s="37" t="s">
        <v>788</v>
      </c>
      <c r="C16" s="38" t="s">
        <v>51</v>
      </c>
      <c r="D16" s="38" t="s">
        <v>67</v>
      </c>
      <c r="E16" s="38" t="s">
        <v>806</v>
      </c>
      <c r="F16" s="38" t="s">
        <v>790</v>
      </c>
      <c r="G16" s="38" t="s">
        <v>85</v>
      </c>
      <c r="H16" s="38" t="s">
        <v>35</v>
      </c>
      <c r="I16" s="38" t="s">
        <v>808</v>
      </c>
      <c r="J16" s="38" t="s">
        <v>35</v>
      </c>
      <c r="K16" s="38" t="s">
        <v>807</v>
      </c>
      <c r="L16" s="38" t="s">
        <v>795</v>
      </c>
      <c r="M16" s="38">
        <v>1.35</v>
      </c>
      <c r="N16" s="38" t="s">
        <v>89</v>
      </c>
      <c r="O16" s="38" t="s">
        <v>792</v>
      </c>
      <c r="P16" s="38" t="s">
        <v>793</v>
      </c>
      <c r="Q16" s="16">
        <v>-635878.75099999993</v>
      </c>
      <c r="R16" s="16">
        <v>0</v>
      </c>
      <c r="S16" s="16">
        <v>-96589.994999999995</v>
      </c>
      <c r="T16" s="16">
        <v>0</v>
      </c>
      <c r="U16" s="16">
        <v>16</v>
      </c>
      <c r="V16" s="16">
        <v>0</v>
      </c>
      <c r="W16" s="16">
        <v>-464904.1</v>
      </c>
      <c r="X16" s="16">
        <v>16</v>
      </c>
      <c r="Y16" s="16">
        <v>-74384.656000000003</v>
      </c>
      <c r="Z16" s="39">
        <v>0</v>
      </c>
      <c r="AA16" s="39">
        <v>8</v>
      </c>
      <c r="AB16" s="39">
        <v>0</v>
      </c>
      <c r="AC16" s="38">
        <v>0</v>
      </c>
      <c r="AD16" s="39">
        <v>8</v>
      </c>
      <c r="AE16" s="38">
        <v>0</v>
      </c>
    </row>
    <row r="17" spans="1:32 16059:16371" s="10" customFormat="1" x14ac:dyDescent="0.25">
      <c r="A17" s="36" t="s">
        <v>972</v>
      </c>
      <c r="B17" s="37" t="s">
        <v>809</v>
      </c>
      <c r="C17" s="38" t="s">
        <v>51</v>
      </c>
      <c r="D17" s="38" t="s">
        <v>39</v>
      </c>
      <c r="E17" s="38" t="s">
        <v>801</v>
      </c>
      <c r="F17" s="38" t="s">
        <v>810</v>
      </c>
      <c r="G17" s="38" t="s">
        <v>34</v>
      </c>
      <c r="H17" s="38" t="s">
        <v>813</v>
      </c>
      <c r="I17" s="38" t="s">
        <v>35</v>
      </c>
      <c r="J17" s="38" t="s">
        <v>35</v>
      </c>
      <c r="K17" s="38" t="s">
        <v>35</v>
      </c>
      <c r="L17" s="38" t="s">
        <v>35</v>
      </c>
      <c r="M17" s="38">
        <v>0</v>
      </c>
      <c r="N17" s="38" t="s">
        <v>35</v>
      </c>
      <c r="O17" s="38" t="s">
        <v>36</v>
      </c>
      <c r="P17" s="38" t="s">
        <v>35</v>
      </c>
      <c r="Q17" s="16">
        <v>12876120.8575</v>
      </c>
      <c r="R17" s="16">
        <v>0</v>
      </c>
      <c r="S17" s="16">
        <v>5919612.7951999987</v>
      </c>
      <c r="T17" s="16">
        <v>0</v>
      </c>
      <c r="U17" s="16">
        <v>16</v>
      </c>
      <c r="V17" s="16">
        <v>0</v>
      </c>
      <c r="W17" s="16">
        <v>5996989.7089000018</v>
      </c>
      <c r="X17" s="16">
        <v>16</v>
      </c>
      <c r="Y17" s="16">
        <v>959518.35340000014</v>
      </c>
      <c r="Z17" s="39">
        <v>0</v>
      </c>
      <c r="AA17" s="39">
        <v>8</v>
      </c>
      <c r="AB17" s="39">
        <v>0</v>
      </c>
      <c r="AC17" s="38">
        <v>0</v>
      </c>
      <c r="AD17" s="39">
        <v>8</v>
      </c>
      <c r="AE17" s="38">
        <v>0</v>
      </c>
      <c r="WUG17" s="9"/>
      <c r="WUH17" s="9"/>
      <c r="WUI17" s="9"/>
      <c r="WUJ17" s="9"/>
      <c r="WUK17" s="9"/>
      <c r="WUL17" s="9"/>
      <c r="WUM17" s="9"/>
      <c r="WUN17" s="9"/>
      <c r="WUO17" s="9"/>
      <c r="WUP17" s="9"/>
      <c r="WUQ17" s="9"/>
      <c r="WUR17" s="9"/>
      <c r="WUS17" s="9"/>
      <c r="WUT17" s="9"/>
      <c r="WUU17" s="9"/>
      <c r="WUV17" s="9"/>
      <c r="WUW17" s="9"/>
      <c r="WUX17" s="9"/>
      <c r="WUY17" s="9"/>
      <c r="WUZ17" s="9"/>
      <c r="WVA17" s="9"/>
      <c r="WVB17" s="9"/>
      <c r="WVC17" s="9"/>
      <c r="WVD17" s="9"/>
      <c r="WVE17" s="9"/>
      <c r="WVF17" s="9"/>
      <c r="WVG17" s="9"/>
      <c r="WVH17" s="9"/>
      <c r="WVI17" s="9"/>
      <c r="WVJ17" s="9"/>
      <c r="WVK17" s="9"/>
      <c r="WVL17" s="9"/>
      <c r="WVM17" s="9"/>
      <c r="WVN17" s="9"/>
      <c r="WVO17" s="9"/>
      <c r="WVP17" s="9"/>
      <c r="WVQ17" s="9"/>
      <c r="WVR17" s="9"/>
      <c r="WVS17" s="9"/>
      <c r="WVT17" s="9"/>
      <c r="WVW17" s="9"/>
      <c r="WVX17" s="9"/>
      <c r="WVY17" s="9"/>
      <c r="WVZ17" s="9"/>
      <c r="WWA17" s="9"/>
      <c r="WWB17" s="9"/>
      <c r="WWC17" s="9"/>
      <c r="WWD17" s="9"/>
      <c r="WWE17" s="9"/>
      <c r="WWF17" s="9"/>
      <c r="WWG17" s="9"/>
      <c r="WWH17" s="9"/>
      <c r="WWI17" s="9"/>
      <c r="WWJ17" s="9"/>
      <c r="WWK17" s="9"/>
      <c r="WWL17" s="9"/>
      <c r="WWM17" s="9"/>
      <c r="WWN17" s="9"/>
      <c r="WWO17" s="9"/>
      <c r="WWR17" s="9"/>
      <c r="WWS17" s="9"/>
      <c r="WWT17" s="9"/>
      <c r="WWU17" s="9"/>
      <c r="WWV17" s="9"/>
      <c r="WWW17" s="9"/>
      <c r="WWX17" s="9"/>
      <c r="WWY17" s="9"/>
      <c r="WWZ17" s="9"/>
      <c r="WXA17" s="9"/>
      <c r="WXB17" s="9"/>
      <c r="WXC17" s="9"/>
      <c r="WXD17" s="9"/>
      <c r="WXE17" s="9"/>
      <c r="WXF17" s="9"/>
      <c r="WXG17" s="9"/>
      <c r="WXH17" s="9"/>
      <c r="WXI17" s="9"/>
      <c r="WXJ17" s="9"/>
      <c r="WXM17" s="9"/>
      <c r="WXN17" s="9"/>
      <c r="WXO17" s="9"/>
      <c r="WXP17" s="9"/>
      <c r="WXQ17" s="9"/>
      <c r="WXR17" s="9"/>
      <c r="WXS17" s="9"/>
      <c r="WXT17" s="9"/>
      <c r="WXU17" s="9"/>
      <c r="WXV17" s="9"/>
      <c r="WXW17" s="9"/>
      <c r="WXX17" s="9"/>
      <c r="WXY17" s="9"/>
      <c r="WXZ17" s="9"/>
      <c r="WYA17" s="9"/>
      <c r="WYB17" s="9"/>
      <c r="WYC17" s="9"/>
      <c r="WYD17" s="9"/>
      <c r="WYE17" s="9"/>
      <c r="WYH17" s="9"/>
      <c r="WYI17" s="9"/>
      <c r="WYJ17" s="9"/>
      <c r="WYK17" s="9"/>
      <c r="WYL17" s="9"/>
      <c r="WYM17" s="9"/>
      <c r="WYN17" s="9"/>
      <c r="WYO17" s="9"/>
      <c r="WYP17" s="9"/>
      <c r="WYQ17" s="9"/>
      <c r="WYR17" s="9"/>
      <c r="WYS17" s="9"/>
      <c r="WYT17" s="9"/>
      <c r="WYU17" s="9"/>
      <c r="WYV17" s="9"/>
      <c r="WYW17" s="9"/>
      <c r="WYX17" s="9"/>
      <c r="WYY17" s="9"/>
      <c r="WYZ17" s="9"/>
      <c r="WZC17" s="9"/>
      <c r="WZD17" s="9"/>
      <c r="WZE17" s="9"/>
      <c r="WZF17" s="9"/>
      <c r="WZG17" s="9"/>
      <c r="WZH17" s="9"/>
      <c r="WZI17" s="9"/>
      <c r="WZJ17" s="9"/>
      <c r="WZK17" s="9"/>
      <c r="WZL17" s="9"/>
      <c r="WZM17" s="9"/>
      <c r="WZN17" s="9"/>
      <c r="WZO17" s="9"/>
      <c r="WZP17" s="9"/>
      <c r="WZQ17" s="9"/>
      <c r="WZR17" s="9"/>
      <c r="WZS17" s="9"/>
      <c r="WZT17" s="9"/>
      <c r="WZU17" s="9"/>
      <c r="WZX17" s="9"/>
      <c r="WZY17" s="9"/>
      <c r="WZZ17" s="9"/>
      <c r="XAA17" s="9"/>
      <c r="XAB17" s="9"/>
      <c r="XAC17" s="9"/>
      <c r="XAD17" s="9"/>
      <c r="XAE17" s="9"/>
      <c r="XAF17" s="9"/>
      <c r="XAG17" s="9"/>
      <c r="XAH17" s="9"/>
      <c r="XAI17" s="9"/>
      <c r="XAJ17" s="9"/>
      <c r="XAK17" s="9"/>
      <c r="XAL17" s="9"/>
      <c r="XAM17" s="9"/>
      <c r="XAN17" s="9"/>
      <c r="XAO17" s="9"/>
      <c r="XAP17" s="9"/>
      <c r="XAS17" s="9"/>
      <c r="XAT17" s="9"/>
      <c r="XAU17" s="9"/>
      <c r="XAV17" s="9"/>
      <c r="XAW17" s="9"/>
      <c r="XAX17" s="9"/>
      <c r="XAY17" s="9"/>
      <c r="XAZ17" s="9"/>
      <c r="XBA17" s="9"/>
      <c r="XBB17" s="9"/>
      <c r="XBC17" s="9"/>
      <c r="XBD17" s="9"/>
      <c r="XBE17" s="9"/>
      <c r="XBF17" s="9"/>
      <c r="XBG17" s="9"/>
      <c r="XBH17" s="9"/>
      <c r="XBI17" s="9"/>
      <c r="XBJ17" s="9"/>
      <c r="XBK17" s="9"/>
      <c r="XBN17" s="9"/>
      <c r="XBO17" s="9"/>
      <c r="XBP17" s="9"/>
      <c r="XBQ17" s="9"/>
      <c r="XBR17" s="9"/>
      <c r="XBS17" s="9"/>
      <c r="XBT17" s="9"/>
      <c r="XBU17" s="9"/>
      <c r="XBV17" s="9"/>
      <c r="XBW17" s="9"/>
      <c r="XBX17" s="9"/>
      <c r="XBY17" s="9"/>
      <c r="XBZ17" s="9"/>
      <c r="XCA17" s="9"/>
      <c r="XCB17" s="9"/>
      <c r="XCC17" s="9"/>
      <c r="XCD17" s="9"/>
      <c r="XCE17" s="9"/>
      <c r="XCF17" s="9"/>
      <c r="XCI17" s="9"/>
      <c r="XCJ17" s="9"/>
      <c r="XCK17" s="9"/>
      <c r="XCL17" s="9"/>
      <c r="XCM17" s="9"/>
      <c r="XCN17" s="9"/>
      <c r="XCO17" s="9"/>
      <c r="XCP17" s="9"/>
      <c r="XCQ17" s="9"/>
      <c r="XCR17" s="9"/>
      <c r="XCS17" s="9"/>
      <c r="XCT17" s="9"/>
      <c r="XCU17" s="9"/>
      <c r="XCV17" s="9"/>
      <c r="XCW17" s="9"/>
      <c r="XCX17" s="9"/>
      <c r="XCY17" s="9"/>
      <c r="XCZ17" s="9"/>
      <c r="XDA17" s="9"/>
      <c r="XDD17" s="9"/>
      <c r="XDE17" s="9"/>
      <c r="XDF17" s="9"/>
      <c r="XDG17" s="9"/>
      <c r="XDH17" s="9"/>
      <c r="XDI17" s="9"/>
      <c r="XDJ17" s="9"/>
      <c r="XDK17" s="9"/>
      <c r="XDL17" s="9"/>
      <c r="XDM17" s="9"/>
      <c r="XDN17" s="9"/>
      <c r="XDO17" s="9"/>
      <c r="XDP17" s="9"/>
      <c r="XDQ17" s="9"/>
      <c r="XDR17" s="9"/>
      <c r="XDS17" s="9"/>
      <c r="XDT17" s="9"/>
      <c r="XDU17" s="9"/>
      <c r="XDV17" s="9"/>
      <c r="XDY17" s="9"/>
      <c r="XDZ17" s="9"/>
      <c r="XEA17" s="9"/>
      <c r="XEB17" s="9"/>
      <c r="XEC17" s="9"/>
      <c r="XED17" s="9"/>
      <c r="XEE17" s="9"/>
      <c r="XEF17" s="9"/>
      <c r="XEG17" s="9"/>
      <c r="XEH17" s="9"/>
      <c r="XEI17" s="9"/>
      <c r="XEJ17" s="9"/>
      <c r="XEK17" s="9"/>
      <c r="XEL17" s="9"/>
      <c r="XEM17" s="9"/>
      <c r="XEN17" s="9"/>
      <c r="XEO17" s="9"/>
      <c r="XEP17" s="9"/>
      <c r="XEQ17" s="9"/>
    </row>
    <row r="18" spans="1:32 16059:16371" s="10" customFormat="1" x14ac:dyDescent="0.25">
      <c r="A18" s="36" t="s">
        <v>973</v>
      </c>
      <c r="B18" s="37" t="s">
        <v>809</v>
      </c>
      <c r="C18" s="38" t="s">
        <v>51</v>
      </c>
      <c r="D18" s="38" t="s">
        <v>39</v>
      </c>
      <c r="E18" s="38" t="s">
        <v>801</v>
      </c>
      <c r="F18" s="38" t="s">
        <v>810</v>
      </c>
      <c r="G18" s="38" t="s">
        <v>34</v>
      </c>
      <c r="H18" s="38" t="s">
        <v>395</v>
      </c>
      <c r="I18" s="38" t="s">
        <v>35</v>
      </c>
      <c r="J18" s="38" t="s">
        <v>35</v>
      </c>
      <c r="K18" s="38" t="s">
        <v>35</v>
      </c>
      <c r="L18" s="38" t="s">
        <v>35</v>
      </c>
      <c r="M18" s="38">
        <v>0</v>
      </c>
      <c r="N18" s="38" t="s">
        <v>35</v>
      </c>
      <c r="O18" s="38" t="s">
        <v>234</v>
      </c>
      <c r="P18" s="38" t="s">
        <v>235</v>
      </c>
      <c r="Q18" s="16">
        <v>562453.54440000001</v>
      </c>
      <c r="R18" s="16">
        <v>0</v>
      </c>
      <c r="S18" s="16">
        <v>383600</v>
      </c>
      <c r="T18" s="16">
        <v>154184.09</v>
      </c>
      <c r="U18" s="16">
        <v>16</v>
      </c>
      <c r="V18" s="16">
        <v>24669.454399999999</v>
      </c>
      <c r="W18" s="16">
        <v>0</v>
      </c>
      <c r="X18" s="16">
        <v>16</v>
      </c>
      <c r="Y18" s="16">
        <v>0</v>
      </c>
      <c r="Z18" s="39">
        <v>0</v>
      </c>
      <c r="AA18" s="39">
        <v>8</v>
      </c>
      <c r="AB18" s="39">
        <v>0</v>
      </c>
      <c r="AC18" s="38">
        <v>0</v>
      </c>
      <c r="AD18" s="39">
        <v>8</v>
      </c>
      <c r="AE18" s="38">
        <v>0</v>
      </c>
    </row>
    <row r="19" spans="1:32 16059:16371" s="10" customFormat="1" x14ac:dyDescent="0.25">
      <c r="A19" s="36" t="s">
        <v>974</v>
      </c>
      <c r="B19" s="37" t="s">
        <v>809</v>
      </c>
      <c r="C19" s="38" t="s">
        <v>51</v>
      </c>
      <c r="D19" s="38" t="s">
        <v>39</v>
      </c>
      <c r="E19" s="38" t="s">
        <v>801</v>
      </c>
      <c r="F19" s="38" t="s">
        <v>810</v>
      </c>
      <c r="G19" s="38" t="s">
        <v>34</v>
      </c>
      <c r="H19" s="38" t="s">
        <v>814</v>
      </c>
      <c r="I19" s="38" t="s">
        <v>35</v>
      </c>
      <c r="J19" s="38" t="s">
        <v>35</v>
      </c>
      <c r="K19" s="38" t="s">
        <v>35</v>
      </c>
      <c r="L19" s="38" t="s">
        <v>35</v>
      </c>
      <c r="M19" s="38">
        <v>0</v>
      </c>
      <c r="N19" s="38" t="s">
        <v>35</v>
      </c>
      <c r="O19" s="38" t="s">
        <v>36</v>
      </c>
      <c r="P19" s="38" t="s">
        <v>35</v>
      </c>
      <c r="Q19" s="16">
        <v>3149546.2302999995</v>
      </c>
      <c r="R19" s="16">
        <v>0</v>
      </c>
      <c r="S19" s="16">
        <v>1748953.9478999996</v>
      </c>
      <c r="T19" s="16">
        <v>0</v>
      </c>
      <c r="U19" s="16">
        <v>16</v>
      </c>
      <c r="V19" s="16">
        <v>0</v>
      </c>
      <c r="W19" s="16">
        <v>1207407.1400000001</v>
      </c>
      <c r="X19" s="16">
        <v>16</v>
      </c>
      <c r="Y19" s="16">
        <v>193185.14239999998</v>
      </c>
      <c r="Z19" s="39">
        <v>0</v>
      </c>
      <c r="AA19" s="39">
        <v>8</v>
      </c>
      <c r="AB19" s="39">
        <v>0</v>
      </c>
      <c r="AC19" s="38">
        <v>0</v>
      </c>
      <c r="AD19" s="39">
        <v>8</v>
      </c>
      <c r="AE19" s="38">
        <v>0</v>
      </c>
      <c r="WTL19" s="9"/>
      <c r="WTM19" s="9"/>
      <c r="WTN19" s="9"/>
      <c r="WTO19" s="9"/>
      <c r="WTP19" s="9"/>
      <c r="WTQ19" s="9"/>
      <c r="WTR19" s="9"/>
      <c r="WTS19" s="9"/>
      <c r="WTT19" s="9"/>
      <c r="WTU19" s="9"/>
      <c r="WTV19" s="9"/>
      <c r="WTW19" s="9"/>
      <c r="WTX19" s="9"/>
      <c r="WTY19" s="9"/>
      <c r="WTZ19" s="9"/>
      <c r="WUA19" s="9"/>
      <c r="WUB19" s="9"/>
      <c r="WUC19" s="9"/>
      <c r="WUD19" s="9"/>
      <c r="WUE19" s="9"/>
      <c r="WUF19" s="9"/>
      <c r="WUG19" s="9"/>
      <c r="WUH19" s="9"/>
      <c r="WUI19" s="9"/>
      <c r="WUJ19" s="9"/>
      <c r="WUK19" s="9"/>
      <c r="WUL19" s="9"/>
      <c r="WUM19" s="9"/>
      <c r="WUN19" s="9"/>
      <c r="WUO19" s="9"/>
      <c r="WUP19" s="9"/>
      <c r="WUQ19" s="9"/>
      <c r="WUR19" s="9"/>
      <c r="WUS19" s="9"/>
      <c r="WUT19" s="9"/>
      <c r="WUU19" s="9"/>
      <c r="WUV19" s="9"/>
      <c r="WUW19" s="9"/>
      <c r="WUX19" s="9"/>
      <c r="WUY19" s="9"/>
      <c r="WVB19" s="9"/>
      <c r="WVC19" s="9"/>
      <c r="WVD19" s="9"/>
      <c r="WVE19" s="9"/>
      <c r="WVF19" s="9"/>
      <c r="WVG19" s="9"/>
      <c r="WVH19" s="9"/>
      <c r="WVI19" s="9"/>
      <c r="WVJ19" s="9"/>
      <c r="WVK19" s="9"/>
      <c r="WVL19" s="9"/>
      <c r="WVM19" s="9"/>
      <c r="WVN19" s="9"/>
      <c r="WVO19" s="9"/>
      <c r="WVP19" s="9"/>
      <c r="WVQ19" s="9"/>
      <c r="WVR19" s="9"/>
      <c r="WVS19" s="9"/>
      <c r="WVT19" s="9"/>
      <c r="WVW19" s="9"/>
      <c r="WVX19" s="9"/>
      <c r="WVY19" s="9"/>
      <c r="WVZ19" s="9"/>
      <c r="WWA19" s="9"/>
      <c r="WWB19" s="9"/>
      <c r="WWC19" s="9"/>
      <c r="WWD19" s="9"/>
      <c r="WWE19" s="9"/>
      <c r="WWF19" s="9"/>
      <c r="WWG19" s="9"/>
      <c r="WWH19" s="9"/>
      <c r="WWI19" s="9"/>
      <c r="WWJ19" s="9"/>
      <c r="WWK19" s="9"/>
      <c r="WWL19" s="9"/>
      <c r="WWM19" s="9"/>
      <c r="WWN19" s="9"/>
      <c r="WWO19" s="9"/>
      <c r="WWR19" s="9"/>
      <c r="WWS19" s="9"/>
      <c r="WWT19" s="9"/>
      <c r="WWU19" s="9"/>
      <c r="WWV19" s="9"/>
      <c r="WWW19" s="9"/>
      <c r="WWX19" s="9"/>
      <c r="WWY19" s="9"/>
      <c r="WWZ19" s="9"/>
      <c r="WXA19" s="9"/>
      <c r="WXB19" s="9"/>
      <c r="WXC19" s="9"/>
      <c r="WXD19" s="9"/>
      <c r="WXE19" s="9"/>
      <c r="WXF19" s="9"/>
      <c r="WXG19" s="9"/>
      <c r="WXH19" s="9"/>
      <c r="WXI19" s="9"/>
      <c r="WXJ19" s="9"/>
      <c r="WXM19" s="9"/>
      <c r="WXN19" s="9"/>
      <c r="WXO19" s="9"/>
      <c r="WXP19" s="9"/>
      <c r="WXQ19" s="9"/>
      <c r="WXR19" s="9"/>
      <c r="WXS19" s="9"/>
      <c r="WXT19" s="9"/>
      <c r="WXU19" s="9"/>
      <c r="WXV19" s="9"/>
      <c r="WXW19" s="9"/>
      <c r="WXX19" s="9"/>
      <c r="WXY19" s="9"/>
      <c r="WXZ19" s="9"/>
      <c r="WYA19" s="9"/>
      <c r="WYB19" s="9"/>
      <c r="WYC19" s="9"/>
      <c r="WYD19" s="9"/>
      <c r="WYE19" s="9"/>
      <c r="WYH19" s="9"/>
      <c r="WYI19" s="9"/>
      <c r="WYJ19" s="9"/>
      <c r="WYK19" s="9"/>
      <c r="WYL19" s="9"/>
      <c r="WYM19" s="9"/>
      <c r="WYN19" s="9"/>
      <c r="WYO19" s="9"/>
      <c r="WYP19" s="9"/>
      <c r="WYQ19" s="9"/>
      <c r="WYR19" s="9"/>
      <c r="WYS19" s="9"/>
      <c r="WYT19" s="9"/>
      <c r="WYU19" s="9"/>
      <c r="WYV19" s="9"/>
      <c r="WYW19" s="9"/>
      <c r="WYX19" s="9"/>
      <c r="WYY19" s="9"/>
      <c r="WYZ19" s="9"/>
      <c r="WZC19" s="9"/>
      <c r="WZD19" s="9"/>
      <c r="WZE19" s="9"/>
      <c r="WZF19" s="9"/>
      <c r="WZG19" s="9"/>
      <c r="WZH19" s="9"/>
      <c r="WZI19" s="9"/>
      <c r="WZJ19" s="9"/>
      <c r="WZK19" s="9"/>
      <c r="WZL19" s="9"/>
      <c r="WZM19" s="9"/>
      <c r="WZN19" s="9"/>
      <c r="WZO19" s="9"/>
      <c r="WZP19" s="9"/>
      <c r="WZQ19" s="9"/>
      <c r="WZR19" s="9"/>
      <c r="WZS19" s="9"/>
      <c r="WZT19" s="9"/>
      <c r="WZU19" s="9"/>
      <c r="WZX19" s="9"/>
      <c r="WZY19" s="9"/>
      <c r="WZZ19" s="9"/>
      <c r="XAA19" s="9"/>
      <c r="XAB19" s="9"/>
      <c r="XAC19" s="9"/>
      <c r="XAD19" s="9"/>
      <c r="XAE19" s="9"/>
      <c r="XAF19" s="9"/>
      <c r="XAG19" s="9"/>
      <c r="XAH19" s="9"/>
      <c r="XAI19" s="9"/>
      <c r="XAJ19" s="9"/>
      <c r="XAK19" s="9"/>
      <c r="XAL19" s="9"/>
      <c r="XAM19" s="9"/>
      <c r="XAN19" s="9"/>
      <c r="XAO19" s="9"/>
      <c r="XAP19" s="9"/>
      <c r="XAS19" s="9"/>
      <c r="XAT19" s="9"/>
      <c r="XAU19" s="9"/>
      <c r="XAV19" s="9"/>
      <c r="XAW19" s="9"/>
      <c r="XAX19" s="9"/>
      <c r="XAY19" s="9"/>
      <c r="XAZ19" s="9"/>
      <c r="XBA19" s="9"/>
      <c r="XBB19" s="9"/>
      <c r="XBC19" s="9"/>
      <c r="XBD19" s="9"/>
      <c r="XBE19" s="9"/>
      <c r="XBF19" s="9"/>
      <c r="XBG19" s="9"/>
      <c r="XBH19" s="9"/>
      <c r="XBI19" s="9"/>
      <c r="XBJ19" s="9"/>
      <c r="XBK19" s="9"/>
      <c r="XBN19" s="9"/>
      <c r="XBO19" s="9"/>
      <c r="XBP19" s="9"/>
      <c r="XBQ19" s="9"/>
      <c r="XBR19" s="9"/>
      <c r="XBS19" s="9"/>
      <c r="XBT19" s="9"/>
      <c r="XBU19" s="9"/>
      <c r="XBV19" s="9"/>
      <c r="XBW19" s="9"/>
      <c r="XBX19" s="9"/>
      <c r="XBY19" s="9"/>
      <c r="XBZ19" s="9"/>
      <c r="XCA19" s="9"/>
      <c r="XCB19" s="9"/>
      <c r="XCC19" s="9"/>
      <c r="XCD19" s="9"/>
      <c r="XCE19" s="9"/>
      <c r="XCF19" s="9"/>
      <c r="XCI19" s="9"/>
      <c r="XCJ19" s="9"/>
      <c r="XCK19" s="9"/>
      <c r="XCL19" s="9"/>
      <c r="XCM19" s="9"/>
      <c r="XCN19" s="9"/>
      <c r="XCO19" s="9"/>
      <c r="XCP19" s="9"/>
      <c r="XCQ19" s="9"/>
      <c r="XCR19" s="9"/>
      <c r="XCS19" s="9"/>
      <c r="XCT19" s="9"/>
      <c r="XCU19" s="9"/>
      <c r="XCV19" s="9"/>
      <c r="XCW19" s="9"/>
      <c r="XCX19" s="9"/>
      <c r="XCY19" s="9"/>
      <c r="XCZ19" s="9"/>
      <c r="XDA19" s="9"/>
      <c r="XDD19" s="9"/>
      <c r="XDE19" s="9"/>
      <c r="XDF19" s="9"/>
      <c r="XDG19" s="9"/>
      <c r="XDH19" s="9"/>
      <c r="XDI19" s="9"/>
      <c r="XDJ19" s="9"/>
      <c r="XDK19" s="9"/>
      <c r="XDL19" s="9"/>
      <c r="XDM19" s="9"/>
      <c r="XDN19" s="9"/>
      <c r="XDO19" s="9"/>
      <c r="XDP19" s="9"/>
      <c r="XDQ19" s="9"/>
      <c r="XDR19" s="9"/>
      <c r="XDS19" s="9"/>
      <c r="XDT19" s="9"/>
      <c r="XDU19" s="9"/>
      <c r="XDV19" s="9"/>
      <c r="XDY19" s="9"/>
      <c r="XDZ19" s="9"/>
      <c r="XEA19" s="9"/>
      <c r="XEB19" s="9"/>
      <c r="XEC19" s="9"/>
      <c r="XED19" s="9"/>
      <c r="XEE19" s="9"/>
      <c r="XEF19" s="9"/>
      <c r="XEG19" s="9"/>
      <c r="XEH19" s="9"/>
      <c r="XEI19" s="9"/>
      <c r="XEJ19" s="9"/>
      <c r="XEK19" s="9"/>
      <c r="XEL19" s="9"/>
      <c r="XEM19" s="9"/>
      <c r="XEN19" s="9"/>
      <c r="XEO19" s="9"/>
      <c r="XEP19" s="9"/>
      <c r="XEQ19" s="9"/>
    </row>
    <row r="20" spans="1:32 16059:16371" s="10" customFormat="1" x14ac:dyDescent="0.25">
      <c r="A20" s="36" t="s">
        <v>975</v>
      </c>
      <c r="B20" s="37" t="s">
        <v>809</v>
      </c>
      <c r="C20" s="38" t="s">
        <v>51</v>
      </c>
      <c r="D20" s="38" t="s">
        <v>33</v>
      </c>
      <c r="E20" s="38" t="s">
        <v>789</v>
      </c>
      <c r="F20" s="38" t="s">
        <v>810</v>
      </c>
      <c r="G20" s="38" t="s">
        <v>34</v>
      </c>
      <c r="H20" s="38" t="s">
        <v>811</v>
      </c>
      <c r="I20" s="38" t="s">
        <v>35</v>
      </c>
      <c r="J20" s="38" t="s">
        <v>35</v>
      </c>
      <c r="K20" s="38" t="s">
        <v>35</v>
      </c>
      <c r="L20" s="38" t="s">
        <v>35</v>
      </c>
      <c r="M20" s="38">
        <v>0</v>
      </c>
      <c r="N20" s="38" t="s">
        <v>35</v>
      </c>
      <c r="O20" s="38" t="s">
        <v>36</v>
      </c>
      <c r="P20" s="38" t="s">
        <v>35</v>
      </c>
      <c r="Q20" s="16">
        <v>31536562.684450001</v>
      </c>
      <c r="R20" s="16">
        <v>0</v>
      </c>
      <c r="S20" s="16">
        <v>21371872.345749997</v>
      </c>
      <c r="T20" s="16">
        <v>0</v>
      </c>
      <c r="U20" s="16">
        <v>16</v>
      </c>
      <c r="V20" s="16">
        <v>0</v>
      </c>
      <c r="W20" s="16">
        <v>8762664.0851000007</v>
      </c>
      <c r="X20" s="16">
        <v>16</v>
      </c>
      <c r="Y20" s="16">
        <v>1402026.2535999999</v>
      </c>
      <c r="Z20" s="39">
        <v>0</v>
      </c>
      <c r="AA20" s="39">
        <v>8</v>
      </c>
      <c r="AB20" s="39">
        <v>0</v>
      </c>
      <c r="AC20" s="38">
        <v>0</v>
      </c>
      <c r="AD20" s="39">
        <v>8</v>
      </c>
      <c r="AE20" s="38">
        <v>0</v>
      </c>
    </row>
    <row r="21" spans="1:32 16059:16371" s="10" customFormat="1" x14ac:dyDescent="0.25">
      <c r="A21" s="36" t="s">
        <v>976</v>
      </c>
      <c r="B21" s="37" t="s">
        <v>809</v>
      </c>
      <c r="C21" s="38" t="s">
        <v>51</v>
      </c>
      <c r="D21" s="38" t="s">
        <v>49</v>
      </c>
      <c r="E21" s="38" t="s">
        <v>804</v>
      </c>
      <c r="F21" s="38" t="s">
        <v>810</v>
      </c>
      <c r="G21" s="38" t="s">
        <v>34</v>
      </c>
      <c r="H21" s="38" t="s">
        <v>815</v>
      </c>
      <c r="I21" s="38" t="s">
        <v>35</v>
      </c>
      <c r="J21" s="38" t="s">
        <v>35</v>
      </c>
      <c r="K21" s="38" t="s">
        <v>35</v>
      </c>
      <c r="L21" s="38" t="s">
        <v>35</v>
      </c>
      <c r="M21" s="38">
        <v>0</v>
      </c>
      <c r="N21" s="38" t="s">
        <v>35</v>
      </c>
      <c r="O21" s="38" t="s">
        <v>36</v>
      </c>
      <c r="P21" s="38" t="s">
        <v>35</v>
      </c>
      <c r="Q21" s="16">
        <v>16552120.613199998</v>
      </c>
      <c r="R21" s="16">
        <v>0</v>
      </c>
      <c r="S21" s="16">
        <v>11102098.440199997</v>
      </c>
      <c r="T21" s="16">
        <v>0</v>
      </c>
      <c r="U21" s="16">
        <v>16</v>
      </c>
      <c r="V21" s="16">
        <v>0</v>
      </c>
      <c r="W21" s="16">
        <v>4698294.9767000005</v>
      </c>
      <c r="X21" s="16">
        <v>16</v>
      </c>
      <c r="Y21" s="16">
        <v>751727.19630000019</v>
      </c>
      <c r="Z21" s="39">
        <v>0</v>
      </c>
      <c r="AA21" s="39">
        <v>8</v>
      </c>
      <c r="AB21" s="39">
        <v>0</v>
      </c>
      <c r="AC21" s="38">
        <v>0</v>
      </c>
      <c r="AD21" s="39">
        <v>8</v>
      </c>
      <c r="AE21" s="38">
        <v>0</v>
      </c>
    </row>
    <row r="22" spans="1:32 16059:16371" s="10" customFormat="1" x14ac:dyDescent="0.25">
      <c r="A22" s="36" t="s">
        <v>977</v>
      </c>
      <c r="B22" s="37" t="s">
        <v>809</v>
      </c>
      <c r="C22" s="38" t="s">
        <v>51</v>
      </c>
      <c r="D22" s="38" t="s">
        <v>49</v>
      </c>
      <c r="E22" s="38" t="s">
        <v>804</v>
      </c>
      <c r="F22" s="38" t="s">
        <v>810</v>
      </c>
      <c r="G22" s="38" t="s">
        <v>34</v>
      </c>
      <c r="H22" s="38" t="s">
        <v>816</v>
      </c>
      <c r="I22" s="38" t="s">
        <v>35</v>
      </c>
      <c r="J22" s="38" t="s">
        <v>35</v>
      </c>
      <c r="K22" s="38" t="s">
        <v>35</v>
      </c>
      <c r="L22" s="38" t="s">
        <v>35</v>
      </c>
      <c r="M22" s="38">
        <v>0</v>
      </c>
      <c r="N22" s="38" t="s">
        <v>35</v>
      </c>
      <c r="O22" s="38" t="s">
        <v>221</v>
      </c>
      <c r="P22" s="38" t="s">
        <v>222</v>
      </c>
      <c r="Q22" s="16">
        <v>361985.28480000002</v>
      </c>
      <c r="R22" s="16">
        <v>0</v>
      </c>
      <c r="S22" s="16">
        <v>89900.000000000029</v>
      </c>
      <c r="T22" s="16">
        <v>234556.28</v>
      </c>
      <c r="U22" s="16">
        <v>16</v>
      </c>
      <c r="V22" s="16">
        <v>37529.004800000002</v>
      </c>
      <c r="W22" s="16">
        <v>0</v>
      </c>
      <c r="X22" s="16">
        <v>16</v>
      </c>
      <c r="Y22" s="16">
        <v>0</v>
      </c>
      <c r="Z22" s="39">
        <v>0</v>
      </c>
      <c r="AA22" s="39">
        <v>8</v>
      </c>
      <c r="AB22" s="39">
        <v>0</v>
      </c>
      <c r="AC22" s="38">
        <v>0</v>
      </c>
      <c r="AD22" s="39">
        <v>8</v>
      </c>
      <c r="AE22" s="38">
        <v>0</v>
      </c>
    </row>
    <row r="23" spans="1:32 16059:16371" s="10" customFormat="1" x14ac:dyDescent="0.25">
      <c r="A23" s="36" t="s">
        <v>37</v>
      </c>
      <c r="B23" s="37" t="s">
        <v>809</v>
      </c>
      <c r="C23" s="38" t="s">
        <v>51</v>
      </c>
      <c r="D23" s="38" t="s">
        <v>49</v>
      </c>
      <c r="E23" s="38" t="s">
        <v>804</v>
      </c>
      <c r="F23" s="38" t="s">
        <v>810</v>
      </c>
      <c r="G23" s="38" t="s">
        <v>34</v>
      </c>
      <c r="H23" s="38" t="s">
        <v>817</v>
      </c>
      <c r="I23" s="38" t="s">
        <v>35</v>
      </c>
      <c r="J23" s="38" t="s">
        <v>35</v>
      </c>
      <c r="K23" s="38" t="s">
        <v>35</v>
      </c>
      <c r="L23" s="38" t="s">
        <v>35</v>
      </c>
      <c r="M23" s="38">
        <v>0</v>
      </c>
      <c r="N23" s="38" t="s">
        <v>35</v>
      </c>
      <c r="O23" s="38" t="s">
        <v>36</v>
      </c>
      <c r="P23" s="38" t="s">
        <v>35</v>
      </c>
      <c r="Q23" s="16">
        <v>4674493.8573000003</v>
      </c>
      <c r="R23" s="16">
        <v>0</v>
      </c>
      <c r="S23" s="16">
        <v>2487131.34</v>
      </c>
      <c r="T23" s="16">
        <v>0</v>
      </c>
      <c r="U23" s="16">
        <v>16</v>
      </c>
      <c r="V23" s="16">
        <v>0</v>
      </c>
      <c r="W23" s="16">
        <v>1885657.3425</v>
      </c>
      <c r="X23" s="16">
        <v>16</v>
      </c>
      <c r="Y23" s="16">
        <v>301705.17480000004</v>
      </c>
      <c r="Z23" s="39">
        <v>0</v>
      </c>
      <c r="AA23" s="39">
        <v>8</v>
      </c>
      <c r="AB23" s="39">
        <v>0</v>
      </c>
      <c r="AC23" s="38">
        <v>0</v>
      </c>
      <c r="AD23" s="39">
        <v>8</v>
      </c>
      <c r="AE23" s="38">
        <v>0</v>
      </c>
    </row>
    <row r="24" spans="1:32 16059:16371" s="10" customFormat="1" x14ac:dyDescent="0.25">
      <c r="A24" s="36" t="s">
        <v>41</v>
      </c>
      <c r="B24" s="37" t="s">
        <v>809</v>
      </c>
      <c r="C24" s="38" t="s">
        <v>51</v>
      </c>
      <c r="D24" s="38" t="s">
        <v>38</v>
      </c>
      <c r="E24" s="38" t="s">
        <v>796</v>
      </c>
      <c r="F24" s="38" t="s">
        <v>810</v>
      </c>
      <c r="G24" s="38" t="s">
        <v>34</v>
      </c>
      <c r="H24" s="38" t="s">
        <v>812</v>
      </c>
      <c r="I24" s="38" t="s">
        <v>35</v>
      </c>
      <c r="J24" s="38" t="s">
        <v>35</v>
      </c>
      <c r="K24" s="38" t="s">
        <v>35</v>
      </c>
      <c r="L24" s="38" t="s">
        <v>35</v>
      </c>
      <c r="M24" s="38">
        <v>0</v>
      </c>
      <c r="N24" s="38" t="s">
        <v>35</v>
      </c>
      <c r="O24" s="38" t="s">
        <v>36</v>
      </c>
      <c r="P24" s="38" t="s">
        <v>35</v>
      </c>
      <c r="Q24" s="16">
        <v>19278027.727850005</v>
      </c>
      <c r="R24" s="16">
        <v>0</v>
      </c>
      <c r="S24" s="16">
        <v>11508308.939150006</v>
      </c>
      <c r="T24" s="16">
        <v>0</v>
      </c>
      <c r="U24" s="16">
        <v>16</v>
      </c>
      <c r="V24" s="16">
        <v>0</v>
      </c>
      <c r="W24" s="16">
        <v>6698033.4386</v>
      </c>
      <c r="X24" s="16">
        <v>16</v>
      </c>
      <c r="Y24" s="16">
        <v>1071685.3500999999</v>
      </c>
      <c r="Z24" s="39">
        <v>0</v>
      </c>
      <c r="AA24" s="39">
        <v>8</v>
      </c>
      <c r="AB24" s="39">
        <v>0</v>
      </c>
      <c r="AC24" s="38">
        <v>0</v>
      </c>
      <c r="AD24" s="39">
        <v>8</v>
      </c>
      <c r="AE24" s="38">
        <v>0</v>
      </c>
      <c r="AF24" s="7"/>
    </row>
    <row r="25" spans="1:32 16059:16371" s="10" customFormat="1" x14ac:dyDescent="0.25">
      <c r="A25" s="36" t="s">
        <v>42</v>
      </c>
      <c r="B25" s="37" t="s">
        <v>809</v>
      </c>
      <c r="C25" s="38" t="s">
        <v>51</v>
      </c>
      <c r="D25" s="38" t="s">
        <v>67</v>
      </c>
      <c r="E25" s="38" t="s">
        <v>806</v>
      </c>
      <c r="F25" s="38" t="s">
        <v>810</v>
      </c>
      <c r="G25" s="38" t="s">
        <v>34</v>
      </c>
      <c r="H25" s="38" t="s">
        <v>818</v>
      </c>
      <c r="I25" s="38" t="s">
        <v>35</v>
      </c>
      <c r="J25" s="38" t="s">
        <v>35</v>
      </c>
      <c r="K25" s="38" t="s">
        <v>35</v>
      </c>
      <c r="L25" s="38" t="s">
        <v>35</v>
      </c>
      <c r="M25" s="38">
        <v>0</v>
      </c>
      <c r="N25" s="38" t="s">
        <v>35</v>
      </c>
      <c r="O25" s="38" t="s">
        <v>36</v>
      </c>
      <c r="P25" s="38" t="s">
        <v>35</v>
      </c>
      <c r="Q25" s="16">
        <v>1405142.7855</v>
      </c>
      <c r="R25" s="16">
        <v>0</v>
      </c>
      <c r="S25" s="16">
        <v>870088.12229999993</v>
      </c>
      <c r="T25" s="16">
        <v>0</v>
      </c>
      <c r="U25" s="16">
        <v>16</v>
      </c>
      <c r="V25" s="16">
        <v>0</v>
      </c>
      <c r="W25" s="16">
        <v>461254.01999999996</v>
      </c>
      <c r="X25" s="16">
        <v>16</v>
      </c>
      <c r="Y25" s="16">
        <v>73800.643199999991</v>
      </c>
      <c r="Z25" s="39">
        <v>0</v>
      </c>
      <c r="AA25" s="39">
        <v>8</v>
      </c>
      <c r="AB25" s="39">
        <v>0</v>
      </c>
      <c r="AC25" s="38">
        <v>0</v>
      </c>
      <c r="AD25" s="39">
        <v>8</v>
      </c>
      <c r="AE25" s="38">
        <v>0</v>
      </c>
      <c r="WSQ25" s="9"/>
      <c r="WSR25" s="9"/>
      <c r="WSS25" s="9"/>
      <c r="WST25" s="9"/>
      <c r="WSU25" s="9"/>
      <c r="WSV25" s="9"/>
      <c r="WSW25" s="9"/>
      <c r="WSX25" s="9"/>
      <c r="WSY25" s="9"/>
      <c r="WSZ25" s="9"/>
      <c r="WTA25" s="9"/>
      <c r="WTB25" s="9"/>
      <c r="WTC25" s="9"/>
      <c r="WTD25" s="9"/>
      <c r="WTE25" s="9"/>
      <c r="WTF25" s="9"/>
      <c r="WTG25" s="9"/>
      <c r="WTH25" s="9"/>
      <c r="WTI25" s="9"/>
      <c r="WTJ25" s="9"/>
      <c r="WTK25" s="9"/>
      <c r="WTL25" s="9"/>
      <c r="WTM25" s="9"/>
      <c r="WTN25" s="9"/>
      <c r="WTO25" s="9"/>
      <c r="WTP25" s="9"/>
      <c r="WTQ25" s="9"/>
      <c r="WTR25" s="9"/>
      <c r="WTS25" s="9"/>
      <c r="WTT25" s="9"/>
      <c r="WTU25" s="9"/>
      <c r="WTV25" s="9"/>
      <c r="WTW25" s="9"/>
      <c r="WTX25" s="9"/>
      <c r="WTY25" s="9"/>
      <c r="WTZ25" s="9"/>
      <c r="WUA25" s="9"/>
      <c r="WUB25" s="9"/>
      <c r="WUC25" s="9"/>
      <c r="WUD25" s="9"/>
      <c r="WUG25" s="9"/>
      <c r="WUH25" s="9"/>
      <c r="WUI25" s="9"/>
      <c r="WUJ25" s="9"/>
      <c r="WUK25" s="9"/>
      <c r="WUL25" s="9"/>
      <c r="WUM25" s="9"/>
      <c r="WUN25" s="9"/>
      <c r="WUO25" s="9"/>
      <c r="WUP25" s="9"/>
      <c r="WUQ25" s="9"/>
      <c r="WUR25" s="9"/>
      <c r="WUS25" s="9"/>
      <c r="WUT25" s="9"/>
      <c r="WUU25" s="9"/>
      <c r="WUV25" s="9"/>
      <c r="WUW25" s="9"/>
      <c r="WUX25" s="9"/>
      <c r="WUY25" s="9"/>
      <c r="WVB25" s="9"/>
      <c r="WVC25" s="9"/>
      <c r="WVD25" s="9"/>
      <c r="WVE25" s="9"/>
      <c r="WVF25" s="9"/>
      <c r="WVG25" s="9"/>
      <c r="WVH25" s="9"/>
      <c r="WVI25" s="9"/>
      <c r="WVJ25" s="9"/>
      <c r="WVK25" s="9"/>
      <c r="WVL25" s="9"/>
      <c r="WVM25" s="9"/>
      <c r="WVN25" s="9"/>
      <c r="WVO25" s="9"/>
      <c r="WVP25" s="9"/>
      <c r="WVQ25" s="9"/>
      <c r="WVR25" s="9"/>
      <c r="WVS25" s="9"/>
      <c r="WVT25" s="9"/>
      <c r="WVW25" s="9"/>
      <c r="WVX25" s="9"/>
      <c r="WVY25" s="9"/>
      <c r="WVZ25" s="9"/>
      <c r="WWA25" s="9"/>
      <c r="WWB25" s="9"/>
      <c r="WWC25" s="9"/>
      <c r="WWD25" s="9"/>
      <c r="WWE25" s="9"/>
      <c r="WWF25" s="9"/>
      <c r="WWG25" s="9"/>
      <c r="WWH25" s="9"/>
      <c r="WWI25" s="9"/>
      <c r="WWJ25" s="9"/>
      <c r="WWK25" s="9"/>
      <c r="WWL25" s="9"/>
      <c r="WWM25" s="9"/>
      <c r="WWN25" s="9"/>
      <c r="WWO25" s="9"/>
      <c r="WWR25" s="9"/>
      <c r="WWS25" s="9"/>
      <c r="WWT25" s="9"/>
      <c r="WWU25" s="9"/>
      <c r="WWV25" s="9"/>
      <c r="WWW25" s="9"/>
      <c r="WWX25" s="9"/>
      <c r="WWY25" s="9"/>
      <c r="WWZ25" s="9"/>
      <c r="WXA25" s="9"/>
      <c r="WXB25" s="9"/>
      <c r="WXC25" s="9"/>
      <c r="WXD25" s="9"/>
      <c r="WXE25" s="9"/>
      <c r="WXF25" s="9"/>
      <c r="WXG25" s="9"/>
      <c r="WXH25" s="9"/>
      <c r="WXI25" s="9"/>
      <c r="WXJ25" s="9"/>
      <c r="WXM25" s="9"/>
      <c r="WXN25" s="9"/>
      <c r="WXO25" s="9"/>
      <c r="WXP25" s="9"/>
      <c r="WXQ25" s="9"/>
      <c r="WXR25" s="9"/>
      <c r="WXS25" s="9"/>
      <c r="WXT25" s="9"/>
      <c r="WXU25" s="9"/>
      <c r="WXV25" s="9"/>
      <c r="WXW25" s="9"/>
      <c r="WXX25" s="9"/>
      <c r="WXY25" s="9"/>
      <c r="WXZ25" s="9"/>
      <c r="WYA25" s="9"/>
      <c r="WYB25" s="9"/>
      <c r="WYC25" s="9"/>
      <c r="WYD25" s="9"/>
      <c r="WYE25" s="9"/>
      <c r="WYH25" s="9"/>
      <c r="WYI25" s="9"/>
      <c r="WYJ25" s="9"/>
      <c r="WYK25" s="9"/>
      <c r="WYL25" s="9"/>
      <c r="WYM25" s="9"/>
      <c r="WYN25" s="9"/>
      <c r="WYO25" s="9"/>
      <c r="WYP25" s="9"/>
      <c r="WYQ25" s="9"/>
      <c r="WYR25" s="9"/>
      <c r="WYS25" s="9"/>
      <c r="WYT25" s="9"/>
      <c r="WYU25" s="9"/>
      <c r="WYV25" s="9"/>
      <c r="WYW25" s="9"/>
      <c r="WYX25" s="9"/>
      <c r="WYY25" s="9"/>
      <c r="WYZ25" s="9"/>
      <c r="WZC25" s="9"/>
      <c r="WZD25" s="9"/>
      <c r="WZE25" s="9"/>
      <c r="WZF25" s="9"/>
      <c r="WZG25" s="9"/>
      <c r="WZH25" s="9"/>
      <c r="WZI25" s="9"/>
      <c r="WZJ25" s="9"/>
      <c r="WZK25" s="9"/>
      <c r="WZL25" s="9"/>
      <c r="WZM25" s="9"/>
      <c r="WZN25" s="9"/>
      <c r="WZO25" s="9"/>
      <c r="WZP25" s="9"/>
      <c r="WZQ25" s="9"/>
      <c r="WZR25" s="9"/>
      <c r="WZS25" s="9"/>
      <c r="WZT25" s="9"/>
      <c r="WZU25" s="9"/>
      <c r="WZX25" s="9"/>
      <c r="WZY25" s="9"/>
      <c r="WZZ25" s="9"/>
      <c r="XAA25" s="9"/>
      <c r="XAB25" s="9"/>
      <c r="XAC25" s="9"/>
      <c r="XAD25" s="9"/>
      <c r="XAE25" s="9"/>
      <c r="XAF25" s="9"/>
      <c r="XAG25" s="9"/>
      <c r="XAH25" s="9"/>
      <c r="XAI25" s="9"/>
      <c r="XAJ25" s="9"/>
      <c r="XAK25" s="9"/>
      <c r="XAL25" s="9"/>
      <c r="XAM25" s="9"/>
      <c r="XAN25" s="9"/>
      <c r="XAO25" s="9"/>
      <c r="XAP25" s="9"/>
      <c r="XAS25" s="9"/>
      <c r="XAT25" s="9"/>
      <c r="XAU25" s="9"/>
      <c r="XAV25" s="9"/>
      <c r="XAW25" s="9"/>
      <c r="XAX25" s="9"/>
      <c r="XAY25" s="9"/>
      <c r="XAZ25" s="9"/>
      <c r="XBA25" s="9"/>
      <c r="XBB25" s="9"/>
      <c r="XBC25" s="9"/>
      <c r="XBD25" s="9"/>
      <c r="XBE25" s="9"/>
      <c r="XBF25" s="9"/>
      <c r="XBG25" s="9"/>
      <c r="XBH25" s="9"/>
      <c r="XBI25" s="9"/>
      <c r="XBJ25" s="9"/>
      <c r="XBK25" s="9"/>
      <c r="XBN25" s="9"/>
      <c r="XBO25" s="9"/>
      <c r="XBP25" s="9"/>
      <c r="XBQ25" s="9"/>
      <c r="XBR25" s="9"/>
      <c r="XBS25" s="9"/>
      <c r="XBT25" s="9"/>
      <c r="XBU25" s="9"/>
      <c r="XBV25" s="9"/>
      <c r="XBW25" s="9"/>
      <c r="XBX25" s="9"/>
      <c r="XBY25" s="9"/>
      <c r="XBZ25" s="9"/>
      <c r="XCA25" s="9"/>
      <c r="XCB25" s="9"/>
      <c r="XCC25" s="9"/>
      <c r="XCD25" s="9"/>
      <c r="XCE25" s="9"/>
      <c r="XCF25" s="9"/>
      <c r="XCI25" s="9"/>
      <c r="XCJ25" s="9"/>
      <c r="XCK25" s="9"/>
      <c r="XCL25" s="9"/>
      <c r="XCM25" s="9"/>
      <c r="XCN25" s="9"/>
      <c r="XCO25" s="9"/>
      <c r="XCP25" s="9"/>
      <c r="XCQ25" s="9"/>
      <c r="XCR25" s="9"/>
      <c r="XCS25" s="9"/>
      <c r="XCT25" s="9"/>
      <c r="XCU25" s="9"/>
      <c r="XCV25" s="9"/>
      <c r="XCW25" s="9"/>
      <c r="XCX25" s="9"/>
      <c r="XCY25" s="9"/>
      <c r="XCZ25" s="9"/>
      <c r="XDA25" s="9"/>
      <c r="XDD25" s="9"/>
      <c r="XDE25" s="9"/>
      <c r="XDF25" s="9"/>
      <c r="XDG25" s="9"/>
      <c r="XDH25" s="9"/>
      <c r="XDI25" s="9"/>
      <c r="XDJ25" s="9"/>
      <c r="XDK25" s="9"/>
      <c r="XDL25" s="9"/>
      <c r="XDM25" s="9"/>
      <c r="XDN25" s="9"/>
      <c r="XDO25" s="9"/>
      <c r="XDP25" s="9"/>
      <c r="XDQ25" s="9"/>
      <c r="XDR25" s="9"/>
      <c r="XDS25" s="9"/>
      <c r="XDT25" s="9"/>
      <c r="XDU25" s="9"/>
      <c r="XDV25" s="9"/>
      <c r="XDY25" s="9"/>
      <c r="XDZ25" s="9"/>
      <c r="XEA25" s="9"/>
      <c r="XEB25" s="9"/>
      <c r="XEC25" s="9"/>
      <c r="XED25" s="9"/>
      <c r="XEE25" s="9"/>
      <c r="XEF25" s="9"/>
      <c r="XEG25" s="9"/>
      <c r="XEH25" s="9"/>
      <c r="XEI25" s="9"/>
      <c r="XEJ25" s="9"/>
      <c r="XEK25" s="9"/>
      <c r="XEL25" s="9"/>
      <c r="XEM25" s="9"/>
      <c r="XEN25" s="9"/>
      <c r="XEO25" s="9"/>
      <c r="XEP25" s="9"/>
      <c r="XEQ25" s="9"/>
    </row>
    <row r="26" spans="1:32 16059:16371" s="11" customFormat="1" x14ac:dyDescent="0.25">
      <c r="A26" s="36" t="s">
        <v>43</v>
      </c>
      <c r="B26" s="37" t="s">
        <v>820</v>
      </c>
      <c r="C26" s="18" t="s">
        <v>51</v>
      </c>
      <c r="D26" s="18" t="s">
        <v>39</v>
      </c>
      <c r="E26" s="18" t="s">
        <v>394</v>
      </c>
      <c r="F26" s="18" t="s">
        <v>821</v>
      </c>
      <c r="G26" s="18" t="s">
        <v>34</v>
      </c>
      <c r="H26" s="18" t="s">
        <v>898</v>
      </c>
      <c r="I26" s="18" t="s">
        <v>35</v>
      </c>
      <c r="J26" s="40" t="s">
        <v>35</v>
      </c>
      <c r="K26" s="40" t="s">
        <v>35</v>
      </c>
      <c r="L26" s="40" t="s">
        <v>35</v>
      </c>
      <c r="M26" s="40">
        <v>0</v>
      </c>
      <c r="N26" s="18" t="s">
        <v>35</v>
      </c>
      <c r="O26" s="41" t="s">
        <v>36</v>
      </c>
      <c r="P26" s="18" t="s">
        <v>35</v>
      </c>
      <c r="Q26" s="42">
        <f t="shared" ref="Q26:Q57" si="0">SUM(S26:AE26)</f>
        <v>41270055.546500012</v>
      </c>
      <c r="R26" s="42">
        <v>0</v>
      </c>
      <c r="S26" s="42">
        <v>26658313.47680001</v>
      </c>
      <c r="T26" s="42">
        <v>0</v>
      </c>
      <c r="U26" s="16">
        <v>16</v>
      </c>
      <c r="V26" s="42">
        <v>0</v>
      </c>
      <c r="W26" s="42">
        <v>12596287.991200002</v>
      </c>
      <c r="X26" s="16">
        <v>16</v>
      </c>
      <c r="Y26" s="42">
        <v>2015406.0785000001</v>
      </c>
      <c r="Z26" s="39">
        <v>0</v>
      </c>
      <c r="AA26" s="39">
        <v>8</v>
      </c>
      <c r="AB26" s="39">
        <v>0</v>
      </c>
      <c r="AC26" s="42">
        <v>0</v>
      </c>
      <c r="AD26" s="39">
        <v>8</v>
      </c>
      <c r="AE26" s="42">
        <v>0</v>
      </c>
      <c r="WSQ26" s="12"/>
      <c r="WSR26" s="12"/>
      <c r="WSS26" s="12"/>
      <c r="WST26" s="12"/>
      <c r="WSU26" s="12"/>
      <c r="WSV26" s="12"/>
      <c r="WSW26" s="12"/>
      <c r="WSX26" s="12"/>
      <c r="WSY26" s="12"/>
      <c r="WSZ26" s="12"/>
      <c r="WTA26" s="12"/>
      <c r="WTB26" s="12"/>
      <c r="WTC26" s="12"/>
      <c r="WTD26" s="12"/>
      <c r="WTE26" s="12"/>
      <c r="WTF26" s="12"/>
      <c r="WTG26" s="12"/>
      <c r="WTH26" s="12"/>
      <c r="WTI26" s="12"/>
      <c r="WTJ26" s="12"/>
      <c r="WTK26" s="12"/>
      <c r="WTL26" s="12"/>
      <c r="WTM26" s="12"/>
      <c r="WTN26" s="12"/>
      <c r="WTO26" s="12"/>
      <c r="WTP26" s="12"/>
      <c r="WTQ26" s="12"/>
      <c r="WTR26" s="12"/>
      <c r="WTS26" s="12"/>
      <c r="WTT26" s="12"/>
      <c r="WTU26" s="12"/>
      <c r="WTV26" s="12"/>
      <c r="WTW26" s="12"/>
      <c r="WTX26" s="12"/>
      <c r="WTY26" s="12"/>
      <c r="WTZ26" s="12"/>
      <c r="WUA26" s="12"/>
      <c r="WUB26" s="12"/>
      <c r="WUC26" s="12"/>
      <c r="WUD26" s="12"/>
      <c r="WUG26" s="12"/>
      <c r="WUH26" s="12"/>
      <c r="WUI26" s="12"/>
      <c r="WUJ26" s="12"/>
      <c r="WUK26" s="12"/>
      <c r="WUL26" s="12"/>
      <c r="WUM26" s="12"/>
      <c r="WUN26" s="12"/>
      <c r="WUO26" s="12"/>
      <c r="WUP26" s="12"/>
      <c r="WUQ26" s="12"/>
      <c r="WUR26" s="12"/>
      <c r="WUS26" s="12"/>
      <c r="WUT26" s="12"/>
      <c r="WUU26" s="12"/>
      <c r="WUV26" s="12"/>
      <c r="WUW26" s="12"/>
      <c r="WUX26" s="12"/>
      <c r="WUY26" s="12"/>
      <c r="WVB26" s="12"/>
      <c r="WVC26" s="12"/>
      <c r="WVD26" s="12"/>
      <c r="WVE26" s="12"/>
      <c r="WVF26" s="12"/>
      <c r="WVG26" s="12"/>
      <c r="WVH26" s="12"/>
      <c r="WVI26" s="12"/>
      <c r="WVJ26" s="12"/>
      <c r="WVK26" s="12"/>
      <c r="WVL26" s="12"/>
      <c r="WVM26" s="12"/>
      <c r="WVN26" s="12"/>
      <c r="WVO26" s="12"/>
      <c r="WVP26" s="12"/>
      <c r="WVQ26" s="12"/>
      <c r="WVR26" s="12"/>
      <c r="WVS26" s="12"/>
      <c r="WVT26" s="12"/>
      <c r="WVW26" s="12"/>
      <c r="WVX26" s="12"/>
      <c r="WVY26" s="12"/>
      <c r="WVZ26" s="12"/>
      <c r="WWA26" s="12"/>
      <c r="WWB26" s="12"/>
      <c r="WWC26" s="12"/>
      <c r="WWD26" s="12"/>
      <c r="WWE26" s="12"/>
      <c r="WWF26" s="12"/>
      <c r="WWG26" s="12"/>
      <c r="WWH26" s="12"/>
      <c r="WWI26" s="12"/>
      <c r="WWJ26" s="12"/>
      <c r="WWK26" s="12"/>
      <c r="WWL26" s="12"/>
      <c r="WWM26" s="12"/>
      <c r="WWN26" s="12"/>
      <c r="WWO26" s="12"/>
      <c r="WWR26" s="12"/>
      <c r="WWS26" s="12"/>
      <c r="WWT26" s="12"/>
      <c r="WWU26" s="12"/>
      <c r="WWV26" s="12"/>
      <c r="WWW26" s="12"/>
      <c r="WWX26" s="12"/>
      <c r="WWY26" s="12"/>
      <c r="WWZ26" s="12"/>
      <c r="WXA26" s="12"/>
      <c r="WXB26" s="12"/>
      <c r="WXC26" s="12"/>
      <c r="WXD26" s="12"/>
      <c r="WXE26" s="12"/>
      <c r="WXF26" s="12"/>
      <c r="WXG26" s="12"/>
      <c r="WXH26" s="12"/>
      <c r="WXI26" s="12"/>
      <c r="WXJ26" s="12"/>
      <c r="WXM26" s="12"/>
      <c r="WXN26" s="12"/>
      <c r="WXO26" s="12"/>
      <c r="WXP26" s="12"/>
      <c r="WXQ26" s="12"/>
      <c r="WXR26" s="12"/>
      <c r="WXS26" s="12"/>
      <c r="WXT26" s="12"/>
      <c r="WXU26" s="12"/>
      <c r="WXV26" s="12"/>
      <c r="WXW26" s="12"/>
      <c r="WXX26" s="12"/>
      <c r="WXY26" s="12"/>
      <c r="WXZ26" s="12"/>
      <c r="WYA26" s="12"/>
      <c r="WYB26" s="12"/>
      <c r="WYC26" s="12"/>
      <c r="WYD26" s="12"/>
      <c r="WYE26" s="12"/>
      <c r="WYH26" s="12"/>
      <c r="WYI26" s="12"/>
      <c r="WYJ26" s="12"/>
      <c r="WYK26" s="12"/>
      <c r="WYL26" s="12"/>
      <c r="WYM26" s="12"/>
      <c r="WYN26" s="12"/>
      <c r="WYO26" s="12"/>
      <c r="WYP26" s="12"/>
      <c r="WYQ26" s="12"/>
      <c r="WYR26" s="12"/>
      <c r="WYS26" s="12"/>
      <c r="WYT26" s="12"/>
      <c r="WYU26" s="12"/>
      <c r="WYV26" s="12"/>
      <c r="WYW26" s="12"/>
      <c r="WYX26" s="12"/>
      <c r="WYY26" s="12"/>
      <c r="WYZ26" s="12"/>
      <c r="WZC26" s="12"/>
      <c r="WZD26" s="12"/>
      <c r="WZE26" s="12"/>
      <c r="WZF26" s="12"/>
      <c r="WZG26" s="12"/>
      <c r="WZH26" s="12"/>
      <c r="WZI26" s="12"/>
      <c r="WZJ26" s="12"/>
      <c r="WZK26" s="12"/>
      <c r="WZL26" s="12"/>
      <c r="WZM26" s="12"/>
      <c r="WZN26" s="12"/>
      <c r="WZO26" s="12"/>
      <c r="WZP26" s="12"/>
      <c r="WZQ26" s="12"/>
      <c r="WZR26" s="12"/>
      <c r="WZS26" s="12"/>
      <c r="WZT26" s="12"/>
      <c r="WZU26" s="12"/>
      <c r="WZX26" s="12"/>
      <c r="WZY26" s="12"/>
      <c r="WZZ26" s="12"/>
      <c r="XAA26" s="12"/>
      <c r="XAB26" s="12"/>
      <c r="XAC26" s="12"/>
      <c r="XAD26" s="12"/>
      <c r="XAE26" s="12"/>
      <c r="XAF26" s="12"/>
      <c r="XAG26" s="12"/>
      <c r="XAH26" s="12"/>
      <c r="XAI26" s="12"/>
      <c r="XAJ26" s="12"/>
      <c r="XAK26" s="12"/>
      <c r="XAL26" s="12"/>
      <c r="XAM26" s="12"/>
      <c r="XAN26" s="12"/>
      <c r="XAO26" s="12"/>
      <c r="XAP26" s="12"/>
      <c r="XAS26" s="12"/>
      <c r="XAT26" s="12"/>
      <c r="XAU26" s="12"/>
      <c r="XAV26" s="12"/>
      <c r="XAW26" s="12"/>
      <c r="XAX26" s="12"/>
      <c r="XAY26" s="12"/>
      <c r="XAZ26" s="12"/>
      <c r="XBA26" s="12"/>
      <c r="XBB26" s="12"/>
      <c r="XBC26" s="12"/>
      <c r="XBD26" s="12"/>
      <c r="XBE26" s="12"/>
      <c r="XBF26" s="12"/>
      <c r="XBG26" s="12"/>
      <c r="XBH26" s="12"/>
      <c r="XBI26" s="12"/>
      <c r="XBJ26" s="12"/>
      <c r="XBK26" s="12"/>
      <c r="XBN26" s="12"/>
      <c r="XBO26" s="12"/>
      <c r="XBP26" s="12"/>
      <c r="XBQ26" s="12"/>
      <c r="XBR26" s="12"/>
      <c r="XBS26" s="12"/>
      <c r="XBT26" s="12"/>
      <c r="XBU26" s="12"/>
      <c r="XBV26" s="12"/>
      <c r="XBW26" s="12"/>
      <c r="XBX26" s="12"/>
      <c r="XBY26" s="12"/>
      <c r="XBZ26" s="12"/>
      <c r="XCA26" s="12"/>
      <c r="XCB26" s="12"/>
      <c r="XCC26" s="12"/>
      <c r="XCD26" s="12"/>
      <c r="XCE26" s="12"/>
      <c r="XCF26" s="12"/>
      <c r="XCI26" s="12"/>
      <c r="XCJ26" s="12"/>
      <c r="XCK26" s="12"/>
      <c r="XCL26" s="12"/>
      <c r="XCM26" s="12"/>
      <c r="XCN26" s="12"/>
      <c r="XCO26" s="12"/>
      <c r="XCP26" s="12"/>
      <c r="XCQ26" s="12"/>
      <c r="XCR26" s="12"/>
      <c r="XCS26" s="12"/>
      <c r="XCT26" s="12"/>
      <c r="XCU26" s="12"/>
      <c r="XCV26" s="12"/>
      <c r="XCW26" s="12"/>
      <c r="XCX26" s="12"/>
      <c r="XCY26" s="12"/>
      <c r="XCZ26" s="12"/>
      <c r="XDA26" s="12"/>
      <c r="XDD26" s="12"/>
      <c r="XDE26" s="12"/>
      <c r="XDF26" s="12"/>
      <c r="XDG26" s="12"/>
      <c r="XDH26" s="12"/>
      <c r="XDI26" s="12"/>
      <c r="XDJ26" s="12"/>
      <c r="XDK26" s="12"/>
      <c r="XDL26" s="12"/>
      <c r="XDM26" s="12"/>
      <c r="XDN26" s="12"/>
      <c r="XDO26" s="12"/>
      <c r="XDP26" s="12"/>
      <c r="XDQ26" s="12"/>
      <c r="XDR26" s="12"/>
      <c r="XDS26" s="12"/>
      <c r="XDT26" s="12"/>
      <c r="XDU26" s="12"/>
      <c r="XDV26" s="12"/>
      <c r="XDY26" s="12"/>
      <c r="XDZ26" s="12"/>
      <c r="XEA26" s="12"/>
      <c r="XEB26" s="12"/>
      <c r="XEC26" s="12"/>
      <c r="XED26" s="12"/>
      <c r="XEE26" s="12"/>
      <c r="XEF26" s="12"/>
      <c r="XEG26" s="12"/>
      <c r="XEH26" s="12"/>
      <c r="XEI26" s="12"/>
      <c r="XEJ26" s="12"/>
      <c r="XEK26" s="12"/>
      <c r="XEL26" s="12"/>
      <c r="XEM26" s="12"/>
      <c r="XEN26" s="12"/>
      <c r="XEO26" s="12"/>
      <c r="XEP26" s="12"/>
      <c r="XEQ26" s="12"/>
    </row>
    <row r="27" spans="1:32 16059:16371" s="11" customFormat="1" x14ac:dyDescent="0.25">
      <c r="A27" s="36" t="s">
        <v>44</v>
      </c>
      <c r="B27" s="37" t="s">
        <v>820</v>
      </c>
      <c r="C27" s="18" t="s">
        <v>51</v>
      </c>
      <c r="D27" s="18" t="s">
        <v>33</v>
      </c>
      <c r="E27" s="18" t="s">
        <v>52</v>
      </c>
      <c r="F27" s="18" t="s">
        <v>821</v>
      </c>
      <c r="G27" s="18" t="s">
        <v>34</v>
      </c>
      <c r="H27" s="18" t="s">
        <v>822</v>
      </c>
      <c r="I27" s="18" t="s">
        <v>35</v>
      </c>
      <c r="J27" s="40" t="s">
        <v>35</v>
      </c>
      <c r="K27" s="40" t="s">
        <v>35</v>
      </c>
      <c r="L27" s="40" t="s">
        <v>35</v>
      </c>
      <c r="M27" s="40">
        <v>0</v>
      </c>
      <c r="N27" s="18" t="s">
        <v>35</v>
      </c>
      <c r="O27" s="41" t="s">
        <v>36</v>
      </c>
      <c r="P27" s="18" t="s">
        <v>35</v>
      </c>
      <c r="Q27" s="42">
        <f t="shared" si="0"/>
        <v>15466109.998450002</v>
      </c>
      <c r="R27" s="42">
        <v>0</v>
      </c>
      <c r="S27" s="42">
        <v>11366309.239250001</v>
      </c>
      <c r="T27" s="42">
        <v>0</v>
      </c>
      <c r="U27" s="16">
        <v>16</v>
      </c>
      <c r="V27" s="42">
        <v>0</v>
      </c>
      <c r="W27" s="42">
        <v>3534269.6200000006</v>
      </c>
      <c r="X27" s="16">
        <v>16</v>
      </c>
      <c r="Y27" s="42">
        <v>565483.13920000009</v>
      </c>
      <c r="Z27" s="39">
        <v>0</v>
      </c>
      <c r="AA27" s="39">
        <v>8</v>
      </c>
      <c r="AB27" s="39">
        <v>0</v>
      </c>
      <c r="AC27" s="42">
        <v>0</v>
      </c>
      <c r="AD27" s="39">
        <v>8</v>
      </c>
      <c r="AE27" s="42">
        <v>0</v>
      </c>
    </row>
    <row r="28" spans="1:32 16059:16371" s="11" customFormat="1" x14ac:dyDescent="0.25">
      <c r="A28" s="36" t="s">
        <v>45</v>
      </c>
      <c r="B28" s="37" t="s">
        <v>820</v>
      </c>
      <c r="C28" s="18" t="s">
        <v>51</v>
      </c>
      <c r="D28" s="18" t="s">
        <v>33</v>
      </c>
      <c r="E28" s="18" t="s">
        <v>52</v>
      </c>
      <c r="F28" s="18" t="s">
        <v>821</v>
      </c>
      <c r="G28" s="18" t="s">
        <v>34</v>
      </c>
      <c r="H28" s="18" t="s">
        <v>823</v>
      </c>
      <c r="I28" s="18" t="s">
        <v>35</v>
      </c>
      <c r="J28" s="40" t="s">
        <v>35</v>
      </c>
      <c r="K28" s="40" t="s">
        <v>35</v>
      </c>
      <c r="L28" s="40" t="s">
        <v>35</v>
      </c>
      <c r="M28" s="40">
        <v>0</v>
      </c>
      <c r="N28" s="18" t="s">
        <v>35</v>
      </c>
      <c r="O28" s="41" t="s">
        <v>824</v>
      </c>
      <c r="P28" s="18" t="s">
        <v>825</v>
      </c>
      <c r="Q28" s="42">
        <f t="shared" si="0"/>
        <v>323922.55975000001</v>
      </c>
      <c r="R28" s="42">
        <v>0</v>
      </c>
      <c r="S28" s="42">
        <v>323874.55975000001</v>
      </c>
      <c r="T28" s="42">
        <v>0</v>
      </c>
      <c r="U28" s="16">
        <v>16</v>
      </c>
      <c r="V28" s="42">
        <v>0</v>
      </c>
      <c r="W28" s="42">
        <v>0</v>
      </c>
      <c r="X28" s="16">
        <v>16</v>
      </c>
      <c r="Y28" s="42">
        <v>0</v>
      </c>
      <c r="Z28" s="39">
        <v>0</v>
      </c>
      <c r="AA28" s="39">
        <v>8</v>
      </c>
      <c r="AB28" s="39">
        <v>0</v>
      </c>
      <c r="AC28" s="42">
        <v>0</v>
      </c>
      <c r="AD28" s="39">
        <v>8</v>
      </c>
      <c r="AE28" s="42">
        <v>0</v>
      </c>
    </row>
    <row r="29" spans="1:32 16059:16371" s="11" customFormat="1" x14ac:dyDescent="0.25">
      <c r="A29" s="36" t="s">
        <v>46</v>
      </c>
      <c r="B29" s="37" t="s">
        <v>820</v>
      </c>
      <c r="C29" s="18" t="s">
        <v>51</v>
      </c>
      <c r="D29" s="18" t="s">
        <v>33</v>
      </c>
      <c r="E29" s="18" t="s">
        <v>52</v>
      </c>
      <c r="F29" s="18" t="s">
        <v>821</v>
      </c>
      <c r="G29" s="18" t="s">
        <v>34</v>
      </c>
      <c r="H29" s="18" t="s">
        <v>826</v>
      </c>
      <c r="I29" s="18" t="s">
        <v>35</v>
      </c>
      <c r="J29" s="40" t="s">
        <v>35</v>
      </c>
      <c r="K29" s="40" t="s">
        <v>35</v>
      </c>
      <c r="L29" s="40" t="s">
        <v>35</v>
      </c>
      <c r="M29" s="40">
        <v>0</v>
      </c>
      <c r="N29" s="18" t="s">
        <v>35</v>
      </c>
      <c r="O29" s="41" t="s">
        <v>36</v>
      </c>
      <c r="P29" s="18" t="s">
        <v>35</v>
      </c>
      <c r="Q29" s="42">
        <f t="shared" si="0"/>
        <v>12198973.87354992</v>
      </c>
      <c r="R29" s="42">
        <v>0</v>
      </c>
      <c r="S29" s="42">
        <v>4753941.0411499199</v>
      </c>
      <c r="T29" s="42">
        <v>0</v>
      </c>
      <c r="U29" s="16">
        <v>16</v>
      </c>
      <c r="V29" s="42">
        <v>0</v>
      </c>
      <c r="W29" s="42">
        <v>6418090.3728</v>
      </c>
      <c r="X29" s="16">
        <v>16</v>
      </c>
      <c r="Y29" s="42">
        <v>1026894.4596000001</v>
      </c>
      <c r="Z29" s="39">
        <v>0</v>
      </c>
      <c r="AA29" s="39">
        <v>8</v>
      </c>
      <c r="AB29" s="39">
        <v>0</v>
      </c>
      <c r="AC29" s="42">
        <v>0</v>
      </c>
      <c r="AD29" s="39">
        <v>8</v>
      </c>
      <c r="AE29" s="42">
        <v>0</v>
      </c>
    </row>
    <row r="30" spans="1:32 16059:16371" s="11" customFormat="1" x14ac:dyDescent="0.25">
      <c r="A30" s="36" t="s">
        <v>47</v>
      </c>
      <c r="B30" s="37" t="s">
        <v>820</v>
      </c>
      <c r="C30" s="18" t="s">
        <v>51</v>
      </c>
      <c r="D30" s="18" t="s">
        <v>49</v>
      </c>
      <c r="E30" s="18" t="s">
        <v>230</v>
      </c>
      <c r="F30" s="18" t="s">
        <v>821</v>
      </c>
      <c r="G30" s="18" t="s">
        <v>34</v>
      </c>
      <c r="H30" s="18" t="s">
        <v>925</v>
      </c>
      <c r="I30" s="18" t="s">
        <v>35</v>
      </c>
      <c r="J30" s="40" t="s">
        <v>35</v>
      </c>
      <c r="K30" s="40" t="s">
        <v>35</v>
      </c>
      <c r="L30" s="40" t="s">
        <v>35</v>
      </c>
      <c r="M30" s="40">
        <v>0</v>
      </c>
      <c r="N30" s="18" t="s">
        <v>35</v>
      </c>
      <c r="O30" s="41" t="s">
        <v>36</v>
      </c>
      <c r="P30" s="18" t="s">
        <v>35</v>
      </c>
      <c r="Q30" s="42">
        <f t="shared" si="0"/>
        <v>7957489.2524499996</v>
      </c>
      <c r="R30" s="42">
        <v>0</v>
      </c>
      <c r="S30" s="42">
        <v>5308725.6199999992</v>
      </c>
      <c r="T30" s="42">
        <v>0</v>
      </c>
      <c r="U30" s="16">
        <v>16</v>
      </c>
      <c r="V30" s="42">
        <v>0</v>
      </c>
      <c r="W30" s="42">
        <v>2283375.54525</v>
      </c>
      <c r="X30" s="16">
        <v>16</v>
      </c>
      <c r="Y30" s="42">
        <v>365340.08720000001</v>
      </c>
      <c r="Z30" s="39">
        <v>0</v>
      </c>
      <c r="AA30" s="39">
        <v>8</v>
      </c>
      <c r="AB30" s="39">
        <v>0</v>
      </c>
      <c r="AC30" s="42">
        <v>0</v>
      </c>
      <c r="AD30" s="39">
        <v>8</v>
      </c>
      <c r="AE30" s="42">
        <v>0</v>
      </c>
    </row>
    <row r="31" spans="1:32 16059:16371" s="11" customFormat="1" x14ac:dyDescent="0.25">
      <c r="A31" s="36" t="s">
        <v>48</v>
      </c>
      <c r="B31" s="37" t="s">
        <v>820</v>
      </c>
      <c r="C31" s="18" t="s">
        <v>51</v>
      </c>
      <c r="D31" s="18" t="s">
        <v>38</v>
      </c>
      <c r="E31" s="18" t="s">
        <v>392</v>
      </c>
      <c r="F31" s="18" t="s">
        <v>821</v>
      </c>
      <c r="G31" s="18" t="s">
        <v>34</v>
      </c>
      <c r="H31" s="18" t="s">
        <v>877</v>
      </c>
      <c r="I31" s="18" t="s">
        <v>35</v>
      </c>
      <c r="J31" s="40" t="s">
        <v>35</v>
      </c>
      <c r="K31" s="40" t="s">
        <v>35</v>
      </c>
      <c r="L31" s="40" t="s">
        <v>35</v>
      </c>
      <c r="M31" s="40">
        <v>0</v>
      </c>
      <c r="N31" s="18" t="s">
        <v>35</v>
      </c>
      <c r="O31" s="41" t="s">
        <v>36</v>
      </c>
      <c r="P31" s="18" t="s">
        <v>35</v>
      </c>
      <c r="Q31" s="42">
        <f t="shared" si="0"/>
        <v>11256406.021999391</v>
      </c>
      <c r="R31" s="42">
        <v>0</v>
      </c>
      <c r="S31" s="42">
        <v>7049538.3799999999</v>
      </c>
      <c r="T31" s="42">
        <v>0</v>
      </c>
      <c r="U31" s="16">
        <v>16</v>
      </c>
      <c r="V31" s="42">
        <v>0</v>
      </c>
      <c r="W31" s="42">
        <v>3626568.6568992496</v>
      </c>
      <c r="X31" s="16">
        <v>16</v>
      </c>
      <c r="Y31" s="42">
        <v>580250.9851001401</v>
      </c>
      <c r="Z31" s="39">
        <v>0</v>
      </c>
      <c r="AA31" s="39">
        <v>8</v>
      </c>
      <c r="AB31" s="39">
        <v>0</v>
      </c>
      <c r="AC31" s="42">
        <v>0</v>
      </c>
      <c r="AD31" s="39">
        <v>8</v>
      </c>
      <c r="AE31" s="42">
        <v>0</v>
      </c>
    </row>
    <row r="32" spans="1:32 16059:16371" s="11" customFormat="1" x14ac:dyDescent="0.25">
      <c r="A32" s="36" t="s">
        <v>50</v>
      </c>
      <c r="B32" s="37" t="s">
        <v>820</v>
      </c>
      <c r="C32" s="18" t="s">
        <v>51</v>
      </c>
      <c r="D32" s="18" t="s">
        <v>67</v>
      </c>
      <c r="E32" s="18" t="s">
        <v>398</v>
      </c>
      <c r="F32" s="18" t="s">
        <v>821</v>
      </c>
      <c r="G32" s="18" t="s">
        <v>34</v>
      </c>
      <c r="H32" s="18" t="s">
        <v>953</v>
      </c>
      <c r="I32" s="18" t="s">
        <v>35</v>
      </c>
      <c r="J32" s="40" t="s">
        <v>35</v>
      </c>
      <c r="K32" s="40" t="s">
        <v>35</v>
      </c>
      <c r="L32" s="40" t="s">
        <v>35</v>
      </c>
      <c r="M32" s="40">
        <v>0</v>
      </c>
      <c r="N32" s="18" t="s">
        <v>35</v>
      </c>
      <c r="O32" s="41" t="s">
        <v>36</v>
      </c>
      <c r="P32" s="18" t="s">
        <v>35</v>
      </c>
      <c r="Q32" s="42">
        <f t="shared" si="0"/>
        <v>1599046.03</v>
      </c>
      <c r="R32" s="42">
        <v>0</v>
      </c>
      <c r="S32" s="42">
        <v>1156999.47</v>
      </c>
      <c r="T32" s="42">
        <v>0</v>
      </c>
      <c r="U32" s="16">
        <v>16</v>
      </c>
      <c r="V32" s="42">
        <v>0</v>
      </c>
      <c r="W32" s="42">
        <v>381033.24</v>
      </c>
      <c r="X32" s="16">
        <v>16</v>
      </c>
      <c r="Y32" s="42">
        <v>60965.32</v>
      </c>
      <c r="Z32" s="39">
        <v>0</v>
      </c>
      <c r="AA32" s="39">
        <v>8</v>
      </c>
      <c r="AB32" s="39">
        <v>0</v>
      </c>
      <c r="AC32" s="42">
        <v>0</v>
      </c>
      <c r="AD32" s="39">
        <v>8</v>
      </c>
      <c r="AE32" s="42">
        <v>0</v>
      </c>
    </row>
    <row r="33" spans="1:31" s="11" customFormat="1" x14ac:dyDescent="0.25">
      <c r="A33" s="36" t="s">
        <v>54</v>
      </c>
      <c r="B33" s="37" t="s">
        <v>827</v>
      </c>
      <c r="C33" s="18" t="s">
        <v>51</v>
      </c>
      <c r="D33" s="18" t="s">
        <v>39</v>
      </c>
      <c r="E33" s="18" t="s">
        <v>394</v>
      </c>
      <c r="F33" s="18" t="s">
        <v>828</v>
      </c>
      <c r="G33" s="18" t="s">
        <v>34</v>
      </c>
      <c r="H33" s="18" t="s">
        <v>899</v>
      </c>
      <c r="I33" s="18" t="s">
        <v>35</v>
      </c>
      <c r="J33" s="40" t="s">
        <v>35</v>
      </c>
      <c r="K33" s="40" t="s">
        <v>35</v>
      </c>
      <c r="L33" s="40" t="s">
        <v>35</v>
      </c>
      <c r="M33" s="40">
        <v>0</v>
      </c>
      <c r="N33" s="18" t="s">
        <v>35</v>
      </c>
      <c r="O33" s="41" t="s">
        <v>36</v>
      </c>
      <c r="P33" s="18" t="s">
        <v>35</v>
      </c>
      <c r="Q33" s="42">
        <f t="shared" si="0"/>
        <v>25394386.829999998</v>
      </c>
      <c r="R33" s="42">
        <v>0</v>
      </c>
      <c r="S33" s="42">
        <v>15862870.254249997</v>
      </c>
      <c r="T33" s="42">
        <v>0</v>
      </c>
      <c r="U33" s="16">
        <v>16</v>
      </c>
      <c r="V33" s="42">
        <v>0</v>
      </c>
      <c r="W33" s="42">
        <v>8216783.2549500009</v>
      </c>
      <c r="X33" s="16">
        <v>16</v>
      </c>
      <c r="Y33" s="42">
        <v>1314685.3207999999</v>
      </c>
      <c r="Z33" s="39">
        <v>0</v>
      </c>
      <c r="AA33" s="39">
        <v>8</v>
      </c>
      <c r="AB33" s="39">
        <v>0</v>
      </c>
      <c r="AC33" s="42">
        <v>0</v>
      </c>
      <c r="AD33" s="39">
        <v>8</v>
      </c>
      <c r="AE33" s="42">
        <v>0</v>
      </c>
    </row>
    <row r="34" spans="1:31" s="11" customFormat="1" x14ac:dyDescent="0.25">
      <c r="A34" s="36" t="s">
        <v>56</v>
      </c>
      <c r="B34" s="37" t="s">
        <v>827</v>
      </c>
      <c r="C34" s="18" t="s">
        <v>51</v>
      </c>
      <c r="D34" s="18" t="s">
        <v>39</v>
      </c>
      <c r="E34" s="18" t="s">
        <v>394</v>
      </c>
      <c r="F34" s="18" t="s">
        <v>828</v>
      </c>
      <c r="G34" s="18" t="s">
        <v>85</v>
      </c>
      <c r="H34" s="18" t="s">
        <v>35</v>
      </c>
      <c r="I34" s="18" t="s">
        <v>900</v>
      </c>
      <c r="J34" s="40" t="s">
        <v>35</v>
      </c>
      <c r="K34" s="40" t="s">
        <v>901</v>
      </c>
      <c r="L34" s="40" t="s">
        <v>902</v>
      </c>
      <c r="M34" s="40">
        <v>0</v>
      </c>
      <c r="N34" s="18" t="s">
        <v>89</v>
      </c>
      <c r="O34" s="41" t="s">
        <v>846</v>
      </c>
      <c r="P34" s="18" t="s">
        <v>903</v>
      </c>
      <c r="Q34" s="42">
        <f t="shared" si="0"/>
        <v>-191966.23499999999</v>
      </c>
      <c r="R34" s="42">
        <v>0</v>
      </c>
      <c r="S34" s="42">
        <v>-192014.23499999999</v>
      </c>
      <c r="T34" s="42">
        <v>0</v>
      </c>
      <c r="U34" s="16">
        <v>16</v>
      </c>
      <c r="V34" s="42">
        <v>0</v>
      </c>
      <c r="W34" s="42">
        <v>0</v>
      </c>
      <c r="X34" s="16">
        <v>16</v>
      </c>
      <c r="Y34" s="42">
        <v>0</v>
      </c>
      <c r="Z34" s="39">
        <v>0</v>
      </c>
      <c r="AA34" s="39">
        <v>8</v>
      </c>
      <c r="AB34" s="39">
        <v>0</v>
      </c>
      <c r="AC34" s="42">
        <v>0</v>
      </c>
      <c r="AD34" s="39">
        <v>8</v>
      </c>
      <c r="AE34" s="42">
        <v>0</v>
      </c>
    </row>
    <row r="35" spans="1:31" s="11" customFormat="1" x14ac:dyDescent="0.25">
      <c r="A35" s="36" t="s">
        <v>58</v>
      </c>
      <c r="B35" s="37" t="s">
        <v>827</v>
      </c>
      <c r="C35" s="18" t="s">
        <v>51</v>
      </c>
      <c r="D35" s="18" t="s">
        <v>33</v>
      </c>
      <c r="E35" s="18" t="s">
        <v>52</v>
      </c>
      <c r="F35" s="18" t="s">
        <v>828</v>
      </c>
      <c r="G35" s="18" t="s">
        <v>34</v>
      </c>
      <c r="H35" s="18" t="s">
        <v>829</v>
      </c>
      <c r="I35" s="18" t="s">
        <v>35</v>
      </c>
      <c r="J35" s="40" t="s">
        <v>35</v>
      </c>
      <c r="K35" s="40" t="s">
        <v>35</v>
      </c>
      <c r="L35" s="40" t="s">
        <v>35</v>
      </c>
      <c r="M35" s="40">
        <v>0</v>
      </c>
      <c r="N35" s="18" t="s">
        <v>35</v>
      </c>
      <c r="O35" s="41" t="s">
        <v>36</v>
      </c>
      <c r="P35" s="18" t="s">
        <v>35</v>
      </c>
      <c r="Q35" s="42">
        <f t="shared" si="0"/>
        <v>24786256.8805</v>
      </c>
      <c r="R35" s="42">
        <v>0</v>
      </c>
      <c r="S35" s="42">
        <v>14923266.674699999</v>
      </c>
      <c r="T35" s="42">
        <v>0</v>
      </c>
      <c r="U35" s="16">
        <v>16</v>
      </c>
      <c r="V35" s="42">
        <v>0</v>
      </c>
      <c r="W35" s="42">
        <v>8502536.384300001</v>
      </c>
      <c r="X35" s="16">
        <v>16</v>
      </c>
      <c r="Y35" s="42">
        <v>1360405.8215000001</v>
      </c>
      <c r="Z35" s="39">
        <v>0</v>
      </c>
      <c r="AA35" s="39">
        <v>8</v>
      </c>
      <c r="AB35" s="39">
        <v>0</v>
      </c>
      <c r="AC35" s="42">
        <v>0</v>
      </c>
      <c r="AD35" s="39">
        <v>8</v>
      </c>
      <c r="AE35" s="42">
        <v>0</v>
      </c>
    </row>
    <row r="36" spans="1:31" s="11" customFormat="1" x14ac:dyDescent="0.25">
      <c r="A36" s="36" t="s">
        <v>62</v>
      </c>
      <c r="B36" s="37" t="s">
        <v>827</v>
      </c>
      <c r="C36" s="18" t="s">
        <v>51</v>
      </c>
      <c r="D36" s="18" t="s">
        <v>49</v>
      </c>
      <c r="E36" s="18" t="s">
        <v>230</v>
      </c>
      <c r="F36" s="18" t="s">
        <v>828</v>
      </c>
      <c r="G36" s="18" t="s">
        <v>34</v>
      </c>
      <c r="H36" s="18" t="s">
        <v>926</v>
      </c>
      <c r="I36" s="18" t="s">
        <v>35</v>
      </c>
      <c r="J36" s="40" t="s">
        <v>35</v>
      </c>
      <c r="K36" s="40" t="s">
        <v>35</v>
      </c>
      <c r="L36" s="40" t="s">
        <v>35</v>
      </c>
      <c r="M36" s="40">
        <v>0</v>
      </c>
      <c r="N36" s="18" t="s">
        <v>35</v>
      </c>
      <c r="O36" s="41" t="s">
        <v>36</v>
      </c>
      <c r="P36" s="18" t="s">
        <v>35</v>
      </c>
      <c r="Q36" s="42">
        <f t="shared" si="0"/>
        <v>443746.07439999998</v>
      </c>
      <c r="R36" s="42">
        <v>0</v>
      </c>
      <c r="S36" s="42">
        <v>0</v>
      </c>
      <c r="T36" s="42">
        <v>0</v>
      </c>
      <c r="U36" s="16">
        <v>16</v>
      </c>
      <c r="V36" s="42">
        <v>0</v>
      </c>
      <c r="W36" s="42">
        <v>382498.33999999997</v>
      </c>
      <c r="X36" s="16">
        <v>16</v>
      </c>
      <c r="Y36" s="42">
        <v>61199.734400000001</v>
      </c>
      <c r="Z36" s="39">
        <v>0</v>
      </c>
      <c r="AA36" s="39">
        <v>8</v>
      </c>
      <c r="AB36" s="39">
        <v>0</v>
      </c>
      <c r="AC36" s="42">
        <v>0</v>
      </c>
      <c r="AD36" s="39">
        <v>8</v>
      </c>
      <c r="AE36" s="42">
        <v>0</v>
      </c>
    </row>
    <row r="37" spans="1:31" s="11" customFormat="1" x14ac:dyDescent="0.25">
      <c r="A37" s="36" t="s">
        <v>64</v>
      </c>
      <c r="B37" s="37" t="s">
        <v>827</v>
      </c>
      <c r="C37" s="18" t="s">
        <v>51</v>
      </c>
      <c r="D37" s="18" t="s">
        <v>49</v>
      </c>
      <c r="E37" s="18" t="s">
        <v>230</v>
      </c>
      <c r="F37" s="18" t="s">
        <v>828</v>
      </c>
      <c r="G37" s="18" t="s">
        <v>34</v>
      </c>
      <c r="H37" s="18" t="s">
        <v>927</v>
      </c>
      <c r="I37" s="18" t="s">
        <v>35</v>
      </c>
      <c r="J37" s="40" t="s">
        <v>35</v>
      </c>
      <c r="K37" s="40" t="s">
        <v>35</v>
      </c>
      <c r="L37" s="40" t="s">
        <v>35</v>
      </c>
      <c r="M37" s="40">
        <v>0</v>
      </c>
      <c r="N37" s="18" t="s">
        <v>35</v>
      </c>
      <c r="O37" s="41" t="s">
        <v>234</v>
      </c>
      <c r="P37" s="18" t="s">
        <v>235</v>
      </c>
      <c r="Q37" s="42">
        <f t="shared" si="0"/>
        <v>885035.72199999995</v>
      </c>
      <c r="R37" s="42">
        <v>0</v>
      </c>
      <c r="S37" s="42">
        <v>0</v>
      </c>
      <c r="T37" s="42">
        <v>762920.45</v>
      </c>
      <c r="U37" s="16">
        <v>16</v>
      </c>
      <c r="V37" s="42">
        <v>122067.272</v>
      </c>
      <c r="W37" s="42">
        <v>0</v>
      </c>
      <c r="X37" s="16">
        <v>16</v>
      </c>
      <c r="Y37" s="42">
        <v>0</v>
      </c>
      <c r="Z37" s="39">
        <v>0</v>
      </c>
      <c r="AA37" s="39">
        <v>8</v>
      </c>
      <c r="AB37" s="39">
        <v>0</v>
      </c>
      <c r="AC37" s="42">
        <v>0</v>
      </c>
      <c r="AD37" s="39">
        <v>8</v>
      </c>
      <c r="AE37" s="42">
        <v>0</v>
      </c>
    </row>
    <row r="38" spans="1:31" s="11" customFormat="1" x14ac:dyDescent="0.25">
      <c r="A38" s="36" t="s">
        <v>66</v>
      </c>
      <c r="B38" s="37" t="s">
        <v>827</v>
      </c>
      <c r="C38" s="18" t="s">
        <v>51</v>
      </c>
      <c r="D38" s="18" t="s">
        <v>49</v>
      </c>
      <c r="E38" s="18" t="s">
        <v>230</v>
      </c>
      <c r="F38" s="18" t="s">
        <v>828</v>
      </c>
      <c r="G38" s="18" t="s">
        <v>34</v>
      </c>
      <c r="H38" s="18" t="s">
        <v>928</v>
      </c>
      <c r="I38" s="18" t="s">
        <v>35</v>
      </c>
      <c r="J38" s="40" t="s">
        <v>35</v>
      </c>
      <c r="K38" s="40" t="s">
        <v>35</v>
      </c>
      <c r="L38" s="40" t="s">
        <v>35</v>
      </c>
      <c r="M38" s="40">
        <v>0</v>
      </c>
      <c r="N38" s="18" t="s">
        <v>35</v>
      </c>
      <c r="O38" s="41" t="s">
        <v>36</v>
      </c>
      <c r="P38" s="18" t="s">
        <v>35</v>
      </c>
      <c r="Q38" s="42">
        <f t="shared" si="0"/>
        <v>3594953.0378</v>
      </c>
      <c r="R38" s="42">
        <v>0</v>
      </c>
      <c r="S38" s="42">
        <v>3027553.9446</v>
      </c>
      <c r="T38" s="42">
        <v>0</v>
      </c>
      <c r="U38" s="16">
        <v>16</v>
      </c>
      <c r="V38" s="42">
        <v>0</v>
      </c>
      <c r="W38" s="42">
        <v>489095.77</v>
      </c>
      <c r="X38" s="16">
        <v>16</v>
      </c>
      <c r="Y38" s="42">
        <v>78255.323199999999</v>
      </c>
      <c r="Z38" s="39">
        <v>0</v>
      </c>
      <c r="AA38" s="39">
        <v>8</v>
      </c>
      <c r="AB38" s="39">
        <v>0</v>
      </c>
      <c r="AC38" s="42">
        <v>0</v>
      </c>
      <c r="AD38" s="39">
        <v>8</v>
      </c>
      <c r="AE38" s="42">
        <v>0</v>
      </c>
    </row>
    <row r="39" spans="1:31" s="11" customFormat="1" x14ac:dyDescent="0.25">
      <c r="A39" s="36" t="s">
        <v>69</v>
      </c>
      <c r="B39" s="37" t="s">
        <v>827</v>
      </c>
      <c r="C39" s="18" t="s">
        <v>51</v>
      </c>
      <c r="D39" s="18" t="s">
        <v>49</v>
      </c>
      <c r="E39" s="18" t="s">
        <v>230</v>
      </c>
      <c r="F39" s="18" t="s">
        <v>828</v>
      </c>
      <c r="G39" s="18" t="s">
        <v>34</v>
      </c>
      <c r="H39" s="18" t="s">
        <v>929</v>
      </c>
      <c r="I39" s="18" t="s">
        <v>35</v>
      </c>
      <c r="J39" s="40" t="s">
        <v>35</v>
      </c>
      <c r="K39" s="40" t="s">
        <v>35</v>
      </c>
      <c r="L39" s="40" t="s">
        <v>35</v>
      </c>
      <c r="M39" s="40">
        <v>0</v>
      </c>
      <c r="N39" s="18" t="s">
        <v>35</v>
      </c>
      <c r="O39" s="41" t="s">
        <v>221</v>
      </c>
      <c r="P39" s="18" t="s">
        <v>222</v>
      </c>
      <c r="Q39" s="42">
        <f t="shared" si="0"/>
        <v>304758.23000000004</v>
      </c>
      <c r="R39" s="42">
        <v>0</v>
      </c>
      <c r="S39" s="42">
        <v>159711.39000000001</v>
      </c>
      <c r="T39" s="42">
        <v>124999</v>
      </c>
      <c r="U39" s="16">
        <v>16</v>
      </c>
      <c r="V39" s="42">
        <v>19999.84</v>
      </c>
      <c r="W39" s="42">
        <v>0</v>
      </c>
      <c r="X39" s="16">
        <v>16</v>
      </c>
      <c r="Y39" s="42">
        <v>0</v>
      </c>
      <c r="Z39" s="39">
        <v>0</v>
      </c>
      <c r="AA39" s="39">
        <v>8</v>
      </c>
      <c r="AB39" s="39">
        <v>0</v>
      </c>
      <c r="AC39" s="42">
        <v>0</v>
      </c>
      <c r="AD39" s="39">
        <v>8</v>
      </c>
      <c r="AE39" s="42">
        <v>0</v>
      </c>
    </row>
    <row r="40" spans="1:31" s="11" customFormat="1" x14ac:dyDescent="0.25">
      <c r="A40" s="36" t="s">
        <v>71</v>
      </c>
      <c r="B40" s="37" t="s">
        <v>827</v>
      </c>
      <c r="C40" s="18" t="s">
        <v>51</v>
      </c>
      <c r="D40" s="18" t="s">
        <v>49</v>
      </c>
      <c r="E40" s="18" t="s">
        <v>230</v>
      </c>
      <c r="F40" s="18" t="s">
        <v>828</v>
      </c>
      <c r="G40" s="18" t="s">
        <v>34</v>
      </c>
      <c r="H40" s="18" t="s">
        <v>930</v>
      </c>
      <c r="I40" s="18" t="s">
        <v>35</v>
      </c>
      <c r="J40" s="40" t="s">
        <v>35</v>
      </c>
      <c r="K40" s="40" t="s">
        <v>35</v>
      </c>
      <c r="L40" s="40" t="s">
        <v>35</v>
      </c>
      <c r="M40" s="40">
        <v>0</v>
      </c>
      <c r="N40" s="18" t="s">
        <v>35</v>
      </c>
      <c r="O40" s="41" t="s">
        <v>36</v>
      </c>
      <c r="P40" s="18" t="s">
        <v>35</v>
      </c>
      <c r="Q40" s="42">
        <f t="shared" si="0"/>
        <v>13485643.198799999</v>
      </c>
      <c r="R40" s="42">
        <v>0</v>
      </c>
      <c r="S40" s="42">
        <f>8020265.4392-23899.93</f>
        <v>7996365.5092000002</v>
      </c>
      <c r="T40" s="42">
        <v>0</v>
      </c>
      <c r="U40" s="16">
        <v>16</v>
      </c>
      <c r="V40" s="42">
        <v>0</v>
      </c>
      <c r="W40" s="42">
        <v>4732094.5599999996</v>
      </c>
      <c r="X40" s="16">
        <v>16</v>
      </c>
      <c r="Y40" s="42">
        <v>757135.12959999999</v>
      </c>
      <c r="Z40" s="39">
        <v>0</v>
      </c>
      <c r="AA40" s="39">
        <v>8</v>
      </c>
      <c r="AB40" s="39">
        <v>0</v>
      </c>
      <c r="AC40" s="42">
        <v>0</v>
      </c>
      <c r="AD40" s="39">
        <v>8</v>
      </c>
      <c r="AE40" s="42">
        <v>0</v>
      </c>
    </row>
    <row r="41" spans="1:31" s="11" customFormat="1" x14ac:dyDescent="0.25">
      <c r="A41" s="36" t="s">
        <v>72</v>
      </c>
      <c r="B41" s="37" t="s">
        <v>827</v>
      </c>
      <c r="C41" s="18" t="s">
        <v>51</v>
      </c>
      <c r="D41" s="18" t="s">
        <v>49</v>
      </c>
      <c r="E41" s="18" t="s">
        <v>230</v>
      </c>
      <c r="F41" s="18" t="s">
        <v>828</v>
      </c>
      <c r="G41" s="18" t="s">
        <v>85</v>
      </c>
      <c r="H41" s="18" t="s">
        <v>35</v>
      </c>
      <c r="I41" s="18" t="s">
        <v>931</v>
      </c>
      <c r="J41" s="40" t="s">
        <v>35</v>
      </c>
      <c r="K41" s="40" t="s">
        <v>932</v>
      </c>
      <c r="L41" s="40" t="s">
        <v>933</v>
      </c>
      <c r="M41" s="40">
        <v>0</v>
      </c>
      <c r="N41" s="18" t="s">
        <v>89</v>
      </c>
      <c r="O41" s="41" t="s">
        <v>846</v>
      </c>
      <c r="P41" s="18" t="s">
        <v>934</v>
      </c>
      <c r="Q41" s="42">
        <f t="shared" si="0"/>
        <v>-89135.560800000007</v>
      </c>
      <c r="R41" s="42">
        <v>0</v>
      </c>
      <c r="S41" s="42">
        <v>0</v>
      </c>
      <c r="T41" s="42">
        <v>0</v>
      </c>
      <c r="U41" s="16">
        <v>16</v>
      </c>
      <c r="V41" s="42">
        <v>0</v>
      </c>
      <c r="W41" s="42">
        <v>-76882.38</v>
      </c>
      <c r="X41" s="16">
        <v>16</v>
      </c>
      <c r="Y41" s="42">
        <v>-12301.1808</v>
      </c>
      <c r="Z41" s="39">
        <v>0</v>
      </c>
      <c r="AA41" s="39">
        <v>8</v>
      </c>
      <c r="AB41" s="39">
        <v>0</v>
      </c>
      <c r="AC41" s="42">
        <v>0</v>
      </c>
      <c r="AD41" s="39">
        <v>8</v>
      </c>
      <c r="AE41" s="42">
        <v>0</v>
      </c>
    </row>
    <row r="42" spans="1:31" s="11" customFormat="1" x14ac:dyDescent="0.25">
      <c r="A42" s="36" t="s">
        <v>73</v>
      </c>
      <c r="B42" s="37" t="s">
        <v>827</v>
      </c>
      <c r="C42" s="18" t="s">
        <v>51</v>
      </c>
      <c r="D42" s="18" t="s">
        <v>38</v>
      </c>
      <c r="E42" s="18" t="s">
        <v>392</v>
      </c>
      <c r="F42" s="18" t="s">
        <v>828</v>
      </c>
      <c r="G42" s="18" t="s">
        <v>34</v>
      </c>
      <c r="H42" s="18" t="s">
        <v>878</v>
      </c>
      <c r="I42" s="18" t="s">
        <v>35</v>
      </c>
      <c r="J42" s="40" t="s">
        <v>35</v>
      </c>
      <c r="K42" s="40" t="s">
        <v>35</v>
      </c>
      <c r="L42" s="40" t="s">
        <v>35</v>
      </c>
      <c r="M42" s="40">
        <v>0</v>
      </c>
      <c r="N42" s="18" t="s">
        <v>35</v>
      </c>
      <c r="O42" s="41" t="s">
        <v>36</v>
      </c>
      <c r="P42" s="18" t="s">
        <v>35</v>
      </c>
      <c r="Q42" s="42">
        <f t="shared" si="0"/>
        <v>11800977.9256</v>
      </c>
      <c r="R42" s="42">
        <v>0</v>
      </c>
      <c r="S42" s="42">
        <f>9529559.1324+131515.96</f>
        <v>9661075.0924000014</v>
      </c>
      <c r="T42" s="42">
        <v>0</v>
      </c>
      <c r="U42" s="16">
        <v>16</v>
      </c>
      <c r="V42" s="42">
        <v>0</v>
      </c>
      <c r="W42" s="42">
        <f>1877024.52-32322.07</f>
        <v>1844702.45</v>
      </c>
      <c r="X42" s="16">
        <v>16</v>
      </c>
      <c r="Y42" s="42">
        <f>300323.9232-5171.54</f>
        <v>295152.38320000004</v>
      </c>
      <c r="Z42" s="39">
        <v>0</v>
      </c>
      <c r="AA42" s="39">
        <v>8</v>
      </c>
      <c r="AB42" s="39">
        <v>0</v>
      </c>
      <c r="AC42" s="42">
        <v>0</v>
      </c>
      <c r="AD42" s="39">
        <v>8</v>
      </c>
      <c r="AE42" s="42">
        <v>0</v>
      </c>
    </row>
    <row r="43" spans="1:31" s="11" customFormat="1" x14ac:dyDescent="0.25">
      <c r="A43" s="36" t="s">
        <v>74</v>
      </c>
      <c r="B43" s="37" t="s">
        <v>827</v>
      </c>
      <c r="C43" s="18" t="s">
        <v>51</v>
      </c>
      <c r="D43" s="18" t="s">
        <v>38</v>
      </c>
      <c r="E43" s="18" t="s">
        <v>392</v>
      </c>
      <c r="F43" s="18" t="s">
        <v>828</v>
      </c>
      <c r="G43" s="18" t="s">
        <v>34</v>
      </c>
      <c r="H43" s="18" t="s">
        <v>879</v>
      </c>
      <c r="I43" s="18" t="s">
        <v>35</v>
      </c>
      <c r="J43" s="40" t="s">
        <v>35</v>
      </c>
      <c r="K43" s="40" t="s">
        <v>35</v>
      </c>
      <c r="L43" s="40" t="s">
        <v>35</v>
      </c>
      <c r="M43" s="40">
        <v>0</v>
      </c>
      <c r="N43" s="18" t="s">
        <v>35</v>
      </c>
      <c r="O43" s="41" t="s">
        <v>346</v>
      </c>
      <c r="P43" s="18" t="s">
        <v>347</v>
      </c>
      <c r="Q43" s="42">
        <f t="shared" si="0"/>
        <v>1356877.8288</v>
      </c>
      <c r="R43" s="42">
        <v>0</v>
      </c>
      <c r="S43" s="42">
        <v>568662.4</v>
      </c>
      <c r="T43" s="42">
        <v>679454.68</v>
      </c>
      <c r="U43" s="16">
        <v>16</v>
      </c>
      <c r="V43" s="42">
        <v>108712.7488</v>
      </c>
      <c r="W43" s="42">
        <v>0</v>
      </c>
      <c r="X43" s="16">
        <v>16</v>
      </c>
      <c r="Y43" s="42">
        <v>0</v>
      </c>
      <c r="Z43" s="39">
        <v>0</v>
      </c>
      <c r="AA43" s="39">
        <v>8</v>
      </c>
      <c r="AB43" s="39">
        <v>0</v>
      </c>
      <c r="AC43" s="42">
        <v>0</v>
      </c>
      <c r="AD43" s="39">
        <v>8</v>
      </c>
      <c r="AE43" s="42">
        <v>0</v>
      </c>
    </row>
    <row r="44" spans="1:31" s="11" customFormat="1" x14ac:dyDescent="0.25">
      <c r="A44" s="36" t="s">
        <v>75</v>
      </c>
      <c r="B44" s="37" t="s">
        <v>827</v>
      </c>
      <c r="C44" s="18" t="s">
        <v>51</v>
      </c>
      <c r="D44" s="18" t="s">
        <v>38</v>
      </c>
      <c r="E44" s="18" t="s">
        <v>392</v>
      </c>
      <c r="F44" s="18" t="s">
        <v>828</v>
      </c>
      <c r="G44" s="18" t="s">
        <v>34</v>
      </c>
      <c r="H44" s="18" t="s">
        <v>880</v>
      </c>
      <c r="I44" s="18" t="s">
        <v>35</v>
      </c>
      <c r="J44" s="40" t="s">
        <v>35</v>
      </c>
      <c r="K44" s="40" t="s">
        <v>35</v>
      </c>
      <c r="L44" s="40" t="s">
        <v>35</v>
      </c>
      <c r="M44" s="40">
        <v>0</v>
      </c>
      <c r="N44" s="18" t="s">
        <v>35</v>
      </c>
      <c r="O44" s="41" t="s">
        <v>36</v>
      </c>
      <c r="P44" s="18" t="s">
        <v>35</v>
      </c>
      <c r="Q44" s="42">
        <f t="shared" si="0"/>
        <v>9631639.5272500012</v>
      </c>
      <c r="R44" s="42">
        <v>0</v>
      </c>
      <c r="S44" s="42">
        <v>6766286.8794500008</v>
      </c>
      <c r="T44" s="42">
        <v>0</v>
      </c>
      <c r="U44" s="16">
        <v>16</v>
      </c>
      <c r="V44" s="42">
        <v>0</v>
      </c>
      <c r="W44" s="42">
        <v>2470090.2135999999</v>
      </c>
      <c r="X44" s="16">
        <v>16</v>
      </c>
      <c r="Y44" s="42">
        <v>395214.43420000002</v>
      </c>
      <c r="Z44" s="39">
        <v>0</v>
      </c>
      <c r="AA44" s="39">
        <v>8</v>
      </c>
      <c r="AB44" s="39">
        <v>0</v>
      </c>
      <c r="AC44" s="42">
        <v>0</v>
      </c>
      <c r="AD44" s="39">
        <v>8</v>
      </c>
      <c r="AE44" s="42">
        <v>0</v>
      </c>
    </row>
    <row r="45" spans="1:31" s="11" customFormat="1" x14ac:dyDescent="0.25">
      <c r="A45" s="36" t="s">
        <v>978</v>
      </c>
      <c r="B45" s="37" t="s">
        <v>831</v>
      </c>
      <c r="C45" s="18" t="s">
        <v>51</v>
      </c>
      <c r="D45" s="18" t="s">
        <v>39</v>
      </c>
      <c r="E45" s="18" t="s">
        <v>394</v>
      </c>
      <c r="F45" s="18" t="s">
        <v>832</v>
      </c>
      <c r="G45" s="18" t="s">
        <v>34</v>
      </c>
      <c r="H45" s="18" t="s">
        <v>904</v>
      </c>
      <c r="I45" s="18" t="s">
        <v>35</v>
      </c>
      <c r="J45" s="40" t="s">
        <v>35</v>
      </c>
      <c r="K45" s="40" t="s">
        <v>35</v>
      </c>
      <c r="L45" s="40" t="s">
        <v>35</v>
      </c>
      <c r="M45" s="40">
        <v>0</v>
      </c>
      <c r="N45" s="18" t="s">
        <v>35</v>
      </c>
      <c r="O45" s="41" t="s">
        <v>36</v>
      </c>
      <c r="P45" s="18" t="s">
        <v>35</v>
      </c>
      <c r="Q45" s="42">
        <f t="shared" si="0"/>
        <v>6279672.4819999989</v>
      </c>
      <c r="R45" s="42">
        <v>0</v>
      </c>
      <c r="S45" s="42">
        <v>2860551.2133999988</v>
      </c>
      <c r="T45" s="42">
        <v>0</v>
      </c>
      <c r="U45" s="16">
        <v>16</v>
      </c>
      <c r="V45" s="42">
        <v>0</v>
      </c>
      <c r="W45" s="42">
        <v>2947476.9556999998</v>
      </c>
      <c r="X45" s="16">
        <v>16</v>
      </c>
      <c r="Y45" s="42">
        <v>471596.31290000014</v>
      </c>
      <c r="Z45" s="39">
        <v>0</v>
      </c>
      <c r="AA45" s="39">
        <v>8</v>
      </c>
      <c r="AB45" s="39">
        <v>0</v>
      </c>
      <c r="AC45" s="42">
        <v>0</v>
      </c>
      <c r="AD45" s="39">
        <v>8</v>
      </c>
      <c r="AE45" s="42">
        <v>0</v>
      </c>
    </row>
    <row r="46" spans="1:31" s="11" customFormat="1" x14ac:dyDescent="0.25">
      <c r="A46" s="36" t="s">
        <v>979</v>
      </c>
      <c r="B46" s="37" t="s">
        <v>831</v>
      </c>
      <c r="C46" s="18" t="s">
        <v>51</v>
      </c>
      <c r="D46" s="18" t="s">
        <v>39</v>
      </c>
      <c r="E46" s="18" t="s">
        <v>394</v>
      </c>
      <c r="F46" s="18" t="s">
        <v>832</v>
      </c>
      <c r="G46" s="18" t="s">
        <v>34</v>
      </c>
      <c r="H46" s="18" t="s">
        <v>905</v>
      </c>
      <c r="I46" s="18" t="s">
        <v>35</v>
      </c>
      <c r="J46" s="40" t="s">
        <v>35</v>
      </c>
      <c r="K46" s="40" t="s">
        <v>35</v>
      </c>
      <c r="L46" s="40" t="s">
        <v>35</v>
      </c>
      <c r="M46" s="40">
        <v>0</v>
      </c>
      <c r="N46" s="18" t="s">
        <v>35</v>
      </c>
      <c r="O46" s="41" t="s">
        <v>906</v>
      </c>
      <c r="P46" s="18" t="s">
        <v>907</v>
      </c>
      <c r="Q46" s="42">
        <f t="shared" si="0"/>
        <v>2851264.2272000001</v>
      </c>
      <c r="R46" s="42">
        <v>0</v>
      </c>
      <c r="S46" s="42">
        <v>2562367.33</v>
      </c>
      <c r="T46" s="42">
        <v>0</v>
      </c>
      <c r="U46" s="16">
        <v>16</v>
      </c>
      <c r="V46" s="42">
        <v>0</v>
      </c>
      <c r="W46" s="42">
        <v>249007.67</v>
      </c>
      <c r="X46" s="16">
        <v>16</v>
      </c>
      <c r="Y46" s="42">
        <v>39841.227200000001</v>
      </c>
      <c r="Z46" s="39">
        <v>0</v>
      </c>
      <c r="AA46" s="39">
        <v>8</v>
      </c>
      <c r="AB46" s="39">
        <v>0</v>
      </c>
      <c r="AC46" s="42">
        <v>0</v>
      </c>
      <c r="AD46" s="39">
        <v>8</v>
      </c>
      <c r="AE46" s="42">
        <v>0</v>
      </c>
    </row>
    <row r="47" spans="1:31" s="11" customFormat="1" x14ac:dyDescent="0.25">
      <c r="A47" s="36" t="s">
        <v>980</v>
      </c>
      <c r="B47" s="37" t="s">
        <v>831</v>
      </c>
      <c r="C47" s="18" t="s">
        <v>51</v>
      </c>
      <c r="D47" s="18" t="s">
        <v>39</v>
      </c>
      <c r="E47" s="18" t="s">
        <v>394</v>
      </c>
      <c r="F47" s="18" t="s">
        <v>832</v>
      </c>
      <c r="G47" s="18" t="s">
        <v>34</v>
      </c>
      <c r="H47" s="18" t="s">
        <v>908</v>
      </c>
      <c r="I47" s="18" t="s">
        <v>35</v>
      </c>
      <c r="J47" s="40" t="s">
        <v>35</v>
      </c>
      <c r="K47" s="40" t="s">
        <v>35</v>
      </c>
      <c r="L47" s="40" t="s">
        <v>35</v>
      </c>
      <c r="M47" s="40">
        <v>0</v>
      </c>
      <c r="N47" s="18" t="s">
        <v>35</v>
      </c>
      <c r="O47" s="41" t="s">
        <v>36</v>
      </c>
      <c r="P47" s="18" t="s">
        <v>35</v>
      </c>
      <c r="Q47" s="42">
        <f t="shared" si="0"/>
        <v>9831730.0008000005</v>
      </c>
      <c r="R47" s="42">
        <v>0</v>
      </c>
      <c r="S47" s="42">
        <v>6260234.9966000011</v>
      </c>
      <c r="T47" s="42">
        <v>0</v>
      </c>
      <c r="U47" s="16">
        <v>16</v>
      </c>
      <c r="V47" s="42">
        <v>0</v>
      </c>
      <c r="W47" s="42">
        <v>3078833.6243000003</v>
      </c>
      <c r="X47" s="16">
        <v>16</v>
      </c>
      <c r="Y47" s="42">
        <v>492613.37989999994</v>
      </c>
      <c r="Z47" s="39">
        <v>0</v>
      </c>
      <c r="AA47" s="39">
        <v>8</v>
      </c>
      <c r="AB47" s="39">
        <v>0</v>
      </c>
      <c r="AC47" s="42">
        <v>0</v>
      </c>
      <c r="AD47" s="39">
        <v>8</v>
      </c>
      <c r="AE47" s="42">
        <v>0</v>
      </c>
    </row>
    <row r="48" spans="1:31" s="11" customFormat="1" x14ac:dyDescent="0.25">
      <c r="A48" s="36" t="s">
        <v>981</v>
      </c>
      <c r="B48" s="37" t="s">
        <v>831</v>
      </c>
      <c r="C48" s="18" t="s">
        <v>51</v>
      </c>
      <c r="D48" s="18" t="s">
        <v>33</v>
      </c>
      <c r="E48" s="18" t="s">
        <v>52</v>
      </c>
      <c r="F48" s="18" t="s">
        <v>832</v>
      </c>
      <c r="G48" s="18" t="s">
        <v>34</v>
      </c>
      <c r="H48" s="18" t="s">
        <v>833</v>
      </c>
      <c r="I48" s="18" t="s">
        <v>35</v>
      </c>
      <c r="J48" s="40" t="s">
        <v>35</v>
      </c>
      <c r="K48" s="40" t="s">
        <v>35</v>
      </c>
      <c r="L48" s="40" t="s">
        <v>35</v>
      </c>
      <c r="M48" s="40">
        <v>0</v>
      </c>
      <c r="N48" s="18" t="s">
        <v>35</v>
      </c>
      <c r="O48" s="41" t="s">
        <v>36</v>
      </c>
      <c r="P48" s="18" t="s">
        <v>35</v>
      </c>
      <c r="Q48" s="42">
        <f t="shared" si="0"/>
        <v>4616899.5011</v>
      </c>
      <c r="R48" s="42">
        <v>0</v>
      </c>
      <c r="S48" s="42">
        <v>2319213.5634999992</v>
      </c>
      <c r="T48" s="42">
        <v>0</v>
      </c>
      <c r="U48" s="16">
        <v>16</v>
      </c>
      <c r="V48" s="42">
        <v>0</v>
      </c>
      <c r="W48" s="42">
        <v>1980722.36</v>
      </c>
      <c r="X48" s="16">
        <v>16</v>
      </c>
      <c r="Y48" s="42">
        <v>316915.57759999996</v>
      </c>
      <c r="Z48" s="39">
        <v>0</v>
      </c>
      <c r="AA48" s="39">
        <v>8</v>
      </c>
      <c r="AB48" s="39">
        <v>0</v>
      </c>
      <c r="AC48" s="42">
        <v>0</v>
      </c>
      <c r="AD48" s="39">
        <v>8</v>
      </c>
      <c r="AE48" s="42">
        <v>0</v>
      </c>
    </row>
    <row r="49" spans="1:31" s="11" customFormat="1" x14ac:dyDescent="0.25">
      <c r="A49" s="36" t="s">
        <v>982</v>
      </c>
      <c r="B49" s="37" t="s">
        <v>831</v>
      </c>
      <c r="C49" s="18" t="s">
        <v>51</v>
      </c>
      <c r="D49" s="18" t="s">
        <v>33</v>
      </c>
      <c r="E49" s="18" t="s">
        <v>52</v>
      </c>
      <c r="F49" s="18" t="s">
        <v>832</v>
      </c>
      <c r="G49" s="18" t="s">
        <v>34</v>
      </c>
      <c r="H49" s="18" t="s">
        <v>834</v>
      </c>
      <c r="I49" s="18" t="s">
        <v>35</v>
      </c>
      <c r="J49" s="40" t="s">
        <v>35</v>
      </c>
      <c r="K49" s="40" t="s">
        <v>35</v>
      </c>
      <c r="L49" s="40" t="s">
        <v>35</v>
      </c>
      <c r="M49" s="40">
        <v>0</v>
      </c>
      <c r="N49" s="18" t="s">
        <v>35</v>
      </c>
      <c r="O49" s="41" t="s">
        <v>100</v>
      </c>
      <c r="P49" s="18" t="s">
        <v>101</v>
      </c>
      <c r="Q49" s="42">
        <f t="shared" si="0"/>
        <v>299517.47499999998</v>
      </c>
      <c r="R49" s="42">
        <v>0</v>
      </c>
      <c r="S49" s="42">
        <v>299469.47499999998</v>
      </c>
      <c r="T49" s="42">
        <v>0</v>
      </c>
      <c r="U49" s="16">
        <v>16</v>
      </c>
      <c r="V49" s="42">
        <v>0</v>
      </c>
      <c r="W49" s="42">
        <v>0</v>
      </c>
      <c r="X49" s="16">
        <v>16</v>
      </c>
      <c r="Y49" s="42">
        <v>0</v>
      </c>
      <c r="Z49" s="39">
        <v>0</v>
      </c>
      <c r="AA49" s="39">
        <v>8</v>
      </c>
      <c r="AB49" s="39">
        <v>0</v>
      </c>
      <c r="AC49" s="42">
        <v>0</v>
      </c>
      <c r="AD49" s="39">
        <v>8</v>
      </c>
      <c r="AE49" s="42">
        <v>0</v>
      </c>
    </row>
    <row r="50" spans="1:31" s="11" customFormat="1" x14ac:dyDescent="0.25">
      <c r="A50" s="36" t="s">
        <v>983</v>
      </c>
      <c r="B50" s="37" t="s">
        <v>831</v>
      </c>
      <c r="C50" s="18" t="s">
        <v>51</v>
      </c>
      <c r="D50" s="18" t="s">
        <v>33</v>
      </c>
      <c r="E50" s="18" t="s">
        <v>52</v>
      </c>
      <c r="F50" s="18" t="s">
        <v>832</v>
      </c>
      <c r="G50" s="18" t="s">
        <v>34</v>
      </c>
      <c r="H50" s="18" t="s">
        <v>835</v>
      </c>
      <c r="I50" s="18" t="s">
        <v>35</v>
      </c>
      <c r="J50" s="40" t="s">
        <v>35</v>
      </c>
      <c r="K50" s="40" t="s">
        <v>35</v>
      </c>
      <c r="L50" s="40" t="s">
        <v>35</v>
      </c>
      <c r="M50" s="40">
        <v>0</v>
      </c>
      <c r="N50" s="18" t="s">
        <v>35</v>
      </c>
      <c r="O50" s="41" t="s">
        <v>836</v>
      </c>
      <c r="P50" s="18" t="s">
        <v>837</v>
      </c>
      <c r="Q50" s="42">
        <f t="shared" si="0"/>
        <v>176223.42500000002</v>
      </c>
      <c r="R50" s="42">
        <v>0</v>
      </c>
      <c r="S50" s="42">
        <v>150187.94500000001</v>
      </c>
      <c r="T50" s="42">
        <v>22403</v>
      </c>
      <c r="U50" s="16">
        <v>16</v>
      </c>
      <c r="V50" s="42">
        <v>3584.48</v>
      </c>
      <c r="W50" s="42">
        <v>0</v>
      </c>
      <c r="X50" s="16">
        <v>16</v>
      </c>
      <c r="Y50" s="42">
        <v>0</v>
      </c>
      <c r="Z50" s="39">
        <v>0</v>
      </c>
      <c r="AA50" s="39">
        <v>8</v>
      </c>
      <c r="AB50" s="39">
        <v>0</v>
      </c>
      <c r="AC50" s="42">
        <v>0</v>
      </c>
      <c r="AD50" s="39">
        <v>8</v>
      </c>
      <c r="AE50" s="42">
        <v>0</v>
      </c>
    </row>
    <row r="51" spans="1:31" s="11" customFormat="1" x14ac:dyDescent="0.25">
      <c r="A51" s="36" t="s">
        <v>984</v>
      </c>
      <c r="B51" s="37" t="s">
        <v>831</v>
      </c>
      <c r="C51" s="18" t="s">
        <v>51</v>
      </c>
      <c r="D51" s="18" t="s">
        <v>33</v>
      </c>
      <c r="E51" s="18" t="s">
        <v>52</v>
      </c>
      <c r="F51" s="18" t="s">
        <v>832</v>
      </c>
      <c r="G51" s="18" t="s">
        <v>34</v>
      </c>
      <c r="H51" s="18" t="s">
        <v>838</v>
      </c>
      <c r="I51" s="18" t="s">
        <v>35</v>
      </c>
      <c r="J51" s="40" t="s">
        <v>35</v>
      </c>
      <c r="K51" s="40" t="s">
        <v>35</v>
      </c>
      <c r="L51" s="40" t="s">
        <v>35</v>
      </c>
      <c r="M51" s="40">
        <v>0</v>
      </c>
      <c r="N51" s="18" t="s">
        <v>35</v>
      </c>
      <c r="O51" s="41" t="s">
        <v>36</v>
      </c>
      <c r="P51" s="18" t="s">
        <v>35</v>
      </c>
      <c r="Q51" s="42">
        <f t="shared" si="0"/>
        <v>181095.28330000001</v>
      </c>
      <c r="R51" s="42">
        <v>0</v>
      </c>
      <c r="S51" s="42">
        <v>176407.28330000001</v>
      </c>
      <c r="T51" s="42">
        <v>0</v>
      </c>
      <c r="U51" s="16">
        <v>16</v>
      </c>
      <c r="V51" s="42">
        <v>0</v>
      </c>
      <c r="W51" s="42">
        <v>4000</v>
      </c>
      <c r="X51" s="16">
        <v>16</v>
      </c>
      <c r="Y51" s="42">
        <v>640</v>
      </c>
      <c r="Z51" s="39">
        <v>0</v>
      </c>
      <c r="AA51" s="39">
        <v>8</v>
      </c>
      <c r="AB51" s="39">
        <v>0</v>
      </c>
      <c r="AC51" s="42">
        <v>0</v>
      </c>
      <c r="AD51" s="39">
        <v>8</v>
      </c>
      <c r="AE51" s="42">
        <v>0</v>
      </c>
    </row>
    <row r="52" spans="1:31" s="11" customFormat="1" x14ac:dyDescent="0.25">
      <c r="A52" s="36" t="s">
        <v>985</v>
      </c>
      <c r="B52" s="37" t="s">
        <v>831</v>
      </c>
      <c r="C52" s="18" t="s">
        <v>51</v>
      </c>
      <c r="D52" s="18" t="s">
        <v>33</v>
      </c>
      <c r="E52" s="18" t="s">
        <v>52</v>
      </c>
      <c r="F52" s="18" t="s">
        <v>832</v>
      </c>
      <c r="G52" s="18" t="s">
        <v>34</v>
      </c>
      <c r="H52" s="18" t="s">
        <v>839</v>
      </c>
      <c r="I52" s="18" t="s">
        <v>35</v>
      </c>
      <c r="J52" s="40" t="s">
        <v>35</v>
      </c>
      <c r="K52" s="40" t="s">
        <v>35</v>
      </c>
      <c r="L52" s="40" t="s">
        <v>35</v>
      </c>
      <c r="M52" s="40">
        <v>0</v>
      </c>
      <c r="N52" s="18" t="s">
        <v>35</v>
      </c>
      <c r="O52" s="41" t="s">
        <v>840</v>
      </c>
      <c r="P52" s="18" t="s">
        <v>841</v>
      </c>
      <c r="Q52" s="42">
        <f t="shared" si="0"/>
        <v>218998.06040000002</v>
      </c>
      <c r="R52" s="42">
        <v>0</v>
      </c>
      <c r="S52" s="42">
        <v>87900</v>
      </c>
      <c r="T52" s="42">
        <v>112974.19</v>
      </c>
      <c r="U52" s="16">
        <v>16</v>
      </c>
      <c r="V52" s="42">
        <v>18075.8704</v>
      </c>
      <c r="W52" s="42">
        <v>0</v>
      </c>
      <c r="X52" s="16">
        <v>16</v>
      </c>
      <c r="Y52" s="42">
        <v>0</v>
      </c>
      <c r="Z52" s="39">
        <v>0</v>
      </c>
      <c r="AA52" s="39">
        <v>8</v>
      </c>
      <c r="AB52" s="39">
        <v>0</v>
      </c>
      <c r="AC52" s="42">
        <v>0</v>
      </c>
      <c r="AD52" s="39">
        <v>8</v>
      </c>
      <c r="AE52" s="42">
        <v>0</v>
      </c>
    </row>
    <row r="53" spans="1:31" s="11" customFormat="1" x14ac:dyDescent="0.25">
      <c r="A53" s="36" t="s">
        <v>986</v>
      </c>
      <c r="B53" s="37" t="s">
        <v>831</v>
      </c>
      <c r="C53" s="18" t="s">
        <v>51</v>
      </c>
      <c r="D53" s="18" t="s">
        <v>33</v>
      </c>
      <c r="E53" s="18" t="s">
        <v>52</v>
      </c>
      <c r="F53" s="18" t="s">
        <v>832</v>
      </c>
      <c r="G53" s="18" t="s">
        <v>34</v>
      </c>
      <c r="H53" s="18" t="s">
        <v>842</v>
      </c>
      <c r="I53" s="18" t="s">
        <v>35</v>
      </c>
      <c r="J53" s="40" t="s">
        <v>35</v>
      </c>
      <c r="K53" s="40" t="s">
        <v>35</v>
      </c>
      <c r="L53" s="40" t="s">
        <v>35</v>
      </c>
      <c r="M53" s="40">
        <v>0</v>
      </c>
      <c r="N53" s="18" t="s">
        <v>35</v>
      </c>
      <c r="O53" s="41" t="s">
        <v>36</v>
      </c>
      <c r="P53" s="18" t="s">
        <v>35</v>
      </c>
      <c r="Q53" s="42">
        <f t="shared" si="0"/>
        <v>2033614.6950000003</v>
      </c>
      <c r="R53" s="42">
        <v>0</v>
      </c>
      <c r="S53" s="42">
        <v>1517532.5750000002</v>
      </c>
      <c r="T53" s="42">
        <v>0</v>
      </c>
      <c r="U53" s="16">
        <v>16</v>
      </c>
      <c r="V53" s="42">
        <v>0</v>
      </c>
      <c r="W53" s="42">
        <v>444857</v>
      </c>
      <c r="X53" s="16">
        <v>16</v>
      </c>
      <c r="Y53" s="42">
        <v>71177.119999999995</v>
      </c>
      <c r="Z53" s="39">
        <v>0</v>
      </c>
      <c r="AA53" s="39">
        <v>8</v>
      </c>
      <c r="AB53" s="39">
        <v>0</v>
      </c>
      <c r="AC53" s="42">
        <v>0</v>
      </c>
      <c r="AD53" s="39">
        <v>8</v>
      </c>
      <c r="AE53" s="42">
        <v>0</v>
      </c>
    </row>
    <row r="54" spans="1:31" s="11" customFormat="1" x14ac:dyDescent="0.25">
      <c r="A54" s="36" t="s">
        <v>987</v>
      </c>
      <c r="B54" s="37" t="s">
        <v>831</v>
      </c>
      <c r="C54" s="18" t="s">
        <v>51</v>
      </c>
      <c r="D54" s="18" t="s">
        <v>33</v>
      </c>
      <c r="E54" s="18" t="s">
        <v>52</v>
      </c>
      <c r="F54" s="18" t="s">
        <v>832</v>
      </c>
      <c r="G54" s="18" t="s">
        <v>85</v>
      </c>
      <c r="H54" s="18" t="s">
        <v>35</v>
      </c>
      <c r="I54" s="18" t="s">
        <v>843</v>
      </c>
      <c r="J54" s="40" t="s">
        <v>35</v>
      </c>
      <c r="K54" s="40" t="s">
        <v>844</v>
      </c>
      <c r="L54" s="40" t="s">
        <v>845</v>
      </c>
      <c r="M54" s="40">
        <v>0</v>
      </c>
      <c r="N54" s="18" t="s">
        <v>89</v>
      </c>
      <c r="O54" s="41" t="s">
        <v>846</v>
      </c>
      <c r="P54" s="18" t="s">
        <v>847</v>
      </c>
      <c r="Q54" s="42">
        <f t="shared" si="0"/>
        <v>-134707.6</v>
      </c>
      <c r="R54" s="42">
        <v>0</v>
      </c>
      <c r="S54" s="42">
        <v>-134755.6</v>
      </c>
      <c r="T54" s="42">
        <v>0</v>
      </c>
      <c r="U54" s="16">
        <v>16</v>
      </c>
      <c r="V54" s="42">
        <v>0</v>
      </c>
      <c r="W54" s="42">
        <v>0</v>
      </c>
      <c r="X54" s="16">
        <v>16</v>
      </c>
      <c r="Y54" s="42">
        <v>0</v>
      </c>
      <c r="Z54" s="39">
        <v>0</v>
      </c>
      <c r="AA54" s="39">
        <v>8</v>
      </c>
      <c r="AB54" s="39">
        <v>0</v>
      </c>
      <c r="AC54" s="42">
        <v>0</v>
      </c>
      <c r="AD54" s="39">
        <v>8</v>
      </c>
      <c r="AE54" s="42">
        <v>0</v>
      </c>
    </row>
    <row r="55" spans="1:31" s="11" customFormat="1" x14ac:dyDescent="0.25">
      <c r="A55" s="36" t="s">
        <v>988</v>
      </c>
      <c r="B55" s="37" t="s">
        <v>831</v>
      </c>
      <c r="C55" s="18" t="s">
        <v>51</v>
      </c>
      <c r="D55" s="18" t="s">
        <v>33</v>
      </c>
      <c r="E55" s="18" t="s">
        <v>52</v>
      </c>
      <c r="F55" s="18" t="s">
        <v>832</v>
      </c>
      <c r="G55" s="18" t="s">
        <v>34</v>
      </c>
      <c r="H55" s="18" t="s">
        <v>848</v>
      </c>
      <c r="I55" s="18" t="s">
        <v>35</v>
      </c>
      <c r="J55" s="40" t="s">
        <v>35</v>
      </c>
      <c r="K55" s="40" t="s">
        <v>35</v>
      </c>
      <c r="L55" s="40" t="s">
        <v>35</v>
      </c>
      <c r="M55" s="40">
        <v>0</v>
      </c>
      <c r="N55" s="18" t="s">
        <v>35</v>
      </c>
      <c r="O55" s="41" t="s">
        <v>36</v>
      </c>
      <c r="P55" s="18" t="s">
        <v>35</v>
      </c>
      <c r="Q55" s="42">
        <f t="shared" si="0"/>
        <v>8310165.3699500011</v>
      </c>
      <c r="R55" s="42">
        <v>0</v>
      </c>
      <c r="S55" s="42">
        <v>6084859.0475500003</v>
      </c>
      <c r="T55" s="42">
        <v>0</v>
      </c>
      <c r="U55" s="16">
        <v>16</v>
      </c>
      <c r="V55" s="42">
        <v>0</v>
      </c>
      <c r="W55" s="42">
        <v>1918326.1400000001</v>
      </c>
      <c r="X55" s="16">
        <v>16</v>
      </c>
      <c r="Y55" s="42">
        <v>306932.18239999999</v>
      </c>
      <c r="Z55" s="39">
        <v>0</v>
      </c>
      <c r="AA55" s="39">
        <v>8</v>
      </c>
      <c r="AB55" s="39">
        <v>0</v>
      </c>
      <c r="AC55" s="42">
        <v>0</v>
      </c>
      <c r="AD55" s="39">
        <v>8</v>
      </c>
      <c r="AE55" s="42">
        <v>0</v>
      </c>
    </row>
    <row r="56" spans="1:31" s="11" customFormat="1" x14ac:dyDescent="0.25">
      <c r="A56" s="36" t="s">
        <v>989</v>
      </c>
      <c r="B56" s="37" t="s">
        <v>831</v>
      </c>
      <c r="C56" s="18" t="s">
        <v>51</v>
      </c>
      <c r="D56" s="18" t="s">
        <v>49</v>
      </c>
      <c r="E56" s="18" t="s">
        <v>230</v>
      </c>
      <c r="F56" s="18" t="s">
        <v>832</v>
      </c>
      <c r="G56" s="18" t="s">
        <v>34</v>
      </c>
      <c r="H56" s="18" t="s">
        <v>935</v>
      </c>
      <c r="I56" s="18" t="s">
        <v>35</v>
      </c>
      <c r="J56" s="40" t="s">
        <v>35</v>
      </c>
      <c r="K56" s="40" t="s">
        <v>35</v>
      </c>
      <c r="L56" s="40" t="s">
        <v>35</v>
      </c>
      <c r="M56" s="40">
        <v>0</v>
      </c>
      <c r="N56" s="18" t="s">
        <v>35</v>
      </c>
      <c r="O56" s="41" t="s">
        <v>936</v>
      </c>
      <c r="P56" s="18" t="s">
        <v>937</v>
      </c>
      <c r="Q56" s="42">
        <f t="shared" si="0"/>
        <v>165934.64000000001</v>
      </c>
      <c r="R56" s="42">
        <v>0</v>
      </c>
      <c r="S56" s="42">
        <v>165886.64000000001</v>
      </c>
      <c r="T56" s="42">
        <v>0</v>
      </c>
      <c r="U56" s="16">
        <v>16</v>
      </c>
      <c r="V56" s="42">
        <v>0</v>
      </c>
      <c r="W56" s="42">
        <v>0</v>
      </c>
      <c r="X56" s="16">
        <v>16</v>
      </c>
      <c r="Y56" s="42">
        <v>0</v>
      </c>
      <c r="Z56" s="39">
        <v>0</v>
      </c>
      <c r="AA56" s="39">
        <v>8</v>
      </c>
      <c r="AB56" s="39">
        <v>0</v>
      </c>
      <c r="AC56" s="42">
        <v>0</v>
      </c>
      <c r="AD56" s="39">
        <v>8</v>
      </c>
      <c r="AE56" s="42">
        <v>0</v>
      </c>
    </row>
    <row r="57" spans="1:31" s="11" customFormat="1" x14ac:dyDescent="0.25">
      <c r="A57" s="36" t="s">
        <v>76</v>
      </c>
      <c r="B57" s="37" t="s">
        <v>831</v>
      </c>
      <c r="C57" s="18" t="s">
        <v>51</v>
      </c>
      <c r="D57" s="18" t="s">
        <v>49</v>
      </c>
      <c r="E57" s="18" t="s">
        <v>230</v>
      </c>
      <c r="F57" s="18" t="s">
        <v>832</v>
      </c>
      <c r="G57" s="18" t="s">
        <v>34</v>
      </c>
      <c r="H57" s="18" t="s">
        <v>938</v>
      </c>
      <c r="I57" s="18" t="s">
        <v>35</v>
      </c>
      <c r="J57" s="40" t="s">
        <v>35</v>
      </c>
      <c r="K57" s="40" t="s">
        <v>35</v>
      </c>
      <c r="L57" s="40" t="s">
        <v>35</v>
      </c>
      <c r="M57" s="40">
        <v>0</v>
      </c>
      <c r="N57" s="18" t="s">
        <v>35</v>
      </c>
      <c r="O57" s="41" t="s">
        <v>36</v>
      </c>
      <c r="P57" s="18" t="s">
        <v>35</v>
      </c>
      <c r="Q57" s="42">
        <f t="shared" si="0"/>
        <v>5142531.6058499999</v>
      </c>
      <c r="R57" s="42">
        <v>0</v>
      </c>
      <c r="S57" s="42">
        <v>3188202.0673500001</v>
      </c>
      <c r="T57" s="42">
        <v>0</v>
      </c>
      <c r="U57" s="16">
        <v>16</v>
      </c>
      <c r="V57" s="42">
        <v>0</v>
      </c>
      <c r="W57" s="42">
        <v>1684725.4642</v>
      </c>
      <c r="X57" s="16">
        <v>16</v>
      </c>
      <c r="Y57" s="42">
        <v>269556.07429999998</v>
      </c>
      <c r="Z57" s="39">
        <v>0</v>
      </c>
      <c r="AA57" s="39">
        <v>8</v>
      </c>
      <c r="AB57" s="39">
        <v>0</v>
      </c>
      <c r="AC57" s="42">
        <v>0</v>
      </c>
      <c r="AD57" s="39">
        <v>8</v>
      </c>
      <c r="AE57" s="42">
        <v>0</v>
      </c>
    </row>
    <row r="58" spans="1:31" s="11" customFormat="1" x14ac:dyDescent="0.25">
      <c r="A58" s="36" t="s">
        <v>77</v>
      </c>
      <c r="B58" s="37" t="s">
        <v>831</v>
      </c>
      <c r="C58" s="18" t="s">
        <v>51</v>
      </c>
      <c r="D58" s="18" t="s">
        <v>49</v>
      </c>
      <c r="E58" s="18" t="s">
        <v>230</v>
      </c>
      <c r="F58" s="18" t="s">
        <v>832</v>
      </c>
      <c r="G58" s="18" t="s">
        <v>34</v>
      </c>
      <c r="H58" s="18" t="s">
        <v>939</v>
      </c>
      <c r="I58" s="18" t="s">
        <v>35</v>
      </c>
      <c r="J58" s="40" t="s">
        <v>35</v>
      </c>
      <c r="K58" s="40" t="s">
        <v>35</v>
      </c>
      <c r="L58" s="40" t="s">
        <v>35</v>
      </c>
      <c r="M58" s="40">
        <v>0</v>
      </c>
      <c r="N58" s="18" t="s">
        <v>35</v>
      </c>
      <c r="O58" s="41" t="s">
        <v>36</v>
      </c>
      <c r="P58" s="18" t="s">
        <v>35</v>
      </c>
      <c r="Q58" s="42">
        <f t="shared" ref="Q58:Q89" si="1">SUM(S58:AE58)</f>
        <v>3386139.8143500006</v>
      </c>
      <c r="R58" s="42">
        <v>0</v>
      </c>
      <c r="S58" s="42">
        <f>3554225.23235-275052.01</f>
        <v>3279173.2223500004</v>
      </c>
      <c r="T58" s="42">
        <v>0</v>
      </c>
      <c r="U58" s="16">
        <v>16</v>
      </c>
      <c r="V58" s="42">
        <v>0</v>
      </c>
      <c r="W58" s="42">
        <v>92171.199999999997</v>
      </c>
      <c r="X58" s="16">
        <v>16</v>
      </c>
      <c r="Y58" s="42">
        <v>14747.392</v>
      </c>
      <c r="Z58" s="39">
        <v>0</v>
      </c>
      <c r="AA58" s="39">
        <v>8</v>
      </c>
      <c r="AB58" s="39">
        <v>0</v>
      </c>
      <c r="AC58" s="42">
        <v>0</v>
      </c>
      <c r="AD58" s="39">
        <v>8</v>
      </c>
      <c r="AE58" s="42">
        <v>0</v>
      </c>
    </row>
    <row r="59" spans="1:31" s="11" customFormat="1" x14ac:dyDescent="0.25">
      <c r="A59" s="36" t="s">
        <v>78</v>
      </c>
      <c r="B59" s="37" t="s">
        <v>831</v>
      </c>
      <c r="C59" s="18" t="s">
        <v>51</v>
      </c>
      <c r="D59" s="18" t="s">
        <v>49</v>
      </c>
      <c r="E59" s="18" t="s">
        <v>230</v>
      </c>
      <c r="F59" s="18" t="s">
        <v>832</v>
      </c>
      <c r="G59" s="18" t="s">
        <v>34</v>
      </c>
      <c r="H59" s="18" t="s">
        <v>940</v>
      </c>
      <c r="I59" s="18" t="s">
        <v>35</v>
      </c>
      <c r="J59" s="40" t="s">
        <v>35</v>
      </c>
      <c r="K59" s="40" t="s">
        <v>35</v>
      </c>
      <c r="L59" s="40" t="s">
        <v>35</v>
      </c>
      <c r="M59" s="40">
        <v>0</v>
      </c>
      <c r="N59" s="18" t="s">
        <v>35</v>
      </c>
      <c r="O59" s="41" t="s">
        <v>36</v>
      </c>
      <c r="P59" s="18" t="s">
        <v>35</v>
      </c>
      <c r="Q59" s="42">
        <f t="shared" si="1"/>
        <v>6274482.9331499999</v>
      </c>
      <c r="R59" s="42">
        <v>0</v>
      </c>
      <c r="S59" s="42">
        <v>3025158.3023499995</v>
      </c>
      <c r="T59" s="42">
        <v>0</v>
      </c>
      <c r="U59" s="16">
        <v>16</v>
      </c>
      <c r="V59" s="42">
        <v>0</v>
      </c>
      <c r="W59" s="42">
        <v>2801100.5438000001</v>
      </c>
      <c r="X59" s="16">
        <v>16</v>
      </c>
      <c r="Y59" s="42">
        <v>448176.08699999994</v>
      </c>
      <c r="Z59" s="39">
        <v>0</v>
      </c>
      <c r="AA59" s="39">
        <v>8</v>
      </c>
      <c r="AB59" s="39">
        <v>0</v>
      </c>
      <c r="AC59" s="42">
        <v>0</v>
      </c>
      <c r="AD59" s="39">
        <v>8</v>
      </c>
      <c r="AE59" s="42">
        <v>0</v>
      </c>
    </row>
    <row r="60" spans="1:31" s="11" customFormat="1" x14ac:dyDescent="0.25">
      <c r="A60" s="36" t="s">
        <v>79</v>
      </c>
      <c r="B60" s="37" t="s">
        <v>831</v>
      </c>
      <c r="C60" s="18" t="s">
        <v>51</v>
      </c>
      <c r="D60" s="18" t="s">
        <v>38</v>
      </c>
      <c r="E60" s="18" t="s">
        <v>392</v>
      </c>
      <c r="F60" s="18" t="s">
        <v>832</v>
      </c>
      <c r="G60" s="18" t="s">
        <v>34</v>
      </c>
      <c r="H60" s="18" t="s">
        <v>881</v>
      </c>
      <c r="I60" s="18" t="s">
        <v>35</v>
      </c>
      <c r="J60" s="40" t="s">
        <v>35</v>
      </c>
      <c r="K60" s="40" t="s">
        <v>35</v>
      </c>
      <c r="L60" s="40" t="s">
        <v>35</v>
      </c>
      <c r="M60" s="40">
        <v>0</v>
      </c>
      <c r="N60" s="18" t="s">
        <v>35</v>
      </c>
      <c r="O60" s="41" t="s">
        <v>36</v>
      </c>
      <c r="P60" s="18" t="s">
        <v>35</v>
      </c>
      <c r="Q60" s="42">
        <f t="shared" si="1"/>
        <v>1348042.28</v>
      </c>
      <c r="R60" s="42">
        <v>0</v>
      </c>
      <c r="S60" s="42">
        <v>1312748.31</v>
      </c>
      <c r="T60" s="42">
        <v>0</v>
      </c>
      <c r="U60" s="16">
        <v>16</v>
      </c>
      <c r="V60" s="42">
        <v>0</v>
      </c>
      <c r="W60" s="42">
        <v>30384.46</v>
      </c>
      <c r="X60" s="16">
        <v>16</v>
      </c>
      <c r="Y60" s="42">
        <v>4861.51</v>
      </c>
      <c r="Z60" s="39">
        <v>0</v>
      </c>
      <c r="AA60" s="39">
        <v>8</v>
      </c>
      <c r="AB60" s="39">
        <v>0</v>
      </c>
      <c r="AC60" s="42">
        <v>0</v>
      </c>
      <c r="AD60" s="39">
        <v>8</v>
      </c>
      <c r="AE60" s="42">
        <v>0</v>
      </c>
    </row>
    <row r="61" spans="1:31" s="11" customFormat="1" x14ac:dyDescent="0.25">
      <c r="A61" s="36" t="s">
        <v>80</v>
      </c>
      <c r="B61" s="37" t="s">
        <v>831</v>
      </c>
      <c r="C61" s="18" t="s">
        <v>51</v>
      </c>
      <c r="D61" s="18" t="s">
        <v>38</v>
      </c>
      <c r="E61" s="18" t="s">
        <v>392</v>
      </c>
      <c r="F61" s="18" t="s">
        <v>832</v>
      </c>
      <c r="G61" s="18" t="s">
        <v>85</v>
      </c>
      <c r="H61" s="18" t="s">
        <v>35</v>
      </c>
      <c r="I61" s="18" t="s">
        <v>882</v>
      </c>
      <c r="J61" s="40" t="s">
        <v>35</v>
      </c>
      <c r="K61" s="40" t="s">
        <v>883</v>
      </c>
      <c r="L61" s="40" t="s">
        <v>884</v>
      </c>
      <c r="M61" s="40">
        <v>0</v>
      </c>
      <c r="N61" s="18" t="s">
        <v>89</v>
      </c>
      <c r="O61" s="41" t="s">
        <v>846</v>
      </c>
      <c r="P61" s="18" t="s">
        <v>885</v>
      </c>
      <c r="Q61" s="42">
        <f t="shared" si="1"/>
        <v>-47641.81</v>
      </c>
      <c r="R61" s="42">
        <v>0</v>
      </c>
      <c r="S61" s="42">
        <v>-47689.81</v>
      </c>
      <c r="T61" s="42">
        <v>0</v>
      </c>
      <c r="U61" s="16">
        <v>16</v>
      </c>
      <c r="V61" s="42">
        <v>0</v>
      </c>
      <c r="W61" s="42">
        <v>0</v>
      </c>
      <c r="X61" s="16">
        <v>16</v>
      </c>
      <c r="Y61" s="42">
        <v>0</v>
      </c>
      <c r="Z61" s="39">
        <v>0</v>
      </c>
      <c r="AA61" s="39">
        <v>8</v>
      </c>
      <c r="AB61" s="39">
        <v>0</v>
      </c>
      <c r="AC61" s="42">
        <v>0</v>
      </c>
      <c r="AD61" s="39">
        <v>8</v>
      </c>
      <c r="AE61" s="42">
        <v>0</v>
      </c>
    </row>
    <row r="62" spans="1:31" s="11" customFormat="1" x14ac:dyDescent="0.25">
      <c r="A62" s="36" t="s">
        <v>81</v>
      </c>
      <c r="B62" s="37" t="s">
        <v>831</v>
      </c>
      <c r="C62" s="18" t="s">
        <v>51</v>
      </c>
      <c r="D62" s="18" t="s">
        <v>67</v>
      </c>
      <c r="E62" s="18" t="s">
        <v>398</v>
      </c>
      <c r="F62" s="18" t="s">
        <v>832</v>
      </c>
      <c r="G62" s="18" t="s">
        <v>34</v>
      </c>
      <c r="H62" s="18" t="s">
        <v>954</v>
      </c>
      <c r="I62" s="18" t="s">
        <v>35</v>
      </c>
      <c r="J62" s="40" t="s">
        <v>35</v>
      </c>
      <c r="K62" s="40" t="s">
        <v>35</v>
      </c>
      <c r="L62" s="40" t="s">
        <v>35</v>
      </c>
      <c r="M62" s="40">
        <v>0</v>
      </c>
      <c r="N62" s="18" t="s">
        <v>35</v>
      </c>
      <c r="O62" s="41" t="s">
        <v>332</v>
      </c>
      <c r="P62" s="18" t="s">
        <v>333</v>
      </c>
      <c r="Q62" s="42">
        <f t="shared" si="1"/>
        <v>696663.64179999998</v>
      </c>
      <c r="R62" s="42">
        <v>0</v>
      </c>
      <c r="S62" s="42">
        <v>263469.92500000005</v>
      </c>
      <c r="T62" s="42">
        <v>373401.48</v>
      </c>
      <c r="U62" s="16">
        <v>16</v>
      </c>
      <c r="V62" s="42">
        <v>59744.236799999999</v>
      </c>
      <c r="W62" s="42">
        <v>0</v>
      </c>
      <c r="X62" s="16">
        <v>16</v>
      </c>
      <c r="Y62" s="42">
        <v>0</v>
      </c>
      <c r="Z62" s="39">
        <v>0</v>
      </c>
      <c r="AA62" s="39">
        <v>8</v>
      </c>
      <c r="AB62" s="39">
        <v>0</v>
      </c>
      <c r="AC62" s="42">
        <v>0</v>
      </c>
      <c r="AD62" s="39">
        <v>8</v>
      </c>
      <c r="AE62" s="42">
        <v>0</v>
      </c>
    </row>
    <row r="63" spans="1:31" s="11" customFormat="1" x14ac:dyDescent="0.25">
      <c r="A63" s="36" t="s">
        <v>82</v>
      </c>
      <c r="B63" s="37" t="s">
        <v>831</v>
      </c>
      <c r="C63" s="18" t="s">
        <v>51</v>
      </c>
      <c r="D63" s="18" t="s">
        <v>67</v>
      </c>
      <c r="E63" s="18" t="s">
        <v>398</v>
      </c>
      <c r="F63" s="18" t="s">
        <v>832</v>
      </c>
      <c r="G63" s="18" t="s">
        <v>34</v>
      </c>
      <c r="H63" s="18" t="s">
        <v>955</v>
      </c>
      <c r="I63" s="18" t="s">
        <v>35</v>
      </c>
      <c r="J63" s="40" t="s">
        <v>35</v>
      </c>
      <c r="K63" s="40" t="s">
        <v>35</v>
      </c>
      <c r="L63" s="40" t="s">
        <v>35</v>
      </c>
      <c r="M63" s="40">
        <v>0</v>
      </c>
      <c r="N63" s="18" t="s">
        <v>35</v>
      </c>
      <c r="O63" s="41" t="s">
        <v>36</v>
      </c>
      <c r="P63" s="18" t="s">
        <v>35</v>
      </c>
      <c r="Q63" s="42">
        <f t="shared" si="1"/>
        <v>3090593.3825999997</v>
      </c>
      <c r="R63" s="42">
        <v>0</v>
      </c>
      <c r="S63" s="42">
        <v>2112631.9699999997</v>
      </c>
      <c r="T63" s="42">
        <v>0</v>
      </c>
      <c r="U63" s="16">
        <v>16</v>
      </c>
      <c r="V63" s="42">
        <v>0</v>
      </c>
      <c r="W63" s="42">
        <v>843028.80399999989</v>
      </c>
      <c r="X63" s="16">
        <v>16</v>
      </c>
      <c r="Y63" s="42">
        <v>134884.60860000001</v>
      </c>
      <c r="Z63" s="39">
        <v>0</v>
      </c>
      <c r="AA63" s="39">
        <v>8</v>
      </c>
      <c r="AB63" s="39">
        <v>0</v>
      </c>
      <c r="AC63" s="42">
        <v>0</v>
      </c>
      <c r="AD63" s="39">
        <v>8</v>
      </c>
      <c r="AE63" s="42">
        <v>0</v>
      </c>
    </row>
    <row r="64" spans="1:31" s="11" customFormat="1" x14ac:dyDescent="0.25">
      <c r="A64" s="36" t="s">
        <v>84</v>
      </c>
      <c r="B64" s="37" t="s">
        <v>849</v>
      </c>
      <c r="C64" s="18" t="s">
        <v>51</v>
      </c>
      <c r="D64" s="18" t="s">
        <v>39</v>
      </c>
      <c r="E64" s="18" t="s">
        <v>394</v>
      </c>
      <c r="F64" s="18" t="s">
        <v>886</v>
      </c>
      <c r="G64" s="18" t="s">
        <v>34</v>
      </c>
      <c r="H64" s="18" t="s">
        <v>909</v>
      </c>
      <c r="I64" s="18" t="s">
        <v>35</v>
      </c>
      <c r="J64" s="40" t="s">
        <v>35</v>
      </c>
      <c r="K64" s="40" t="s">
        <v>35</v>
      </c>
      <c r="L64" s="40" t="s">
        <v>35</v>
      </c>
      <c r="M64" s="40">
        <v>0</v>
      </c>
      <c r="N64" s="18" t="s">
        <v>35</v>
      </c>
      <c r="O64" s="41" t="s">
        <v>36</v>
      </c>
      <c r="P64" s="18" t="s">
        <v>35</v>
      </c>
      <c r="Q64" s="42">
        <f t="shared" si="1"/>
        <v>9115380.5203000009</v>
      </c>
      <c r="R64" s="42">
        <v>0</v>
      </c>
      <c r="S64" s="42">
        <v>6121679.3773999996</v>
      </c>
      <c r="T64" s="42">
        <v>0</v>
      </c>
      <c r="U64" s="16">
        <v>16</v>
      </c>
      <c r="V64" s="42">
        <v>0</v>
      </c>
      <c r="W64" s="42">
        <v>2580735.4680000003</v>
      </c>
      <c r="X64" s="16">
        <v>16</v>
      </c>
      <c r="Y64" s="42">
        <v>412917.67489999998</v>
      </c>
      <c r="Z64" s="39">
        <v>0</v>
      </c>
      <c r="AA64" s="39">
        <v>8</v>
      </c>
      <c r="AB64" s="39">
        <v>0</v>
      </c>
      <c r="AC64" s="42">
        <v>0</v>
      </c>
      <c r="AD64" s="39">
        <v>8</v>
      </c>
      <c r="AE64" s="42">
        <v>0</v>
      </c>
    </row>
    <row r="65" spans="1:31" s="11" customFormat="1" x14ac:dyDescent="0.25">
      <c r="A65" s="36" t="s">
        <v>92</v>
      </c>
      <c r="B65" s="37" t="s">
        <v>849</v>
      </c>
      <c r="C65" s="18" t="s">
        <v>51</v>
      </c>
      <c r="D65" s="18" t="s">
        <v>33</v>
      </c>
      <c r="E65" s="18" t="s">
        <v>52</v>
      </c>
      <c r="F65" s="18" t="s">
        <v>832</v>
      </c>
      <c r="G65" s="18" t="s">
        <v>34</v>
      </c>
      <c r="H65" s="18" t="s">
        <v>850</v>
      </c>
      <c r="I65" s="18" t="s">
        <v>35</v>
      </c>
      <c r="J65" s="40" t="s">
        <v>35</v>
      </c>
      <c r="K65" s="40" t="s">
        <v>35</v>
      </c>
      <c r="L65" s="40" t="s">
        <v>35</v>
      </c>
      <c r="M65" s="40">
        <v>0</v>
      </c>
      <c r="N65" s="18" t="s">
        <v>35</v>
      </c>
      <c r="O65" s="41" t="s">
        <v>36</v>
      </c>
      <c r="P65" s="18" t="s">
        <v>35</v>
      </c>
      <c r="Q65" s="42">
        <f t="shared" si="1"/>
        <v>26272542.207150001</v>
      </c>
      <c r="R65" s="42">
        <v>0</v>
      </c>
      <c r="S65" s="42">
        <v>17578735.450350001</v>
      </c>
      <c r="T65" s="42">
        <v>0</v>
      </c>
      <c r="U65" s="16">
        <v>16</v>
      </c>
      <c r="V65" s="42">
        <v>0</v>
      </c>
      <c r="W65" s="42">
        <v>7494619.617899999</v>
      </c>
      <c r="X65" s="16">
        <v>16</v>
      </c>
      <c r="Y65" s="42">
        <v>1199139.1389000001</v>
      </c>
      <c r="Z65" s="39">
        <v>0</v>
      </c>
      <c r="AA65" s="39">
        <v>8</v>
      </c>
      <c r="AB65" s="39">
        <v>0</v>
      </c>
      <c r="AC65" s="42">
        <v>0</v>
      </c>
      <c r="AD65" s="39">
        <v>8</v>
      </c>
      <c r="AE65" s="42">
        <v>0</v>
      </c>
    </row>
    <row r="66" spans="1:31" s="11" customFormat="1" x14ac:dyDescent="0.25">
      <c r="A66" s="36" t="s">
        <v>96</v>
      </c>
      <c r="B66" s="37" t="s">
        <v>849</v>
      </c>
      <c r="C66" s="18" t="s">
        <v>51</v>
      </c>
      <c r="D66" s="18" t="s">
        <v>33</v>
      </c>
      <c r="E66" s="18" t="s">
        <v>52</v>
      </c>
      <c r="F66" s="18" t="s">
        <v>832</v>
      </c>
      <c r="G66" s="18" t="s">
        <v>34</v>
      </c>
      <c r="H66" s="18" t="s">
        <v>851</v>
      </c>
      <c r="I66" s="18" t="s">
        <v>35</v>
      </c>
      <c r="J66" s="40" t="s">
        <v>35</v>
      </c>
      <c r="K66" s="40" t="s">
        <v>35</v>
      </c>
      <c r="L66" s="40" t="s">
        <v>35</v>
      </c>
      <c r="M66" s="40">
        <v>0</v>
      </c>
      <c r="N66" s="18" t="s">
        <v>35</v>
      </c>
      <c r="O66" s="41" t="s">
        <v>852</v>
      </c>
      <c r="P66" s="18" t="s">
        <v>853</v>
      </c>
      <c r="Q66" s="42">
        <f t="shared" si="1"/>
        <v>1762674.8572</v>
      </c>
      <c r="R66" s="42">
        <v>0</v>
      </c>
      <c r="S66" s="42">
        <v>320358.64000000013</v>
      </c>
      <c r="T66" s="42">
        <v>1243334.67</v>
      </c>
      <c r="U66" s="16">
        <v>16</v>
      </c>
      <c r="V66" s="42">
        <v>198933.5472</v>
      </c>
      <c r="W66" s="42">
        <v>0</v>
      </c>
      <c r="X66" s="16">
        <v>16</v>
      </c>
      <c r="Y66" s="42">
        <v>0</v>
      </c>
      <c r="Z66" s="39">
        <v>0</v>
      </c>
      <c r="AA66" s="39">
        <v>8</v>
      </c>
      <c r="AB66" s="39">
        <v>0</v>
      </c>
      <c r="AC66" s="42">
        <v>0</v>
      </c>
      <c r="AD66" s="39">
        <v>8</v>
      </c>
      <c r="AE66" s="42">
        <v>0</v>
      </c>
    </row>
    <row r="67" spans="1:31" s="11" customFormat="1" x14ac:dyDescent="0.25">
      <c r="A67" s="36" t="s">
        <v>98</v>
      </c>
      <c r="B67" s="37" t="s">
        <v>849</v>
      </c>
      <c r="C67" s="18" t="s">
        <v>51</v>
      </c>
      <c r="D67" s="18" t="s">
        <v>33</v>
      </c>
      <c r="E67" s="18" t="s">
        <v>52</v>
      </c>
      <c r="F67" s="18" t="s">
        <v>832</v>
      </c>
      <c r="G67" s="18" t="s">
        <v>34</v>
      </c>
      <c r="H67" s="18" t="s">
        <v>854</v>
      </c>
      <c r="I67" s="18" t="s">
        <v>35</v>
      </c>
      <c r="J67" s="40" t="s">
        <v>35</v>
      </c>
      <c r="K67" s="40" t="s">
        <v>35</v>
      </c>
      <c r="L67" s="40" t="s">
        <v>35</v>
      </c>
      <c r="M67" s="40">
        <v>0</v>
      </c>
      <c r="N67" s="18" t="s">
        <v>35</v>
      </c>
      <c r="O67" s="41" t="s">
        <v>36</v>
      </c>
      <c r="P67" s="18" t="s">
        <v>35</v>
      </c>
      <c r="Q67" s="42">
        <f t="shared" si="1"/>
        <v>954577.81579999998</v>
      </c>
      <c r="R67" s="42">
        <v>0</v>
      </c>
      <c r="S67" s="42">
        <v>821973.56499999994</v>
      </c>
      <c r="T67" s="42">
        <v>0</v>
      </c>
      <c r="U67" s="16">
        <v>16</v>
      </c>
      <c r="V67" s="42">
        <v>0</v>
      </c>
      <c r="W67" s="42">
        <v>114272.63</v>
      </c>
      <c r="X67" s="16">
        <v>16</v>
      </c>
      <c r="Y67" s="42">
        <v>18283.620800000001</v>
      </c>
      <c r="Z67" s="39">
        <v>0</v>
      </c>
      <c r="AA67" s="39">
        <v>8</v>
      </c>
      <c r="AB67" s="39">
        <v>0</v>
      </c>
      <c r="AC67" s="42">
        <v>0</v>
      </c>
      <c r="AD67" s="39">
        <v>8</v>
      </c>
      <c r="AE67" s="42">
        <v>0</v>
      </c>
    </row>
    <row r="68" spans="1:31" s="11" customFormat="1" x14ac:dyDescent="0.25">
      <c r="A68" s="36" t="s">
        <v>102</v>
      </c>
      <c r="B68" s="37" t="s">
        <v>849</v>
      </c>
      <c r="C68" s="18" t="s">
        <v>51</v>
      </c>
      <c r="D68" s="18" t="s">
        <v>49</v>
      </c>
      <c r="E68" s="18" t="s">
        <v>230</v>
      </c>
      <c r="F68" s="18" t="s">
        <v>886</v>
      </c>
      <c r="G68" s="18" t="s">
        <v>34</v>
      </c>
      <c r="H68" s="18" t="s">
        <v>941</v>
      </c>
      <c r="I68" s="18" t="s">
        <v>35</v>
      </c>
      <c r="J68" s="40" t="s">
        <v>35</v>
      </c>
      <c r="K68" s="40" t="s">
        <v>35</v>
      </c>
      <c r="L68" s="40" t="s">
        <v>35</v>
      </c>
      <c r="M68" s="40">
        <v>0</v>
      </c>
      <c r="N68" s="18" t="s">
        <v>35</v>
      </c>
      <c r="O68" s="41" t="s">
        <v>36</v>
      </c>
      <c r="P68" s="18" t="s">
        <v>35</v>
      </c>
      <c r="Q68" s="42">
        <f t="shared" si="1"/>
        <v>11688953.8431</v>
      </c>
      <c r="R68" s="42">
        <v>0</v>
      </c>
      <c r="S68" s="42">
        <v>8407466.7019999996</v>
      </c>
      <c r="T68" s="42">
        <v>0</v>
      </c>
      <c r="U68" s="16">
        <v>16</v>
      </c>
      <c r="V68" s="42">
        <v>0</v>
      </c>
      <c r="W68" s="42">
        <v>2828826.8458000002</v>
      </c>
      <c r="X68" s="16">
        <v>16</v>
      </c>
      <c r="Y68" s="42">
        <v>452612.2953</v>
      </c>
      <c r="Z68" s="39">
        <v>0</v>
      </c>
      <c r="AA68" s="39">
        <v>8</v>
      </c>
      <c r="AB68" s="39">
        <v>0</v>
      </c>
      <c r="AC68" s="42">
        <v>0</v>
      </c>
      <c r="AD68" s="39">
        <v>8</v>
      </c>
      <c r="AE68" s="42">
        <v>0</v>
      </c>
    </row>
    <row r="69" spans="1:31" s="11" customFormat="1" x14ac:dyDescent="0.25">
      <c r="A69" s="36" t="s">
        <v>104</v>
      </c>
      <c r="B69" s="37" t="s">
        <v>849</v>
      </c>
      <c r="C69" s="18" t="s">
        <v>51</v>
      </c>
      <c r="D69" s="18" t="s">
        <v>49</v>
      </c>
      <c r="E69" s="18" t="s">
        <v>230</v>
      </c>
      <c r="F69" s="18" t="s">
        <v>886</v>
      </c>
      <c r="G69" s="18" t="s">
        <v>34</v>
      </c>
      <c r="H69" s="18" t="s">
        <v>942</v>
      </c>
      <c r="I69" s="18" t="s">
        <v>35</v>
      </c>
      <c r="J69" s="40" t="s">
        <v>35</v>
      </c>
      <c r="K69" s="40" t="s">
        <v>35</v>
      </c>
      <c r="L69" s="40" t="s">
        <v>35</v>
      </c>
      <c r="M69" s="40">
        <v>0</v>
      </c>
      <c r="N69" s="18" t="s">
        <v>35</v>
      </c>
      <c r="O69" s="41" t="s">
        <v>943</v>
      </c>
      <c r="P69" s="18" t="s">
        <v>944</v>
      </c>
      <c r="Q69" s="42">
        <f t="shared" si="1"/>
        <v>1137270.655</v>
      </c>
      <c r="R69" s="42">
        <v>0</v>
      </c>
      <c r="S69" s="42">
        <v>1137222.655</v>
      </c>
      <c r="T69" s="42">
        <v>0</v>
      </c>
      <c r="U69" s="16">
        <v>16</v>
      </c>
      <c r="V69" s="42">
        <v>0</v>
      </c>
      <c r="W69" s="42">
        <v>0</v>
      </c>
      <c r="X69" s="16">
        <v>16</v>
      </c>
      <c r="Y69" s="42">
        <v>0</v>
      </c>
      <c r="Z69" s="39">
        <v>0</v>
      </c>
      <c r="AA69" s="39">
        <v>8</v>
      </c>
      <c r="AB69" s="39">
        <v>0</v>
      </c>
      <c r="AC69" s="42">
        <v>0</v>
      </c>
      <c r="AD69" s="39">
        <v>8</v>
      </c>
      <c r="AE69" s="42">
        <v>0</v>
      </c>
    </row>
    <row r="70" spans="1:31" s="11" customFormat="1" x14ac:dyDescent="0.25">
      <c r="A70" s="36" t="s">
        <v>108</v>
      </c>
      <c r="B70" s="37" t="s">
        <v>849</v>
      </c>
      <c r="C70" s="18" t="s">
        <v>51</v>
      </c>
      <c r="D70" s="18" t="s">
        <v>49</v>
      </c>
      <c r="E70" s="18" t="s">
        <v>230</v>
      </c>
      <c r="F70" s="18" t="s">
        <v>886</v>
      </c>
      <c r="G70" s="18" t="s">
        <v>34</v>
      </c>
      <c r="H70" s="18" t="s">
        <v>945</v>
      </c>
      <c r="I70" s="18" t="s">
        <v>35</v>
      </c>
      <c r="J70" s="40" t="s">
        <v>35</v>
      </c>
      <c r="K70" s="40" t="s">
        <v>35</v>
      </c>
      <c r="L70" s="40" t="s">
        <v>35</v>
      </c>
      <c r="M70" s="40">
        <v>0</v>
      </c>
      <c r="N70" s="18" t="s">
        <v>35</v>
      </c>
      <c r="O70" s="41" t="s">
        <v>36</v>
      </c>
      <c r="P70" s="18" t="s">
        <v>35</v>
      </c>
      <c r="Q70" s="42">
        <f t="shared" si="1"/>
        <v>2279234.2663500002</v>
      </c>
      <c r="R70" s="42">
        <v>0</v>
      </c>
      <c r="S70" s="42">
        <v>1365641.32155</v>
      </c>
      <c r="T70" s="42">
        <v>0</v>
      </c>
      <c r="U70" s="16">
        <v>16</v>
      </c>
      <c r="V70" s="42">
        <v>0</v>
      </c>
      <c r="W70" s="42">
        <v>787538.74550000008</v>
      </c>
      <c r="X70" s="16">
        <v>16</v>
      </c>
      <c r="Y70" s="42">
        <v>126006.19930000001</v>
      </c>
      <c r="Z70" s="39">
        <v>0</v>
      </c>
      <c r="AA70" s="39">
        <v>8</v>
      </c>
      <c r="AB70" s="39">
        <v>0</v>
      </c>
      <c r="AC70" s="42">
        <v>0</v>
      </c>
      <c r="AD70" s="39">
        <v>8</v>
      </c>
      <c r="AE70" s="42">
        <v>0</v>
      </c>
    </row>
    <row r="71" spans="1:31" s="11" customFormat="1" x14ac:dyDescent="0.25">
      <c r="A71" s="36" t="s">
        <v>990</v>
      </c>
      <c r="B71" s="37" t="s">
        <v>849</v>
      </c>
      <c r="C71" s="18" t="s">
        <v>51</v>
      </c>
      <c r="D71" s="18" t="s">
        <v>38</v>
      </c>
      <c r="E71" s="18" t="s">
        <v>392</v>
      </c>
      <c r="F71" s="18" t="s">
        <v>886</v>
      </c>
      <c r="G71" s="18" t="s">
        <v>34</v>
      </c>
      <c r="H71" s="18" t="s">
        <v>887</v>
      </c>
      <c r="I71" s="18" t="s">
        <v>35</v>
      </c>
      <c r="J71" s="40" t="s">
        <v>35</v>
      </c>
      <c r="K71" s="40" t="s">
        <v>35</v>
      </c>
      <c r="L71" s="40" t="s">
        <v>35</v>
      </c>
      <c r="M71" s="40">
        <v>0</v>
      </c>
      <c r="N71" s="18" t="s">
        <v>35</v>
      </c>
      <c r="O71" s="41" t="s">
        <v>36</v>
      </c>
      <c r="P71" s="18" t="s">
        <v>35</v>
      </c>
      <c r="Q71" s="42">
        <f t="shared" si="1"/>
        <v>10130921.281800002</v>
      </c>
      <c r="R71" s="42">
        <v>0</v>
      </c>
      <c r="S71" s="42">
        <v>8095130.1450000014</v>
      </c>
      <c r="T71" s="42">
        <v>0</v>
      </c>
      <c r="U71" s="16">
        <v>16</v>
      </c>
      <c r="V71" s="42">
        <v>0</v>
      </c>
      <c r="W71" s="42">
        <v>1754950.98</v>
      </c>
      <c r="X71" s="16">
        <v>16</v>
      </c>
      <c r="Y71" s="42">
        <v>280792.1568</v>
      </c>
      <c r="Z71" s="39">
        <v>0</v>
      </c>
      <c r="AA71" s="39">
        <v>8</v>
      </c>
      <c r="AB71" s="39">
        <v>0</v>
      </c>
      <c r="AC71" s="42">
        <v>0</v>
      </c>
      <c r="AD71" s="39">
        <v>8</v>
      </c>
      <c r="AE71" s="42">
        <v>0</v>
      </c>
    </row>
    <row r="72" spans="1:31" s="11" customFormat="1" x14ac:dyDescent="0.25">
      <c r="A72" s="36" t="s">
        <v>991</v>
      </c>
      <c r="B72" s="37" t="s">
        <v>849</v>
      </c>
      <c r="C72" s="18" t="s">
        <v>51</v>
      </c>
      <c r="D72" s="18" t="s">
        <v>38</v>
      </c>
      <c r="E72" s="18" t="s">
        <v>392</v>
      </c>
      <c r="F72" s="18" t="s">
        <v>886</v>
      </c>
      <c r="G72" s="18" t="s">
        <v>85</v>
      </c>
      <c r="H72" s="18" t="s">
        <v>35</v>
      </c>
      <c r="I72" s="18" t="s">
        <v>888</v>
      </c>
      <c r="J72" s="40" t="s">
        <v>35</v>
      </c>
      <c r="K72" s="40" t="s">
        <v>889</v>
      </c>
      <c r="L72" s="40" t="s">
        <v>884</v>
      </c>
      <c r="M72" s="40">
        <v>0</v>
      </c>
      <c r="N72" s="18" t="s">
        <v>89</v>
      </c>
      <c r="O72" s="41" t="s">
        <v>846</v>
      </c>
      <c r="P72" s="18" t="s">
        <v>890</v>
      </c>
      <c r="Q72" s="42">
        <f t="shared" si="1"/>
        <v>-124852</v>
      </c>
      <c r="R72" s="42">
        <v>0</v>
      </c>
      <c r="S72" s="42">
        <v>-124900</v>
      </c>
      <c r="T72" s="42">
        <v>0</v>
      </c>
      <c r="U72" s="16">
        <v>16</v>
      </c>
      <c r="V72" s="42">
        <v>0</v>
      </c>
      <c r="W72" s="42">
        <v>0</v>
      </c>
      <c r="X72" s="16">
        <v>16</v>
      </c>
      <c r="Y72" s="42">
        <v>0</v>
      </c>
      <c r="Z72" s="39">
        <v>0</v>
      </c>
      <c r="AA72" s="39">
        <v>8</v>
      </c>
      <c r="AB72" s="39">
        <v>0</v>
      </c>
      <c r="AC72" s="42">
        <v>0</v>
      </c>
      <c r="AD72" s="39">
        <v>8</v>
      </c>
      <c r="AE72" s="42">
        <v>0</v>
      </c>
    </row>
    <row r="73" spans="1:31" s="11" customFormat="1" x14ac:dyDescent="0.25">
      <c r="A73" s="36" t="s">
        <v>992</v>
      </c>
      <c r="B73" s="37" t="s">
        <v>849</v>
      </c>
      <c r="C73" s="18" t="s">
        <v>51</v>
      </c>
      <c r="D73" s="18" t="s">
        <v>67</v>
      </c>
      <c r="E73" s="18" t="s">
        <v>398</v>
      </c>
      <c r="F73" s="18" t="s">
        <v>886</v>
      </c>
      <c r="G73" s="18" t="s">
        <v>34</v>
      </c>
      <c r="H73" s="18" t="s">
        <v>956</v>
      </c>
      <c r="I73" s="18" t="s">
        <v>35</v>
      </c>
      <c r="J73" s="40" t="s">
        <v>35</v>
      </c>
      <c r="K73" s="40" t="s">
        <v>35</v>
      </c>
      <c r="L73" s="40" t="s">
        <v>35</v>
      </c>
      <c r="M73" s="40">
        <v>0</v>
      </c>
      <c r="N73" s="18" t="s">
        <v>35</v>
      </c>
      <c r="O73" s="41" t="s">
        <v>36</v>
      </c>
      <c r="P73" s="18" t="s">
        <v>35</v>
      </c>
      <c r="Q73" s="42">
        <f t="shared" si="1"/>
        <v>1673384.1321999996</v>
      </c>
      <c r="R73" s="42">
        <v>0</v>
      </c>
      <c r="S73" s="42">
        <v>1229501.9549999996</v>
      </c>
      <c r="T73" s="42">
        <v>0</v>
      </c>
      <c r="U73" s="16">
        <v>16</v>
      </c>
      <c r="V73" s="42">
        <v>0</v>
      </c>
      <c r="W73" s="42">
        <v>382615.67000000004</v>
      </c>
      <c r="X73" s="16">
        <v>16</v>
      </c>
      <c r="Y73" s="42">
        <v>61218.5072</v>
      </c>
      <c r="Z73" s="39">
        <v>0</v>
      </c>
      <c r="AA73" s="39">
        <v>8</v>
      </c>
      <c r="AB73" s="39">
        <v>0</v>
      </c>
      <c r="AC73" s="42">
        <v>0</v>
      </c>
      <c r="AD73" s="39">
        <v>8</v>
      </c>
      <c r="AE73" s="42">
        <v>0</v>
      </c>
    </row>
    <row r="74" spans="1:31" s="11" customFormat="1" x14ac:dyDescent="0.25">
      <c r="A74" s="36" t="s">
        <v>993</v>
      </c>
      <c r="B74" s="37" t="s">
        <v>855</v>
      </c>
      <c r="C74" s="18" t="s">
        <v>51</v>
      </c>
      <c r="D74" s="18" t="s">
        <v>39</v>
      </c>
      <c r="E74" s="18" t="s">
        <v>394</v>
      </c>
      <c r="F74" s="18" t="s">
        <v>856</v>
      </c>
      <c r="G74" s="18" t="s">
        <v>34</v>
      </c>
      <c r="H74" s="18" t="s">
        <v>910</v>
      </c>
      <c r="I74" s="18" t="s">
        <v>35</v>
      </c>
      <c r="J74" s="40" t="s">
        <v>35</v>
      </c>
      <c r="K74" s="40" t="s">
        <v>35</v>
      </c>
      <c r="L74" s="40" t="s">
        <v>35</v>
      </c>
      <c r="M74" s="40">
        <v>0</v>
      </c>
      <c r="N74" s="18" t="s">
        <v>35</v>
      </c>
      <c r="O74" s="41" t="s">
        <v>111</v>
      </c>
      <c r="P74" s="18" t="s">
        <v>112</v>
      </c>
      <c r="Q74" s="42">
        <f t="shared" si="1"/>
        <v>1440843.5349999999</v>
      </c>
      <c r="R74" s="42">
        <v>0</v>
      </c>
      <c r="S74" s="42">
        <v>1440795.5349999999</v>
      </c>
      <c r="T74" s="42">
        <v>0</v>
      </c>
      <c r="U74" s="16">
        <v>16</v>
      </c>
      <c r="V74" s="42">
        <v>0</v>
      </c>
      <c r="W74" s="42">
        <v>0</v>
      </c>
      <c r="X74" s="16">
        <v>16</v>
      </c>
      <c r="Y74" s="42">
        <v>0</v>
      </c>
      <c r="Z74" s="39">
        <v>0</v>
      </c>
      <c r="AA74" s="39">
        <v>8</v>
      </c>
      <c r="AB74" s="39">
        <v>0</v>
      </c>
      <c r="AC74" s="42">
        <v>0</v>
      </c>
      <c r="AD74" s="39">
        <v>8</v>
      </c>
      <c r="AE74" s="42">
        <v>0</v>
      </c>
    </row>
    <row r="75" spans="1:31" s="11" customFormat="1" x14ac:dyDescent="0.25">
      <c r="A75" s="36" t="s">
        <v>994</v>
      </c>
      <c r="B75" s="37" t="s">
        <v>855</v>
      </c>
      <c r="C75" s="18" t="s">
        <v>51</v>
      </c>
      <c r="D75" s="18" t="s">
        <v>39</v>
      </c>
      <c r="E75" s="18" t="s">
        <v>394</v>
      </c>
      <c r="F75" s="18" t="s">
        <v>856</v>
      </c>
      <c r="G75" s="18" t="s">
        <v>34</v>
      </c>
      <c r="H75" s="18" t="s">
        <v>911</v>
      </c>
      <c r="I75" s="18" t="s">
        <v>35</v>
      </c>
      <c r="J75" s="40" t="s">
        <v>35</v>
      </c>
      <c r="K75" s="40" t="s">
        <v>35</v>
      </c>
      <c r="L75" s="40" t="s">
        <v>35</v>
      </c>
      <c r="M75" s="40">
        <v>0</v>
      </c>
      <c r="N75" s="18" t="s">
        <v>35</v>
      </c>
      <c r="O75" s="41" t="s">
        <v>36</v>
      </c>
      <c r="P75" s="18" t="s">
        <v>35</v>
      </c>
      <c r="Q75" s="42">
        <f t="shared" si="1"/>
        <v>29052983.594500005</v>
      </c>
      <c r="R75" s="42">
        <v>0</v>
      </c>
      <c r="S75" s="42">
        <v>19093504.577500004</v>
      </c>
      <c r="T75" s="42">
        <v>0</v>
      </c>
      <c r="U75" s="16">
        <v>16</v>
      </c>
      <c r="V75" s="42">
        <v>0</v>
      </c>
      <c r="W75" s="42">
        <v>8585716.3940000013</v>
      </c>
      <c r="X75" s="16">
        <v>16</v>
      </c>
      <c r="Y75" s="42">
        <v>1373714.6229999997</v>
      </c>
      <c r="Z75" s="39">
        <v>0</v>
      </c>
      <c r="AA75" s="39">
        <v>8</v>
      </c>
      <c r="AB75" s="39">
        <v>0</v>
      </c>
      <c r="AC75" s="42">
        <v>0</v>
      </c>
      <c r="AD75" s="39">
        <v>8</v>
      </c>
      <c r="AE75" s="42">
        <v>0</v>
      </c>
    </row>
    <row r="76" spans="1:31" s="11" customFormat="1" x14ac:dyDescent="0.25">
      <c r="A76" s="36" t="s">
        <v>995</v>
      </c>
      <c r="B76" s="37" t="s">
        <v>855</v>
      </c>
      <c r="C76" s="18" t="s">
        <v>51</v>
      </c>
      <c r="D76" s="18" t="s">
        <v>39</v>
      </c>
      <c r="E76" s="18" t="s">
        <v>394</v>
      </c>
      <c r="F76" s="18" t="s">
        <v>856</v>
      </c>
      <c r="G76" s="18" t="s">
        <v>85</v>
      </c>
      <c r="H76" s="18" t="s">
        <v>35</v>
      </c>
      <c r="I76" s="18" t="s">
        <v>395</v>
      </c>
      <c r="J76" s="40" t="s">
        <v>35</v>
      </c>
      <c r="K76" s="40" t="s">
        <v>912</v>
      </c>
      <c r="L76" s="40" t="s">
        <v>913</v>
      </c>
      <c r="M76" s="40">
        <v>0</v>
      </c>
      <c r="N76" s="18" t="s">
        <v>89</v>
      </c>
      <c r="O76" s="41" t="s">
        <v>846</v>
      </c>
      <c r="P76" s="18" t="s">
        <v>914</v>
      </c>
      <c r="Q76" s="42">
        <f t="shared" si="1"/>
        <v>-169951.9952</v>
      </c>
      <c r="R76" s="42">
        <v>0</v>
      </c>
      <c r="S76" s="42">
        <v>0</v>
      </c>
      <c r="T76" s="42">
        <v>0</v>
      </c>
      <c r="U76" s="16">
        <v>16</v>
      </c>
      <c r="V76" s="42">
        <v>0</v>
      </c>
      <c r="W76" s="42">
        <v>-146551.72</v>
      </c>
      <c r="X76" s="16">
        <v>16</v>
      </c>
      <c r="Y76" s="42">
        <v>-23448.2752</v>
      </c>
      <c r="Z76" s="39">
        <v>0</v>
      </c>
      <c r="AA76" s="39">
        <v>8</v>
      </c>
      <c r="AB76" s="39">
        <v>0</v>
      </c>
      <c r="AC76" s="42">
        <v>0</v>
      </c>
      <c r="AD76" s="39">
        <v>8</v>
      </c>
      <c r="AE76" s="42">
        <v>0</v>
      </c>
    </row>
    <row r="77" spans="1:31" s="11" customFormat="1" x14ac:dyDescent="0.25">
      <c r="A77" s="36" t="s">
        <v>996</v>
      </c>
      <c r="B77" s="37" t="s">
        <v>855</v>
      </c>
      <c r="C77" s="18" t="s">
        <v>51</v>
      </c>
      <c r="D77" s="18" t="s">
        <v>33</v>
      </c>
      <c r="E77" s="18" t="s">
        <v>52</v>
      </c>
      <c r="F77" s="18" t="s">
        <v>856</v>
      </c>
      <c r="G77" s="18" t="s">
        <v>34</v>
      </c>
      <c r="H77" s="18" t="s">
        <v>857</v>
      </c>
      <c r="I77" s="18" t="s">
        <v>35</v>
      </c>
      <c r="J77" s="40" t="s">
        <v>35</v>
      </c>
      <c r="K77" s="40" t="s">
        <v>35</v>
      </c>
      <c r="L77" s="40" t="s">
        <v>35</v>
      </c>
      <c r="M77" s="40">
        <v>0</v>
      </c>
      <c r="N77" s="18" t="s">
        <v>35</v>
      </c>
      <c r="O77" s="41" t="s">
        <v>36</v>
      </c>
      <c r="P77" s="18" t="s">
        <v>35</v>
      </c>
      <c r="Q77" s="42">
        <f t="shared" si="1"/>
        <v>28611134.900700003</v>
      </c>
      <c r="R77" s="42">
        <v>0</v>
      </c>
      <c r="S77" s="42">
        <v>21543378.847750004</v>
      </c>
      <c r="T77" s="42">
        <v>0</v>
      </c>
      <c r="U77" s="16">
        <v>16</v>
      </c>
      <c r="V77" s="42">
        <v>0</v>
      </c>
      <c r="W77" s="42">
        <v>6092851.76975</v>
      </c>
      <c r="X77" s="16">
        <v>16</v>
      </c>
      <c r="Y77" s="42">
        <v>974856.28319999983</v>
      </c>
      <c r="Z77" s="39">
        <v>0</v>
      </c>
      <c r="AA77" s="39">
        <v>8</v>
      </c>
      <c r="AB77" s="39">
        <v>0</v>
      </c>
      <c r="AC77" s="42">
        <v>0</v>
      </c>
      <c r="AD77" s="39">
        <v>8</v>
      </c>
      <c r="AE77" s="42">
        <v>0</v>
      </c>
    </row>
    <row r="78" spans="1:31" s="11" customFormat="1" x14ac:dyDescent="0.25">
      <c r="A78" s="36" t="s">
        <v>997</v>
      </c>
      <c r="B78" s="37" t="s">
        <v>855</v>
      </c>
      <c r="C78" s="18" t="s">
        <v>51</v>
      </c>
      <c r="D78" s="18" t="s">
        <v>33</v>
      </c>
      <c r="E78" s="18" t="s">
        <v>52</v>
      </c>
      <c r="F78" s="18" t="s">
        <v>856</v>
      </c>
      <c r="G78" s="18" t="s">
        <v>85</v>
      </c>
      <c r="H78" s="18" t="s">
        <v>35</v>
      </c>
      <c r="I78" s="18" t="s">
        <v>858</v>
      </c>
      <c r="J78" s="40" t="s">
        <v>35</v>
      </c>
      <c r="K78" s="40" t="s">
        <v>859</v>
      </c>
      <c r="L78" s="40" t="s">
        <v>860</v>
      </c>
      <c r="M78" s="40">
        <v>0</v>
      </c>
      <c r="N78" s="18" t="s">
        <v>89</v>
      </c>
      <c r="O78" s="41" t="s">
        <v>846</v>
      </c>
      <c r="P78" s="18" t="s">
        <v>861</v>
      </c>
      <c r="Q78" s="42">
        <f t="shared" si="1"/>
        <v>-84387</v>
      </c>
      <c r="R78" s="42">
        <v>0</v>
      </c>
      <c r="S78" s="42">
        <v>-84435</v>
      </c>
      <c r="T78" s="42">
        <v>0</v>
      </c>
      <c r="U78" s="16">
        <v>16</v>
      </c>
      <c r="V78" s="42">
        <v>0</v>
      </c>
      <c r="W78" s="42">
        <v>0</v>
      </c>
      <c r="X78" s="16">
        <v>16</v>
      </c>
      <c r="Y78" s="42">
        <v>0</v>
      </c>
      <c r="Z78" s="39">
        <v>0</v>
      </c>
      <c r="AA78" s="39">
        <v>8</v>
      </c>
      <c r="AB78" s="39">
        <v>0</v>
      </c>
      <c r="AC78" s="42">
        <v>0</v>
      </c>
      <c r="AD78" s="39">
        <v>8</v>
      </c>
      <c r="AE78" s="42">
        <v>0</v>
      </c>
    </row>
    <row r="79" spans="1:31" s="11" customFormat="1" x14ac:dyDescent="0.25">
      <c r="A79" s="36" t="s">
        <v>998</v>
      </c>
      <c r="B79" s="37" t="s">
        <v>855</v>
      </c>
      <c r="C79" s="18" t="s">
        <v>51</v>
      </c>
      <c r="D79" s="18" t="s">
        <v>33</v>
      </c>
      <c r="E79" s="18" t="s">
        <v>52</v>
      </c>
      <c r="F79" s="18" t="s">
        <v>856</v>
      </c>
      <c r="G79" s="18" t="s">
        <v>85</v>
      </c>
      <c r="H79" s="18" t="s">
        <v>35</v>
      </c>
      <c r="I79" s="18" t="s">
        <v>862</v>
      </c>
      <c r="J79" s="40" t="s">
        <v>35</v>
      </c>
      <c r="K79" s="40" t="s">
        <v>863</v>
      </c>
      <c r="L79" s="40" t="s">
        <v>860</v>
      </c>
      <c r="M79" s="40">
        <v>0</v>
      </c>
      <c r="N79" s="18" t="s">
        <v>89</v>
      </c>
      <c r="O79" s="41" t="s">
        <v>846</v>
      </c>
      <c r="P79" s="18" t="s">
        <v>864</v>
      </c>
      <c r="Q79" s="42">
        <f t="shared" si="1"/>
        <v>-149936.54</v>
      </c>
      <c r="R79" s="42">
        <v>0</v>
      </c>
      <c r="S79" s="42">
        <v>-149984.54</v>
      </c>
      <c r="T79" s="42">
        <v>0</v>
      </c>
      <c r="U79" s="16">
        <v>16</v>
      </c>
      <c r="V79" s="42">
        <v>0</v>
      </c>
      <c r="W79" s="42">
        <v>0</v>
      </c>
      <c r="X79" s="16">
        <v>16</v>
      </c>
      <c r="Y79" s="42">
        <v>0</v>
      </c>
      <c r="Z79" s="39">
        <v>0</v>
      </c>
      <c r="AA79" s="39">
        <v>8</v>
      </c>
      <c r="AB79" s="39">
        <v>0</v>
      </c>
      <c r="AC79" s="42">
        <v>0</v>
      </c>
      <c r="AD79" s="39">
        <v>8</v>
      </c>
      <c r="AE79" s="42">
        <v>0</v>
      </c>
    </row>
    <row r="80" spans="1:31" s="11" customFormat="1" x14ac:dyDescent="0.25">
      <c r="A80" s="36" t="s">
        <v>999</v>
      </c>
      <c r="B80" s="37" t="s">
        <v>855</v>
      </c>
      <c r="C80" s="18" t="s">
        <v>51</v>
      </c>
      <c r="D80" s="18" t="s">
        <v>49</v>
      </c>
      <c r="E80" s="18" t="s">
        <v>230</v>
      </c>
      <c r="F80" s="18" t="s">
        <v>856</v>
      </c>
      <c r="G80" s="18" t="s">
        <v>34</v>
      </c>
      <c r="H80" s="18" t="s">
        <v>946</v>
      </c>
      <c r="I80" s="18" t="s">
        <v>35</v>
      </c>
      <c r="J80" s="40" t="s">
        <v>35</v>
      </c>
      <c r="K80" s="40" t="s">
        <v>35</v>
      </c>
      <c r="L80" s="40" t="s">
        <v>35</v>
      </c>
      <c r="M80" s="40">
        <v>0</v>
      </c>
      <c r="N80" s="18" t="s">
        <v>35</v>
      </c>
      <c r="O80" s="41" t="s">
        <v>36</v>
      </c>
      <c r="P80" s="18" t="s">
        <v>35</v>
      </c>
      <c r="Q80" s="42">
        <f t="shared" si="1"/>
        <v>3210599.3089999999</v>
      </c>
      <c r="R80" s="42">
        <v>0</v>
      </c>
      <c r="S80" s="42">
        <v>2584274.0950000002</v>
      </c>
      <c r="T80" s="42">
        <v>0</v>
      </c>
      <c r="U80" s="16">
        <v>16</v>
      </c>
      <c r="V80" s="42">
        <v>0</v>
      </c>
      <c r="W80" s="42">
        <v>539894.15</v>
      </c>
      <c r="X80" s="16">
        <v>16</v>
      </c>
      <c r="Y80" s="42">
        <v>86383.063999999984</v>
      </c>
      <c r="Z80" s="39">
        <v>0</v>
      </c>
      <c r="AA80" s="39">
        <v>8</v>
      </c>
      <c r="AB80" s="39">
        <v>0</v>
      </c>
      <c r="AC80" s="42">
        <v>0</v>
      </c>
      <c r="AD80" s="39">
        <v>8</v>
      </c>
      <c r="AE80" s="42">
        <v>0</v>
      </c>
    </row>
    <row r="81" spans="1:31" s="11" customFormat="1" x14ac:dyDescent="0.25">
      <c r="A81" s="36" t="s">
        <v>1000</v>
      </c>
      <c r="B81" s="37" t="s">
        <v>855</v>
      </c>
      <c r="C81" s="18" t="s">
        <v>51</v>
      </c>
      <c r="D81" s="18" t="s">
        <v>49</v>
      </c>
      <c r="E81" s="18" t="s">
        <v>230</v>
      </c>
      <c r="F81" s="18" t="s">
        <v>856</v>
      </c>
      <c r="G81" s="18" t="s">
        <v>34</v>
      </c>
      <c r="H81" s="18" t="s">
        <v>947</v>
      </c>
      <c r="I81" s="18" t="s">
        <v>35</v>
      </c>
      <c r="J81" s="40" t="s">
        <v>35</v>
      </c>
      <c r="K81" s="40" t="s">
        <v>35</v>
      </c>
      <c r="L81" s="40" t="s">
        <v>35</v>
      </c>
      <c r="M81" s="40">
        <v>0</v>
      </c>
      <c r="N81" s="18" t="s">
        <v>35</v>
      </c>
      <c r="O81" s="41" t="s">
        <v>172</v>
      </c>
      <c r="P81" s="18" t="s">
        <v>173</v>
      </c>
      <c r="Q81" s="42">
        <f t="shared" si="1"/>
        <v>1303953.50395</v>
      </c>
      <c r="R81" s="42">
        <v>0</v>
      </c>
      <c r="S81" s="42">
        <v>1043042.30275</v>
      </c>
      <c r="T81" s="42">
        <v>224882.07</v>
      </c>
      <c r="U81" s="16">
        <v>16</v>
      </c>
      <c r="V81" s="42">
        <v>35981.131200000003</v>
      </c>
      <c r="W81" s="42">
        <v>0</v>
      </c>
      <c r="X81" s="16">
        <v>16</v>
      </c>
      <c r="Y81" s="42">
        <v>0</v>
      </c>
      <c r="Z81" s="39">
        <v>0</v>
      </c>
      <c r="AA81" s="39">
        <v>8</v>
      </c>
      <c r="AB81" s="39">
        <v>0</v>
      </c>
      <c r="AC81" s="42">
        <v>0</v>
      </c>
      <c r="AD81" s="39">
        <v>8</v>
      </c>
      <c r="AE81" s="42">
        <v>0</v>
      </c>
    </row>
    <row r="82" spans="1:31" s="11" customFormat="1" x14ac:dyDescent="0.25">
      <c r="A82" s="36" t="s">
        <v>1001</v>
      </c>
      <c r="B82" s="37" t="s">
        <v>855</v>
      </c>
      <c r="C82" s="18" t="s">
        <v>51</v>
      </c>
      <c r="D82" s="18" t="s">
        <v>49</v>
      </c>
      <c r="E82" s="18" t="s">
        <v>230</v>
      </c>
      <c r="F82" s="18" t="s">
        <v>856</v>
      </c>
      <c r="G82" s="18" t="s">
        <v>34</v>
      </c>
      <c r="H82" s="18" t="s">
        <v>948</v>
      </c>
      <c r="I82" s="18" t="s">
        <v>35</v>
      </c>
      <c r="J82" s="40" t="s">
        <v>35</v>
      </c>
      <c r="K82" s="40" t="s">
        <v>35</v>
      </c>
      <c r="L82" s="40" t="s">
        <v>35</v>
      </c>
      <c r="M82" s="40">
        <v>0</v>
      </c>
      <c r="N82" s="18" t="s">
        <v>35</v>
      </c>
      <c r="O82" s="41" t="s">
        <v>36</v>
      </c>
      <c r="P82" s="18" t="s">
        <v>35</v>
      </c>
      <c r="Q82" s="42">
        <f t="shared" si="1"/>
        <v>17213500.664800003</v>
      </c>
      <c r="R82" s="42">
        <v>0</v>
      </c>
      <c r="S82" s="42">
        <v>11228350.740100002</v>
      </c>
      <c r="T82" s="42">
        <v>0</v>
      </c>
      <c r="U82" s="16">
        <v>16</v>
      </c>
      <c r="V82" s="42">
        <v>0</v>
      </c>
      <c r="W82" s="42">
        <v>5159570.6247000005</v>
      </c>
      <c r="X82" s="16">
        <v>16</v>
      </c>
      <c r="Y82" s="42">
        <v>825531.29999999981</v>
      </c>
      <c r="Z82" s="39">
        <v>0</v>
      </c>
      <c r="AA82" s="39">
        <v>8</v>
      </c>
      <c r="AB82" s="39">
        <v>0</v>
      </c>
      <c r="AC82" s="42">
        <v>0</v>
      </c>
      <c r="AD82" s="39">
        <v>8</v>
      </c>
      <c r="AE82" s="42">
        <v>0</v>
      </c>
    </row>
    <row r="83" spans="1:31" s="11" customFormat="1" x14ac:dyDescent="0.25">
      <c r="A83" s="36" t="s">
        <v>1002</v>
      </c>
      <c r="B83" s="37" t="s">
        <v>855</v>
      </c>
      <c r="C83" s="18" t="s">
        <v>51</v>
      </c>
      <c r="D83" s="18" t="s">
        <v>38</v>
      </c>
      <c r="E83" s="18" t="s">
        <v>392</v>
      </c>
      <c r="F83" s="18" t="s">
        <v>856</v>
      </c>
      <c r="G83" s="18" t="s">
        <v>34</v>
      </c>
      <c r="H83" s="18" t="s">
        <v>891</v>
      </c>
      <c r="I83" s="18" t="s">
        <v>35</v>
      </c>
      <c r="J83" s="40" t="s">
        <v>35</v>
      </c>
      <c r="K83" s="40" t="s">
        <v>35</v>
      </c>
      <c r="L83" s="40" t="s">
        <v>35</v>
      </c>
      <c r="M83" s="40">
        <v>0</v>
      </c>
      <c r="N83" s="18" t="s">
        <v>35</v>
      </c>
      <c r="O83" s="41" t="s">
        <v>36</v>
      </c>
      <c r="P83" s="18" t="s">
        <v>35</v>
      </c>
      <c r="Q83" s="42">
        <f t="shared" si="1"/>
        <v>8376422.3257999998</v>
      </c>
      <c r="R83" s="42">
        <v>0</v>
      </c>
      <c r="S83" s="42">
        <v>6125575.1349999998</v>
      </c>
      <c r="T83" s="42">
        <v>0</v>
      </c>
      <c r="U83" s="16">
        <v>16</v>
      </c>
      <c r="V83" s="42">
        <v>0</v>
      </c>
      <c r="W83" s="42">
        <v>1940344.13</v>
      </c>
      <c r="X83" s="16">
        <v>16</v>
      </c>
      <c r="Y83" s="42">
        <v>310455.06080000004</v>
      </c>
      <c r="Z83" s="39">
        <v>0</v>
      </c>
      <c r="AA83" s="39">
        <v>8</v>
      </c>
      <c r="AB83" s="39">
        <v>0</v>
      </c>
      <c r="AC83" s="42">
        <v>0</v>
      </c>
      <c r="AD83" s="39">
        <v>8</v>
      </c>
      <c r="AE83" s="42">
        <v>0</v>
      </c>
    </row>
    <row r="84" spans="1:31" s="11" customFormat="1" x14ac:dyDescent="0.25">
      <c r="A84" s="36" t="s">
        <v>1003</v>
      </c>
      <c r="B84" s="37" t="s">
        <v>855</v>
      </c>
      <c r="C84" s="18" t="s">
        <v>51</v>
      </c>
      <c r="D84" s="18" t="s">
        <v>38</v>
      </c>
      <c r="E84" s="18" t="s">
        <v>392</v>
      </c>
      <c r="F84" s="18" t="s">
        <v>856</v>
      </c>
      <c r="G84" s="18" t="s">
        <v>34</v>
      </c>
      <c r="H84" s="18" t="s">
        <v>892</v>
      </c>
      <c r="I84" s="18" t="s">
        <v>35</v>
      </c>
      <c r="J84" s="40" t="s">
        <v>35</v>
      </c>
      <c r="K84" s="40" t="s">
        <v>35</v>
      </c>
      <c r="L84" s="40" t="s">
        <v>35</v>
      </c>
      <c r="M84" s="40">
        <v>0</v>
      </c>
      <c r="N84" s="18" t="s">
        <v>35</v>
      </c>
      <c r="O84" s="41" t="s">
        <v>893</v>
      </c>
      <c r="P84" s="18" t="s">
        <v>894</v>
      </c>
      <c r="Q84" s="42">
        <f t="shared" si="1"/>
        <v>290220.4804</v>
      </c>
      <c r="R84" s="42">
        <v>0</v>
      </c>
      <c r="S84" s="42">
        <v>0</v>
      </c>
      <c r="T84" s="42">
        <v>250148.69</v>
      </c>
      <c r="U84" s="16">
        <v>16</v>
      </c>
      <c r="V84" s="42">
        <v>40023.790399999998</v>
      </c>
      <c r="W84" s="42">
        <v>0</v>
      </c>
      <c r="X84" s="16">
        <v>16</v>
      </c>
      <c r="Y84" s="42">
        <v>0</v>
      </c>
      <c r="Z84" s="39">
        <v>0</v>
      </c>
      <c r="AA84" s="39">
        <v>8</v>
      </c>
      <c r="AB84" s="39">
        <v>0</v>
      </c>
      <c r="AC84" s="42">
        <v>0</v>
      </c>
      <c r="AD84" s="39">
        <v>8</v>
      </c>
      <c r="AE84" s="42">
        <v>0</v>
      </c>
    </row>
    <row r="85" spans="1:31" s="11" customFormat="1" x14ac:dyDescent="0.25">
      <c r="A85" s="36" t="s">
        <v>1004</v>
      </c>
      <c r="B85" s="37" t="s">
        <v>855</v>
      </c>
      <c r="C85" s="18" t="s">
        <v>51</v>
      </c>
      <c r="D85" s="18" t="s">
        <v>38</v>
      </c>
      <c r="E85" s="18" t="s">
        <v>392</v>
      </c>
      <c r="F85" s="18" t="s">
        <v>856</v>
      </c>
      <c r="G85" s="18" t="s">
        <v>34</v>
      </c>
      <c r="H85" s="18" t="s">
        <v>895</v>
      </c>
      <c r="I85" s="18" t="s">
        <v>35</v>
      </c>
      <c r="J85" s="40" t="s">
        <v>35</v>
      </c>
      <c r="K85" s="40" t="s">
        <v>35</v>
      </c>
      <c r="L85" s="40" t="s">
        <v>35</v>
      </c>
      <c r="M85" s="40">
        <v>0</v>
      </c>
      <c r="N85" s="18" t="s">
        <v>35</v>
      </c>
      <c r="O85" s="41" t="s">
        <v>36</v>
      </c>
      <c r="P85" s="18" t="s">
        <v>35</v>
      </c>
      <c r="Q85" s="42">
        <f t="shared" si="1"/>
        <v>10745589.847349999</v>
      </c>
      <c r="R85" s="42">
        <v>0</v>
      </c>
      <c r="S85" s="42">
        <v>7518290.5237499988</v>
      </c>
      <c r="T85" s="42">
        <v>0</v>
      </c>
      <c r="U85" s="16">
        <v>16</v>
      </c>
      <c r="V85" s="42">
        <v>0</v>
      </c>
      <c r="W85" s="42">
        <v>2782113.21</v>
      </c>
      <c r="X85" s="16">
        <v>16</v>
      </c>
      <c r="Y85" s="42">
        <v>445138.11359999998</v>
      </c>
      <c r="Z85" s="39">
        <v>0</v>
      </c>
      <c r="AA85" s="39">
        <v>8</v>
      </c>
      <c r="AB85" s="39">
        <v>0</v>
      </c>
      <c r="AC85" s="42">
        <v>0</v>
      </c>
      <c r="AD85" s="39">
        <v>8</v>
      </c>
      <c r="AE85" s="42">
        <v>0</v>
      </c>
    </row>
    <row r="86" spans="1:31" s="11" customFormat="1" x14ac:dyDescent="0.25">
      <c r="A86" s="36" t="s">
        <v>1005</v>
      </c>
      <c r="B86" s="37" t="s">
        <v>855</v>
      </c>
      <c r="C86" s="18" t="s">
        <v>51</v>
      </c>
      <c r="D86" s="18" t="s">
        <v>67</v>
      </c>
      <c r="E86" s="18" t="s">
        <v>398</v>
      </c>
      <c r="F86" s="18" t="s">
        <v>856</v>
      </c>
      <c r="G86" s="18" t="s">
        <v>34</v>
      </c>
      <c r="H86" s="18" t="s">
        <v>957</v>
      </c>
      <c r="I86" s="18" t="s">
        <v>35</v>
      </c>
      <c r="J86" s="40" t="s">
        <v>35</v>
      </c>
      <c r="K86" s="40" t="s">
        <v>35</v>
      </c>
      <c r="L86" s="40" t="s">
        <v>35</v>
      </c>
      <c r="M86" s="40">
        <v>0</v>
      </c>
      <c r="N86" s="18" t="s">
        <v>35</v>
      </c>
      <c r="O86" s="41" t="s">
        <v>36</v>
      </c>
      <c r="P86" s="18" t="s">
        <v>35</v>
      </c>
      <c r="Q86" s="42">
        <f t="shared" si="1"/>
        <v>9018777</v>
      </c>
      <c r="R86" s="42">
        <v>0</v>
      </c>
      <c r="S86" s="42">
        <v>5949314.1200000001</v>
      </c>
      <c r="T86" s="42">
        <v>0</v>
      </c>
      <c r="U86" s="16">
        <v>16</v>
      </c>
      <c r="V86" s="42">
        <v>0</v>
      </c>
      <c r="W86" s="42">
        <v>2646047.31</v>
      </c>
      <c r="X86" s="16">
        <v>16</v>
      </c>
      <c r="Y86" s="42">
        <v>423367.57</v>
      </c>
      <c r="Z86" s="39">
        <v>0</v>
      </c>
      <c r="AA86" s="39">
        <v>8</v>
      </c>
      <c r="AB86" s="39">
        <v>0</v>
      </c>
      <c r="AC86" s="42">
        <v>0</v>
      </c>
      <c r="AD86" s="39">
        <v>8</v>
      </c>
      <c r="AE86" s="42">
        <v>0</v>
      </c>
    </row>
    <row r="87" spans="1:31" s="11" customFormat="1" x14ac:dyDescent="0.25">
      <c r="A87" s="36" t="s">
        <v>1006</v>
      </c>
      <c r="B87" s="37" t="s">
        <v>865</v>
      </c>
      <c r="C87" s="18" t="s">
        <v>51</v>
      </c>
      <c r="D87" s="18" t="s">
        <v>39</v>
      </c>
      <c r="E87" s="18" t="s">
        <v>394</v>
      </c>
      <c r="F87" s="18" t="s">
        <v>866</v>
      </c>
      <c r="G87" s="18" t="s">
        <v>34</v>
      </c>
      <c r="H87" s="18" t="s">
        <v>915</v>
      </c>
      <c r="I87" s="18" t="s">
        <v>35</v>
      </c>
      <c r="J87" s="40" t="s">
        <v>35</v>
      </c>
      <c r="K87" s="40" t="s">
        <v>35</v>
      </c>
      <c r="L87" s="40" t="s">
        <v>35</v>
      </c>
      <c r="M87" s="40">
        <v>0</v>
      </c>
      <c r="N87" s="18" t="s">
        <v>35</v>
      </c>
      <c r="O87" s="41" t="s">
        <v>36</v>
      </c>
      <c r="P87" s="18" t="s">
        <v>35</v>
      </c>
      <c r="Q87" s="42">
        <f t="shared" si="1"/>
        <v>31830034.783949997</v>
      </c>
      <c r="R87" s="42">
        <v>0</v>
      </c>
      <c r="S87" s="42">
        <v>24107567.242899999</v>
      </c>
      <c r="T87" s="42">
        <v>0</v>
      </c>
      <c r="U87" s="16">
        <v>16</v>
      </c>
      <c r="V87" s="42">
        <v>0</v>
      </c>
      <c r="W87" s="42">
        <v>6657258.2250499995</v>
      </c>
      <c r="X87" s="16">
        <v>16</v>
      </c>
      <c r="Y87" s="42">
        <v>1065161.3160000001</v>
      </c>
      <c r="Z87" s="39">
        <v>0</v>
      </c>
      <c r="AA87" s="39">
        <v>8</v>
      </c>
      <c r="AB87" s="39">
        <v>0</v>
      </c>
      <c r="AC87" s="42">
        <v>0</v>
      </c>
      <c r="AD87" s="39">
        <v>8</v>
      </c>
      <c r="AE87" s="42">
        <v>0</v>
      </c>
    </row>
    <row r="88" spans="1:31" s="11" customFormat="1" x14ac:dyDescent="0.25">
      <c r="A88" s="36" t="s">
        <v>1007</v>
      </c>
      <c r="B88" s="37" t="s">
        <v>865</v>
      </c>
      <c r="C88" s="18" t="s">
        <v>51</v>
      </c>
      <c r="D88" s="18" t="s">
        <v>39</v>
      </c>
      <c r="E88" s="18" t="s">
        <v>394</v>
      </c>
      <c r="F88" s="18" t="s">
        <v>866</v>
      </c>
      <c r="G88" s="18" t="s">
        <v>34</v>
      </c>
      <c r="H88" s="18" t="s">
        <v>916</v>
      </c>
      <c r="I88" s="18" t="s">
        <v>35</v>
      </c>
      <c r="J88" s="40" t="s">
        <v>35</v>
      </c>
      <c r="K88" s="40" t="s">
        <v>35</v>
      </c>
      <c r="L88" s="40" t="s">
        <v>35</v>
      </c>
      <c r="M88" s="40">
        <v>0</v>
      </c>
      <c r="N88" s="18" t="s">
        <v>35</v>
      </c>
      <c r="O88" s="41" t="s">
        <v>917</v>
      </c>
      <c r="P88" s="18" t="s">
        <v>918</v>
      </c>
      <c r="Q88" s="42">
        <f t="shared" si="1"/>
        <v>122370.785</v>
      </c>
      <c r="R88" s="42">
        <v>0</v>
      </c>
      <c r="S88" s="42">
        <v>122322.785</v>
      </c>
      <c r="T88" s="42">
        <v>0</v>
      </c>
      <c r="U88" s="16">
        <v>16</v>
      </c>
      <c r="V88" s="42">
        <v>0</v>
      </c>
      <c r="W88" s="42">
        <v>0</v>
      </c>
      <c r="X88" s="16">
        <v>16</v>
      </c>
      <c r="Y88" s="42">
        <v>0</v>
      </c>
      <c r="Z88" s="39">
        <v>0</v>
      </c>
      <c r="AA88" s="39">
        <v>8</v>
      </c>
      <c r="AB88" s="39">
        <v>0</v>
      </c>
      <c r="AC88" s="42">
        <v>0</v>
      </c>
      <c r="AD88" s="39">
        <v>8</v>
      </c>
      <c r="AE88" s="42">
        <v>0</v>
      </c>
    </row>
    <row r="89" spans="1:31" s="11" customFormat="1" x14ac:dyDescent="0.25">
      <c r="A89" s="36" t="s">
        <v>132</v>
      </c>
      <c r="B89" s="37" t="s">
        <v>865</v>
      </c>
      <c r="C89" s="18" t="s">
        <v>51</v>
      </c>
      <c r="D89" s="18" t="s">
        <v>39</v>
      </c>
      <c r="E89" s="18" t="s">
        <v>394</v>
      </c>
      <c r="F89" s="18" t="s">
        <v>866</v>
      </c>
      <c r="G89" s="18" t="s">
        <v>34</v>
      </c>
      <c r="H89" s="18" t="s">
        <v>919</v>
      </c>
      <c r="I89" s="18" t="s">
        <v>35</v>
      </c>
      <c r="J89" s="40" t="s">
        <v>35</v>
      </c>
      <c r="K89" s="40" t="s">
        <v>35</v>
      </c>
      <c r="L89" s="40" t="s">
        <v>35</v>
      </c>
      <c r="M89" s="40">
        <v>0</v>
      </c>
      <c r="N89" s="18" t="s">
        <v>35</v>
      </c>
      <c r="O89" s="41" t="s">
        <v>36</v>
      </c>
      <c r="P89" s="18" t="s">
        <v>35</v>
      </c>
      <c r="Q89" s="42">
        <f t="shared" si="1"/>
        <v>21109916.597849999</v>
      </c>
      <c r="R89" s="42">
        <v>0</v>
      </c>
      <c r="S89" s="42">
        <v>14404593.132449999</v>
      </c>
      <c r="T89" s="42">
        <v>0</v>
      </c>
      <c r="U89" s="16">
        <v>16</v>
      </c>
      <c r="V89" s="42">
        <v>0</v>
      </c>
      <c r="W89" s="42">
        <v>5780409.8839999996</v>
      </c>
      <c r="X89" s="16">
        <v>16</v>
      </c>
      <c r="Y89" s="42">
        <v>924865.58140000002</v>
      </c>
      <c r="Z89" s="39">
        <v>0</v>
      </c>
      <c r="AA89" s="39">
        <v>8</v>
      </c>
      <c r="AB89" s="39">
        <v>0</v>
      </c>
      <c r="AC89" s="42">
        <v>0</v>
      </c>
      <c r="AD89" s="39">
        <v>8</v>
      </c>
      <c r="AE89" s="42">
        <v>0</v>
      </c>
    </row>
    <row r="90" spans="1:31" s="11" customFormat="1" x14ac:dyDescent="0.25">
      <c r="A90" s="36" t="s">
        <v>133</v>
      </c>
      <c r="B90" s="37" t="s">
        <v>865</v>
      </c>
      <c r="C90" s="18" t="s">
        <v>51</v>
      </c>
      <c r="D90" s="18" t="s">
        <v>33</v>
      </c>
      <c r="E90" s="18" t="s">
        <v>52</v>
      </c>
      <c r="F90" s="18" t="s">
        <v>866</v>
      </c>
      <c r="G90" s="18" t="s">
        <v>34</v>
      </c>
      <c r="H90" s="18" t="s">
        <v>867</v>
      </c>
      <c r="I90" s="18" t="s">
        <v>35</v>
      </c>
      <c r="J90" s="40" t="s">
        <v>35</v>
      </c>
      <c r="K90" s="40" t="s">
        <v>35</v>
      </c>
      <c r="L90" s="40" t="s">
        <v>35</v>
      </c>
      <c r="M90" s="40">
        <v>0</v>
      </c>
      <c r="N90" s="18" t="s">
        <v>35</v>
      </c>
      <c r="O90" s="41" t="s">
        <v>36</v>
      </c>
      <c r="P90" s="18" t="s">
        <v>35</v>
      </c>
      <c r="Q90" s="42">
        <f t="shared" ref="Q90:Q108" si="2">SUM(S90:AE90)</f>
        <v>6427082.4392000008</v>
      </c>
      <c r="R90" s="42">
        <v>0</v>
      </c>
      <c r="S90" s="42">
        <v>4263141.5900000008</v>
      </c>
      <c r="T90" s="42">
        <v>0</v>
      </c>
      <c r="U90" s="16">
        <v>16</v>
      </c>
      <c r="V90" s="42">
        <v>0</v>
      </c>
      <c r="W90" s="42">
        <v>1865424.87</v>
      </c>
      <c r="X90" s="16">
        <v>16</v>
      </c>
      <c r="Y90" s="42">
        <v>298467.9792</v>
      </c>
      <c r="Z90" s="39">
        <v>0</v>
      </c>
      <c r="AA90" s="39">
        <v>8</v>
      </c>
      <c r="AB90" s="39">
        <v>0</v>
      </c>
      <c r="AC90" s="42">
        <v>0</v>
      </c>
      <c r="AD90" s="39">
        <v>8</v>
      </c>
      <c r="AE90" s="42">
        <v>0</v>
      </c>
    </row>
    <row r="91" spans="1:31" s="11" customFormat="1" x14ac:dyDescent="0.25">
      <c r="A91" s="36" t="s">
        <v>134</v>
      </c>
      <c r="B91" s="37" t="s">
        <v>865</v>
      </c>
      <c r="C91" s="18" t="s">
        <v>51</v>
      </c>
      <c r="D91" s="18" t="s">
        <v>33</v>
      </c>
      <c r="E91" s="18" t="s">
        <v>52</v>
      </c>
      <c r="F91" s="18" t="s">
        <v>866</v>
      </c>
      <c r="G91" s="18" t="s">
        <v>34</v>
      </c>
      <c r="H91" s="18" t="s">
        <v>868</v>
      </c>
      <c r="I91" s="18" t="s">
        <v>35</v>
      </c>
      <c r="J91" s="40" t="s">
        <v>35</v>
      </c>
      <c r="K91" s="40" t="s">
        <v>35</v>
      </c>
      <c r="L91" s="40" t="s">
        <v>35</v>
      </c>
      <c r="M91" s="40">
        <v>0</v>
      </c>
      <c r="N91" s="18" t="s">
        <v>35</v>
      </c>
      <c r="O91" s="41" t="s">
        <v>869</v>
      </c>
      <c r="P91" s="18" t="s">
        <v>870</v>
      </c>
      <c r="Q91" s="42">
        <f t="shared" si="2"/>
        <v>1261437.4336999999</v>
      </c>
      <c r="R91" s="42">
        <v>0</v>
      </c>
      <c r="S91" s="42">
        <v>692345.90999999992</v>
      </c>
      <c r="T91" s="42">
        <v>490554.76179999998</v>
      </c>
      <c r="U91" s="16">
        <v>16</v>
      </c>
      <c r="V91" s="42">
        <v>78488.761899999998</v>
      </c>
      <c r="W91" s="42">
        <v>0</v>
      </c>
      <c r="X91" s="16">
        <v>16</v>
      </c>
      <c r="Y91" s="42">
        <v>0</v>
      </c>
      <c r="Z91" s="39">
        <v>0</v>
      </c>
      <c r="AA91" s="39">
        <v>8</v>
      </c>
      <c r="AB91" s="39">
        <v>0</v>
      </c>
      <c r="AC91" s="42">
        <v>0</v>
      </c>
      <c r="AD91" s="39">
        <v>8</v>
      </c>
      <c r="AE91" s="42">
        <v>0</v>
      </c>
    </row>
    <row r="92" spans="1:31" s="11" customFormat="1" x14ac:dyDescent="0.25">
      <c r="A92" s="36" t="s">
        <v>135</v>
      </c>
      <c r="B92" s="37" t="s">
        <v>865</v>
      </c>
      <c r="C92" s="18" t="s">
        <v>51</v>
      </c>
      <c r="D92" s="18" t="s">
        <v>33</v>
      </c>
      <c r="E92" s="18" t="s">
        <v>52</v>
      </c>
      <c r="F92" s="18" t="s">
        <v>866</v>
      </c>
      <c r="G92" s="18" t="s">
        <v>34</v>
      </c>
      <c r="H92" s="18" t="s">
        <v>871</v>
      </c>
      <c r="I92" s="18" t="s">
        <v>35</v>
      </c>
      <c r="J92" s="40" t="s">
        <v>35</v>
      </c>
      <c r="K92" s="40" t="s">
        <v>35</v>
      </c>
      <c r="L92" s="40" t="s">
        <v>35</v>
      </c>
      <c r="M92" s="40">
        <v>0</v>
      </c>
      <c r="N92" s="18" t="s">
        <v>35</v>
      </c>
      <c r="O92" s="41" t="s">
        <v>36</v>
      </c>
      <c r="P92" s="18" t="s">
        <v>35</v>
      </c>
      <c r="Q92" s="42">
        <f t="shared" si="2"/>
        <v>24681638.659950007</v>
      </c>
      <c r="R92" s="42">
        <v>0</v>
      </c>
      <c r="S92" s="42">
        <v>13273547.220050007</v>
      </c>
      <c r="T92" s="42">
        <v>0</v>
      </c>
      <c r="U92" s="16">
        <v>16</v>
      </c>
      <c r="V92" s="42">
        <v>0</v>
      </c>
      <c r="W92" s="42">
        <v>9834520.2067999989</v>
      </c>
      <c r="X92" s="16">
        <v>16</v>
      </c>
      <c r="Y92" s="42">
        <v>1573523.2331000003</v>
      </c>
      <c r="Z92" s="39">
        <v>0</v>
      </c>
      <c r="AA92" s="39">
        <v>8</v>
      </c>
      <c r="AB92" s="39">
        <v>0</v>
      </c>
      <c r="AC92" s="42">
        <v>0</v>
      </c>
      <c r="AD92" s="39">
        <v>8</v>
      </c>
      <c r="AE92" s="42">
        <v>0</v>
      </c>
    </row>
    <row r="93" spans="1:31" s="11" customFormat="1" x14ac:dyDescent="0.25">
      <c r="A93" s="36" t="s">
        <v>136</v>
      </c>
      <c r="B93" s="37" t="s">
        <v>865</v>
      </c>
      <c r="C93" s="18" t="s">
        <v>51</v>
      </c>
      <c r="D93" s="18" t="s">
        <v>49</v>
      </c>
      <c r="E93" s="18" t="s">
        <v>230</v>
      </c>
      <c r="F93" s="18" t="s">
        <v>866</v>
      </c>
      <c r="G93" s="18" t="s">
        <v>34</v>
      </c>
      <c r="H93" s="18" t="s">
        <v>949</v>
      </c>
      <c r="I93" s="18" t="s">
        <v>35</v>
      </c>
      <c r="J93" s="40" t="s">
        <v>35</v>
      </c>
      <c r="K93" s="40" t="s">
        <v>35</v>
      </c>
      <c r="L93" s="40" t="s">
        <v>35</v>
      </c>
      <c r="M93" s="40">
        <v>0</v>
      </c>
      <c r="N93" s="18" t="s">
        <v>35</v>
      </c>
      <c r="O93" s="41" t="s">
        <v>36</v>
      </c>
      <c r="P93" s="18" t="s">
        <v>35</v>
      </c>
      <c r="Q93" s="42">
        <f t="shared" si="2"/>
        <v>6600386.9981000014</v>
      </c>
      <c r="R93" s="42">
        <v>0</v>
      </c>
      <c r="S93" s="42">
        <v>3892347.6900000009</v>
      </c>
      <c r="T93" s="42">
        <v>0</v>
      </c>
      <c r="U93" s="16">
        <v>16</v>
      </c>
      <c r="V93" s="42">
        <v>0</v>
      </c>
      <c r="W93" s="42">
        <v>2334475.2656</v>
      </c>
      <c r="X93" s="16">
        <v>16</v>
      </c>
      <c r="Y93" s="42">
        <v>373516.04249999998</v>
      </c>
      <c r="Z93" s="39">
        <v>0</v>
      </c>
      <c r="AA93" s="39">
        <v>8</v>
      </c>
      <c r="AB93" s="39">
        <v>0</v>
      </c>
      <c r="AC93" s="42">
        <v>0</v>
      </c>
      <c r="AD93" s="39">
        <v>8</v>
      </c>
      <c r="AE93" s="42">
        <v>0</v>
      </c>
    </row>
    <row r="94" spans="1:31" s="11" customFormat="1" x14ac:dyDescent="0.25">
      <c r="A94" s="36" t="s">
        <v>137</v>
      </c>
      <c r="B94" s="37" t="s">
        <v>865</v>
      </c>
      <c r="C94" s="18" t="s">
        <v>51</v>
      </c>
      <c r="D94" s="18" t="s">
        <v>49</v>
      </c>
      <c r="E94" s="18" t="s">
        <v>230</v>
      </c>
      <c r="F94" s="18" t="s">
        <v>866</v>
      </c>
      <c r="G94" s="18" t="s">
        <v>34</v>
      </c>
      <c r="H94" s="18" t="s">
        <v>950</v>
      </c>
      <c r="I94" s="18" t="s">
        <v>35</v>
      </c>
      <c r="J94" s="40" t="s">
        <v>35</v>
      </c>
      <c r="K94" s="40" t="s">
        <v>35</v>
      </c>
      <c r="L94" s="40" t="s">
        <v>35</v>
      </c>
      <c r="M94" s="40">
        <v>0</v>
      </c>
      <c r="N94" s="18" t="s">
        <v>35</v>
      </c>
      <c r="O94" s="41" t="s">
        <v>396</v>
      </c>
      <c r="P94" s="18" t="s">
        <v>397</v>
      </c>
      <c r="Q94" s="42">
        <f t="shared" si="2"/>
        <v>103172.4</v>
      </c>
      <c r="R94" s="42">
        <v>0</v>
      </c>
      <c r="S94" s="42">
        <v>73150</v>
      </c>
      <c r="T94" s="42">
        <v>25840</v>
      </c>
      <c r="U94" s="16">
        <v>16</v>
      </c>
      <c r="V94" s="42">
        <v>4134.3999999999996</v>
      </c>
      <c r="W94" s="42">
        <v>0</v>
      </c>
      <c r="X94" s="16">
        <v>16</v>
      </c>
      <c r="Y94" s="42">
        <v>0</v>
      </c>
      <c r="Z94" s="39">
        <v>0</v>
      </c>
      <c r="AA94" s="39">
        <v>8</v>
      </c>
      <c r="AB94" s="39">
        <v>0</v>
      </c>
      <c r="AC94" s="42">
        <v>0</v>
      </c>
      <c r="AD94" s="39">
        <v>8</v>
      </c>
      <c r="AE94" s="42">
        <v>0</v>
      </c>
    </row>
    <row r="95" spans="1:31" s="11" customFormat="1" x14ac:dyDescent="0.25">
      <c r="A95" s="36" t="s">
        <v>138</v>
      </c>
      <c r="B95" s="37" t="s">
        <v>865</v>
      </c>
      <c r="C95" s="18" t="s">
        <v>51</v>
      </c>
      <c r="D95" s="18" t="s">
        <v>49</v>
      </c>
      <c r="E95" s="18" t="s">
        <v>230</v>
      </c>
      <c r="F95" s="18" t="s">
        <v>866</v>
      </c>
      <c r="G95" s="18" t="s">
        <v>34</v>
      </c>
      <c r="H95" s="18" t="s">
        <v>951</v>
      </c>
      <c r="I95" s="18" t="s">
        <v>35</v>
      </c>
      <c r="J95" s="40" t="s">
        <v>35</v>
      </c>
      <c r="K95" s="40" t="s">
        <v>35</v>
      </c>
      <c r="L95" s="40" t="s">
        <v>35</v>
      </c>
      <c r="M95" s="40">
        <v>0</v>
      </c>
      <c r="N95" s="18" t="s">
        <v>35</v>
      </c>
      <c r="O95" s="41" t="s">
        <v>36</v>
      </c>
      <c r="P95" s="18" t="s">
        <v>35</v>
      </c>
      <c r="Q95" s="42">
        <f t="shared" si="2"/>
        <v>9647564.4822000004</v>
      </c>
      <c r="R95" s="42">
        <v>0</v>
      </c>
      <c r="S95" s="42">
        <f>5914642.13885-228935.42</f>
        <v>5685706.7188499998</v>
      </c>
      <c r="T95" s="42">
        <v>0</v>
      </c>
      <c r="U95" s="16">
        <v>16</v>
      </c>
      <c r="V95" s="42">
        <v>0</v>
      </c>
      <c r="W95" s="42">
        <f>3669208.20115-253854.96</f>
        <v>3415353.2411500001</v>
      </c>
      <c r="X95" s="16">
        <v>16</v>
      </c>
      <c r="Y95" s="42">
        <f>587073.3122-40616.79</f>
        <v>546456.52220000001</v>
      </c>
      <c r="Z95" s="39">
        <v>0</v>
      </c>
      <c r="AA95" s="39">
        <v>8</v>
      </c>
      <c r="AB95" s="39">
        <v>0</v>
      </c>
      <c r="AC95" s="42">
        <v>0</v>
      </c>
      <c r="AD95" s="39">
        <v>8</v>
      </c>
      <c r="AE95" s="42">
        <v>0</v>
      </c>
    </row>
    <row r="96" spans="1:31" s="11" customFormat="1" x14ac:dyDescent="0.25">
      <c r="A96" s="36" t="s">
        <v>139</v>
      </c>
      <c r="B96" s="37" t="s">
        <v>865</v>
      </c>
      <c r="C96" s="18" t="s">
        <v>51</v>
      </c>
      <c r="D96" s="18" t="s">
        <v>38</v>
      </c>
      <c r="E96" s="18" t="s">
        <v>392</v>
      </c>
      <c r="F96" s="18" t="s">
        <v>873</v>
      </c>
      <c r="G96" s="18" t="s">
        <v>34</v>
      </c>
      <c r="H96" s="18" t="s">
        <v>896</v>
      </c>
      <c r="I96" s="18" t="s">
        <v>35</v>
      </c>
      <c r="J96" s="40" t="s">
        <v>35</v>
      </c>
      <c r="K96" s="40" t="s">
        <v>35</v>
      </c>
      <c r="L96" s="40" t="s">
        <v>35</v>
      </c>
      <c r="M96" s="40">
        <v>0</v>
      </c>
      <c r="N96" s="18" t="s">
        <v>35</v>
      </c>
      <c r="O96" s="41" t="s">
        <v>36</v>
      </c>
      <c r="P96" s="18" t="s">
        <v>35</v>
      </c>
      <c r="Q96" s="42">
        <f t="shared" si="2"/>
        <v>18402084.677999999</v>
      </c>
      <c r="R96" s="42">
        <v>0</v>
      </c>
      <c r="S96" s="42">
        <v>13239537.298</v>
      </c>
      <c r="T96" s="42">
        <v>0</v>
      </c>
      <c r="U96" s="16">
        <v>16</v>
      </c>
      <c r="V96" s="42">
        <v>0</v>
      </c>
      <c r="W96" s="42">
        <v>4450430.5</v>
      </c>
      <c r="X96" s="16">
        <v>16</v>
      </c>
      <c r="Y96" s="42">
        <v>712068.88</v>
      </c>
      <c r="Z96" s="39">
        <v>0</v>
      </c>
      <c r="AA96" s="39">
        <v>8</v>
      </c>
      <c r="AB96" s="39">
        <v>0</v>
      </c>
      <c r="AC96" s="42">
        <v>0</v>
      </c>
      <c r="AD96" s="39">
        <v>8</v>
      </c>
      <c r="AE96" s="42">
        <v>0</v>
      </c>
    </row>
    <row r="97" spans="1:31" s="11" customFormat="1" x14ac:dyDescent="0.25">
      <c r="A97" s="36" t="s">
        <v>140</v>
      </c>
      <c r="B97" s="37" t="s">
        <v>865</v>
      </c>
      <c r="C97" s="18" t="s">
        <v>51</v>
      </c>
      <c r="D97" s="18" t="s">
        <v>67</v>
      </c>
      <c r="E97" s="18" t="s">
        <v>398</v>
      </c>
      <c r="F97" s="18" t="s">
        <v>866</v>
      </c>
      <c r="G97" s="18" t="s">
        <v>34</v>
      </c>
      <c r="H97" s="18" t="s">
        <v>958</v>
      </c>
      <c r="I97" s="18" t="s">
        <v>35</v>
      </c>
      <c r="J97" s="40" t="s">
        <v>35</v>
      </c>
      <c r="K97" s="40" t="s">
        <v>35</v>
      </c>
      <c r="L97" s="40" t="s">
        <v>35</v>
      </c>
      <c r="M97" s="40">
        <v>0</v>
      </c>
      <c r="N97" s="18" t="s">
        <v>35</v>
      </c>
      <c r="O97" s="41" t="s">
        <v>36</v>
      </c>
      <c r="P97" s="18" t="s">
        <v>35</v>
      </c>
      <c r="Q97" s="42">
        <f t="shared" si="2"/>
        <v>23302045.990000002</v>
      </c>
      <c r="R97" s="42">
        <v>0</v>
      </c>
      <c r="S97" s="42">
        <v>13549300.6</v>
      </c>
      <c r="T97" s="42">
        <v>0</v>
      </c>
      <c r="U97" s="16">
        <v>16</v>
      </c>
      <c r="V97" s="42">
        <v>0</v>
      </c>
      <c r="W97" s="42">
        <v>8407497.75</v>
      </c>
      <c r="X97" s="16">
        <v>16</v>
      </c>
      <c r="Y97" s="42">
        <v>1345199.64</v>
      </c>
      <c r="Z97" s="39">
        <v>0</v>
      </c>
      <c r="AA97" s="39">
        <v>8</v>
      </c>
      <c r="AB97" s="39">
        <v>0</v>
      </c>
      <c r="AC97" s="42">
        <v>0</v>
      </c>
      <c r="AD97" s="39">
        <v>8</v>
      </c>
      <c r="AE97" s="42">
        <v>0</v>
      </c>
    </row>
    <row r="98" spans="1:31" s="11" customFormat="1" x14ac:dyDescent="0.25">
      <c r="A98" s="36" t="s">
        <v>141</v>
      </c>
      <c r="B98" s="37" t="s">
        <v>872</v>
      </c>
      <c r="C98" s="18" t="s">
        <v>51</v>
      </c>
      <c r="D98" s="18" t="s">
        <v>39</v>
      </c>
      <c r="E98" s="18" t="s">
        <v>394</v>
      </c>
      <c r="F98" s="18" t="s">
        <v>873</v>
      </c>
      <c r="G98" s="18" t="s">
        <v>34</v>
      </c>
      <c r="H98" s="18" t="s">
        <v>920</v>
      </c>
      <c r="I98" s="18" t="s">
        <v>35</v>
      </c>
      <c r="J98" s="40" t="s">
        <v>35</v>
      </c>
      <c r="K98" s="40" t="s">
        <v>35</v>
      </c>
      <c r="L98" s="40" t="s">
        <v>35</v>
      </c>
      <c r="M98" s="40">
        <v>0</v>
      </c>
      <c r="N98" s="18" t="s">
        <v>35</v>
      </c>
      <c r="O98" s="41" t="s">
        <v>36</v>
      </c>
      <c r="P98" s="18" t="s">
        <v>35</v>
      </c>
      <c r="Q98" s="42">
        <f t="shared" si="2"/>
        <v>12031673.06845</v>
      </c>
      <c r="R98" s="42">
        <v>0</v>
      </c>
      <c r="S98" s="42">
        <v>8169786.6576999994</v>
      </c>
      <c r="T98" s="42">
        <v>0</v>
      </c>
      <c r="U98" s="16">
        <v>16</v>
      </c>
      <c r="V98" s="42">
        <v>0</v>
      </c>
      <c r="W98" s="42">
        <v>3329171.0437500002</v>
      </c>
      <c r="X98" s="16">
        <v>16</v>
      </c>
      <c r="Y98" s="42">
        <v>532667.36699999997</v>
      </c>
      <c r="Z98" s="39">
        <v>0</v>
      </c>
      <c r="AA98" s="39">
        <v>8</v>
      </c>
      <c r="AB98" s="39">
        <v>0</v>
      </c>
      <c r="AC98" s="42">
        <v>0</v>
      </c>
      <c r="AD98" s="39">
        <v>8</v>
      </c>
      <c r="AE98" s="42">
        <v>0</v>
      </c>
    </row>
    <row r="99" spans="1:31" s="11" customFormat="1" x14ac:dyDescent="0.25">
      <c r="A99" s="36" t="s">
        <v>142</v>
      </c>
      <c r="B99" s="37" t="s">
        <v>872</v>
      </c>
      <c r="C99" s="18" t="s">
        <v>51</v>
      </c>
      <c r="D99" s="18" t="s">
        <v>39</v>
      </c>
      <c r="E99" s="18" t="s">
        <v>394</v>
      </c>
      <c r="F99" s="18" t="s">
        <v>873</v>
      </c>
      <c r="G99" s="18" t="s">
        <v>34</v>
      </c>
      <c r="H99" s="18" t="s">
        <v>921</v>
      </c>
      <c r="I99" s="18" t="s">
        <v>35</v>
      </c>
      <c r="J99" s="40" t="s">
        <v>35</v>
      </c>
      <c r="K99" s="40" t="s">
        <v>35</v>
      </c>
      <c r="L99" s="40" t="s">
        <v>35</v>
      </c>
      <c r="M99" s="40">
        <v>0</v>
      </c>
      <c r="N99" s="18" t="s">
        <v>35</v>
      </c>
      <c r="O99" s="41" t="s">
        <v>922</v>
      </c>
      <c r="P99" s="18" t="s">
        <v>923</v>
      </c>
      <c r="Q99" s="42">
        <f t="shared" si="2"/>
        <v>903962.71679999994</v>
      </c>
      <c r="R99" s="42">
        <v>0</v>
      </c>
      <c r="S99" s="42">
        <v>423963.83999999997</v>
      </c>
      <c r="T99" s="42">
        <v>413750.75589999999</v>
      </c>
      <c r="U99" s="16">
        <v>16</v>
      </c>
      <c r="V99" s="42">
        <v>66200.120899999994</v>
      </c>
      <c r="W99" s="42">
        <v>0</v>
      </c>
      <c r="X99" s="16">
        <v>16</v>
      </c>
      <c r="Y99" s="42">
        <v>0</v>
      </c>
      <c r="Z99" s="39">
        <v>0</v>
      </c>
      <c r="AA99" s="39">
        <v>8</v>
      </c>
      <c r="AB99" s="39">
        <v>0</v>
      </c>
      <c r="AC99" s="42">
        <v>0</v>
      </c>
      <c r="AD99" s="39">
        <v>8</v>
      </c>
      <c r="AE99" s="42">
        <v>0</v>
      </c>
    </row>
    <row r="100" spans="1:31" s="11" customFormat="1" x14ac:dyDescent="0.25">
      <c r="A100" s="36" t="s">
        <v>143</v>
      </c>
      <c r="B100" s="37" t="s">
        <v>872</v>
      </c>
      <c r="C100" s="18" t="s">
        <v>51</v>
      </c>
      <c r="D100" s="18" t="s">
        <v>39</v>
      </c>
      <c r="E100" s="18" t="s">
        <v>394</v>
      </c>
      <c r="F100" s="18" t="s">
        <v>873</v>
      </c>
      <c r="G100" s="18" t="s">
        <v>34</v>
      </c>
      <c r="H100" s="18" t="s">
        <v>924</v>
      </c>
      <c r="I100" s="18" t="s">
        <v>35</v>
      </c>
      <c r="J100" s="40" t="s">
        <v>35</v>
      </c>
      <c r="K100" s="40" t="s">
        <v>35</v>
      </c>
      <c r="L100" s="40" t="s">
        <v>35</v>
      </c>
      <c r="M100" s="40">
        <v>0</v>
      </c>
      <c r="N100" s="18" t="s">
        <v>35</v>
      </c>
      <c r="O100" s="41" t="s">
        <v>36</v>
      </c>
      <c r="P100" s="18" t="s">
        <v>35</v>
      </c>
      <c r="Q100" s="42">
        <f t="shared" si="2"/>
        <v>710493.37080000003</v>
      </c>
      <c r="R100" s="42">
        <v>0</v>
      </c>
      <c r="S100" s="42">
        <v>292871.61</v>
      </c>
      <c r="T100" s="42">
        <v>0</v>
      </c>
      <c r="U100" s="16">
        <v>16</v>
      </c>
      <c r="V100" s="42">
        <v>0</v>
      </c>
      <c r="W100" s="42">
        <v>359977.38</v>
      </c>
      <c r="X100" s="16">
        <v>16</v>
      </c>
      <c r="Y100" s="42">
        <v>57596.380799999999</v>
      </c>
      <c r="Z100" s="39">
        <v>0</v>
      </c>
      <c r="AA100" s="39">
        <v>8</v>
      </c>
      <c r="AB100" s="39">
        <v>0</v>
      </c>
      <c r="AC100" s="42">
        <v>0</v>
      </c>
      <c r="AD100" s="39">
        <v>8</v>
      </c>
      <c r="AE100" s="42">
        <v>0</v>
      </c>
    </row>
    <row r="101" spans="1:31" s="11" customFormat="1" x14ac:dyDescent="0.25">
      <c r="A101" s="36" t="s">
        <v>144</v>
      </c>
      <c r="B101" s="37" t="s">
        <v>872</v>
      </c>
      <c r="C101" s="18" t="s">
        <v>51</v>
      </c>
      <c r="D101" s="18" t="s">
        <v>33</v>
      </c>
      <c r="E101" s="18" t="s">
        <v>52</v>
      </c>
      <c r="F101" s="18" t="s">
        <v>873</v>
      </c>
      <c r="G101" s="18" t="s">
        <v>34</v>
      </c>
      <c r="H101" s="18" t="s">
        <v>874</v>
      </c>
      <c r="I101" s="18" t="s">
        <v>35</v>
      </c>
      <c r="J101" s="40" t="s">
        <v>35</v>
      </c>
      <c r="K101" s="40" t="s">
        <v>35</v>
      </c>
      <c r="L101" s="40" t="s">
        <v>35</v>
      </c>
      <c r="M101" s="40">
        <v>0</v>
      </c>
      <c r="N101" s="18" t="s">
        <v>35</v>
      </c>
      <c r="O101" s="41" t="s">
        <v>36</v>
      </c>
      <c r="P101" s="18" t="s">
        <v>35</v>
      </c>
      <c r="Q101" s="42">
        <f t="shared" si="2"/>
        <v>12927467.968349999</v>
      </c>
      <c r="R101" s="42">
        <v>0</v>
      </c>
      <c r="S101" s="42">
        <v>8966628.9357499983</v>
      </c>
      <c r="T101" s="42">
        <v>0</v>
      </c>
      <c r="U101" s="16">
        <v>16</v>
      </c>
      <c r="V101" s="42">
        <v>0</v>
      </c>
      <c r="W101" s="42">
        <v>3414475.0281000002</v>
      </c>
      <c r="X101" s="16">
        <v>16</v>
      </c>
      <c r="Y101" s="42">
        <v>546316.00449999992</v>
      </c>
      <c r="Z101" s="39">
        <v>0</v>
      </c>
      <c r="AA101" s="39">
        <v>8</v>
      </c>
      <c r="AB101" s="39">
        <v>0</v>
      </c>
      <c r="AC101" s="42">
        <v>0</v>
      </c>
      <c r="AD101" s="39">
        <v>8</v>
      </c>
      <c r="AE101" s="42">
        <v>0</v>
      </c>
    </row>
    <row r="102" spans="1:31" s="11" customFormat="1" x14ac:dyDescent="0.25">
      <c r="A102" s="36" t="s">
        <v>145</v>
      </c>
      <c r="B102" s="37" t="s">
        <v>872</v>
      </c>
      <c r="C102" s="18" t="s">
        <v>51</v>
      </c>
      <c r="D102" s="18" t="s">
        <v>33</v>
      </c>
      <c r="E102" s="18" t="s">
        <v>52</v>
      </c>
      <c r="F102" s="18" t="s">
        <v>873</v>
      </c>
      <c r="G102" s="18" t="s">
        <v>34</v>
      </c>
      <c r="H102" s="18" t="s">
        <v>875</v>
      </c>
      <c r="I102" s="18" t="s">
        <v>35</v>
      </c>
      <c r="J102" s="40" t="s">
        <v>35</v>
      </c>
      <c r="K102" s="40" t="s">
        <v>35</v>
      </c>
      <c r="L102" s="40" t="s">
        <v>35</v>
      </c>
      <c r="M102" s="40">
        <v>0</v>
      </c>
      <c r="N102" s="18" t="s">
        <v>35</v>
      </c>
      <c r="O102" s="41" t="s">
        <v>346</v>
      </c>
      <c r="P102" s="18" t="s">
        <v>347</v>
      </c>
      <c r="Q102" s="42">
        <f t="shared" si="2"/>
        <v>3926522.3500499995</v>
      </c>
      <c r="R102" s="42">
        <v>0</v>
      </c>
      <c r="S102" s="42">
        <v>2991641.2967499997</v>
      </c>
      <c r="T102" s="42">
        <v>805890.56319999998</v>
      </c>
      <c r="U102" s="16">
        <v>16</v>
      </c>
      <c r="V102" s="42">
        <v>128942.4901</v>
      </c>
      <c r="W102" s="42">
        <v>0</v>
      </c>
      <c r="X102" s="16">
        <v>16</v>
      </c>
      <c r="Y102" s="42">
        <v>0</v>
      </c>
      <c r="Z102" s="39">
        <v>0</v>
      </c>
      <c r="AA102" s="39">
        <v>8</v>
      </c>
      <c r="AB102" s="39">
        <v>0</v>
      </c>
      <c r="AC102" s="42">
        <v>0</v>
      </c>
      <c r="AD102" s="39">
        <v>8</v>
      </c>
      <c r="AE102" s="42">
        <v>0</v>
      </c>
    </row>
    <row r="103" spans="1:31" s="11" customFormat="1" x14ac:dyDescent="0.25">
      <c r="A103" s="36" t="s">
        <v>146</v>
      </c>
      <c r="B103" s="37" t="s">
        <v>872</v>
      </c>
      <c r="C103" s="18" t="s">
        <v>51</v>
      </c>
      <c r="D103" s="18" t="s">
        <v>33</v>
      </c>
      <c r="E103" s="18" t="s">
        <v>52</v>
      </c>
      <c r="F103" s="18" t="s">
        <v>873</v>
      </c>
      <c r="G103" s="18" t="s">
        <v>34</v>
      </c>
      <c r="H103" s="18" t="s">
        <v>876</v>
      </c>
      <c r="I103" s="18" t="s">
        <v>35</v>
      </c>
      <c r="J103" s="40" t="s">
        <v>35</v>
      </c>
      <c r="K103" s="40" t="s">
        <v>35</v>
      </c>
      <c r="L103" s="40" t="s">
        <v>35</v>
      </c>
      <c r="M103" s="40">
        <v>0</v>
      </c>
      <c r="N103" s="18" t="s">
        <v>35</v>
      </c>
      <c r="O103" s="41" t="s">
        <v>36</v>
      </c>
      <c r="P103" s="18" t="s">
        <v>35</v>
      </c>
      <c r="Q103" s="42">
        <f t="shared" si="2"/>
        <v>23772669.113499995</v>
      </c>
      <c r="R103" s="42">
        <v>0</v>
      </c>
      <c r="S103" s="42">
        <v>12987618.610499997</v>
      </c>
      <c r="T103" s="42">
        <v>0</v>
      </c>
      <c r="U103" s="16">
        <v>16</v>
      </c>
      <c r="V103" s="42">
        <v>0</v>
      </c>
      <c r="W103" s="42">
        <v>9297415.9508999996</v>
      </c>
      <c r="X103" s="16">
        <v>16</v>
      </c>
      <c r="Y103" s="42">
        <v>1487586.5521</v>
      </c>
      <c r="Z103" s="39">
        <v>0</v>
      </c>
      <c r="AA103" s="39">
        <v>8</v>
      </c>
      <c r="AB103" s="39">
        <v>0</v>
      </c>
      <c r="AC103" s="42">
        <v>0</v>
      </c>
      <c r="AD103" s="39">
        <v>8</v>
      </c>
      <c r="AE103" s="42">
        <v>0</v>
      </c>
    </row>
    <row r="104" spans="1:31" s="11" customFormat="1" x14ac:dyDescent="0.25">
      <c r="A104" s="36" t="s">
        <v>147</v>
      </c>
      <c r="B104" s="37" t="s">
        <v>872</v>
      </c>
      <c r="C104" s="18" t="s">
        <v>51</v>
      </c>
      <c r="D104" s="18" t="s">
        <v>49</v>
      </c>
      <c r="E104" s="18" t="s">
        <v>230</v>
      </c>
      <c r="F104" s="18" t="s">
        <v>873</v>
      </c>
      <c r="G104" s="18" t="s">
        <v>34</v>
      </c>
      <c r="H104" s="18" t="s">
        <v>952</v>
      </c>
      <c r="I104" s="18" t="s">
        <v>35</v>
      </c>
      <c r="J104" s="40" t="s">
        <v>35</v>
      </c>
      <c r="K104" s="40" t="s">
        <v>35</v>
      </c>
      <c r="L104" s="40" t="s">
        <v>35</v>
      </c>
      <c r="M104" s="40">
        <v>0</v>
      </c>
      <c r="N104" s="18" t="s">
        <v>35</v>
      </c>
      <c r="O104" s="41" t="s">
        <v>36</v>
      </c>
      <c r="P104" s="18" t="s">
        <v>35</v>
      </c>
      <c r="Q104" s="42">
        <f t="shared" si="2"/>
        <v>21319025.869199999</v>
      </c>
      <c r="R104" s="42">
        <v>0</v>
      </c>
      <c r="S104" s="42">
        <v>14382541.77</v>
      </c>
      <c r="T104" s="42">
        <v>0</v>
      </c>
      <c r="U104" s="16">
        <v>16</v>
      </c>
      <c r="V104" s="42">
        <v>0</v>
      </c>
      <c r="W104" s="42">
        <v>5851868.7699999996</v>
      </c>
      <c r="X104" s="16">
        <v>16</v>
      </c>
      <c r="Y104" s="42">
        <v>936299</v>
      </c>
      <c r="Z104" s="39">
        <v>0</v>
      </c>
      <c r="AA104" s="39">
        <v>8</v>
      </c>
      <c r="AB104" s="39">
        <v>0</v>
      </c>
      <c r="AC104" s="43">
        <v>137285.49</v>
      </c>
      <c r="AD104" s="39">
        <v>8</v>
      </c>
      <c r="AE104" s="42">
        <v>10982.8392</v>
      </c>
    </row>
    <row r="105" spans="1:31" s="11" customFormat="1" x14ac:dyDescent="0.25">
      <c r="A105" s="36" t="s">
        <v>148</v>
      </c>
      <c r="B105" s="37" t="s">
        <v>872</v>
      </c>
      <c r="C105" s="18" t="s">
        <v>51</v>
      </c>
      <c r="D105" s="18" t="s">
        <v>38</v>
      </c>
      <c r="E105" s="18" t="s">
        <v>392</v>
      </c>
      <c r="F105" s="18" t="s">
        <v>393</v>
      </c>
      <c r="G105" s="18" t="s">
        <v>34</v>
      </c>
      <c r="H105" s="18" t="s">
        <v>897</v>
      </c>
      <c r="I105" s="18" t="s">
        <v>35</v>
      </c>
      <c r="J105" s="40" t="s">
        <v>35</v>
      </c>
      <c r="K105" s="40" t="s">
        <v>35</v>
      </c>
      <c r="L105" s="40" t="s">
        <v>35</v>
      </c>
      <c r="M105" s="40">
        <v>0</v>
      </c>
      <c r="N105" s="18" t="s">
        <v>35</v>
      </c>
      <c r="O105" s="41" t="s">
        <v>36</v>
      </c>
      <c r="P105" s="18" t="s">
        <v>35</v>
      </c>
      <c r="Q105" s="42">
        <f t="shared" si="2"/>
        <v>17919737.283500001</v>
      </c>
      <c r="R105" s="42">
        <v>0</v>
      </c>
      <c r="S105" s="42">
        <v>11120993.18685</v>
      </c>
      <c r="T105" s="42">
        <v>0</v>
      </c>
      <c r="U105" s="16">
        <v>16</v>
      </c>
      <c r="V105" s="42">
        <v>0</v>
      </c>
      <c r="W105" s="42">
        <v>5860944.9109500013</v>
      </c>
      <c r="X105" s="16">
        <v>16</v>
      </c>
      <c r="Y105" s="42">
        <v>937751.18569999991</v>
      </c>
      <c r="Z105" s="39">
        <v>0</v>
      </c>
      <c r="AA105" s="39">
        <v>8</v>
      </c>
      <c r="AB105" s="39">
        <v>0</v>
      </c>
      <c r="AC105" s="42">
        <v>0</v>
      </c>
      <c r="AD105" s="39">
        <v>8</v>
      </c>
      <c r="AE105" s="42">
        <v>0</v>
      </c>
    </row>
    <row r="106" spans="1:31" s="11" customFormat="1" x14ac:dyDescent="0.25">
      <c r="A106" s="36" t="s">
        <v>149</v>
      </c>
      <c r="B106" s="37" t="s">
        <v>872</v>
      </c>
      <c r="C106" s="18" t="s">
        <v>51</v>
      </c>
      <c r="D106" s="18" t="s">
        <v>67</v>
      </c>
      <c r="E106" s="18" t="s">
        <v>398</v>
      </c>
      <c r="F106" s="18" t="s">
        <v>873</v>
      </c>
      <c r="G106" s="18" t="s">
        <v>34</v>
      </c>
      <c r="H106" s="18" t="s">
        <v>959</v>
      </c>
      <c r="I106" s="18" t="s">
        <v>35</v>
      </c>
      <c r="J106" s="40" t="s">
        <v>35</v>
      </c>
      <c r="K106" s="40" t="s">
        <v>35</v>
      </c>
      <c r="L106" s="40" t="s">
        <v>35</v>
      </c>
      <c r="M106" s="40">
        <v>0</v>
      </c>
      <c r="N106" s="18" t="s">
        <v>35</v>
      </c>
      <c r="O106" s="41" t="s">
        <v>36</v>
      </c>
      <c r="P106" s="18" t="s">
        <v>35</v>
      </c>
      <c r="Q106" s="42">
        <f t="shared" si="2"/>
        <v>9552543.5889500026</v>
      </c>
      <c r="R106" s="42">
        <v>0</v>
      </c>
      <c r="S106" s="42">
        <v>5408654.3477500025</v>
      </c>
      <c r="T106" s="42">
        <v>0</v>
      </c>
      <c r="U106" s="16">
        <v>16</v>
      </c>
      <c r="V106" s="42">
        <v>0</v>
      </c>
      <c r="W106" s="42">
        <v>3572276.932</v>
      </c>
      <c r="X106" s="16">
        <v>16</v>
      </c>
      <c r="Y106" s="42">
        <v>571564.30920000002</v>
      </c>
      <c r="Z106" s="39">
        <v>0</v>
      </c>
      <c r="AA106" s="39">
        <v>8</v>
      </c>
      <c r="AB106" s="39">
        <v>0</v>
      </c>
      <c r="AC106" s="42">
        <v>0</v>
      </c>
      <c r="AD106" s="39">
        <v>8</v>
      </c>
      <c r="AE106" s="42">
        <v>0</v>
      </c>
    </row>
    <row r="107" spans="1:31" s="11" customFormat="1" x14ac:dyDescent="0.25">
      <c r="A107" s="36" t="s">
        <v>150</v>
      </c>
      <c r="B107" s="37" t="s">
        <v>872</v>
      </c>
      <c r="C107" s="18" t="s">
        <v>51</v>
      </c>
      <c r="D107" s="18" t="s">
        <v>67</v>
      </c>
      <c r="E107" s="18" t="s">
        <v>398</v>
      </c>
      <c r="F107" s="18" t="s">
        <v>873</v>
      </c>
      <c r="G107" s="18" t="s">
        <v>34</v>
      </c>
      <c r="H107" s="18" t="s">
        <v>960</v>
      </c>
      <c r="I107" s="18" t="s">
        <v>35</v>
      </c>
      <c r="J107" s="40" t="s">
        <v>35</v>
      </c>
      <c r="K107" s="40" t="s">
        <v>35</v>
      </c>
      <c r="L107" s="40" t="s">
        <v>35</v>
      </c>
      <c r="M107" s="40">
        <v>0</v>
      </c>
      <c r="N107" s="18" t="s">
        <v>35</v>
      </c>
      <c r="O107" s="41" t="s">
        <v>961</v>
      </c>
      <c r="P107" s="18" t="s">
        <v>962</v>
      </c>
      <c r="Q107" s="42">
        <f t="shared" si="2"/>
        <v>9607245.5384999998</v>
      </c>
      <c r="R107" s="42">
        <v>0</v>
      </c>
      <c r="S107" s="42">
        <v>4323813.9379999992</v>
      </c>
      <c r="T107" s="42">
        <v>4554641.0349000003</v>
      </c>
      <c r="U107" s="16">
        <v>16</v>
      </c>
      <c r="V107" s="42">
        <v>728742.56559999997</v>
      </c>
      <c r="W107" s="42">
        <v>0</v>
      </c>
      <c r="X107" s="16">
        <v>16</v>
      </c>
      <c r="Y107" s="42">
        <v>0</v>
      </c>
      <c r="Z107" s="39">
        <v>0</v>
      </c>
      <c r="AA107" s="39">
        <v>8</v>
      </c>
      <c r="AB107" s="39">
        <v>0</v>
      </c>
      <c r="AC107" s="42">
        <v>0</v>
      </c>
      <c r="AD107" s="39">
        <v>8</v>
      </c>
      <c r="AE107" s="42">
        <v>0</v>
      </c>
    </row>
    <row r="108" spans="1:31" s="11" customFormat="1" x14ac:dyDescent="0.25">
      <c r="A108" s="36" t="s">
        <v>151</v>
      </c>
      <c r="B108" s="37" t="s">
        <v>872</v>
      </c>
      <c r="C108" s="18" t="s">
        <v>51</v>
      </c>
      <c r="D108" s="18" t="s">
        <v>67</v>
      </c>
      <c r="E108" s="18" t="s">
        <v>398</v>
      </c>
      <c r="F108" s="18" t="s">
        <v>873</v>
      </c>
      <c r="G108" s="18" t="s">
        <v>34</v>
      </c>
      <c r="H108" s="18" t="s">
        <v>963</v>
      </c>
      <c r="I108" s="18" t="s">
        <v>35</v>
      </c>
      <c r="J108" s="40" t="s">
        <v>35</v>
      </c>
      <c r="K108" s="40" t="s">
        <v>35</v>
      </c>
      <c r="L108" s="40" t="s">
        <v>35</v>
      </c>
      <c r="M108" s="40">
        <v>0</v>
      </c>
      <c r="N108" s="18" t="s">
        <v>35</v>
      </c>
      <c r="O108" s="41" t="s">
        <v>36</v>
      </c>
      <c r="P108" s="18" t="s">
        <v>35</v>
      </c>
      <c r="Q108" s="42">
        <f t="shared" si="2"/>
        <v>14693709.133099999</v>
      </c>
      <c r="R108" s="42">
        <v>0</v>
      </c>
      <c r="S108" s="42">
        <v>8355509.2404999994</v>
      </c>
      <c r="T108" s="42">
        <v>0</v>
      </c>
      <c r="U108" s="16">
        <v>16</v>
      </c>
      <c r="V108" s="42">
        <v>0</v>
      </c>
      <c r="W108" s="42">
        <v>5336106.5202000011</v>
      </c>
      <c r="X108" s="16">
        <v>16</v>
      </c>
      <c r="Y108" s="42">
        <v>853777.04319999996</v>
      </c>
      <c r="Z108" s="39">
        <v>0</v>
      </c>
      <c r="AA108" s="39">
        <v>8</v>
      </c>
      <c r="AB108" s="39">
        <v>0</v>
      </c>
      <c r="AC108" s="43">
        <v>137285.49</v>
      </c>
      <c r="AD108" s="39">
        <v>8</v>
      </c>
      <c r="AE108" s="42">
        <v>10982.8392</v>
      </c>
    </row>
    <row r="109" spans="1:31" x14ac:dyDescent="0.25">
      <c r="A109" s="19"/>
      <c r="B109" s="20"/>
      <c r="C109" s="19"/>
      <c r="D109" s="19"/>
      <c r="E109" s="19"/>
      <c r="F109" s="19"/>
      <c r="G109" s="19"/>
      <c r="H109" s="19"/>
      <c r="I109" s="21"/>
      <c r="J109" s="21"/>
      <c r="K109" s="21"/>
      <c r="L109" s="21"/>
      <c r="M109" s="21"/>
      <c r="N109" s="19"/>
      <c r="O109" s="19"/>
      <c r="P109" s="19"/>
      <c r="Q109" s="23"/>
      <c r="R109" s="23"/>
      <c r="S109" s="23"/>
      <c r="T109" s="23"/>
      <c r="U109" s="23"/>
      <c r="V109" s="23"/>
      <c r="W109" s="21"/>
      <c r="X109" s="19"/>
      <c r="Y109" s="21"/>
      <c r="Z109" s="23"/>
      <c r="AA109" s="23"/>
      <c r="AB109" s="23"/>
      <c r="AC109" s="23"/>
      <c r="AD109" s="23"/>
      <c r="AE109" s="23"/>
    </row>
    <row r="110" spans="1:31" x14ac:dyDescent="0.25">
      <c r="A110" s="19"/>
      <c r="B110" s="20"/>
      <c r="C110" s="19"/>
      <c r="D110" s="19"/>
      <c r="E110" s="19"/>
      <c r="F110" s="19"/>
      <c r="G110" s="19"/>
      <c r="H110" s="19"/>
      <c r="I110" s="21"/>
      <c r="J110" s="21"/>
      <c r="K110" s="21"/>
      <c r="L110" s="21"/>
      <c r="M110" s="21"/>
      <c r="N110" s="19"/>
      <c r="O110" s="19"/>
      <c r="P110" s="19"/>
      <c r="Q110" s="34">
        <f>SUM(Q2:Q108)</f>
        <v>771713143.49839926</v>
      </c>
      <c r="R110" s="34">
        <f t="shared" ref="R110:AE110" si="3">SUM(R2:R108)</f>
        <v>0</v>
      </c>
      <c r="S110" s="34">
        <f t="shared" si="3"/>
        <v>498329093.85264999</v>
      </c>
      <c r="T110" s="34">
        <f t="shared" si="3"/>
        <v>10473935.7158</v>
      </c>
      <c r="U110" s="34"/>
      <c r="V110" s="34">
        <f t="shared" si="3"/>
        <v>1675829.7144999998</v>
      </c>
      <c r="W110" s="34">
        <f t="shared" si="3"/>
        <v>224942899.62694928</v>
      </c>
      <c r="X110" s="34"/>
      <c r="Y110" s="34">
        <f t="shared" si="3"/>
        <v>35990863.930100143</v>
      </c>
      <c r="Z110" s="34">
        <f t="shared" si="3"/>
        <v>0</v>
      </c>
      <c r="AA110" s="34"/>
      <c r="AB110" s="34">
        <f t="shared" si="3"/>
        <v>0</v>
      </c>
      <c r="AC110" s="34">
        <f t="shared" si="3"/>
        <v>274570.98</v>
      </c>
      <c r="AD110" s="34"/>
      <c r="AE110" s="34">
        <f t="shared" si="3"/>
        <v>21965.678400000001</v>
      </c>
    </row>
    <row r="111" spans="1:31" x14ac:dyDescent="0.25">
      <c r="A111" s="19"/>
      <c r="B111" s="20"/>
      <c r="C111" s="19"/>
      <c r="D111" s="19"/>
      <c r="E111" s="19"/>
      <c r="F111" s="19"/>
      <c r="G111" s="19"/>
      <c r="H111" s="19"/>
      <c r="I111" s="21"/>
      <c r="J111" s="21"/>
      <c r="K111" s="21"/>
      <c r="L111" s="21"/>
      <c r="M111" s="21"/>
      <c r="N111" s="19"/>
      <c r="O111" s="19"/>
      <c r="P111" s="19"/>
      <c r="Q111" s="23"/>
      <c r="R111" s="23"/>
      <c r="S111" s="23"/>
      <c r="T111" s="23"/>
      <c r="U111" s="23"/>
      <c r="V111" s="23"/>
      <c r="W111" s="21"/>
      <c r="X111" s="19"/>
      <c r="Y111" s="21"/>
      <c r="Z111" s="23"/>
      <c r="AA111" s="23"/>
      <c r="AB111" s="23"/>
      <c r="AC111" s="23"/>
      <c r="AD111" s="23"/>
      <c r="AE111" s="23"/>
    </row>
    <row r="112" spans="1:31" x14ac:dyDescent="0.25">
      <c r="A112" s="19"/>
      <c r="B112" s="20"/>
      <c r="C112" s="19"/>
      <c r="D112" s="19"/>
      <c r="E112" s="19"/>
      <c r="F112" s="19"/>
      <c r="G112" s="19"/>
      <c r="H112" s="19"/>
      <c r="I112" s="21"/>
      <c r="J112" s="21" t="s">
        <v>383</v>
      </c>
      <c r="K112" s="21"/>
      <c r="L112" s="21"/>
      <c r="M112" s="21"/>
      <c r="N112" s="19"/>
      <c r="O112" s="19"/>
      <c r="P112" s="19"/>
      <c r="Q112" s="23"/>
      <c r="R112" s="23"/>
      <c r="S112" s="23"/>
      <c r="T112" s="23"/>
      <c r="U112" s="23"/>
      <c r="V112" s="23"/>
      <c r="W112" s="21"/>
      <c r="X112" s="19"/>
      <c r="Y112" s="21"/>
      <c r="Z112" s="23"/>
      <c r="AA112" s="23"/>
      <c r="AB112" s="23"/>
      <c r="AC112" s="23"/>
      <c r="AD112" s="23"/>
      <c r="AE112" s="23"/>
    </row>
    <row r="113" spans="1:32" x14ac:dyDescent="0.25">
      <c r="A113" s="19"/>
      <c r="B113" s="20"/>
      <c r="C113" s="19"/>
      <c r="D113" s="19"/>
      <c r="E113" s="19"/>
      <c r="F113" s="19"/>
      <c r="G113" s="19"/>
      <c r="H113" s="19"/>
      <c r="I113" s="21"/>
      <c r="J113" s="21"/>
      <c r="K113" s="21"/>
      <c r="L113" s="21"/>
      <c r="M113" s="21"/>
      <c r="N113" s="19"/>
      <c r="O113" s="19"/>
      <c r="P113" s="19"/>
      <c r="Q113" s="23"/>
      <c r="R113" s="23"/>
      <c r="S113" s="23"/>
      <c r="T113" s="23"/>
      <c r="U113" s="23"/>
      <c r="V113" s="23"/>
      <c r="W113" s="21"/>
      <c r="X113" s="19"/>
      <c r="Y113" s="21"/>
      <c r="Z113" s="23"/>
      <c r="AA113" s="23"/>
      <c r="AB113" s="23"/>
      <c r="AC113" s="23"/>
      <c r="AD113" s="23"/>
      <c r="AE113" s="23"/>
    </row>
    <row r="114" spans="1:32" x14ac:dyDescent="0.25">
      <c r="A114" s="19"/>
      <c r="B114" s="20"/>
      <c r="C114" s="19"/>
      <c r="D114" s="19"/>
      <c r="E114" s="19"/>
      <c r="F114" s="19"/>
      <c r="G114" s="19"/>
      <c r="H114" s="19"/>
      <c r="I114" s="21"/>
      <c r="J114" s="21" t="s">
        <v>384</v>
      </c>
      <c r="K114" s="21" t="s">
        <v>385</v>
      </c>
      <c r="L114" s="21" t="s">
        <v>386</v>
      </c>
      <c r="M114" s="21"/>
      <c r="N114" s="19"/>
      <c r="O114" s="19"/>
      <c r="P114" s="19"/>
      <c r="Q114" s="23"/>
      <c r="R114" s="23"/>
      <c r="S114" s="23"/>
      <c r="T114" s="23"/>
      <c r="U114" s="23"/>
      <c r="V114" s="23"/>
      <c r="W114" s="21"/>
      <c r="X114" s="19"/>
      <c r="Y114" s="21"/>
      <c r="Z114" s="23"/>
      <c r="AA114" s="23"/>
      <c r="AB114" s="23"/>
      <c r="AC114" s="23"/>
      <c r="AD114" s="23"/>
      <c r="AE114" s="23"/>
    </row>
    <row r="115" spans="1:32" x14ac:dyDescent="0.25">
      <c r="A115" s="19"/>
      <c r="B115" s="20"/>
      <c r="C115" s="19"/>
      <c r="D115" s="19"/>
      <c r="E115" s="19"/>
      <c r="F115" s="19"/>
      <c r="G115" s="19"/>
      <c r="H115" s="19"/>
      <c r="I115" s="21"/>
      <c r="J115" s="21"/>
      <c r="K115" s="21"/>
      <c r="L115" s="21"/>
      <c r="M115" s="21"/>
      <c r="N115" s="19"/>
      <c r="O115" s="19"/>
      <c r="P115" s="19"/>
      <c r="Q115" s="23"/>
      <c r="R115" s="23"/>
      <c r="S115" s="23"/>
      <c r="T115" s="23"/>
      <c r="U115" s="23"/>
      <c r="V115" s="23"/>
      <c r="W115" s="21"/>
      <c r="X115" s="19"/>
      <c r="Y115" s="21"/>
      <c r="Z115" s="23"/>
      <c r="AA115" s="23"/>
      <c r="AB115" s="23"/>
      <c r="AC115" s="23"/>
      <c r="AD115" s="23"/>
      <c r="AE115" s="23"/>
    </row>
    <row r="116" spans="1:32" x14ac:dyDescent="0.25">
      <c r="A116" s="19"/>
      <c r="B116" s="20"/>
      <c r="C116" s="19"/>
      <c r="D116" s="19"/>
      <c r="E116" s="19"/>
      <c r="F116" s="19"/>
      <c r="G116" s="19"/>
      <c r="H116" s="19"/>
      <c r="I116" s="21" t="s">
        <v>387</v>
      </c>
      <c r="J116" s="23">
        <f>+S110</f>
        <v>498329093.85264999</v>
      </c>
      <c r="K116" s="23"/>
      <c r="L116" s="23"/>
      <c r="M116" s="21"/>
      <c r="N116" s="19"/>
      <c r="O116" s="19"/>
      <c r="P116" s="19"/>
      <c r="Q116" s="23"/>
      <c r="R116" s="23"/>
      <c r="S116" s="23"/>
      <c r="T116" s="23"/>
      <c r="U116" s="23"/>
      <c r="V116" s="23"/>
      <c r="W116" s="21"/>
      <c r="X116" s="19"/>
      <c r="Y116" s="21"/>
      <c r="Z116" s="23"/>
      <c r="AA116" s="23"/>
      <c r="AB116" s="23"/>
      <c r="AC116" s="23"/>
      <c r="AD116" s="23"/>
      <c r="AE116" s="23"/>
    </row>
    <row r="117" spans="1:32" x14ac:dyDescent="0.25">
      <c r="A117" s="19"/>
      <c r="B117" s="20"/>
      <c r="C117" s="19"/>
      <c r="D117" s="19"/>
      <c r="E117" s="19"/>
      <c r="F117" s="19"/>
      <c r="G117" s="19"/>
      <c r="H117" s="19"/>
      <c r="I117" s="21"/>
      <c r="J117" s="23"/>
      <c r="K117" s="23"/>
      <c r="L117" s="23"/>
      <c r="M117" s="21"/>
      <c r="N117" s="19"/>
      <c r="O117" s="19"/>
      <c r="P117" s="19"/>
      <c r="Q117" s="23"/>
      <c r="R117" s="23"/>
      <c r="S117" s="23"/>
      <c r="T117" s="23"/>
      <c r="U117" s="23"/>
      <c r="V117" s="23"/>
      <c r="W117" s="21"/>
      <c r="X117" s="19"/>
      <c r="Y117" s="21"/>
      <c r="Z117" s="23"/>
      <c r="AA117" s="23"/>
      <c r="AB117" s="23"/>
      <c r="AC117" s="23"/>
      <c r="AD117" s="23"/>
      <c r="AE117" s="23"/>
    </row>
    <row r="118" spans="1:32" x14ac:dyDescent="0.25">
      <c r="A118" s="19"/>
      <c r="B118" s="20"/>
      <c r="C118" s="19"/>
      <c r="D118" s="19"/>
      <c r="E118" s="19"/>
      <c r="F118" s="19"/>
      <c r="G118" s="19"/>
      <c r="H118" s="19"/>
      <c r="I118" s="21" t="s">
        <v>388</v>
      </c>
      <c r="J118" s="23">
        <f>+T110+W110</f>
        <v>235416835.34274927</v>
      </c>
      <c r="K118" s="23">
        <f>+V110+Y110</f>
        <v>37666693.644600146</v>
      </c>
      <c r="L118" s="23"/>
      <c r="M118" s="21"/>
      <c r="N118" s="19"/>
      <c r="O118" s="19"/>
      <c r="P118" s="19"/>
      <c r="Q118" s="23"/>
      <c r="R118" s="23"/>
      <c r="S118" s="23"/>
      <c r="T118" s="23"/>
      <c r="U118" s="23"/>
      <c r="V118" s="23"/>
      <c r="W118" s="21"/>
      <c r="X118" s="19"/>
      <c r="Y118" s="21"/>
      <c r="Z118" s="23"/>
      <c r="AA118" s="23"/>
      <c r="AB118" s="23"/>
      <c r="AC118" s="23"/>
      <c r="AD118" s="23"/>
      <c r="AE118" s="23"/>
    </row>
    <row r="119" spans="1:32" x14ac:dyDescent="0.25">
      <c r="A119" s="19"/>
      <c r="B119" s="20"/>
      <c r="C119" s="19"/>
      <c r="D119" s="19"/>
      <c r="E119" s="19"/>
      <c r="F119" s="19"/>
      <c r="G119" s="19"/>
      <c r="H119" s="19"/>
      <c r="I119" s="21"/>
      <c r="J119" s="23"/>
      <c r="K119" s="23"/>
      <c r="L119" s="23"/>
      <c r="M119" s="21"/>
      <c r="N119" s="19"/>
      <c r="O119" s="19"/>
      <c r="P119" s="19"/>
      <c r="Q119" s="23"/>
      <c r="R119" s="23"/>
      <c r="S119" s="23"/>
      <c r="T119" s="23"/>
      <c r="U119" s="23"/>
      <c r="V119" s="23"/>
      <c r="W119" s="21"/>
      <c r="X119" s="19"/>
      <c r="Y119" s="21"/>
      <c r="Z119" s="23"/>
      <c r="AA119" s="23"/>
      <c r="AB119" s="23"/>
      <c r="AC119" s="23"/>
      <c r="AD119" s="23"/>
      <c r="AE119" s="23"/>
    </row>
    <row r="120" spans="1:32" x14ac:dyDescent="0.25">
      <c r="A120" s="19"/>
      <c r="B120" s="20"/>
      <c r="C120" s="19"/>
      <c r="D120" s="19"/>
      <c r="E120" s="19"/>
      <c r="F120" s="19"/>
      <c r="G120" s="19"/>
      <c r="H120" s="19"/>
      <c r="I120" s="21" t="s">
        <v>389</v>
      </c>
      <c r="J120" s="23">
        <f>+AC110</f>
        <v>274570.98</v>
      </c>
      <c r="K120" s="23">
        <f>+AE110</f>
        <v>21965.678400000001</v>
      </c>
      <c r="L120" s="23">
        <v>0</v>
      </c>
      <c r="M120" s="21"/>
      <c r="N120" s="19"/>
      <c r="O120" s="19"/>
      <c r="P120" s="19"/>
      <c r="Q120" s="23"/>
      <c r="R120" s="23"/>
      <c r="S120" s="23"/>
      <c r="T120" s="23"/>
      <c r="U120" s="23"/>
      <c r="V120" s="23"/>
      <c r="W120" s="21"/>
      <c r="X120" s="19"/>
      <c r="Y120" s="21"/>
      <c r="Z120" s="23"/>
      <c r="AA120" s="23"/>
      <c r="AB120" s="23"/>
      <c r="AC120" s="23"/>
      <c r="AD120" s="23"/>
      <c r="AE120" s="23"/>
    </row>
    <row r="121" spans="1:32" x14ac:dyDescent="0.25">
      <c r="A121" s="19"/>
      <c r="B121" s="20"/>
      <c r="C121" s="19"/>
      <c r="D121" s="19"/>
      <c r="E121" s="19"/>
      <c r="F121" s="19"/>
      <c r="G121" s="19"/>
      <c r="H121" s="19"/>
      <c r="I121" s="21"/>
      <c r="J121" s="23"/>
      <c r="K121" s="23"/>
      <c r="L121" s="23"/>
      <c r="M121" s="21"/>
      <c r="N121" s="19"/>
      <c r="O121" s="19"/>
      <c r="P121" s="19"/>
      <c r="Q121" s="23"/>
      <c r="R121" s="23"/>
      <c r="S121" s="23"/>
      <c r="T121" s="23"/>
      <c r="U121" s="23"/>
      <c r="V121" s="23"/>
      <c r="W121" s="21"/>
      <c r="X121" s="19"/>
      <c r="Y121" s="21"/>
      <c r="Z121" s="23"/>
      <c r="AA121" s="23"/>
      <c r="AB121" s="23"/>
      <c r="AC121" s="23"/>
      <c r="AD121" s="23"/>
      <c r="AE121" s="23"/>
    </row>
    <row r="122" spans="1:32" s="3" customFormat="1" x14ac:dyDescent="0.25">
      <c r="A122" s="19"/>
      <c r="B122" s="20"/>
      <c r="C122" s="19"/>
      <c r="D122" s="19"/>
      <c r="E122" s="19"/>
      <c r="F122" s="19"/>
      <c r="G122" s="19"/>
      <c r="H122" s="19"/>
      <c r="I122" s="21" t="s">
        <v>390</v>
      </c>
      <c r="J122" s="23">
        <v>0</v>
      </c>
      <c r="K122" s="23">
        <v>0</v>
      </c>
      <c r="L122" s="23"/>
      <c r="M122" s="21"/>
      <c r="N122" s="19"/>
      <c r="O122" s="19"/>
      <c r="P122" s="19"/>
      <c r="Q122" s="23"/>
      <c r="R122" s="23"/>
      <c r="S122" s="23"/>
      <c r="T122" s="23"/>
      <c r="U122" s="23"/>
      <c r="V122" s="23"/>
      <c r="W122" s="21"/>
      <c r="X122" s="19"/>
      <c r="Y122" s="21"/>
      <c r="Z122" s="23"/>
      <c r="AA122" s="23"/>
      <c r="AB122" s="23"/>
      <c r="AC122" s="23"/>
      <c r="AD122" s="23"/>
      <c r="AE122" s="23"/>
      <c r="AF122" s="4"/>
    </row>
    <row r="123" spans="1:32" s="3" customFormat="1" x14ac:dyDescent="0.25">
      <c r="A123" s="19"/>
      <c r="B123" s="20"/>
      <c r="C123" s="19"/>
      <c r="D123" s="19"/>
      <c r="E123" s="19"/>
      <c r="F123" s="19"/>
      <c r="G123" s="19"/>
      <c r="H123" s="19"/>
      <c r="I123" s="21"/>
      <c r="J123" s="23"/>
      <c r="K123" s="23"/>
      <c r="L123" s="23"/>
      <c r="M123" s="21"/>
      <c r="N123" s="19"/>
      <c r="O123" s="19"/>
      <c r="P123" s="19"/>
      <c r="Q123" s="23"/>
      <c r="R123" s="23"/>
      <c r="S123" s="23"/>
      <c r="T123" s="23"/>
      <c r="U123" s="23"/>
      <c r="V123" s="23"/>
      <c r="W123" s="21"/>
      <c r="X123" s="19"/>
      <c r="Y123" s="21"/>
      <c r="Z123" s="23"/>
      <c r="AA123" s="23"/>
      <c r="AB123" s="23"/>
      <c r="AC123" s="23"/>
      <c r="AD123" s="23"/>
      <c r="AE123" s="23"/>
      <c r="AF123" s="4"/>
    </row>
    <row r="124" spans="1:32" s="3" customFormat="1" x14ac:dyDescent="0.25">
      <c r="A124" s="19"/>
      <c r="B124" s="20"/>
      <c r="C124" s="19"/>
      <c r="D124" s="19"/>
      <c r="E124" s="19"/>
      <c r="F124" s="19"/>
      <c r="G124" s="19"/>
      <c r="H124" s="19"/>
      <c r="I124" s="21" t="s">
        <v>391</v>
      </c>
      <c r="J124" s="23">
        <f>SUM(J116:J122)</f>
        <v>734020500.1753993</v>
      </c>
      <c r="K124" s="23">
        <f t="shared" ref="K124:L124" si="4">SUM(K116:K122)</f>
        <v>37688659.323000148</v>
      </c>
      <c r="L124" s="23">
        <f t="shared" si="4"/>
        <v>0</v>
      </c>
      <c r="M124" s="21"/>
      <c r="N124" s="19"/>
      <c r="O124" s="19"/>
      <c r="P124" s="19"/>
      <c r="Q124" s="23"/>
      <c r="R124" s="23"/>
      <c r="S124" s="23"/>
      <c r="T124" s="23"/>
      <c r="U124" s="23"/>
      <c r="V124" s="23"/>
      <c r="W124" s="21"/>
      <c r="X124" s="19"/>
      <c r="Y124" s="21"/>
      <c r="Z124" s="23"/>
      <c r="AA124" s="23"/>
      <c r="AB124" s="23"/>
      <c r="AC124" s="23"/>
      <c r="AD124" s="23"/>
      <c r="AE124" s="23"/>
      <c r="AF124" s="4"/>
    </row>
    <row r="125" spans="1:32" s="3" customFormat="1" x14ac:dyDescent="0.25">
      <c r="A125" s="19"/>
      <c r="B125" s="20"/>
      <c r="C125" s="19"/>
      <c r="D125" s="19"/>
      <c r="E125" s="19"/>
      <c r="F125" s="19"/>
      <c r="G125" s="19"/>
      <c r="H125" s="19"/>
      <c r="I125" s="21"/>
      <c r="J125" s="23"/>
      <c r="K125" s="23"/>
      <c r="L125" s="23"/>
      <c r="M125" s="21"/>
      <c r="N125" s="19"/>
      <c r="O125" s="19"/>
      <c r="P125" s="19"/>
      <c r="Q125" s="23"/>
      <c r="R125" s="23"/>
      <c r="S125" s="23"/>
      <c r="T125" s="23"/>
      <c r="U125" s="23"/>
      <c r="V125" s="23"/>
      <c r="W125" s="21"/>
      <c r="X125" s="19"/>
      <c r="Y125" s="21"/>
      <c r="Z125" s="23"/>
      <c r="AA125" s="23"/>
      <c r="AB125" s="23"/>
      <c r="AC125" s="23"/>
      <c r="AD125" s="23"/>
      <c r="AE125" s="23"/>
      <c r="AF125" s="4"/>
    </row>
    <row r="126" spans="1:32" x14ac:dyDescent="0.25">
      <c r="A126" s="19"/>
      <c r="B126" s="20"/>
      <c r="C126" s="19"/>
      <c r="D126" s="19"/>
      <c r="E126" s="19"/>
      <c r="F126" s="19"/>
      <c r="G126" s="19"/>
      <c r="H126" s="19"/>
      <c r="I126" s="21"/>
      <c r="J126" s="21"/>
      <c r="K126" s="21"/>
      <c r="L126" s="21"/>
      <c r="M126" s="21"/>
      <c r="N126" s="19"/>
      <c r="O126" s="19"/>
      <c r="P126" s="19"/>
      <c r="Q126" s="23"/>
      <c r="R126" s="23"/>
      <c r="S126" s="23"/>
      <c r="T126" s="23"/>
      <c r="U126" s="23"/>
      <c r="V126" s="23"/>
      <c r="W126" s="21"/>
      <c r="X126" s="19"/>
      <c r="Y126" s="21"/>
      <c r="Z126" s="23"/>
      <c r="AA126" s="23"/>
      <c r="AB126" s="23"/>
      <c r="AC126" s="23"/>
      <c r="AD126" s="23"/>
      <c r="AE126" s="23"/>
    </row>
    <row r="127" spans="1:32" x14ac:dyDescent="0.25">
      <c r="A127" s="44" t="s">
        <v>1099</v>
      </c>
      <c r="B127" s="45"/>
      <c r="C127" s="44"/>
      <c r="D127" s="44"/>
      <c r="E127" s="44"/>
      <c r="F127" s="19"/>
      <c r="G127" s="19"/>
      <c r="H127" s="19"/>
      <c r="I127" s="21"/>
      <c r="J127" s="21"/>
      <c r="K127" s="21"/>
      <c r="L127" s="21"/>
      <c r="M127" s="21"/>
      <c r="N127" s="19"/>
      <c r="O127" s="19"/>
      <c r="P127" s="19"/>
      <c r="Q127" s="23"/>
      <c r="R127" s="23"/>
      <c r="S127" s="23"/>
      <c r="T127" s="23"/>
      <c r="U127" s="23"/>
      <c r="V127" s="23"/>
      <c r="W127" s="21"/>
      <c r="X127" s="19"/>
      <c r="Y127" s="21"/>
      <c r="Z127" s="23"/>
      <c r="AA127" s="23"/>
      <c r="AB127" s="23"/>
      <c r="AC127" s="23"/>
      <c r="AD127" s="23"/>
      <c r="AE127" s="23"/>
    </row>
    <row r="128" spans="1:32" x14ac:dyDescent="0.25">
      <c r="A128" s="44"/>
      <c r="B128" s="46"/>
      <c r="C128" s="47"/>
      <c r="D128" s="44"/>
      <c r="E128" s="44"/>
      <c r="F128" s="19"/>
      <c r="G128" s="19"/>
      <c r="H128" s="19"/>
      <c r="I128" s="21"/>
      <c r="J128" s="21"/>
      <c r="K128" s="21"/>
      <c r="L128" s="21"/>
      <c r="M128" s="21"/>
      <c r="N128" s="19"/>
      <c r="O128" s="19"/>
      <c r="P128" s="19"/>
      <c r="Q128" s="23"/>
      <c r="R128" s="23"/>
      <c r="S128" s="23"/>
      <c r="T128" s="23"/>
      <c r="U128" s="23"/>
      <c r="V128" s="23"/>
      <c r="W128" s="21"/>
      <c r="X128" s="19"/>
      <c r="Y128" s="21"/>
      <c r="Z128" s="23"/>
      <c r="AA128" s="23"/>
      <c r="AB128" s="23"/>
      <c r="AC128" s="23"/>
      <c r="AD128" s="23"/>
      <c r="AE128" s="23"/>
    </row>
    <row r="129" spans="1:31" x14ac:dyDescent="0.25">
      <c r="A129" s="44" t="s">
        <v>1101</v>
      </c>
      <c r="B129" s="45"/>
      <c r="C129" s="44"/>
      <c r="D129" s="49">
        <v>734020500.17999995</v>
      </c>
      <c r="E129" s="49"/>
      <c r="F129" s="19"/>
      <c r="G129" s="19"/>
      <c r="H129" s="19"/>
      <c r="I129" s="21"/>
      <c r="J129" s="21"/>
      <c r="K129" s="21"/>
      <c r="L129" s="21"/>
      <c r="M129" s="21"/>
      <c r="N129" s="19"/>
      <c r="O129" s="19"/>
      <c r="P129" s="19"/>
      <c r="Q129" s="23"/>
      <c r="R129" s="23"/>
      <c r="S129" s="23"/>
      <c r="T129" s="23"/>
      <c r="U129" s="23"/>
      <c r="V129" s="23"/>
      <c r="W129" s="21"/>
      <c r="X129" s="19"/>
      <c r="Y129" s="21"/>
      <c r="Z129" s="23"/>
      <c r="AA129" s="23"/>
      <c r="AB129" s="23"/>
      <c r="AC129" s="23"/>
      <c r="AD129" s="23"/>
      <c r="AE129" s="23"/>
    </row>
    <row r="130" spans="1:31" x14ac:dyDescent="0.25">
      <c r="A130" s="44" t="s">
        <v>1100</v>
      </c>
      <c r="B130" s="45"/>
      <c r="C130" s="44"/>
      <c r="D130" s="48">
        <v>57670.3</v>
      </c>
      <c r="E130" s="48"/>
      <c r="F130" s="19"/>
      <c r="G130" s="19"/>
      <c r="H130" s="19"/>
      <c r="I130" s="21"/>
      <c r="J130" s="21"/>
      <c r="K130" s="21"/>
      <c r="L130" s="21"/>
      <c r="M130" s="21"/>
      <c r="N130" s="19"/>
      <c r="O130" s="19"/>
      <c r="P130" s="19"/>
      <c r="Q130" s="23"/>
      <c r="R130" s="23"/>
      <c r="S130" s="23"/>
      <c r="T130" s="23"/>
      <c r="U130" s="23"/>
      <c r="V130" s="23"/>
      <c r="W130" s="21"/>
      <c r="X130" s="19"/>
      <c r="Y130" s="21"/>
      <c r="Z130" s="23"/>
      <c r="AA130" s="23"/>
      <c r="AB130" s="23"/>
      <c r="AC130" s="23"/>
      <c r="AD130" s="23"/>
      <c r="AE130" s="23"/>
    </row>
    <row r="131" spans="1:31" x14ac:dyDescent="0.25">
      <c r="A131" s="44"/>
      <c r="B131" s="45"/>
      <c r="C131" s="44"/>
      <c r="D131" s="49">
        <f>D129-D130</f>
        <v>733962829.88</v>
      </c>
      <c r="E131" s="49"/>
      <c r="F131" s="19"/>
      <c r="G131" s="19"/>
      <c r="H131" s="19"/>
      <c r="I131" s="21"/>
      <c r="J131" s="21"/>
      <c r="K131" s="21"/>
      <c r="L131" s="21"/>
      <c r="M131" s="21"/>
      <c r="N131" s="19"/>
      <c r="O131" s="19"/>
      <c r="P131" s="19"/>
      <c r="Q131" s="23"/>
      <c r="R131" s="23"/>
      <c r="S131" s="23"/>
      <c r="T131" s="23"/>
      <c r="U131" s="23"/>
      <c r="V131" s="23"/>
      <c r="W131" s="21"/>
      <c r="X131" s="19"/>
      <c r="Y131" s="21"/>
      <c r="Z131" s="23"/>
      <c r="AA131" s="23"/>
      <c r="AB131" s="23"/>
      <c r="AC131" s="23"/>
      <c r="AD131" s="23"/>
      <c r="AE131" s="23"/>
    </row>
  </sheetData>
  <sortState ref="A8:XFB108">
    <sortCondition ref="B8:B108"/>
    <sortCondition ref="E8:E108"/>
  </sortState>
  <mergeCells count="7">
    <mergeCell ref="D130:E130"/>
    <mergeCell ref="D131:E131"/>
    <mergeCell ref="A2:I2"/>
    <mergeCell ref="A3:I3"/>
    <mergeCell ref="A4:I4"/>
    <mergeCell ref="A5:I5"/>
    <mergeCell ref="D129:E129"/>
  </mergeCells>
  <printOptions horizontalCentered="1"/>
  <pageMargins left="0.19685039370078741" right="0.19685039370078741" top="0.19685039370078741" bottom="0.19685039370078741" header="0.31496062992125984" footer="0.31496062992125984"/>
  <pageSetup paperSize="5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45"/>
  <sheetViews>
    <sheetView tabSelected="1" workbookViewId="0">
      <pane ySplit="7" topLeftCell="A321" activePane="bottomLeft" state="frozen"/>
      <selection activeCell="O1" sqref="O1"/>
      <selection pane="bottomLeft" activeCell="Q243" sqref="Q243:Q256"/>
    </sheetView>
  </sheetViews>
  <sheetFormatPr baseColWidth="10" defaultRowHeight="15" x14ac:dyDescent="0.25"/>
  <cols>
    <col min="1" max="1" width="6.28515625" style="19" bestFit="1" customWidth="1"/>
    <col min="2" max="2" width="10.42578125" style="20" bestFit="1" customWidth="1"/>
    <col min="3" max="3" width="10.28515625" style="19" customWidth="1"/>
    <col min="4" max="4" width="5.5703125" style="19" bestFit="1" customWidth="1"/>
    <col min="5" max="5" width="12" style="19" bestFit="1" customWidth="1"/>
    <col min="6" max="6" width="7.85546875" style="19" customWidth="1"/>
    <col min="7" max="7" width="6.7109375" style="19" customWidth="1"/>
    <col min="8" max="8" width="19.85546875" style="19" bestFit="1" customWidth="1"/>
    <col min="9" max="9" width="20.28515625" style="21" customWidth="1"/>
    <col min="10" max="10" width="19.5703125" style="21" customWidth="1"/>
    <col min="11" max="11" width="16.140625" style="21" customWidth="1"/>
    <col min="12" max="12" width="13.7109375" style="21" customWidth="1"/>
    <col min="13" max="13" width="12.42578125" style="21" customWidth="1"/>
    <col min="14" max="14" width="10.85546875" style="19" customWidth="1"/>
    <col min="15" max="15" width="31.42578125" style="19" customWidth="1"/>
    <col min="16" max="16" width="12.42578125" style="19" customWidth="1"/>
    <col min="17" max="17" width="17.42578125" style="23" customWidth="1"/>
    <col min="18" max="18" width="5.140625" style="23" customWidth="1"/>
    <col min="19" max="19" width="16.85546875" style="23" bestFit="1" customWidth="1"/>
    <col min="20" max="20" width="15.28515625" style="23" customWidth="1"/>
    <col min="21" max="21" width="6.42578125" style="23" customWidth="1"/>
    <col min="22" max="22" width="16" style="23" customWidth="1"/>
    <col min="23" max="23" width="18" style="21" customWidth="1"/>
    <col min="24" max="24" width="6.85546875" style="19" customWidth="1"/>
    <col min="25" max="25" width="16.28515625" style="21" customWidth="1"/>
    <col min="26" max="26" width="10.7109375" style="23" customWidth="1"/>
    <col min="27" max="27" width="8.140625" style="23" customWidth="1"/>
    <col min="28" max="28" width="9.7109375" style="23" customWidth="1"/>
    <col min="29" max="29" width="14.5703125" style="23" customWidth="1"/>
    <col min="30" max="30" width="9" style="23" customWidth="1"/>
    <col min="31" max="31" width="12.140625" style="23" customWidth="1"/>
    <col min="32" max="16384" width="11.42578125" style="17"/>
  </cols>
  <sheetData>
    <row r="1" spans="1:31" x14ac:dyDescent="0.25">
      <c r="P1" s="22"/>
      <c r="Q1" s="22"/>
    </row>
    <row r="2" spans="1:31" s="28" customFormat="1" x14ac:dyDescent="0.25">
      <c r="A2" s="50" t="s">
        <v>1009</v>
      </c>
      <c r="B2" s="50"/>
      <c r="C2" s="50"/>
      <c r="D2" s="50"/>
      <c r="E2" s="50"/>
      <c r="F2" s="50"/>
      <c r="G2" s="50"/>
      <c r="H2" s="50"/>
      <c r="I2" s="50"/>
      <c r="J2" s="24"/>
      <c r="K2" s="24"/>
      <c r="L2" s="24"/>
      <c r="M2" s="24"/>
      <c r="N2" s="25"/>
      <c r="O2" s="25"/>
      <c r="P2" s="26"/>
      <c r="Q2" s="26"/>
      <c r="R2" s="27"/>
      <c r="S2" s="27"/>
      <c r="T2" s="27"/>
      <c r="U2" s="27"/>
      <c r="V2" s="27"/>
      <c r="W2" s="24"/>
      <c r="X2" s="25"/>
      <c r="Y2" s="24"/>
      <c r="Z2" s="27"/>
      <c r="AA2" s="27"/>
      <c r="AB2" s="27"/>
      <c r="AC2" s="27"/>
      <c r="AD2" s="27"/>
      <c r="AE2" s="27"/>
    </row>
    <row r="3" spans="1:31" s="28" customFormat="1" x14ac:dyDescent="0.25">
      <c r="A3" s="51" t="s">
        <v>0</v>
      </c>
      <c r="B3" s="51"/>
      <c r="C3" s="51"/>
      <c r="D3" s="51"/>
      <c r="E3" s="51"/>
      <c r="F3" s="51"/>
      <c r="G3" s="51"/>
      <c r="H3" s="51"/>
      <c r="I3" s="51"/>
      <c r="J3" s="24"/>
      <c r="K3" s="24"/>
      <c r="L3" s="24"/>
      <c r="M3" s="24"/>
      <c r="N3" s="25"/>
      <c r="O3" s="25"/>
      <c r="P3" s="26"/>
      <c r="Q3" s="26"/>
      <c r="R3" s="27"/>
      <c r="S3" s="27"/>
      <c r="T3" s="27"/>
      <c r="U3" s="27"/>
      <c r="V3" s="27"/>
      <c r="W3" s="24"/>
      <c r="X3" s="25"/>
      <c r="Y3" s="24"/>
      <c r="Z3" s="27"/>
      <c r="AA3" s="27"/>
      <c r="AB3" s="27"/>
      <c r="AC3" s="27"/>
      <c r="AD3" s="27"/>
      <c r="AE3" s="27"/>
    </row>
    <row r="4" spans="1:31" s="28" customFormat="1" x14ac:dyDescent="0.25">
      <c r="A4" s="51" t="s">
        <v>787</v>
      </c>
      <c r="B4" s="51"/>
      <c r="C4" s="51"/>
      <c r="D4" s="51"/>
      <c r="E4" s="51"/>
      <c r="F4" s="51"/>
      <c r="G4" s="51"/>
      <c r="H4" s="51"/>
      <c r="I4" s="51"/>
      <c r="J4" s="24"/>
      <c r="K4" s="24"/>
      <c r="L4" s="24"/>
      <c r="M4" s="24"/>
      <c r="N4" s="25"/>
      <c r="O4" s="27"/>
      <c r="P4" s="26"/>
      <c r="Q4" s="26"/>
      <c r="R4" s="27"/>
      <c r="S4" s="27"/>
      <c r="T4" s="27"/>
      <c r="U4" s="27"/>
      <c r="V4" s="27"/>
      <c r="W4" s="24"/>
      <c r="X4" s="25"/>
      <c r="Y4" s="24"/>
      <c r="Z4" s="27"/>
      <c r="AA4" s="27"/>
      <c r="AB4" s="27"/>
      <c r="AC4" s="27"/>
      <c r="AD4" s="27"/>
      <c r="AE4" s="27"/>
    </row>
    <row r="5" spans="1:31" s="28" customFormat="1" x14ac:dyDescent="0.25">
      <c r="A5" s="50"/>
      <c r="B5" s="50"/>
      <c r="C5" s="50"/>
      <c r="D5" s="50"/>
      <c r="E5" s="50"/>
      <c r="F5" s="50"/>
      <c r="G5" s="50"/>
      <c r="H5" s="50"/>
      <c r="I5" s="50"/>
      <c r="J5" s="24"/>
      <c r="K5" s="24"/>
      <c r="L5" s="24"/>
      <c r="M5" s="24"/>
      <c r="N5" s="25"/>
      <c r="O5" s="27"/>
      <c r="P5" s="26"/>
      <c r="Q5" s="26"/>
      <c r="R5" s="27"/>
      <c r="S5" s="27"/>
      <c r="T5" s="27"/>
      <c r="U5" s="27"/>
      <c r="V5" s="27"/>
      <c r="W5" s="24"/>
      <c r="X5" s="25"/>
      <c r="Y5" s="24"/>
      <c r="Z5" s="27"/>
      <c r="AA5" s="27"/>
      <c r="AB5" s="27"/>
      <c r="AC5" s="27"/>
      <c r="AD5" s="27"/>
      <c r="AE5" s="27"/>
    </row>
    <row r="7" spans="1:31" s="33" customFormat="1" ht="81.75" customHeight="1" x14ac:dyDescent="0.25">
      <c r="A7" s="29" t="s">
        <v>1</v>
      </c>
      <c r="B7" s="30" t="s">
        <v>2</v>
      </c>
      <c r="C7" s="29" t="s">
        <v>3</v>
      </c>
      <c r="D7" s="29" t="s">
        <v>4</v>
      </c>
      <c r="E7" s="29" t="s">
        <v>5</v>
      </c>
      <c r="F7" s="29" t="s">
        <v>6</v>
      </c>
      <c r="G7" s="29" t="s">
        <v>7</v>
      </c>
      <c r="H7" s="29" t="s">
        <v>8</v>
      </c>
      <c r="I7" s="31" t="s">
        <v>9</v>
      </c>
      <c r="J7" s="31" t="s">
        <v>10</v>
      </c>
      <c r="K7" s="31" t="s">
        <v>11</v>
      </c>
      <c r="L7" s="31" t="s">
        <v>12</v>
      </c>
      <c r="M7" s="31" t="s">
        <v>13</v>
      </c>
      <c r="N7" s="29" t="s">
        <v>14</v>
      </c>
      <c r="O7" s="29" t="s">
        <v>15</v>
      </c>
      <c r="P7" s="29" t="s">
        <v>16</v>
      </c>
      <c r="Q7" s="32" t="s">
        <v>17</v>
      </c>
      <c r="R7" s="32" t="s">
        <v>18</v>
      </c>
      <c r="S7" s="32" t="s">
        <v>19</v>
      </c>
      <c r="T7" s="32" t="s">
        <v>20</v>
      </c>
      <c r="U7" s="32" t="s">
        <v>21</v>
      </c>
      <c r="V7" s="32" t="s">
        <v>22</v>
      </c>
      <c r="W7" s="31" t="s">
        <v>23</v>
      </c>
      <c r="X7" s="29" t="s">
        <v>24</v>
      </c>
      <c r="Y7" s="31" t="s">
        <v>25</v>
      </c>
      <c r="Z7" s="32" t="s">
        <v>26</v>
      </c>
      <c r="AA7" s="32" t="s">
        <v>27</v>
      </c>
      <c r="AB7" s="32" t="s">
        <v>28</v>
      </c>
      <c r="AC7" s="32" t="s">
        <v>29</v>
      </c>
      <c r="AD7" s="32" t="s">
        <v>30</v>
      </c>
      <c r="AE7" s="32" t="s">
        <v>31</v>
      </c>
    </row>
    <row r="8" spans="1:31" x14ac:dyDescent="0.25">
      <c r="A8" s="13" t="s">
        <v>964</v>
      </c>
      <c r="B8" s="14" t="s">
        <v>32</v>
      </c>
      <c r="C8" s="13" t="s">
        <v>51</v>
      </c>
      <c r="D8" s="13" t="s">
        <v>33</v>
      </c>
      <c r="E8" s="13" t="s">
        <v>52</v>
      </c>
      <c r="F8" s="13" t="s">
        <v>393</v>
      </c>
      <c r="G8" s="13" t="s">
        <v>34</v>
      </c>
      <c r="H8" s="13" t="s">
        <v>53</v>
      </c>
      <c r="I8" s="15" t="s">
        <v>35</v>
      </c>
      <c r="J8" s="15" t="s">
        <v>35</v>
      </c>
      <c r="K8" s="15" t="s">
        <v>35</v>
      </c>
      <c r="L8" s="15" t="s">
        <v>35</v>
      </c>
      <c r="M8" s="15">
        <v>0</v>
      </c>
      <c r="N8" s="13" t="s">
        <v>35</v>
      </c>
      <c r="O8" s="13" t="s">
        <v>36</v>
      </c>
      <c r="P8" s="13" t="s">
        <v>35</v>
      </c>
      <c r="Q8" s="16">
        <f t="shared" ref="Q8:Q39" si="0">SUM(S8:AE8)</f>
        <v>1810626.4713999999</v>
      </c>
      <c r="R8" s="16">
        <v>0</v>
      </c>
      <c r="S8" s="16">
        <v>1078019.1689999998</v>
      </c>
      <c r="T8" s="16">
        <v>0</v>
      </c>
      <c r="U8" s="16">
        <v>16</v>
      </c>
      <c r="V8" s="16">
        <v>0</v>
      </c>
      <c r="W8" s="15">
        <v>631516.64</v>
      </c>
      <c r="X8" s="16">
        <v>16</v>
      </c>
      <c r="Y8" s="15">
        <v>101042.6624</v>
      </c>
      <c r="Z8" s="16">
        <v>0</v>
      </c>
      <c r="AA8" s="16">
        <v>8</v>
      </c>
      <c r="AB8" s="16">
        <v>0</v>
      </c>
      <c r="AC8" s="16">
        <v>0</v>
      </c>
      <c r="AD8" s="35">
        <v>8</v>
      </c>
      <c r="AE8" s="16">
        <v>0</v>
      </c>
    </row>
    <row r="9" spans="1:31" x14ac:dyDescent="0.25">
      <c r="A9" s="13" t="s">
        <v>965</v>
      </c>
      <c r="B9" s="14" t="s">
        <v>32</v>
      </c>
      <c r="C9" s="13" t="s">
        <v>51</v>
      </c>
      <c r="D9" s="13" t="s">
        <v>33</v>
      </c>
      <c r="E9" s="13" t="s">
        <v>52</v>
      </c>
      <c r="F9" s="13" t="s">
        <v>406</v>
      </c>
      <c r="G9" s="13" t="s">
        <v>34</v>
      </c>
      <c r="H9" s="13" t="s">
        <v>55</v>
      </c>
      <c r="I9" s="15" t="s">
        <v>35</v>
      </c>
      <c r="J9" s="15" t="s">
        <v>35</v>
      </c>
      <c r="K9" s="15" t="s">
        <v>35</v>
      </c>
      <c r="L9" s="15" t="s">
        <v>35</v>
      </c>
      <c r="M9" s="15">
        <v>0</v>
      </c>
      <c r="N9" s="13" t="s">
        <v>35</v>
      </c>
      <c r="O9" s="13" t="s">
        <v>36</v>
      </c>
      <c r="P9" s="13" t="s">
        <v>35</v>
      </c>
      <c r="Q9" s="16">
        <f t="shared" si="0"/>
        <v>22702747.33055</v>
      </c>
      <c r="R9" s="16">
        <v>0</v>
      </c>
      <c r="S9" s="16">
        <v>16743665.847750001</v>
      </c>
      <c r="T9" s="16">
        <v>0</v>
      </c>
      <c r="U9" s="16">
        <v>16</v>
      </c>
      <c r="V9" s="16">
        <v>0</v>
      </c>
      <c r="W9" s="15">
        <v>5137097.8299999991</v>
      </c>
      <c r="X9" s="16">
        <v>16</v>
      </c>
      <c r="Y9" s="15">
        <v>821935.65279999992</v>
      </c>
      <c r="Z9" s="16">
        <v>0</v>
      </c>
      <c r="AA9" s="16">
        <v>8</v>
      </c>
      <c r="AB9" s="16">
        <v>0</v>
      </c>
      <c r="AC9" s="16">
        <v>0</v>
      </c>
      <c r="AD9" s="35">
        <v>8</v>
      </c>
      <c r="AE9" s="16">
        <v>0</v>
      </c>
    </row>
    <row r="10" spans="1:31" x14ac:dyDescent="0.25">
      <c r="A10" s="13" t="s">
        <v>966</v>
      </c>
      <c r="B10" s="14" t="s">
        <v>32</v>
      </c>
      <c r="C10" s="13" t="s">
        <v>51</v>
      </c>
      <c r="D10" s="13" t="s">
        <v>49</v>
      </c>
      <c r="E10" s="13" t="s">
        <v>230</v>
      </c>
      <c r="F10" s="13" t="s">
        <v>407</v>
      </c>
      <c r="G10" s="13" t="s">
        <v>34</v>
      </c>
      <c r="H10" s="13" t="s">
        <v>65</v>
      </c>
      <c r="I10" s="15" t="s">
        <v>35</v>
      </c>
      <c r="J10" s="15" t="s">
        <v>35</v>
      </c>
      <c r="K10" s="15" t="s">
        <v>35</v>
      </c>
      <c r="L10" s="15" t="s">
        <v>35</v>
      </c>
      <c r="M10" s="15">
        <v>0</v>
      </c>
      <c r="N10" s="13" t="s">
        <v>35</v>
      </c>
      <c r="O10" s="13" t="s">
        <v>36</v>
      </c>
      <c r="P10" s="13" t="s">
        <v>35</v>
      </c>
      <c r="Q10" s="16">
        <f t="shared" si="0"/>
        <v>35584381.839900002</v>
      </c>
      <c r="R10" s="16">
        <v>0</v>
      </c>
      <c r="S10" s="16">
        <v>23085598.171250001</v>
      </c>
      <c r="T10" s="16">
        <v>0</v>
      </c>
      <c r="U10" s="16">
        <v>16</v>
      </c>
      <c r="V10" s="16">
        <v>0</v>
      </c>
      <c r="W10" s="15">
        <v>10774772.128150001</v>
      </c>
      <c r="X10" s="16">
        <v>16</v>
      </c>
      <c r="Y10" s="15">
        <v>1723963.5404999999</v>
      </c>
      <c r="Z10" s="16">
        <v>0</v>
      </c>
      <c r="AA10" s="16">
        <v>8</v>
      </c>
      <c r="AB10" s="16">
        <v>0</v>
      </c>
      <c r="AC10" s="16">
        <v>0</v>
      </c>
      <c r="AD10" s="35">
        <v>8</v>
      </c>
      <c r="AE10" s="16">
        <v>0</v>
      </c>
    </row>
    <row r="11" spans="1:31" x14ac:dyDescent="0.25">
      <c r="A11" s="13" t="s">
        <v>967</v>
      </c>
      <c r="B11" s="14" t="s">
        <v>32</v>
      </c>
      <c r="C11" s="13" t="s">
        <v>51</v>
      </c>
      <c r="D11" s="13" t="s">
        <v>38</v>
      </c>
      <c r="E11" s="13" t="s">
        <v>392</v>
      </c>
      <c r="F11" s="13" t="s">
        <v>406</v>
      </c>
      <c r="G11" s="13" t="s">
        <v>34</v>
      </c>
      <c r="H11" s="13" t="s">
        <v>57</v>
      </c>
      <c r="I11" s="15" t="s">
        <v>35</v>
      </c>
      <c r="J11" s="15" t="s">
        <v>35</v>
      </c>
      <c r="K11" s="15" t="s">
        <v>35</v>
      </c>
      <c r="L11" s="15" t="s">
        <v>35</v>
      </c>
      <c r="M11" s="15">
        <v>0</v>
      </c>
      <c r="N11" s="13" t="s">
        <v>35</v>
      </c>
      <c r="O11" s="13" t="s">
        <v>36</v>
      </c>
      <c r="P11" s="13" t="s">
        <v>35</v>
      </c>
      <c r="Q11" s="16">
        <f t="shared" si="0"/>
        <v>18971183.582049999</v>
      </c>
      <c r="R11" s="16">
        <v>0</v>
      </c>
      <c r="S11" s="16">
        <v>11564428.6833</v>
      </c>
      <c r="T11" s="16">
        <v>0</v>
      </c>
      <c r="U11" s="16">
        <v>16</v>
      </c>
      <c r="V11" s="16">
        <v>0</v>
      </c>
      <c r="W11" s="15">
        <v>6385092.1540500009</v>
      </c>
      <c r="X11" s="16">
        <v>16</v>
      </c>
      <c r="Y11" s="15">
        <v>1021614.7447</v>
      </c>
      <c r="Z11" s="16">
        <v>0</v>
      </c>
      <c r="AA11" s="16">
        <v>8</v>
      </c>
      <c r="AB11" s="16">
        <v>0</v>
      </c>
      <c r="AC11" s="16">
        <v>0</v>
      </c>
      <c r="AD11" s="35">
        <v>8</v>
      </c>
      <c r="AE11" s="16">
        <v>0</v>
      </c>
    </row>
    <row r="12" spans="1:31" x14ac:dyDescent="0.25">
      <c r="A12" s="13" t="s">
        <v>968</v>
      </c>
      <c r="B12" s="14" t="s">
        <v>32</v>
      </c>
      <c r="C12" s="13" t="s">
        <v>51</v>
      </c>
      <c r="D12" s="13" t="s">
        <v>38</v>
      </c>
      <c r="E12" s="13" t="s">
        <v>392</v>
      </c>
      <c r="F12" s="13" t="s">
        <v>406</v>
      </c>
      <c r="G12" s="13" t="s">
        <v>34</v>
      </c>
      <c r="H12" s="13" t="s">
        <v>59</v>
      </c>
      <c r="I12" s="15" t="s">
        <v>35</v>
      </c>
      <c r="J12" s="15" t="s">
        <v>35</v>
      </c>
      <c r="K12" s="15" t="s">
        <v>35</v>
      </c>
      <c r="L12" s="15" t="s">
        <v>35</v>
      </c>
      <c r="M12" s="15">
        <v>0</v>
      </c>
      <c r="N12" s="13" t="s">
        <v>35</v>
      </c>
      <c r="O12" s="13" t="s">
        <v>60</v>
      </c>
      <c r="P12" s="13" t="s">
        <v>61</v>
      </c>
      <c r="Q12" s="16">
        <f t="shared" si="0"/>
        <v>186464.88039999999</v>
      </c>
      <c r="R12" s="16">
        <v>0</v>
      </c>
      <c r="S12" s="16">
        <v>86670</v>
      </c>
      <c r="T12" s="16">
        <v>85988.69</v>
      </c>
      <c r="U12" s="16">
        <v>16</v>
      </c>
      <c r="V12" s="16">
        <v>13758.190399999999</v>
      </c>
      <c r="W12" s="15">
        <v>0</v>
      </c>
      <c r="X12" s="16">
        <v>16</v>
      </c>
      <c r="Y12" s="15">
        <v>0</v>
      </c>
      <c r="Z12" s="16">
        <v>0</v>
      </c>
      <c r="AA12" s="16">
        <v>8</v>
      </c>
      <c r="AB12" s="16">
        <v>0</v>
      </c>
      <c r="AC12" s="16">
        <v>0</v>
      </c>
      <c r="AD12" s="35">
        <v>8</v>
      </c>
      <c r="AE12" s="16">
        <v>0</v>
      </c>
    </row>
    <row r="13" spans="1:31" x14ac:dyDescent="0.25">
      <c r="A13" s="13" t="s">
        <v>969</v>
      </c>
      <c r="B13" s="14" t="s">
        <v>32</v>
      </c>
      <c r="C13" s="13" t="s">
        <v>51</v>
      </c>
      <c r="D13" s="13" t="s">
        <v>38</v>
      </c>
      <c r="E13" s="13" t="s">
        <v>392</v>
      </c>
      <c r="F13" s="13" t="s">
        <v>406</v>
      </c>
      <c r="G13" s="13" t="s">
        <v>34</v>
      </c>
      <c r="H13" s="13" t="s">
        <v>63</v>
      </c>
      <c r="I13" s="15" t="s">
        <v>35</v>
      </c>
      <c r="J13" s="15" t="s">
        <v>35</v>
      </c>
      <c r="K13" s="15" t="s">
        <v>35</v>
      </c>
      <c r="L13" s="15" t="s">
        <v>35</v>
      </c>
      <c r="M13" s="15">
        <v>0</v>
      </c>
      <c r="N13" s="13" t="s">
        <v>35</v>
      </c>
      <c r="O13" s="13" t="s">
        <v>36</v>
      </c>
      <c r="P13" s="13" t="s">
        <v>35</v>
      </c>
      <c r="Q13" s="16">
        <f t="shared" si="0"/>
        <v>31322527.273549996</v>
      </c>
      <c r="R13" s="16">
        <v>0</v>
      </c>
      <c r="S13" s="16">
        <v>16387599.4</v>
      </c>
      <c r="T13" s="16">
        <v>0</v>
      </c>
      <c r="U13" s="16">
        <v>16</v>
      </c>
      <c r="V13" s="16">
        <v>0</v>
      </c>
      <c r="W13" s="15">
        <v>12874896.442649998</v>
      </c>
      <c r="X13" s="16">
        <v>16</v>
      </c>
      <c r="Y13" s="15">
        <v>2059983.4309</v>
      </c>
      <c r="Z13" s="16">
        <v>0</v>
      </c>
      <c r="AA13" s="16">
        <v>8</v>
      </c>
      <c r="AB13" s="16">
        <v>0</v>
      </c>
      <c r="AC13" s="16">
        <v>0</v>
      </c>
      <c r="AD13" s="35">
        <v>8</v>
      </c>
      <c r="AE13" s="16">
        <v>0</v>
      </c>
    </row>
    <row r="14" spans="1:31" x14ac:dyDescent="0.25">
      <c r="A14" s="13" t="s">
        <v>970</v>
      </c>
      <c r="B14" s="14" t="s">
        <v>32</v>
      </c>
      <c r="C14" s="13" t="s">
        <v>51</v>
      </c>
      <c r="D14" s="13" t="s">
        <v>67</v>
      </c>
      <c r="E14" s="13" t="s">
        <v>398</v>
      </c>
      <c r="F14" s="13" t="s">
        <v>393</v>
      </c>
      <c r="G14" s="13" t="s">
        <v>34</v>
      </c>
      <c r="H14" s="13" t="s">
        <v>68</v>
      </c>
      <c r="I14" s="15" t="s">
        <v>35</v>
      </c>
      <c r="J14" s="15" t="s">
        <v>35</v>
      </c>
      <c r="K14" s="15" t="s">
        <v>35</v>
      </c>
      <c r="L14" s="15" t="s">
        <v>35</v>
      </c>
      <c r="M14" s="15">
        <v>0</v>
      </c>
      <c r="N14" s="13" t="s">
        <v>35</v>
      </c>
      <c r="O14" s="13" t="s">
        <v>36</v>
      </c>
      <c r="P14" s="13" t="s">
        <v>35</v>
      </c>
      <c r="Q14" s="16">
        <f t="shared" si="0"/>
        <v>11426001.9539</v>
      </c>
      <c r="R14" s="16">
        <v>0</v>
      </c>
      <c r="S14" s="16">
        <v>7014869.1837499999</v>
      </c>
      <c r="T14" s="16">
        <v>0</v>
      </c>
      <c r="U14" s="16">
        <v>16</v>
      </c>
      <c r="V14" s="16">
        <v>0</v>
      </c>
      <c r="W14" s="15">
        <v>3674841.7594499998</v>
      </c>
      <c r="X14" s="16">
        <v>16</v>
      </c>
      <c r="Y14" s="15">
        <v>587974.68150000006</v>
      </c>
      <c r="Z14" s="16">
        <v>0</v>
      </c>
      <c r="AA14" s="16">
        <v>8</v>
      </c>
      <c r="AB14" s="16">
        <v>0</v>
      </c>
      <c r="AC14" s="16">
        <v>137285.49</v>
      </c>
      <c r="AD14" s="35">
        <v>8</v>
      </c>
      <c r="AE14" s="16">
        <v>10982.8392</v>
      </c>
    </row>
    <row r="15" spans="1:31" x14ac:dyDescent="0.25">
      <c r="A15" s="13" t="s">
        <v>40</v>
      </c>
      <c r="B15" s="14" t="s">
        <v>70</v>
      </c>
      <c r="C15" s="13" t="s">
        <v>51</v>
      </c>
      <c r="D15" s="13" t="s">
        <v>39</v>
      </c>
      <c r="E15" s="18" t="s">
        <v>394</v>
      </c>
      <c r="F15" s="13" t="s">
        <v>406</v>
      </c>
      <c r="G15" s="13" t="s">
        <v>34</v>
      </c>
      <c r="H15" s="13" t="s">
        <v>118</v>
      </c>
      <c r="I15" s="15" t="s">
        <v>35</v>
      </c>
      <c r="J15" s="15" t="s">
        <v>35</v>
      </c>
      <c r="K15" s="15" t="s">
        <v>35</v>
      </c>
      <c r="L15" s="15" t="s">
        <v>35</v>
      </c>
      <c r="M15" s="15">
        <v>0</v>
      </c>
      <c r="N15" s="13" t="s">
        <v>35</v>
      </c>
      <c r="O15" s="13" t="s">
        <v>119</v>
      </c>
      <c r="P15" s="13" t="s">
        <v>120</v>
      </c>
      <c r="Q15" s="16">
        <f t="shared" si="0"/>
        <v>61259.947199999995</v>
      </c>
      <c r="R15" s="16">
        <v>0</v>
      </c>
      <c r="S15" s="16">
        <v>0</v>
      </c>
      <c r="T15" s="16">
        <v>0</v>
      </c>
      <c r="U15" s="16">
        <v>16</v>
      </c>
      <c r="V15" s="16">
        <v>0</v>
      </c>
      <c r="W15" s="15">
        <v>52768.92</v>
      </c>
      <c r="X15" s="16">
        <v>16</v>
      </c>
      <c r="Y15" s="15">
        <v>8443.0272000000004</v>
      </c>
      <c r="Z15" s="16">
        <v>0</v>
      </c>
      <c r="AA15" s="16">
        <v>8</v>
      </c>
      <c r="AB15" s="16">
        <v>0</v>
      </c>
      <c r="AC15" s="16">
        <v>0</v>
      </c>
      <c r="AD15" s="35">
        <v>8</v>
      </c>
      <c r="AE15" s="16">
        <v>0</v>
      </c>
    </row>
    <row r="16" spans="1:31" x14ac:dyDescent="0.25">
      <c r="A16" s="13" t="s">
        <v>971</v>
      </c>
      <c r="B16" s="14" t="s">
        <v>70</v>
      </c>
      <c r="C16" s="13" t="s">
        <v>51</v>
      </c>
      <c r="D16" s="13" t="s">
        <v>33</v>
      </c>
      <c r="E16" s="13" t="s">
        <v>52</v>
      </c>
      <c r="F16" s="13" t="s">
        <v>404</v>
      </c>
      <c r="G16" s="13" t="s">
        <v>34</v>
      </c>
      <c r="H16" s="13" t="s">
        <v>83</v>
      </c>
      <c r="I16" s="15" t="s">
        <v>35</v>
      </c>
      <c r="J16" s="15" t="s">
        <v>35</v>
      </c>
      <c r="K16" s="15" t="s">
        <v>35</v>
      </c>
      <c r="L16" s="15" t="s">
        <v>35</v>
      </c>
      <c r="M16" s="15">
        <v>0</v>
      </c>
      <c r="N16" s="13" t="s">
        <v>35</v>
      </c>
      <c r="O16" s="13" t="s">
        <v>36</v>
      </c>
      <c r="P16" s="13" t="s">
        <v>35</v>
      </c>
      <c r="Q16" s="16">
        <f t="shared" si="0"/>
        <v>34684526.195500001</v>
      </c>
      <c r="R16" s="16">
        <v>0</v>
      </c>
      <c r="S16" s="16">
        <v>21705240.809300002</v>
      </c>
      <c r="T16" s="16">
        <v>0</v>
      </c>
      <c r="U16" s="16">
        <v>16</v>
      </c>
      <c r="V16" s="16">
        <v>0</v>
      </c>
      <c r="W16" s="15">
        <v>11188997.7467</v>
      </c>
      <c r="X16" s="16">
        <v>16</v>
      </c>
      <c r="Y16" s="15">
        <v>1790239.6395</v>
      </c>
      <c r="Z16" s="16">
        <v>0</v>
      </c>
      <c r="AA16" s="16">
        <v>8</v>
      </c>
      <c r="AB16" s="16">
        <v>0</v>
      </c>
      <c r="AC16" s="16">
        <v>0</v>
      </c>
      <c r="AD16" s="35">
        <v>8</v>
      </c>
      <c r="AE16" s="16">
        <v>0</v>
      </c>
    </row>
    <row r="17" spans="1:31" x14ac:dyDescent="0.25">
      <c r="A17" s="13" t="s">
        <v>972</v>
      </c>
      <c r="B17" s="14" t="s">
        <v>70</v>
      </c>
      <c r="C17" s="13" t="s">
        <v>51</v>
      </c>
      <c r="D17" s="13" t="s">
        <v>33</v>
      </c>
      <c r="E17" s="13" t="s">
        <v>52</v>
      </c>
      <c r="F17" s="13" t="s">
        <v>404</v>
      </c>
      <c r="G17" s="13" t="s">
        <v>85</v>
      </c>
      <c r="H17" s="13" t="s">
        <v>35</v>
      </c>
      <c r="I17" s="15" t="s">
        <v>86</v>
      </c>
      <c r="J17" s="15" t="s">
        <v>35</v>
      </c>
      <c r="K17" s="15" t="s">
        <v>87</v>
      </c>
      <c r="L17" s="15" t="s">
        <v>88</v>
      </c>
      <c r="M17" s="15">
        <v>52783.86</v>
      </c>
      <c r="N17" s="13" t="s">
        <v>89</v>
      </c>
      <c r="O17" s="13" t="s">
        <v>90</v>
      </c>
      <c r="P17" s="13" t="s">
        <v>91</v>
      </c>
      <c r="Q17" s="16">
        <f t="shared" si="0"/>
        <v>-125902.5</v>
      </c>
      <c r="R17" s="16">
        <v>0</v>
      </c>
      <c r="S17" s="16">
        <v>-125950.5</v>
      </c>
      <c r="T17" s="16">
        <v>0</v>
      </c>
      <c r="U17" s="16">
        <v>16</v>
      </c>
      <c r="V17" s="16">
        <v>0</v>
      </c>
      <c r="W17" s="15">
        <v>0</v>
      </c>
      <c r="X17" s="16">
        <v>16</v>
      </c>
      <c r="Y17" s="15">
        <v>0</v>
      </c>
      <c r="Z17" s="16">
        <v>0</v>
      </c>
      <c r="AA17" s="16">
        <v>8</v>
      </c>
      <c r="AB17" s="16">
        <v>0</v>
      </c>
      <c r="AC17" s="16">
        <v>0</v>
      </c>
      <c r="AD17" s="35">
        <v>8</v>
      </c>
      <c r="AE17" s="16">
        <v>0</v>
      </c>
    </row>
    <row r="18" spans="1:31" x14ac:dyDescent="0.25">
      <c r="A18" s="13" t="s">
        <v>973</v>
      </c>
      <c r="B18" s="14" t="s">
        <v>70</v>
      </c>
      <c r="C18" s="13" t="s">
        <v>51</v>
      </c>
      <c r="D18" s="13" t="s">
        <v>49</v>
      </c>
      <c r="E18" s="13" t="s">
        <v>230</v>
      </c>
      <c r="F18" s="13" t="s">
        <v>404</v>
      </c>
      <c r="G18" s="13" t="s">
        <v>34</v>
      </c>
      <c r="H18" s="13" t="s">
        <v>121</v>
      </c>
      <c r="I18" s="15" t="s">
        <v>35</v>
      </c>
      <c r="J18" s="15" t="s">
        <v>35</v>
      </c>
      <c r="K18" s="15" t="s">
        <v>35</v>
      </c>
      <c r="L18" s="15" t="s">
        <v>35</v>
      </c>
      <c r="M18" s="15">
        <v>0</v>
      </c>
      <c r="N18" s="13" t="s">
        <v>35</v>
      </c>
      <c r="O18" s="13" t="s">
        <v>36</v>
      </c>
      <c r="P18" s="13" t="s">
        <v>35</v>
      </c>
      <c r="Q18" s="16">
        <f t="shared" si="0"/>
        <v>10179300.568400003</v>
      </c>
      <c r="R18" s="16">
        <v>0</v>
      </c>
      <c r="S18" s="16">
        <v>6052963.9100000029</v>
      </c>
      <c r="T18" s="16">
        <v>0</v>
      </c>
      <c r="U18" s="16">
        <v>16</v>
      </c>
      <c r="V18" s="16">
        <v>0</v>
      </c>
      <c r="W18" s="15">
        <v>3429327.87</v>
      </c>
      <c r="X18" s="16">
        <v>16</v>
      </c>
      <c r="Y18" s="15">
        <v>548692.45920000016</v>
      </c>
      <c r="Z18" s="16">
        <v>0</v>
      </c>
      <c r="AA18" s="16">
        <v>8</v>
      </c>
      <c r="AB18" s="16">
        <v>0</v>
      </c>
      <c r="AC18" s="16">
        <v>137285.49</v>
      </c>
      <c r="AD18" s="35">
        <v>8</v>
      </c>
      <c r="AE18" s="16">
        <v>10982.8392</v>
      </c>
    </row>
    <row r="19" spans="1:31" x14ac:dyDescent="0.25">
      <c r="A19" s="13" t="s">
        <v>974</v>
      </c>
      <c r="B19" s="14" t="s">
        <v>70</v>
      </c>
      <c r="C19" s="13" t="s">
        <v>51</v>
      </c>
      <c r="D19" s="13" t="s">
        <v>49</v>
      </c>
      <c r="E19" s="13" t="s">
        <v>230</v>
      </c>
      <c r="F19" s="13" t="s">
        <v>404</v>
      </c>
      <c r="G19" s="13" t="s">
        <v>34</v>
      </c>
      <c r="H19" s="13" t="s">
        <v>122</v>
      </c>
      <c r="I19" s="15" t="s">
        <v>35</v>
      </c>
      <c r="J19" s="15" t="s">
        <v>35</v>
      </c>
      <c r="K19" s="15" t="s">
        <v>35</v>
      </c>
      <c r="L19" s="15" t="s">
        <v>35</v>
      </c>
      <c r="M19" s="15">
        <v>0</v>
      </c>
      <c r="N19" s="13" t="s">
        <v>35</v>
      </c>
      <c r="O19" s="13" t="s">
        <v>123</v>
      </c>
      <c r="P19" s="13" t="s">
        <v>124</v>
      </c>
      <c r="Q19" s="16">
        <f t="shared" si="0"/>
        <v>1096016.7308</v>
      </c>
      <c r="R19" s="16">
        <v>0</v>
      </c>
      <c r="S19" s="16">
        <v>0</v>
      </c>
      <c r="T19" s="16">
        <v>944800.63</v>
      </c>
      <c r="U19" s="16">
        <v>16</v>
      </c>
      <c r="V19" s="16">
        <v>151168.10079999999</v>
      </c>
      <c r="W19" s="15">
        <v>0</v>
      </c>
      <c r="X19" s="16">
        <v>16</v>
      </c>
      <c r="Y19" s="15">
        <v>0</v>
      </c>
      <c r="Z19" s="16">
        <v>0</v>
      </c>
      <c r="AA19" s="16">
        <v>8</v>
      </c>
      <c r="AB19" s="16">
        <v>0</v>
      </c>
      <c r="AC19" s="16">
        <v>0</v>
      </c>
      <c r="AD19" s="35">
        <v>8</v>
      </c>
      <c r="AE19" s="16">
        <v>0</v>
      </c>
    </row>
    <row r="20" spans="1:31" x14ac:dyDescent="0.25">
      <c r="A20" s="13" t="s">
        <v>975</v>
      </c>
      <c r="B20" s="14" t="s">
        <v>70</v>
      </c>
      <c r="C20" s="13" t="s">
        <v>51</v>
      </c>
      <c r="D20" s="13" t="s">
        <v>49</v>
      </c>
      <c r="E20" s="13" t="s">
        <v>230</v>
      </c>
      <c r="F20" s="13" t="s">
        <v>404</v>
      </c>
      <c r="G20" s="13" t="s">
        <v>34</v>
      </c>
      <c r="H20" s="13" t="s">
        <v>125</v>
      </c>
      <c r="I20" s="15" t="s">
        <v>35</v>
      </c>
      <c r="J20" s="15" t="s">
        <v>35</v>
      </c>
      <c r="K20" s="15" t="s">
        <v>35</v>
      </c>
      <c r="L20" s="15" t="s">
        <v>35</v>
      </c>
      <c r="M20" s="15">
        <v>0</v>
      </c>
      <c r="N20" s="13" t="s">
        <v>35</v>
      </c>
      <c r="O20" s="13" t="s">
        <v>36</v>
      </c>
      <c r="P20" s="13" t="s">
        <v>35</v>
      </c>
      <c r="Q20" s="16">
        <f t="shared" si="0"/>
        <v>10755567.464699997</v>
      </c>
      <c r="R20" s="16">
        <v>0</v>
      </c>
      <c r="S20" s="16">
        <v>5868407.7499999972</v>
      </c>
      <c r="T20" s="16">
        <v>0</v>
      </c>
      <c r="U20" s="16">
        <v>16</v>
      </c>
      <c r="V20" s="16">
        <v>0</v>
      </c>
      <c r="W20" s="15">
        <v>4213027.3403000003</v>
      </c>
      <c r="X20" s="16">
        <v>16</v>
      </c>
      <c r="Y20" s="15">
        <v>674084.37439999997</v>
      </c>
      <c r="Z20" s="16">
        <v>0</v>
      </c>
      <c r="AA20" s="16">
        <v>8</v>
      </c>
      <c r="AB20" s="16">
        <v>0</v>
      </c>
      <c r="AC20" s="16">
        <v>0</v>
      </c>
      <c r="AD20" s="35">
        <v>8</v>
      </c>
      <c r="AE20" s="16">
        <v>0</v>
      </c>
    </row>
    <row r="21" spans="1:31" x14ac:dyDescent="0.25">
      <c r="A21" s="13" t="s">
        <v>976</v>
      </c>
      <c r="B21" s="14" t="s">
        <v>70</v>
      </c>
      <c r="C21" s="13" t="s">
        <v>51</v>
      </c>
      <c r="D21" s="13" t="s">
        <v>38</v>
      </c>
      <c r="E21" s="13" t="s">
        <v>392</v>
      </c>
      <c r="F21" s="13" t="s">
        <v>406</v>
      </c>
      <c r="G21" s="13" t="s">
        <v>34</v>
      </c>
      <c r="H21" s="13" t="s">
        <v>93</v>
      </c>
      <c r="I21" s="15" t="s">
        <v>35</v>
      </c>
      <c r="J21" s="15" t="s">
        <v>35</v>
      </c>
      <c r="K21" s="15" t="s">
        <v>35</v>
      </c>
      <c r="L21" s="15" t="s">
        <v>35</v>
      </c>
      <c r="M21" s="15">
        <v>0</v>
      </c>
      <c r="N21" s="13" t="s">
        <v>35</v>
      </c>
      <c r="O21" s="13" t="s">
        <v>94</v>
      </c>
      <c r="P21" s="13" t="s">
        <v>95</v>
      </c>
      <c r="Q21" s="16">
        <f t="shared" si="0"/>
        <v>670064</v>
      </c>
      <c r="R21" s="16">
        <v>0</v>
      </c>
      <c r="S21" s="16">
        <v>0</v>
      </c>
      <c r="T21" s="16">
        <v>577600</v>
      </c>
      <c r="U21" s="16">
        <v>16</v>
      </c>
      <c r="V21" s="16">
        <v>92416</v>
      </c>
      <c r="W21" s="15">
        <v>0</v>
      </c>
      <c r="X21" s="16">
        <v>16</v>
      </c>
      <c r="Y21" s="15">
        <v>0</v>
      </c>
      <c r="Z21" s="16">
        <v>0</v>
      </c>
      <c r="AA21" s="16">
        <v>8</v>
      </c>
      <c r="AB21" s="16">
        <v>0</v>
      </c>
      <c r="AC21" s="16">
        <v>0</v>
      </c>
      <c r="AD21" s="35">
        <v>8</v>
      </c>
      <c r="AE21" s="16">
        <v>0</v>
      </c>
    </row>
    <row r="22" spans="1:31" x14ac:dyDescent="0.25">
      <c r="A22" s="13" t="s">
        <v>977</v>
      </c>
      <c r="B22" s="14" t="s">
        <v>70</v>
      </c>
      <c r="C22" s="13" t="s">
        <v>51</v>
      </c>
      <c r="D22" s="13" t="s">
        <v>38</v>
      </c>
      <c r="E22" s="13" t="s">
        <v>392</v>
      </c>
      <c r="F22" s="13" t="s">
        <v>406</v>
      </c>
      <c r="G22" s="13" t="s">
        <v>34</v>
      </c>
      <c r="H22" s="13" t="s">
        <v>97</v>
      </c>
      <c r="I22" s="15" t="s">
        <v>35</v>
      </c>
      <c r="J22" s="15" t="s">
        <v>35</v>
      </c>
      <c r="K22" s="15" t="s">
        <v>35</v>
      </c>
      <c r="L22" s="15" t="s">
        <v>35</v>
      </c>
      <c r="M22" s="15">
        <v>0</v>
      </c>
      <c r="N22" s="13" t="s">
        <v>35</v>
      </c>
      <c r="O22" s="13" t="s">
        <v>36</v>
      </c>
      <c r="P22" s="13" t="s">
        <v>35</v>
      </c>
      <c r="Q22" s="16">
        <f t="shared" si="0"/>
        <v>899989.647</v>
      </c>
      <c r="R22" s="16">
        <v>0</v>
      </c>
      <c r="S22" s="16">
        <v>344635.78500000003</v>
      </c>
      <c r="T22" s="16">
        <v>0</v>
      </c>
      <c r="U22" s="16">
        <v>16</v>
      </c>
      <c r="V22" s="16">
        <v>0</v>
      </c>
      <c r="W22" s="15">
        <v>478711.94999999995</v>
      </c>
      <c r="X22" s="16">
        <v>16</v>
      </c>
      <c r="Y22" s="15">
        <v>76593.911999999997</v>
      </c>
      <c r="Z22" s="16">
        <v>0</v>
      </c>
      <c r="AA22" s="16">
        <v>8</v>
      </c>
      <c r="AB22" s="16">
        <v>0</v>
      </c>
      <c r="AC22" s="16">
        <v>0</v>
      </c>
      <c r="AD22" s="35">
        <v>8</v>
      </c>
      <c r="AE22" s="16">
        <v>0</v>
      </c>
    </row>
    <row r="23" spans="1:31" x14ac:dyDescent="0.25">
      <c r="A23" s="13" t="s">
        <v>37</v>
      </c>
      <c r="B23" s="14" t="s">
        <v>70</v>
      </c>
      <c r="C23" s="13" t="s">
        <v>51</v>
      </c>
      <c r="D23" s="13" t="s">
        <v>38</v>
      </c>
      <c r="E23" s="13" t="s">
        <v>392</v>
      </c>
      <c r="F23" s="13" t="s">
        <v>406</v>
      </c>
      <c r="G23" s="13" t="s">
        <v>34</v>
      </c>
      <c r="H23" s="13" t="s">
        <v>99</v>
      </c>
      <c r="I23" s="15" t="s">
        <v>35</v>
      </c>
      <c r="J23" s="15" t="s">
        <v>35</v>
      </c>
      <c r="K23" s="15" t="s">
        <v>35</v>
      </c>
      <c r="L23" s="15" t="s">
        <v>35</v>
      </c>
      <c r="M23" s="15">
        <v>0</v>
      </c>
      <c r="N23" s="13" t="s">
        <v>35</v>
      </c>
      <c r="O23" s="13" t="s">
        <v>100</v>
      </c>
      <c r="P23" s="13" t="s">
        <v>101</v>
      </c>
      <c r="Q23" s="16">
        <f t="shared" si="0"/>
        <v>199846.92</v>
      </c>
      <c r="R23" s="16">
        <v>0</v>
      </c>
      <c r="S23" s="16">
        <v>199798.92</v>
      </c>
      <c r="T23" s="16">
        <v>0</v>
      </c>
      <c r="U23" s="16">
        <v>16</v>
      </c>
      <c r="V23" s="16">
        <v>0</v>
      </c>
      <c r="W23" s="15">
        <v>0</v>
      </c>
      <c r="X23" s="16">
        <v>16</v>
      </c>
      <c r="Y23" s="15">
        <v>0</v>
      </c>
      <c r="Z23" s="16">
        <v>0</v>
      </c>
      <c r="AA23" s="16">
        <v>8</v>
      </c>
      <c r="AB23" s="16">
        <v>0</v>
      </c>
      <c r="AC23" s="16">
        <v>0</v>
      </c>
      <c r="AD23" s="35">
        <v>8</v>
      </c>
      <c r="AE23" s="16">
        <v>0</v>
      </c>
    </row>
    <row r="24" spans="1:31" x14ac:dyDescent="0.25">
      <c r="A24" s="13" t="s">
        <v>41</v>
      </c>
      <c r="B24" s="14" t="s">
        <v>70</v>
      </c>
      <c r="C24" s="13" t="s">
        <v>51</v>
      </c>
      <c r="D24" s="13" t="s">
        <v>38</v>
      </c>
      <c r="E24" s="13" t="s">
        <v>392</v>
      </c>
      <c r="F24" s="13" t="s">
        <v>406</v>
      </c>
      <c r="G24" s="13" t="s">
        <v>34</v>
      </c>
      <c r="H24" s="13" t="s">
        <v>103</v>
      </c>
      <c r="I24" s="15" t="s">
        <v>35</v>
      </c>
      <c r="J24" s="15" t="s">
        <v>35</v>
      </c>
      <c r="K24" s="15" t="s">
        <v>35</v>
      </c>
      <c r="L24" s="15" t="s">
        <v>35</v>
      </c>
      <c r="M24" s="15">
        <v>0</v>
      </c>
      <c r="N24" s="13" t="s">
        <v>35</v>
      </c>
      <c r="O24" s="13" t="s">
        <v>36</v>
      </c>
      <c r="P24" s="13" t="s">
        <v>35</v>
      </c>
      <c r="Q24" s="16">
        <f t="shared" si="0"/>
        <v>19043419.203600001</v>
      </c>
      <c r="R24" s="16">
        <v>0</v>
      </c>
      <c r="S24" s="16">
        <v>13431727.699999999</v>
      </c>
      <c r="T24" s="16">
        <v>0</v>
      </c>
      <c r="U24" s="16">
        <v>16</v>
      </c>
      <c r="V24" s="16">
        <v>0</v>
      </c>
      <c r="W24" s="15">
        <v>4837623.71</v>
      </c>
      <c r="X24" s="16">
        <v>16</v>
      </c>
      <c r="Y24" s="15">
        <v>774019.79359999998</v>
      </c>
      <c r="Z24" s="16">
        <v>0</v>
      </c>
      <c r="AA24" s="16">
        <v>8</v>
      </c>
      <c r="AB24" s="16">
        <v>0</v>
      </c>
      <c r="AC24" s="16">
        <v>0</v>
      </c>
      <c r="AD24" s="35">
        <v>8</v>
      </c>
      <c r="AE24" s="16">
        <v>0</v>
      </c>
    </row>
    <row r="25" spans="1:31" x14ac:dyDescent="0.25">
      <c r="A25" s="13" t="s">
        <v>42</v>
      </c>
      <c r="B25" s="14" t="s">
        <v>70</v>
      </c>
      <c r="C25" s="13" t="s">
        <v>51</v>
      </c>
      <c r="D25" s="13" t="s">
        <v>38</v>
      </c>
      <c r="E25" s="13" t="s">
        <v>392</v>
      </c>
      <c r="F25" s="13" t="s">
        <v>406</v>
      </c>
      <c r="G25" s="13" t="s">
        <v>34</v>
      </c>
      <c r="H25" s="13" t="s">
        <v>105</v>
      </c>
      <c r="I25" s="15" t="s">
        <v>35</v>
      </c>
      <c r="J25" s="15" t="s">
        <v>35</v>
      </c>
      <c r="K25" s="15" t="s">
        <v>35</v>
      </c>
      <c r="L25" s="15" t="s">
        <v>35</v>
      </c>
      <c r="M25" s="15">
        <v>0</v>
      </c>
      <c r="N25" s="13" t="s">
        <v>35</v>
      </c>
      <c r="O25" s="13" t="s">
        <v>106</v>
      </c>
      <c r="P25" s="13" t="s">
        <v>107</v>
      </c>
      <c r="Q25" s="16">
        <f t="shared" si="0"/>
        <v>2518344.7842000001</v>
      </c>
      <c r="R25" s="16">
        <v>0</v>
      </c>
      <c r="S25" s="16">
        <v>868801.04000000027</v>
      </c>
      <c r="T25" s="16">
        <v>1421979.0898</v>
      </c>
      <c r="U25" s="16">
        <v>16</v>
      </c>
      <c r="V25" s="16">
        <v>227516.6544</v>
      </c>
      <c r="W25" s="15">
        <v>0</v>
      </c>
      <c r="X25" s="16">
        <v>16</v>
      </c>
      <c r="Y25" s="15">
        <v>0</v>
      </c>
      <c r="Z25" s="16">
        <v>0</v>
      </c>
      <c r="AA25" s="16">
        <v>8</v>
      </c>
      <c r="AB25" s="16">
        <v>0</v>
      </c>
      <c r="AC25" s="16">
        <v>0</v>
      </c>
      <c r="AD25" s="35">
        <v>8</v>
      </c>
      <c r="AE25" s="16">
        <v>0</v>
      </c>
    </row>
    <row r="26" spans="1:31" x14ac:dyDescent="0.25">
      <c r="A26" s="13" t="s">
        <v>43</v>
      </c>
      <c r="B26" s="14" t="s">
        <v>70</v>
      </c>
      <c r="C26" s="13" t="s">
        <v>51</v>
      </c>
      <c r="D26" s="13" t="s">
        <v>38</v>
      </c>
      <c r="E26" s="13" t="s">
        <v>392</v>
      </c>
      <c r="F26" s="13" t="s">
        <v>406</v>
      </c>
      <c r="G26" s="13" t="s">
        <v>34</v>
      </c>
      <c r="H26" s="13" t="s">
        <v>109</v>
      </c>
      <c r="I26" s="15" t="s">
        <v>35</v>
      </c>
      <c r="J26" s="15" t="s">
        <v>35</v>
      </c>
      <c r="K26" s="15" t="s">
        <v>35</v>
      </c>
      <c r="L26" s="15" t="s">
        <v>35</v>
      </c>
      <c r="M26" s="15">
        <v>0</v>
      </c>
      <c r="N26" s="13" t="s">
        <v>35</v>
      </c>
      <c r="O26" s="13" t="s">
        <v>36</v>
      </c>
      <c r="P26" s="13" t="s">
        <v>35</v>
      </c>
      <c r="Q26" s="16">
        <f t="shared" si="0"/>
        <v>3406346.4674000004</v>
      </c>
      <c r="R26" s="16">
        <v>0</v>
      </c>
      <c r="S26" s="16">
        <v>1839457.0150000001</v>
      </c>
      <c r="T26" s="16">
        <v>0</v>
      </c>
      <c r="U26" s="16">
        <v>16</v>
      </c>
      <c r="V26" s="16">
        <v>0</v>
      </c>
      <c r="W26" s="15">
        <v>1350725.3900000001</v>
      </c>
      <c r="X26" s="16">
        <v>16</v>
      </c>
      <c r="Y26" s="15">
        <v>216116.0624</v>
      </c>
      <c r="Z26" s="16">
        <v>0</v>
      </c>
      <c r="AA26" s="16">
        <v>8</v>
      </c>
      <c r="AB26" s="16">
        <v>0</v>
      </c>
      <c r="AC26" s="16">
        <v>0</v>
      </c>
      <c r="AD26" s="35">
        <v>8</v>
      </c>
      <c r="AE26" s="16">
        <v>0</v>
      </c>
    </row>
    <row r="27" spans="1:31" x14ac:dyDescent="0.25">
      <c r="A27" s="13" t="s">
        <v>44</v>
      </c>
      <c r="B27" s="14" t="s">
        <v>70</v>
      </c>
      <c r="C27" s="13" t="s">
        <v>51</v>
      </c>
      <c r="D27" s="13" t="s">
        <v>38</v>
      </c>
      <c r="E27" s="13" t="s">
        <v>392</v>
      </c>
      <c r="F27" s="13" t="s">
        <v>406</v>
      </c>
      <c r="G27" s="13" t="s">
        <v>34</v>
      </c>
      <c r="H27" s="13" t="s">
        <v>110</v>
      </c>
      <c r="I27" s="15" t="s">
        <v>35</v>
      </c>
      <c r="J27" s="15" t="s">
        <v>35</v>
      </c>
      <c r="K27" s="15" t="s">
        <v>35</v>
      </c>
      <c r="L27" s="15" t="s">
        <v>35</v>
      </c>
      <c r="M27" s="15">
        <v>0</v>
      </c>
      <c r="N27" s="13" t="s">
        <v>35</v>
      </c>
      <c r="O27" s="13" t="s">
        <v>111</v>
      </c>
      <c r="P27" s="13" t="s">
        <v>112</v>
      </c>
      <c r="Q27" s="16">
        <f t="shared" si="0"/>
        <v>697599.79669999995</v>
      </c>
      <c r="R27" s="16">
        <v>0</v>
      </c>
      <c r="S27" s="16">
        <v>553653.21499999997</v>
      </c>
      <c r="T27" s="16">
        <v>124050.5015</v>
      </c>
      <c r="U27" s="16">
        <v>16</v>
      </c>
      <c r="V27" s="16">
        <v>19848.0802</v>
      </c>
      <c r="W27" s="15">
        <v>0</v>
      </c>
      <c r="X27" s="16">
        <v>16</v>
      </c>
      <c r="Y27" s="15">
        <v>0</v>
      </c>
      <c r="Z27" s="16">
        <v>0</v>
      </c>
      <c r="AA27" s="16">
        <v>8</v>
      </c>
      <c r="AB27" s="16">
        <v>0</v>
      </c>
      <c r="AC27" s="16">
        <v>0</v>
      </c>
      <c r="AD27" s="35">
        <v>8</v>
      </c>
      <c r="AE27" s="16">
        <v>0</v>
      </c>
    </row>
    <row r="28" spans="1:31" x14ac:dyDescent="0.25">
      <c r="A28" s="13" t="s">
        <v>45</v>
      </c>
      <c r="B28" s="14" t="s">
        <v>70</v>
      </c>
      <c r="C28" s="13" t="s">
        <v>51</v>
      </c>
      <c r="D28" s="13" t="s">
        <v>38</v>
      </c>
      <c r="E28" s="13" t="s">
        <v>392</v>
      </c>
      <c r="F28" s="13" t="s">
        <v>406</v>
      </c>
      <c r="G28" s="13" t="s">
        <v>34</v>
      </c>
      <c r="H28" s="13" t="s">
        <v>113</v>
      </c>
      <c r="I28" s="15" t="s">
        <v>35</v>
      </c>
      <c r="J28" s="15" t="s">
        <v>35</v>
      </c>
      <c r="K28" s="15" t="s">
        <v>35</v>
      </c>
      <c r="L28" s="15" t="s">
        <v>35</v>
      </c>
      <c r="M28" s="15">
        <v>0</v>
      </c>
      <c r="N28" s="13" t="s">
        <v>35</v>
      </c>
      <c r="O28" s="13" t="s">
        <v>36</v>
      </c>
      <c r="P28" s="13" t="s">
        <v>35</v>
      </c>
      <c r="Q28" s="16">
        <f t="shared" si="0"/>
        <v>357381.96359999996</v>
      </c>
      <c r="R28" s="16">
        <v>0</v>
      </c>
      <c r="S28" s="16">
        <v>157576.49999999997</v>
      </c>
      <c r="T28" s="16">
        <v>0</v>
      </c>
      <c r="U28" s="16">
        <v>16</v>
      </c>
      <c r="V28" s="16">
        <v>0</v>
      </c>
      <c r="W28" s="15">
        <v>172204.71</v>
      </c>
      <c r="X28" s="16">
        <v>16</v>
      </c>
      <c r="Y28" s="15">
        <v>27552.7536</v>
      </c>
      <c r="Z28" s="16">
        <v>0</v>
      </c>
      <c r="AA28" s="16">
        <v>8</v>
      </c>
      <c r="AB28" s="16">
        <v>0</v>
      </c>
      <c r="AC28" s="16">
        <v>0</v>
      </c>
      <c r="AD28" s="35">
        <v>8</v>
      </c>
      <c r="AE28" s="16">
        <v>0</v>
      </c>
    </row>
    <row r="29" spans="1:31" x14ac:dyDescent="0.25">
      <c r="A29" s="13" t="s">
        <v>46</v>
      </c>
      <c r="B29" s="14" t="s">
        <v>70</v>
      </c>
      <c r="C29" s="13" t="s">
        <v>51</v>
      </c>
      <c r="D29" s="13" t="s">
        <v>38</v>
      </c>
      <c r="E29" s="13" t="s">
        <v>392</v>
      </c>
      <c r="F29" s="13" t="s">
        <v>406</v>
      </c>
      <c r="G29" s="13" t="s">
        <v>34</v>
      </c>
      <c r="H29" s="13" t="s">
        <v>114</v>
      </c>
      <c r="I29" s="15" t="s">
        <v>35</v>
      </c>
      <c r="J29" s="15" t="s">
        <v>35</v>
      </c>
      <c r="K29" s="15" t="s">
        <v>35</v>
      </c>
      <c r="L29" s="15" t="s">
        <v>35</v>
      </c>
      <c r="M29" s="15">
        <v>0</v>
      </c>
      <c r="N29" s="13" t="s">
        <v>35</v>
      </c>
      <c r="O29" s="13" t="s">
        <v>115</v>
      </c>
      <c r="P29" s="13" t="s">
        <v>116</v>
      </c>
      <c r="Q29" s="16">
        <f t="shared" si="0"/>
        <v>750599.72239999997</v>
      </c>
      <c r="R29" s="16">
        <v>0</v>
      </c>
      <c r="S29" s="16">
        <v>638142.63</v>
      </c>
      <c r="T29" s="16">
        <v>96904.39</v>
      </c>
      <c r="U29" s="16">
        <v>16</v>
      </c>
      <c r="V29" s="16">
        <v>15504.7024</v>
      </c>
      <c r="W29" s="15">
        <v>0</v>
      </c>
      <c r="X29" s="16">
        <v>16</v>
      </c>
      <c r="Y29" s="15">
        <v>0</v>
      </c>
      <c r="Z29" s="16">
        <v>0</v>
      </c>
      <c r="AA29" s="16">
        <v>8</v>
      </c>
      <c r="AB29" s="16">
        <v>0</v>
      </c>
      <c r="AC29" s="16">
        <v>0</v>
      </c>
      <c r="AD29" s="35">
        <v>8</v>
      </c>
      <c r="AE29" s="16">
        <v>0</v>
      </c>
    </row>
    <row r="30" spans="1:31" x14ac:dyDescent="0.25">
      <c r="A30" s="13" t="s">
        <v>47</v>
      </c>
      <c r="B30" s="14" t="s">
        <v>70</v>
      </c>
      <c r="C30" s="13" t="s">
        <v>51</v>
      </c>
      <c r="D30" s="13" t="s">
        <v>38</v>
      </c>
      <c r="E30" s="13" t="s">
        <v>392</v>
      </c>
      <c r="F30" s="13" t="s">
        <v>406</v>
      </c>
      <c r="G30" s="13" t="s">
        <v>34</v>
      </c>
      <c r="H30" s="13" t="s">
        <v>117</v>
      </c>
      <c r="I30" s="15" t="s">
        <v>35</v>
      </c>
      <c r="J30" s="15" t="s">
        <v>35</v>
      </c>
      <c r="K30" s="15" t="s">
        <v>35</v>
      </c>
      <c r="L30" s="15" t="s">
        <v>35</v>
      </c>
      <c r="M30" s="15">
        <v>0</v>
      </c>
      <c r="N30" s="13" t="s">
        <v>35</v>
      </c>
      <c r="O30" s="13" t="s">
        <v>36</v>
      </c>
      <c r="P30" s="13" t="s">
        <v>35</v>
      </c>
      <c r="Q30" s="16">
        <f t="shared" si="0"/>
        <v>2313451.7584000002</v>
      </c>
      <c r="R30" s="16">
        <v>0</v>
      </c>
      <c r="S30" s="16">
        <v>856378.33000000007</v>
      </c>
      <c r="T30" s="16">
        <v>0</v>
      </c>
      <c r="U30" s="16">
        <v>16</v>
      </c>
      <c r="V30" s="16">
        <v>0</v>
      </c>
      <c r="W30" s="15">
        <v>1256056.4038</v>
      </c>
      <c r="X30" s="16">
        <v>16</v>
      </c>
      <c r="Y30" s="15">
        <v>200969.0246</v>
      </c>
      <c r="Z30" s="16">
        <v>0</v>
      </c>
      <c r="AA30" s="16">
        <v>8</v>
      </c>
      <c r="AB30" s="16">
        <v>0</v>
      </c>
      <c r="AC30" s="16">
        <v>0</v>
      </c>
      <c r="AD30" s="35">
        <v>8</v>
      </c>
      <c r="AE30" s="16">
        <v>0</v>
      </c>
    </row>
    <row r="31" spans="1:31" x14ac:dyDescent="0.25">
      <c r="A31" s="13" t="s">
        <v>48</v>
      </c>
      <c r="B31" s="14" t="s">
        <v>70</v>
      </c>
      <c r="C31" s="13" t="s">
        <v>51</v>
      </c>
      <c r="D31" s="13" t="s">
        <v>67</v>
      </c>
      <c r="E31" s="13" t="s">
        <v>398</v>
      </c>
      <c r="F31" s="13" t="s">
        <v>406</v>
      </c>
      <c r="G31" s="13" t="s">
        <v>34</v>
      </c>
      <c r="H31" s="13" t="s">
        <v>126</v>
      </c>
      <c r="I31" s="15" t="s">
        <v>35</v>
      </c>
      <c r="J31" s="15" t="s">
        <v>35</v>
      </c>
      <c r="K31" s="15" t="s">
        <v>35</v>
      </c>
      <c r="L31" s="15" t="s">
        <v>35</v>
      </c>
      <c r="M31" s="15">
        <v>0</v>
      </c>
      <c r="N31" s="13" t="s">
        <v>35</v>
      </c>
      <c r="O31" s="13" t="s">
        <v>36</v>
      </c>
      <c r="P31" s="13" t="s">
        <v>35</v>
      </c>
      <c r="Q31" s="16">
        <f t="shared" si="0"/>
        <v>5740509.398</v>
      </c>
      <c r="R31" s="16">
        <v>0</v>
      </c>
      <c r="S31" s="16">
        <v>3970557.12</v>
      </c>
      <c r="T31" s="16">
        <v>0</v>
      </c>
      <c r="U31" s="16">
        <v>16</v>
      </c>
      <c r="V31" s="16">
        <v>0</v>
      </c>
      <c r="W31" s="15">
        <v>1525779.55</v>
      </c>
      <c r="X31" s="16">
        <v>16</v>
      </c>
      <c r="Y31" s="15">
        <v>244124.72800000003</v>
      </c>
      <c r="Z31" s="16">
        <v>0</v>
      </c>
      <c r="AA31" s="16">
        <v>8</v>
      </c>
      <c r="AB31" s="16">
        <v>0</v>
      </c>
      <c r="AC31" s="16">
        <v>0</v>
      </c>
      <c r="AD31" s="35">
        <v>8</v>
      </c>
      <c r="AE31" s="16">
        <v>0</v>
      </c>
    </row>
    <row r="32" spans="1:31" x14ac:dyDescent="0.25">
      <c r="A32" s="13" t="s">
        <v>50</v>
      </c>
      <c r="B32" s="14" t="s">
        <v>70</v>
      </c>
      <c r="C32" s="13" t="s">
        <v>51</v>
      </c>
      <c r="D32" s="13" t="s">
        <v>67</v>
      </c>
      <c r="E32" s="13" t="s">
        <v>398</v>
      </c>
      <c r="F32" s="13" t="s">
        <v>406</v>
      </c>
      <c r="G32" s="13" t="s">
        <v>34</v>
      </c>
      <c r="H32" s="13" t="s">
        <v>127</v>
      </c>
      <c r="I32" s="15" t="s">
        <v>35</v>
      </c>
      <c r="J32" s="15" t="s">
        <v>35</v>
      </c>
      <c r="K32" s="15" t="s">
        <v>35</v>
      </c>
      <c r="L32" s="15" t="s">
        <v>35</v>
      </c>
      <c r="M32" s="15">
        <v>0</v>
      </c>
      <c r="N32" s="13" t="s">
        <v>35</v>
      </c>
      <c r="O32" s="13" t="s">
        <v>128</v>
      </c>
      <c r="P32" s="13" t="s">
        <v>129</v>
      </c>
      <c r="Q32" s="16">
        <f t="shared" si="0"/>
        <v>572180.58640000003</v>
      </c>
      <c r="R32" s="16">
        <v>0</v>
      </c>
      <c r="S32" s="16">
        <v>377764.1</v>
      </c>
      <c r="T32" s="16">
        <v>167559.04000000001</v>
      </c>
      <c r="U32" s="16">
        <v>16</v>
      </c>
      <c r="V32" s="16">
        <v>26809.446400000001</v>
      </c>
      <c r="W32" s="15">
        <v>0</v>
      </c>
      <c r="X32" s="16">
        <v>16</v>
      </c>
      <c r="Y32" s="15">
        <v>0</v>
      </c>
      <c r="Z32" s="16">
        <v>0</v>
      </c>
      <c r="AA32" s="16">
        <v>8</v>
      </c>
      <c r="AB32" s="16">
        <v>0</v>
      </c>
      <c r="AC32" s="16">
        <v>0</v>
      </c>
      <c r="AD32" s="35">
        <v>8</v>
      </c>
      <c r="AE32" s="16">
        <v>0</v>
      </c>
    </row>
    <row r="33" spans="1:31" x14ac:dyDescent="0.25">
      <c r="A33" s="13" t="s">
        <v>54</v>
      </c>
      <c r="B33" s="14" t="s">
        <v>70</v>
      </c>
      <c r="C33" s="13" t="s">
        <v>51</v>
      </c>
      <c r="D33" s="13" t="s">
        <v>67</v>
      </c>
      <c r="E33" s="13" t="s">
        <v>398</v>
      </c>
      <c r="F33" s="13" t="s">
        <v>406</v>
      </c>
      <c r="G33" s="13" t="s">
        <v>34</v>
      </c>
      <c r="H33" s="13" t="s">
        <v>130</v>
      </c>
      <c r="I33" s="15" t="s">
        <v>35</v>
      </c>
      <c r="J33" s="15" t="s">
        <v>35</v>
      </c>
      <c r="K33" s="15" t="s">
        <v>35</v>
      </c>
      <c r="L33" s="15" t="s">
        <v>35</v>
      </c>
      <c r="M33" s="15">
        <v>0</v>
      </c>
      <c r="N33" s="13" t="s">
        <v>35</v>
      </c>
      <c r="O33" s="13" t="s">
        <v>36</v>
      </c>
      <c r="P33" s="13" t="s">
        <v>35</v>
      </c>
      <c r="Q33" s="16">
        <f t="shared" si="0"/>
        <v>2000946.3025000002</v>
      </c>
      <c r="R33" s="16">
        <v>0</v>
      </c>
      <c r="S33" s="16">
        <v>1073133.5300000003</v>
      </c>
      <c r="T33" s="16">
        <v>0</v>
      </c>
      <c r="U33" s="16">
        <v>16</v>
      </c>
      <c r="V33" s="16">
        <v>0</v>
      </c>
      <c r="W33" s="15">
        <v>799797.21769999992</v>
      </c>
      <c r="X33" s="16">
        <v>16</v>
      </c>
      <c r="Y33" s="15">
        <v>127967.55480000001</v>
      </c>
      <c r="Z33" s="16">
        <v>0</v>
      </c>
      <c r="AA33" s="16">
        <v>8</v>
      </c>
      <c r="AB33" s="16">
        <v>0</v>
      </c>
      <c r="AC33" s="16">
        <v>0</v>
      </c>
      <c r="AD33" s="35">
        <v>8</v>
      </c>
      <c r="AE33" s="16">
        <v>0</v>
      </c>
    </row>
    <row r="34" spans="1:31" x14ac:dyDescent="0.25">
      <c r="A34" s="13" t="s">
        <v>56</v>
      </c>
      <c r="B34" s="14" t="s">
        <v>131</v>
      </c>
      <c r="C34" s="13" t="s">
        <v>51</v>
      </c>
      <c r="D34" s="13" t="s">
        <v>39</v>
      </c>
      <c r="E34" s="18" t="s">
        <v>394</v>
      </c>
      <c r="F34" s="13" t="s">
        <v>404</v>
      </c>
      <c r="G34" s="13" t="s">
        <v>34</v>
      </c>
      <c r="H34" s="13" t="s">
        <v>175</v>
      </c>
      <c r="I34" s="15" t="s">
        <v>35</v>
      </c>
      <c r="J34" s="15" t="s">
        <v>35</v>
      </c>
      <c r="K34" s="15" t="s">
        <v>35</v>
      </c>
      <c r="L34" s="15" t="s">
        <v>35</v>
      </c>
      <c r="M34" s="15">
        <v>0</v>
      </c>
      <c r="N34" s="13" t="s">
        <v>35</v>
      </c>
      <c r="O34" s="13" t="s">
        <v>36</v>
      </c>
      <c r="P34" s="13" t="s">
        <v>35</v>
      </c>
      <c r="Q34" s="16">
        <f t="shared" si="0"/>
        <v>12267577.575500004</v>
      </c>
      <c r="R34" s="16">
        <v>0</v>
      </c>
      <c r="S34" s="16">
        <v>7413695.5550000034</v>
      </c>
      <c r="T34" s="16">
        <v>0</v>
      </c>
      <c r="U34" s="16">
        <v>16</v>
      </c>
      <c r="V34" s="16">
        <v>0</v>
      </c>
      <c r="W34" s="15">
        <v>4184339.6728000003</v>
      </c>
      <c r="X34" s="16">
        <v>16</v>
      </c>
      <c r="Y34" s="15">
        <v>669494.34770000004</v>
      </c>
      <c r="Z34" s="16">
        <v>0</v>
      </c>
      <c r="AA34" s="16">
        <v>8</v>
      </c>
      <c r="AB34" s="16">
        <v>0</v>
      </c>
      <c r="AC34" s="16">
        <v>0</v>
      </c>
      <c r="AD34" s="35">
        <v>8</v>
      </c>
      <c r="AE34" s="16">
        <v>0</v>
      </c>
    </row>
    <row r="35" spans="1:31" x14ac:dyDescent="0.25">
      <c r="A35" s="13" t="s">
        <v>58</v>
      </c>
      <c r="B35" s="14" t="s">
        <v>131</v>
      </c>
      <c r="C35" s="13" t="s">
        <v>51</v>
      </c>
      <c r="D35" s="13" t="s">
        <v>33</v>
      </c>
      <c r="E35" s="13" t="s">
        <v>52</v>
      </c>
      <c r="F35" s="13" t="s">
        <v>405</v>
      </c>
      <c r="G35" s="13" t="s">
        <v>34</v>
      </c>
      <c r="H35" s="13" t="s">
        <v>152</v>
      </c>
      <c r="I35" s="15" t="s">
        <v>35</v>
      </c>
      <c r="J35" s="15" t="s">
        <v>35</v>
      </c>
      <c r="K35" s="15" t="s">
        <v>35</v>
      </c>
      <c r="L35" s="15" t="s">
        <v>35</v>
      </c>
      <c r="M35" s="15">
        <v>0</v>
      </c>
      <c r="N35" s="13" t="s">
        <v>35</v>
      </c>
      <c r="O35" s="13" t="s">
        <v>36</v>
      </c>
      <c r="P35" s="13" t="s">
        <v>35</v>
      </c>
      <c r="Q35" s="16">
        <f t="shared" si="0"/>
        <v>41981230.360499993</v>
      </c>
      <c r="R35" s="16">
        <v>0</v>
      </c>
      <c r="S35" s="16">
        <v>27653221.926699989</v>
      </c>
      <c r="T35" s="16">
        <v>0</v>
      </c>
      <c r="U35" s="16">
        <v>16</v>
      </c>
      <c r="V35" s="16">
        <v>0</v>
      </c>
      <c r="W35" s="15">
        <v>12351690.029100003</v>
      </c>
      <c r="X35" s="16">
        <v>16</v>
      </c>
      <c r="Y35" s="15">
        <v>1976270.4047000001</v>
      </c>
      <c r="Z35" s="16">
        <v>0</v>
      </c>
      <c r="AA35" s="16">
        <v>8</v>
      </c>
      <c r="AB35" s="16">
        <v>0</v>
      </c>
      <c r="AC35" s="16">
        <v>0</v>
      </c>
      <c r="AD35" s="35">
        <v>8</v>
      </c>
      <c r="AE35" s="16">
        <v>0</v>
      </c>
    </row>
    <row r="36" spans="1:31" x14ac:dyDescent="0.25">
      <c r="A36" s="13" t="s">
        <v>62</v>
      </c>
      <c r="B36" s="14" t="s">
        <v>131</v>
      </c>
      <c r="C36" s="13" t="s">
        <v>51</v>
      </c>
      <c r="D36" s="13" t="s">
        <v>33</v>
      </c>
      <c r="E36" s="13" t="s">
        <v>52</v>
      </c>
      <c r="F36" s="13" t="s">
        <v>405</v>
      </c>
      <c r="G36" s="13" t="s">
        <v>85</v>
      </c>
      <c r="H36" s="13" t="s">
        <v>35</v>
      </c>
      <c r="I36" s="15" t="s">
        <v>153</v>
      </c>
      <c r="J36" s="15" t="s">
        <v>35</v>
      </c>
      <c r="K36" s="15" t="s">
        <v>154</v>
      </c>
      <c r="L36" s="15" t="s">
        <v>155</v>
      </c>
      <c r="M36" s="15">
        <v>5.18</v>
      </c>
      <c r="N36" s="13" t="s">
        <v>89</v>
      </c>
      <c r="O36" s="13" t="s">
        <v>156</v>
      </c>
      <c r="P36" s="13" t="s">
        <v>157</v>
      </c>
      <c r="Q36" s="16">
        <f t="shared" si="0"/>
        <v>-139942</v>
      </c>
      <c r="R36" s="16">
        <v>0</v>
      </c>
      <c r="S36" s="16">
        <v>-139990</v>
      </c>
      <c r="T36" s="16">
        <v>0</v>
      </c>
      <c r="U36" s="16">
        <v>16</v>
      </c>
      <c r="V36" s="16">
        <v>0</v>
      </c>
      <c r="W36" s="15">
        <v>0</v>
      </c>
      <c r="X36" s="16">
        <v>16</v>
      </c>
      <c r="Y36" s="15">
        <v>0</v>
      </c>
      <c r="Z36" s="16">
        <v>0</v>
      </c>
      <c r="AA36" s="16">
        <v>8</v>
      </c>
      <c r="AB36" s="16">
        <v>0</v>
      </c>
      <c r="AC36" s="16">
        <v>0</v>
      </c>
      <c r="AD36" s="35">
        <v>8</v>
      </c>
      <c r="AE36" s="16">
        <v>0</v>
      </c>
    </row>
    <row r="37" spans="1:31" x14ac:dyDescent="0.25">
      <c r="A37" s="13" t="s">
        <v>64</v>
      </c>
      <c r="B37" s="14" t="s">
        <v>131</v>
      </c>
      <c r="C37" s="13" t="s">
        <v>51</v>
      </c>
      <c r="D37" s="13" t="s">
        <v>33</v>
      </c>
      <c r="E37" s="13" t="s">
        <v>52</v>
      </c>
      <c r="F37" s="13" t="s">
        <v>405</v>
      </c>
      <c r="G37" s="13" t="s">
        <v>85</v>
      </c>
      <c r="H37" s="13" t="s">
        <v>35</v>
      </c>
      <c r="I37" s="15" t="s">
        <v>158</v>
      </c>
      <c r="J37" s="15" t="s">
        <v>35</v>
      </c>
      <c r="K37" s="15" t="s">
        <v>159</v>
      </c>
      <c r="L37" s="15" t="s">
        <v>160</v>
      </c>
      <c r="M37" s="15">
        <v>2374.9299999999998</v>
      </c>
      <c r="N37" s="13" t="s">
        <v>89</v>
      </c>
      <c r="O37" s="13" t="s">
        <v>161</v>
      </c>
      <c r="P37" s="13" t="s">
        <v>162</v>
      </c>
      <c r="Q37" s="16">
        <f t="shared" si="0"/>
        <v>-139942</v>
      </c>
      <c r="R37" s="16">
        <v>0</v>
      </c>
      <c r="S37" s="16">
        <v>-139990</v>
      </c>
      <c r="T37" s="16">
        <v>0</v>
      </c>
      <c r="U37" s="16">
        <v>16</v>
      </c>
      <c r="V37" s="16">
        <v>0</v>
      </c>
      <c r="W37" s="15">
        <v>0</v>
      </c>
      <c r="X37" s="16">
        <v>16</v>
      </c>
      <c r="Y37" s="15">
        <v>0</v>
      </c>
      <c r="Z37" s="16">
        <v>0</v>
      </c>
      <c r="AA37" s="16">
        <v>8</v>
      </c>
      <c r="AB37" s="16">
        <v>0</v>
      </c>
      <c r="AC37" s="16">
        <v>0</v>
      </c>
      <c r="AD37" s="35">
        <v>8</v>
      </c>
      <c r="AE37" s="16">
        <v>0</v>
      </c>
    </row>
    <row r="38" spans="1:31" x14ac:dyDescent="0.25">
      <c r="A38" s="13" t="s">
        <v>66</v>
      </c>
      <c r="B38" s="14" t="s">
        <v>131</v>
      </c>
      <c r="C38" s="13" t="s">
        <v>51</v>
      </c>
      <c r="D38" s="13" t="s">
        <v>49</v>
      </c>
      <c r="E38" s="13" t="s">
        <v>230</v>
      </c>
      <c r="F38" s="13" t="s">
        <v>405</v>
      </c>
      <c r="G38" s="13" t="s">
        <v>34</v>
      </c>
      <c r="H38" s="13" t="s">
        <v>177</v>
      </c>
      <c r="I38" s="15" t="s">
        <v>35</v>
      </c>
      <c r="J38" s="15" t="s">
        <v>35</v>
      </c>
      <c r="K38" s="15" t="s">
        <v>35</v>
      </c>
      <c r="L38" s="15" t="s">
        <v>35</v>
      </c>
      <c r="M38" s="15">
        <v>0</v>
      </c>
      <c r="N38" s="13" t="s">
        <v>35</v>
      </c>
      <c r="O38" s="13" t="s">
        <v>36</v>
      </c>
      <c r="P38" s="13" t="s">
        <v>35</v>
      </c>
      <c r="Q38" s="16">
        <f t="shared" si="0"/>
        <v>1789949.3630000001</v>
      </c>
      <c r="R38" s="16">
        <v>0</v>
      </c>
      <c r="S38" s="16">
        <v>1480884.845</v>
      </c>
      <c r="T38" s="16">
        <v>0</v>
      </c>
      <c r="U38" s="16">
        <v>16</v>
      </c>
      <c r="V38" s="16">
        <v>0</v>
      </c>
      <c r="W38" s="15">
        <v>266393.55</v>
      </c>
      <c r="X38" s="16">
        <v>16</v>
      </c>
      <c r="Y38" s="15">
        <v>42622.968000000001</v>
      </c>
      <c r="Z38" s="16">
        <v>0</v>
      </c>
      <c r="AA38" s="16">
        <v>8</v>
      </c>
      <c r="AB38" s="16">
        <v>0</v>
      </c>
      <c r="AC38" s="16">
        <v>0</v>
      </c>
      <c r="AD38" s="35">
        <v>8</v>
      </c>
      <c r="AE38" s="16">
        <v>0</v>
      </c>
    </row>
    <row r="39" spans="1:31" x14ac:dyDescent="0.25">
      <c r="A39" s="13" t="s">
        <v>69</v>
      </c>
      <c r="B39" s="14" t="s">
        <v>131</v>
      </c>
      <c r="C39" s="13" t="s">
        <v>51</v>
      </c>
      <c r="D39" s="13" t="s">
        <v>49</v>
      </c>
      <c r="E39" s="13" t="s">
        <v>230</v>
      </c>
      <c r="F39" s="13" t="s">
        <v>405</v>
      </c>
      <c r="G39" s="13" t="s">
        <v>34</v>
      </c>
      <c r="H39" s="13" t="s">
        <v>178</v>
      </c>
      <c r="I39" s="15" t="s">
        <v>35</v>
      </c>
      <c r="J39" s="15" t="s">
        <v>35</v>
      </c>
      <c r="K39" s="15" t="s">
        <v>35</v>
      </c>
      <c r="L39" s="15" t="s">
        <v>35</v>
      </c>
      <c r="M39" s="15">
        <v>0</v>
      </c>
      <c r="N39" s="13" t="s">
        <v>35</v>
      </c>
      <c r="O39" s="13" t="s">
        <v>179</v>
      </c>
      <c r="P39" s="13" t="s">
        <v>180</v>
      </c>
      <c r="Q39" s="16">
        <f t="shared" si="0"/>
        <v>1205884.3332</v>
      </c>
      <c r="R39" s="16">
        <v>0</v>
      </c>
      <c r="S39" s="16">
        <v>256742</v>
      </c>
      <c r="T39" s="16">
        <v>818184.77</v>
      </c>
      <c r="U39" s="16">
        <v>16</v>
      </c>
      <c r="V39" s="16">
        <v>130909.5632</v>
      </c>
      <c r="W39" s="15">
        <v>0</v>
      </c>
      <c r="X39" s="16">
        <v>16</v>
      </c>
      <c r="Y39" s="15">
        <v>0</v>
      </c>
      <c r="Z39" s="16">
        <v>0</v>
      </c>
      <c r="AA39" s="16">
        <v>8</v>
      </c>
      <c r="AB39" s="16">
        <v>0</v>
      </c>
      <c r="AC39" s="16">
        <v>0</v>
      </c>
      <c r="AD39" s="35">
        <v>8</v>
      </c>
      <c r="AE39" s="16">
        <v>0</v>
      </c>
    </row>
    <row r="40" spans="1:31" x14ac:dyDescent="0.25">
      <c r="A40" s="13" t="s">
        <v>71</v>
      </c>
      <c r="B40" s="14" t="s">
        <v>131</v>
      </c>
      <c r="C40" s="13" t="s">
        <v>51</v>
      </c>
      <c r="D40" s="13" t="s">
        <v>49</v>
      </c>
      <c r="E40" s="13" t="s">
        <v>230</v>
      </c>
      <c r="F40" s="13" t="s">
        <v>405</v>
      </c>
      <c r="G40" s="13" t="s">
        <v>34</v>
      </c>
      <c r="H40" s="13" t="s">
        <v>182</v>
      </c>
      <c r="I40" s="15" t="s">
        <v>35</v>
      </c>
      <c r="J40" s="15" t="s">
        <v>35</v>
      </c>
      <c r="K40" s="15" t="s">
        <v>35</v>
      </c>
      <c r="L40" s="15" t="s">
        <v>35</v>
      </c>
      <c r="M40" s="15">
        <v>0</v>
      </c>
      <c r="N40" s="13" t="s">
        <v>35</v>
      </c>
      <c r="O40" s="13" t="s">
        <v>179</v>
      </c>
      <c r="P40" s="13" t="s">
        <v>180</v>
      </c>
      <c r="Q40" s="16">
        <f t="shared" ref="Q40:Q64" si="1">SUM(S40:AE40)</f>
        <v>270820.23440000002</v>
      </c>
      <c r="R40" s="16">
        <v>0</v>
      </c>
      <c r="S40" s="16">
        <v>0</v>
      </c>
      <c r="T40" s="16">
        <v>233424.34</v>
      </c>
      <c r="U40" s="16">
        <v>16</v>
      </c>
      <c r="V40" s="16">
        <v>37347.894399999997</v>
      </c>
      <c r="W40" s="15">
        <v>0</v>
      </c>
      <c r="X40" s="16">
        <v>16</v>
      </c>
      <c r="Y40" s="15">
        <v>0</v>
      </c>
      <c r="Z40" s="16">
        <v>0</v>
      </c>
      <c r="AA40" s="16">
        <v>8</v>
      </c>
      <c r="AB40" s="16">
        <v>0</v>
      </c>
      <c r="AC40" s="16">
        <v>0</v>
      </c>
      <c r="AD40" s="35">
        <v>8</v>
      </c>
      <c r="AE40" s="16">
        <v>0</v>
      </c>
    </row>
    <row r="41" spans="1:31" x14ac:dyDescent="0.25">
      <c r="A41" s="13" t="s">
        <v>72</v>
      </c>
      <c r="B41" s="14" t="s">
        <v>131</v>
      </c>
      <c r="C41" s="13" t="s">
        <v>51</v>
      </c>
      <c r="D41" s="13" t="s">
        <v>49</v>
      </c>
      <c r="E41" s="13" t="s">
        <v>230</v>
      </c>
      <c r="F41" s="13" t="s">
        <v>405</v>
      </c>
      <c r="G41" s="13" t="s">
        <v>34</v>
      </c>
      <c r="H41" s="13" t="s">
        <v>184</v>
      </c>
      <c r="I41" s="15" t="s">
        <v>35</v>
      </c>
      <c r="J41" s="15" t="s">
        <v>35</v>
      </c>
      <c r="K41" s="15" t="s">
        <v>35</v>
      </c>
      <c r="L41" s="15" t="s">
        <v>35</v>
      </c>
      <c r="M41" s="15">
        <v>0</v>
      </c>
      <c r="N41" s="13" t="s">
        <v>35</v>
      </c>
      <c r="O41" s="13" t="s">
        <v>36</v>
      </c>
      <c r="P41" s="13" t="s">
        <v>35</v>
      </c>
      <c r="Q41" s="16">
        <f t="shared" si="1"/>
        <v>21878834.742649999</v>
      </c>
      <c r="R41" s="16">
        <v>0</v>
      </c>
      <c r="S41" s="16">
        <v>14867513.969999999</v>
      </c>
      <c r="T41" s="16">
        <v>0</v>
      </c>
      <c r="U41" s="16">
        <v>16</v>
      </c>
      <c r="V41" s="16">
        <v>0</v>
      </c>
      <c r="W41" s="15">
        <v>6044200.6660499992</v>
      </c>
      <c r="X41" s="16">
        <v>16</v>
      </c>
      <c r="Y41" s="15">
        <v>967072.10660000006</v>
      </c>
      <c r="Z41" s="16">
        <v>0</v>
      </c>
      <c r="AA41" s="16">
        <v>8</v>
      </c>
      <c r="AB41" s="16">
        <v>0</v>
      </c>
      <c r="AC41" s="16">
        <v>0</v>
      </c>
      <c r="AD41" s="35">
        <v>8</v>
      </c>
      <c r="AE41" s="16">
        <v>0</v>
      </c>
    </row>
    <row r="42" spans="1:31" x14ac:dyDescent="0.25">
      <c r="A42" s="13" t="s">
        <v>73</v>
      </c>
      <c r="B42" s="14" t="s">
        <v>131</v>
      </c>
      <c r="C42" s="13" t="s">
        <v>51</v>
      </c>
      <c r="D42" s="13" t="s">
        <v>38</v>
      </c>
      <c r="E42" s="13" t="s">
        <v>392</v>
      </c>
      <c r="F42" s="13" t="s">
        <v>404</v>
      </c>
      <c r="G42" s="13" t="s">
        <v>34</v>
      </c>
      <c r="H42" s="13" t="s">
        <v>164</v>
      </c>
      <c r="I42" s="15" t="s">
        <v>35</v>
      </c>
      <c r="J42" s="15" t="s">
        <v>35</v>
      </c>
      <c r="K42" s="15" t="s">
        <v>35</v>
      </c>
      <c r="L42" s="15" t="s">
        <v>35</v>
      </c>
      <c r="M42" s="15">
        <v>0</v>
      </c>
      <c r="N42" s="13" t="s">
        <v>35</v>
      </c>
      <c r="O42" s="13" t="s">
        <v>36</v>
      </c>
      <c r="P42" s="13" t="s">
        <v>35</v>
      </c>
      <c r="Q42" s="16">
        <f t="shared" si="1"/>
        <v>3190720.8619999997</v>
      </c>
      <c r="R42" s="16">
        <v>0</v>
      </c>
      <c r="S42" s="16">
        <v>2510366.2699999996</v>
      </c>
      <c r="T42" s="16">
        <v>0</v>
      </c>
      <c r="U42" s="16">
        <v>16</v>
      </c>
      <c r="V42" s="16">
        <v>0</v>
      </c>
      <c r="W42" s="15">
        <v>586471.19999999995</v>
      </c>
      <c r="X42" s="16">
        <v>16</v>
      </c>
      <c r="Y42" s="15">
        <v>93835.391999999993</v>
      </c>
      <c r="Z42" s="16">
        <v>0</v>
      </c>
      <c r="AA42" s="16">
        <v>8</v>
      </c>
      <c r="AB42" s="16">
        <v>0</v>
      </c>
      <c r="AC42" s="16">
        <v>0</v>
      </c>
      <c r="AD42" s="35">
        <v>8</v>
      </c>
      <c r="AE42" s="16">
        <v>0</v>
      </c>
    </row>
    <row r="43" spans="1:31" x14ac:dyDescent="0.25">
      <c r="A43" s="13" t="s">
        <v>74</v>
      </c>
      <c r="B43" s="14" t="s">
        <v>131</v>
      </c>
      <c r="C43" s="13" t="s">
        <v>51</v>
      </c>
      <c r="D43" s="13" t="s">
        <v>38</v>
      </c>
      <c r="E43" s="13" t="s">
        <v>392</v>
      </c>
      <c r="F43" s="13" t="s">
        <v>404</v>
      </c>
      <c r="G43" s="13" t="s">
        <v>34</v>
      </c>
      <c r="H43" s="13" t="s">
        <v>166</v>
      </c>
      <c r="I43" s="15" t="s">
        <v>35</v>
      </c>
      <c r="J43" s="15" t="s">
        <v>35</v>
      </c>
      <c r="K43" s="15" t="s">
        <v>35</v>
      </c>
      <c r="L43" s="15" t="s">
        <v>35</v>
      </c>
      <c r="M43" s="15">
        <v>0</v>
      </c>
      <c r="N43" s="13" t="s">
        <v>35</v>
      </c>
      <c r="O43" s="13" t="s">
        <v>167</v>
      </c>
      <c r="P43" s="13" t="s">
        <v>168</v>
      </c>
      <c r="Q43" s="16">
        <f t="shared" si="1"/>
        <v>3631686.145</v>
      </c>
      <c r="R43" s="16">
        <v>0</v>
      </c>
      <c r="S43" s="16">
        <v>2585074.5449999999</v>
      </c>
      <c r="T43" s="16">
        <v>902210</v>
      </c>
      <c r="U43" s="16">
        <v>16</v>
      </c>
      <c r="V43" s="16">
        <v>144353.60000000001</v>
      </c>
      <c r="W43" s="15">
        <v>0</v>
      </c>
      <c r="X43" s="16">
        <v>16</v>
      </c>
      <c r="Y43" s="15">
        <v>0</v>
      </c>
      <c r="Z43" s="16">
        <v>0</v>
      </c>
      <c r="AA43" s="16">
        <v>8</v>
      </c>
      <c r="AB43" s="16">
        <v>0</v>
      </c>
      <c r="AC43" s="16">
        <v>0</v>
      </c>
      <c r="AD43" s="35">
        <v>8</v>
      </c>
      <c r="AE43" s="16">
        <v>0</v>
      </c>
    </row>
    <row r="44" spans="1:31" x14ac:dyDescent="0.25">
      <c r="A44" s="13" t="s">
        <v>75</v>
      </c>
      <c r="B44" s="14" t="s">
        <v>131</v>
      </c>
      <c r="C44" s="13" t="s">
        <v>51</v>
      </c>
      <c r="D44" s="13" t="s">
        <v>38</v>
      </c>
      <c r="E44" s="13" t="s">
        <v>392</v>
      </c>
      <c r="F44" s="13" t="s">
        <v>404</v>
      </c>
      <c r="G44" s="13" t="s">
        <v>34</v>
      </c>
      <c r="H44" s="13" t="s">
        <v>169</v>
      </c>
      <c r="I44" s="15" t="s">
        <v>35</v>
      </c>
      <c r="J44" s="15" t="s">
        <v>35</v>
      </c>
      <c r="K44" s="15" t="s">
        <v>35</v>
      </c>
      <c r="L44" s="15" t="s">
        <v>35</v>
      </c>
      <c r="M44" s="15">
        <v>0</v>
      </c>
      <c r="N44" s="13" t="s">
        <v>35</v>
      </c>
      <c r="O44" s="13" t="s">
        <v>36</v>
      </c>
      <c r="P44" s="13" t="s">
        <v>35</v>
      </c>
      <c r="Q44" s="16">
        <f t="shared" si="1"/>
        <v>10157411.293049999</v>
      </c>
      <c r="R44" s="16">
        <v>0</v>
      </c>
      <c r="S44" s="16">
        <v>6568014.9749999987</v>
      </c>
      <c r="T44" s="16">
        <v>0</v>
      </c>
      <c r="U44" s="16">
        <v>16</v>
      </c>
      <c r="V44" s="16">
        <v>0</v>
      </c>
      <c r="W44" s="15">
        <v>3094265.7914500004</v>
      </c>
      <c r="X44" s="16">
        <v>16</v>
      </c>
      <c r="Y44" s="15">
        <v>495082.52660000004</v>
      </c>
      <c r="Z44" s="16">
        <v>0</v>
      </c>
      <c r="AA44" s="16">
        <v>8</v>
      </c>
      <c r="AB44" s="16">
        <v>0</v>
      </c>
      <c r="AC44" s="16">
        <v>0</v>
      </c>
      <c r="AD44" s="35">
        <v>8</v>
      </c>
      <c r="AE44" s="16">
        <v>0</v>
      </c>
    </row>
    <row r="45" spans="1:31" x14ac:dyDescent="0.25">
      <c r="A45" s="13" t="s">
        <v>978</v>
      </c>
      <c r="B45" s="14" t="s">
        <v>131</v>
      </c>
      <c r="C45" s="13" t="s">
        <v>51</v>
      </c>
      <c r="D45" s="13" t="s">
        <v>38</v>
      </c>
      <c r="E45" s="13" t="s">
        <v>392</v>
      </c>
      <c r="F45" s="13" t="s">
        <v>404</v>
      </c>
      <c r="G45" s="13" t="s">
        <v>34</v>
      </c>
      <c r="H45" s="13" t="s">
        <v>171</v>
      </c>
      <c r="I45" s="15" t="s">
        <v>35</v>
      </c>
      <c r="J45" s="15" t="s">
        <v>35</v>
      </c>
      <c r="K45" s="15" t="s">
        <v>35</v>
      </c>
      <c r="L45" s="15" t="s">
        <v>35</v>
      </c>
      <c r="M45" s="15">
        <v>0</v>
      </c>
      <c r="N45" s="13" t="s">
        <v>35</v>
      </c>
      <c r="O45" s="13" t="s">
        <v>172</v>
      </c>
      <c r="P45" s="13" t="s">
        <v>173</v>
      </c>
      <c r="Q45" s="16">
        <f t="shared" si="1"/>
        <v>635829.27500000002</v>
      </c>
      <c r="R45" s="16">
        <v>0</v>
      </c>
      <c r="S45" s="16">
        <v>633461.27500000002</v>
      </c>
      <c r="T45" s="16">
        <v>2000</v>
      </c>
      <c r="U45" s="16">
        <v>16</v>
      </c>
      <c r="V45" s="16">
        <v>320</v>
      </c>
      <c r="W45" s="15">
        <v>0</v>
      </c>
      <c r="X45" s="16">
        <v>16</v>
      </c>
      <c r="Y45" s="15">
        <v>0</v>
      </c>
      <c r="Z45" s="16">
        <v>0</v>
      </c>
      <c r="AA45" s="16">
        <v>8</v>
      </c>
      <c r="AB45" s="16">
        <v>0</v>
      </c>
      <c r="AC45" s="16">
        <v>0</v>
      </c>
      <c r="AD45" s="35">
        <v>8</v>
      </c>
      <c r="AE45" s="16">
        <v>0</v>
      </c>
    </row>
    <row r="46" spans="1:31" x14ac:dyDescent="0.25">
      <c r="A46" s="13" t="s">
        <v>979</v>
      </c>
      <c r="B46" s="14" t="s">
        <v>185</v>
      </c>
      <c r="C46" s="13" t="s">
        <v>51</v>
      </c>
      <c r="D46" s="13" t="s">
        <v>39</v>
      </c>
      <c r="E46" s="18" t="s">
        <v>394</v>
      </c>
      <c r="F46" s="13" t="s">
        <v>405</v>
      </c>
      <c r="G46" s="13" t="s">
        <v>34</v>
      </c>
      <c r="H46" s="13" t="s">
        <v>218</v>
      </c>
      <c r="I46" s="15" t="s">
        <v>35</v>
      </c>
      <c r="J46" s="15" t="s">
        <v>35</v>
      </c>
      <c r="K46" s="15" t="s">
        <v>35</v>
      </c>
      <c r="L46" s="15" t="s">
        <v>35</v>
      </c>
      <c r="M46" s="15">
        <v>0</v>
      </c>
      <c r="N46" s="13" t="s">
        <v>35</v>
      </c>
      <c r="O46" s="13" t="s">
        <v>36</v>
      </c>
      <c r="P46" s="13" t="s">
        <v>35</v>
      </c>
      <c r="Q46" s="16">
        <f t="shared" si="1"/>
        <v>8778841.0406500008</v>
      </c>
      <c r="R46" s="16">
        <v>0</v>
      </c>
      <c r="S46" s="16">
        <v>5544584.5822500009</v>
      </c>
      <c r="T46" s="16">
        <v>0</v>
      </c>
      <c r="U46" s="16">
        <v>16</v>
      </c>
      <c r="V46" s="16">
        <v>0</v>
      </c>
      <c r="W46" s="15">
        <v>2788110.7399999998</v>
      </c>
      <c r="X46" s="16">
        <v>16</v>
      </c>
      <c r="Y46" s="15">
        <v>446097.71840000007</v>
      </c>
      <c r="Z46" s="16">
        <v>0</v>
      </c>
      <c r="AA46" s="16">
        <v>8</v>
      </c>
      <c r="AB46" s="16">
        <v>0</v>
      </c>
      <c r="AC46" s="16">
        <v>0</v>
      </c>
      <c r="AD46" s="35">
        <v>8</v>
      </c>
      <c r="AE46" s="16">
        <v>0</v>
      </c>
    </row>
    <row r="47" spans="1:31" x14ac:dyDescent="0.25">
      <c r="A47" s="13" t="s">
        <v>980</v>
      </c>
      <c r="B47" s="14" t="s">
        <v>185</v>
      </c>
      <c r="C47" s="13" t="s">
        <v>51</v>
      </c>
      <c r="D47" s="13" t="s">
        <v>39</v>
      </c>
      <c r="E47" s="18" t="s">
        <v>394</v>
      </c>
      <c r="F47" s="13" t="s">
        <v>405</v>
      </c>
      <c r="G47" s="13" t="s">
        <v>34</v>
      </c>
      <c r="H47" s="13" t="s">
        <v>220</v>
      </c>
      <c r="I47" s="15" t="s">
        <v>35</v>
      </c>
      <c r="J47" s="15" t="s">
        <v>35</v>
      </c>
      <c r="K47" s="15" t="s">
        <v>35</v>
      </c>
      <c r="L47" s="15" t="s">
        <v>35</v>
      </c>
      <c r="M47" s="15">
        <v>0</v>
      </c>
      <c r="N47" s="13" t="s">
        <v>35</v>
      </c>
      <c r="O47" s="13" t="s">
        <v>221</v>
      </c>
      <c r="P47" s="13" t="s">
        <v>222</v>
      </c>
      <c r="Q47" s="16">
        <f t="shared" si="1"/>
        <v>315384.74320000003</v>
      </c>
      <c r="R47" s="16">
        <v>0</v>
      </c>
      <c r="S47" s="16">
        <v>0</v>
      </c>
      <c r="T47" s="16">
        <v>271842.02</v>
      </c>
      <c r="U47" s="16">
        <v>16</v>
      </c>
      <c r="V47" s="16">
        <v>43494.7232</v>
      </c>
      <c r="W47" s="15">
        <v>0</v>
      </c>
      <c r="X47" s="16">
        <v>16</v>
      </c>
      <c r="Y47" s="15">
        <v>0</v>
      </c>
      <c r="Z47" s="16">
        <v>0</v>
      </c>
      <c r="AA47" s="16">
        <v>8</v>
      </c>
      <c r="AB47" s="16">
        <v>0</v>
      </c>
      <c r="AC47" s="16">
        <v>0</v>
      </c>
      <c r="AD47" s="35">
        <v>8</v>
      </c>
      <c r="AE47" s="16">
        <v>0</v>
      </c>
    </row>
    <row r="48" spans="1:31" x14ac:dyDescent="0.25">
      <c r="A48" s="13" t="s">
        <v>981</v>
      </c>
      <c r="B48" s="14" t="s">
        <v>185</v>
      </c>
      <c r="C48" s="13" t="s">
        <v>51</v>
      </c>
      <c r="D48" s="13" t="s">
        <v>39</v>
      </c>
      <c r="E48" s="18" t="s">
        <v>394</v>
      </c>
      <c r="F48" s="13" t="s">
        <v>405</v>
      </c>
      <c r="G48" s="13" t="s">
        <v>34</v>
      </c>
      <c r="H48" s="13" t="s">
        <v>224</v>
      </c>
      <c r="I48" s="15" t="s">
        <v>35</v>
      </c>
      <c r="J48" s="15" t="s">
        <v>35</v>
      </c>
      <c r="K48" s="15" t="s">
        <v>35</v>
      </c>
      <c r="L48" s="15" t="s">
        <v>35</v>
      </c>
      <c r="M48" s="15">
        <v>0</v>
      </c>
      <c r="N48" s="13" t="s">
        <v>35</v>
      </c>
      <c r="O48" s="13" t="s">
        <v>225</v>
      </c>
      <c r="P48" s="13" t="s">
        <v>226</v>
      </c>
      <c r="Q48" s="16">
        <f t="shared" si="1"/>
        <v>1104825.5593000001</v>
      </c>
      <c r="R48" s="16">
        <v>0</v>
      </c>
      <c r="S48" s="16">
        <v>549775.07500000007</v>
      </c>
      <c r="T48" s="16">
        <v>478450.41749999998</v>
      </c>
      <c r="U48" s="16">
        <v>16</v>
      </c>
      <c r="V48" s="16">
        <v>76552.066800000001</v>
      </c>
      <c r="W48" s="15">
        <v>0</v>
      </c>
      <c r="X48" s="16">
        <v>16</v>
      </c>
      <c r="Y48" s="15">
        <v>0</v>
      </c>
      <c r="Z48" s="16">
        <v>0</v>
      </c>
      <c r="AA48" s="16">
        <v>8</v>
      </c>
      <c r="AB48" s="16">
        <v>0</v>
      </c>
      <c r="AC48" s="16">
        <v>0</v>
      </c>
      <c r="AD48" s="35">
        <v>8</v>
      </c>
      <c r="AE48" s="16">
        <v>0</v>
      </c>
    </row>
    <row r="49" spans="1:31" x14ac:dyDescent="0.25">
      <c r="A49" s="13" t="s">
        <v>982</v>
      </c>
      <c r="B49" s="14" t="s">
        <v>185</v>
      </c>
      <c r="C49" s="13" t="s">
        <v>51</v>
      </c>
      <c r="D49" s="13" t="s">
        <v>39</v>
      </c>
      <c r="E49" s="18" t="s">
        <v>394</v>
      </c>
      <c r="F49" s="13" t="s">
        <v>405</v>
      </c>
      <c r="G49" s="13" t="s">
        <v>34</v>
      </c>
      <c r="H49" s="13" t="s">
        <v>228</v>
      </c>
      <c r="I49" s="15" t="s">
        <v>35</v>
      </c>
      <c r="J49" s="15" t="s">
        <v>35</v>
      </c>
      <c r="K49" s="15" t="s">
        <v>35</v>
      </c>
      <c r="L49" s="15" t="s">
        <v>35</v>
      </c>
      <c r="M49" s="15">
        <v>0</v>
      </c>
      <c r="N49" s="13" t="s">
        <v>35</v>
      </c>
      <c r="O49" s="13" t="s">
        <v>36</v>
      </c>
      <c r="P49" s="13" t="s">
        <v>35</v>
      </c>
      <c r="Q49" s="16">
        <f t="shared" si="1"/>
        <v>6372963.9909499995</v>
      </c>
      <c r="R49" s="16">
        <v>0</v>
      </c>
      <c r="S49" s="16">
        <v>4241944.8117499994</v>
      </c>
      <c r="T49" s="16">
        <v>0</v>
      </c>
      <c r="U49" s="16">
        <v>16</v>
      </c>
      <c r="V49" s="16">
        <v>0</v>
      </c>
      <c r="W49" s="15">
        <v>1837044.1199999999</v>
      </c>
      <c r="X49" s="16">
        <v>16</v>
      </c>
      <c r="Y49" s="15">
        <v>293927.05920000002</v>
      </c>
      <c r="Z49" s="16">
        <v>0</v>
      </c>
      <c r="AA49" s="16">
        <v>8</v>
      </c>
      <c r="AB49" s="16">
        <v>0</v>
      </c>
      <c r="AC49" s="16">
        <v>0</v>
      </c>
      <c r="AD49" s="35">
        <v>8</v>
      </c>
      <c r="AE49" s="16">
        <v>0</v>
      </c>
    </row>
    <row r="50" spans="1:31" x14ac:dyDescent="0.25">
      <c r="A50" s="13" t="s">
        <v>983</v>
      </c>
      <c r="B50" s="14" t="s">
        <v>185</v>
      </c>
      <c r="C50" s="13" t="s">
        <v>51</v>
      </c>
      <c r="D50" s="13" t="s">
        <v>33</v>
      </c>
      <c r="E50" s="13" t="s">
        <v>52</v>
      </c>
      <c r="F50" s="13" t="s">
        <v>403</v>
      </c>
      <c r="G50" s="13" t="s">
        <v>34</v>
      </c>
      <c r="H50" s="13" t="s">
        <v>206</v>
      </c>
      <c r="I50" s="15" t="s">
        <v>35</v>
      </c>
      <c r="J50" s="15" t="s">
        <v>35</v>
      </c>
      <c r="K50" s="15" t="s">
        <v>35</v>
      </c>
      <c r="L50" s="15" t="s">
        <v>35</v>
      </c>
      <c r="M50" s="15">
        <v>0</v>
      </c>
      <c r="N50" s="13" t="s">
        <v>35</v>
      </c>
      <c r="O50" s="13" t="s">
        <v>36</v>
      </c>
      <c r="P50" s="13" t="s">
        <v>35</v>
      </c>
      <c r="Q50" s="16">
        <f t="shared" si="1"/>
        <v>11213985.1513</v>
      </c>
      <c r="R50" s="16">
        <v>0</v>
      </c>
      <c r="S50" s="16">
        <v>6933948.8700000001</v>
      </c>
      <c r="T50" s="16">
        <v>0</v>
      </c>
      <c r="U50" s="16">
        <v>16</v>
      </c>
      <c r="V50" s="16">
        <v>0</v>
      </c>
      <c r="W50" s="15">
        <v>3689645.07</v>
      </c>
      <c r="X50" s="16">
        <v>16</v>
      </c>
      <c r="Y50" s="15">
        <v>590343.21129999997</v>
      </c>
      <c r="Z50" s="16">
        <v>0</v>
      </c>
      <c r="AA50" s="16">
        <v>8</v>
      </c>
      <c r="AB50" s="16">
        <v>0</v>
      </c>
      <c r="AC50" s="16">
        <v>0</v>
      </c>
      <c r="AD50" s="35">
        <v>8</v>
      </c>
      <c r="AE50" s="16">
        <v>0</v>
      </c>
    </row>
    <row r="51" spans="1:31" x14ac:dyDescent="0.25">
      <c r="A51" s="13" t="s">
        <v>984</v>
      </c>
      <c r="B51" s="14" t="s">
        <v>185</v>
      </c>
      <c r="C51" s="13" t="s">
        <v>51</v>
      </c>
      <c r="D51" s="13" t="s">
        <v>33</v>
      </c>
      <c r="E51" s="13" t="s">
        <v>52</v>
      </c>
      <c r="F51" s="13" t="s">
        <v>403</v>
      </c>
      <c r="G51" s="13" t="s">
        <v>34</v>
      </c>
      <c r="H51" s="13" t="s">
        <v>208</v>
      </c>
      <c r="I51" s="15" t="s">
        <v>35</v>
      </c>
      <c r="J51" s="15" t="s">
        <v>35</v>
      </c>
      <c r="K51" s="15" t="s">
        <v>35</v>
      </c>
      <c r="L51" s="15" t="s">
        <v>35</v>
      </c>
      <c r="M51" s="15">
        <v>0</v>
      </c>
      <c r="N51" s="13" t="s">
        <v>35</v>
      </c>
      <c r="O51" s="13" t="s">
        <v>36</v>
      </c>
      <c r="P51" s="13" t="s">
        <v>35</v>
      </c>
      <c r="Q51" s="16">
        <f t="shared" si="1"/>
        <v>703921.99</v>
      </c>
      <c r="R51" s="16">
        <v>0</v>
      </c>
      <c r="S51" s="16">
        <v>143900</v>
      </c>
      <c r="T51" s="16">
        <v>0</v>
      </c>
      <c r="U51" s="16">
        <v>16</v>
      </c>
      <c r="V51" s="16">
        <v>0</v>
      </c>
      <c r="W51" s="15">
        <v>482736.2</v>
      </c>
      <c r="X51" s="16">
        <v>16</v>
      </c>
      <c r="Y51" s="15">
        <v>77237.789999999994</v>
      </c>
      <c r="Z51" s="16">
        <v>0</v>
      </c>
      <c r="AA51" s="16">
        <v>8</v>
      </c>
      <c r="AB51" s="16">
        <v>0</v>
      </c>
      <c r="AC51" s="16">
        <v>0</v>
      </c>
      <c r="AD51" s="35">
        <v>8</v>
      </c>
      <c r="AE51" s="16">
        <v>0</v>
      </c>
    </row>
    <row r="52" spans="1:31" x14ac:dyDescent="0.25">
      <c r="A52" s="13" t="s">
        <v>985</v>
      </c>
      <c r="B52" s="14" t="s">
        <v>185</v>
      </c>
      <c r="C52" s="13" t="s">
        <v>51</v>
      </c>
      <c r="D52" s="13" t="s">
        <v>33</v>
      </c>
      <c r="E52" s="13" t="s">
        <v>52</v>
      </c>
      <c r="F52" s="13" t="s">
        <v>403</v>
      </c>
      <c r="G52" s="13" t="s">
        <v>34</v>
      </c>
      <c r="H52" s="13" t="s">
        <v>210</v>
      </c>
      <c r="I52" s="15" t="s">
        <v>35</v>
      </c>
      <c r="J52" s="15" t="s">
        <v>35</v>
      </c>
      <c r="K52" s="15" t="s">
        <v>35</v>
      </c>
      <c r="L52" s="15" t="s">
        <v>35</v>
      </c>
      <c r="M52" s="15">
        <v>0</v>
      </c>
      <c r="N52" s="13" t="s">
        <v>35</v>
      </c>
      <c r="O52" s="13" t="s">
        <v>211</v>
      </c>
      <c r="P52" s="13" t="s">
        <v>212</v>
      </c>
      <c r="Q52" s="16">
        <f t="shared" si="1"/>
        <v>1491200.7551999998</v>
      </c>
      <c r="R52" s="16">
        <v>0</v>
      </c>
      <c r="S52" s="16">
        <v>1200323.3899999999</v>
      </c>
      <c r="T52" s="16">
        <v>250714.97</v>
      </c>
      <c r="U52" s="16">
        <v>16</v>
      </c>
      <c r="V52" s="16">
        <v>40114.395199999999</v>
      </c>
      <c r="W52" s="15">
        <v>0</v>
      </c>
      <c r="X52" s="16">
        <v>16</v>
      </c>
      <c r="Y52" s="15">
        <v>0</v>
      </c>
      <c r="Z52" s="16">
        <v>0</v>
      </c>
      <c r="AA52" s="16">
        <v>8</v>
      </c>
      <c r="AB52" s="16">
        <v>0</v>
      </c>
      <c r="AC52" s="16">
        <v>0</v>
      </c>
      <c r="AD52" s="35">
        <v>8</v>
      </c>
      <c r="AE52" s="16">
        <v>0</v>
      </c>
    </row>
    <row r="53" spans="1:31" x14ac:dyDescent="0.25">
      <c r="A53" s="13" t="s">
        <v>986</v>
      </c>
      <c r="B53" s="14" t="s">
        <v>185</v>
      </c>
      <c r="C53" s="13" t="s">
        <v>51</v>
      </c>
      <c r="D53" s="13" t="s">
        <v>33</v>
      </c>
      <c r="E53" s="13" t="s">
        <v>52</v>
      </c>
      <c r="F53" s="13" t="s">
        <v>403</v>
      </c>
      <c r="G53" s="13" t="s">
        <v>34</v>
      </c>
      <c r="H53" s="13" t="s">
        <v>214</v>
      </c>
      <c r="I53" s="15" t="s">
        <v>35</v>
      </c>
      <c r="J53" s="15" t="s">
        <v>35</v>
      </c>
      <c r="K53" s="15" t="s">
        <v>35</v>
      </c>
      <c r="L53" s="15" t="s">
        <v>35</v>
      </c>
      <c r="M53" s="15">
        <v>0</v>
      </c>
      <c r="N53" s="13" t="s">
        <v>35</v>
      </c>
      <c r="O53" s="13" t="s">
        <v>36</v>
      </c>
      <c r="P53" s="13" t="s">
        <v>35</v>
      </c>
      <c r="Q53" s="16">
        <f t="shared" si="1"/>
        <v>17793224.120000001</v>
      </c>
      <c r="R53" s="16">
        <v>0</v>
      </c>
      <c r="S53" s="16">
        <v>11653831.189999999</v>
      </c>
      <c r="T53" s="16">
        <v>0</v>
      </c>
      <c r="U53" s="16">
        <v>16</v>
      </c>
      <c r="V53" s="16">
        <v>0</v>
      </c>
      <c r="W53" s="15">
        <v>5292538.7300000004</v>
      </c>
      <c r="X53" s="16">
        <v>16</v>
      </c>
      <c r="Y53" s="15">
        <v>846806.2</v>
      </c>
      <c r="Z53" s="16">
        <v>0</v>
      </c>
      <c r="AA53" s="16">
        <v>8</v>
      </c>
      <c r="AB53" s="16">
        <v>0</v>
      </c>
      <c r="AC53" s="16">
        <v>0</v>
      </c>
      <c r="AD53" s="35">
        <v>8</v>
      </c>
      <c r="AE53" s="16">
        <v>0</v>
      </c>
    </row>
    <row r="54" spans="1:31" x14ac:dyDescent="0.25">
      <c r="A54" s="13" t="s">
        <v>987</v>
      </c>
      <c r="B54" s="14" t="s">
        <v>185</v>
      </c>
      <c r="C54" s="13" t="s">
        <v>51</v>
      </c>
      <c r="D54" s="13" t="s">
        <v>49</v>
      </c>
      <c r="E54" s="13" t="s">
        <v>230</v>
      </c>
      <c r="F54" s="13" t="s">
        <v>403</v>
      </c>
      <c r="G54" s="13" t="s">
        <v>34</v>
      </c>
      <c r="H54" s="13" t="s">
        <v>231</v>
      </c>
      <c r="I54" s="15" t="s">
        <v>35</v>
      </c>
      <c r="J54" s="15" t="s">
        <v>35</v>
      </c>
      <c r="K54" s="15" t="s">
        <v>35</v>
      </c>
      <c r="L54" s="15" t="s">
        <v>35</v>
      </c>
      <c r="M54" s="15">
        <v>0</v>
      </c>
      <c r="N54" s="13" t="s">
        <v>35</v>
      </c>
      <c r="O54" s="13" t="s">
        <v>36</v>
      </c>
      <c r="P54" s="13" t="s">
        <v>35</v>
      </c>
      <c r="Q54" s="16">
        <f t="shared" si="1"/>
        <v>1736350.1104000001</v>
      </c>
      <c r="R54" s="16">
        <v>0</v>
      </c>
      <c r="S54" s="16">
        <v>341614.16999999993</v>
      </c>
      <c r="T54" s="16">
        <v>0</v>
      </c>
      <c r="U54" s="16">
        <v>16</v>
      </c>
      <c r="V54" s="16">
        <v>0</v>
      </c>
      <c r="W54" s="15">
        <v>1202317.1900000002</v>
      </c>
      <c r="X54" s="16">
        <v>16</v>
      </c>
      <c r="Y54" s="15">
        <v>192370.75040000002</v>
      </c>
      <c r="Z54" s="16">
        <v>0</v>
      </c>
      <c r="AA54" s="16">
        <v>8</v>
      </c>
      <c r="AB54" s="16">
        <v>0</v>
      </c>
      <c r="AC54" s="16">
        <v>0</v>
      </c>
      <c r="AD54" s="35">
        <v>8</v>
      </c>
      <c r="AE54" s="16">
        <v>0</v>
      </c>
    </row>
    <row r="55" spans="1:31" x14ac:dyDescent="0.25">
      <c r="A55" s="13" t="s">
        <v>988</v>
      </c>
      <c r="B55" s="14" t="s">
        <v>185</v>
      </c>
      <c r="C55" s="13" t="s">
        <v>51</v>
      </c>
      <c r="D55" s="13" t="s">
        <v>49</v>
      </c>
      <c r="E55" s="13" t="s">
        <v>230</v>
      </c>
      <c r="F55" s="13" t="s">
        <v>403</v>
      </c>
      <c r="G55" s="13" t="s">
        <v>34</v>
      </c>
      <c r="H55" s="13" t="s">
        <v>233</v>
      </c>
      <c r="I55" s="15" t="s">
        <v>35</v>
      </c>
      <c r="J55" s="15" t="s">
        <v>35</v>
      </c>
      <c r="K55" s="15" t="s">
        <v>35</v>
      </c>
      <c r="L55" s="15" t="s">
        <v>35</v>
      </c>
      <c r="M55" s="15">
        <v>0</v>
      </c>
      <c r="N55" s="13" t="s">
        <v>35</v>
      </c>
      <c r="O55" s="13" t="s">
        <v>234</v>
      </c>
      <c r="P55" s="13" t="s">
        <v>235</v>
      </c>
      <c r="Q55" s="16">
        <f t="shared" si="1"/>
        <v>524350.35499999998</v>
      </c>
      <c r="R55" s="16">
        <v>0</v>
      </c>
      <c r="S55" s="16">
        <v>517342.35499999998</v>
      </c>
      <c r="T55" s="16">
        <v>6000</v>
      </c>
      <c r="U55" s="16">
        <v>16</v>
      </c>
      <c r="V55" s="16">
        <v>960</v>
      </c>
      <c r="W55" s="15">
        <v>0</v>
      </c>
      <c r="X55" s="16">
        <v>16</v>
      </c>
      <c r="Y55" s="15">
        <v>0</v>
      </c>
      <c r="Z55" s="16">
        <v>0</v>
      </c>
      <c r="AA55" s="16">
        <v>8</v>
      </c>
      <c r="AB55" s="16">
        <v>0</v>
      </c>
      <c r="AC55" s="16">
        <v>0</v>
      </c>
      <c r="AD55" s="35">
        <v>8</v>
      </c>
      <c r="AE55" s="16">
        <v>0</v>
      </c>
    </row>
    <row r="56" spans="1:31" x14ac:dyDescent="0.25">
      <c r="A56" s="13" t="s">
        <v>989</v>
      </c>
      <c r="B56" s="14" t="s">
        <v>185</v>
      </c>
      <c r="C56" s="13" t="s">
        <v>51</v>
      </c>
      <c r="D56" s="13" t="s">
        <v>49</v>
      </c>
      <c r="E56" s="13" t="s">
        <v>230</v>
      </c>
      <c r="F56" s="13" t="s">
        <v>403</v>
      </c>
      <c r="G56" s="13" t="s">
        <v>34</v>
      </c>
      <c r="H56" s="13" t="s">
        <v>237</v>
      </c>
      <c r="I56" s="15" t="s">
        <v>35</v>
      </c>
      <c r="J56" s="15" t="s">
        <v>35</v>
      </c>
      <c r="K56" s="15" t="s">
        <v>35</v>
      </c>
      <c r="L56" s="15" t="s">
        <v>35</v>
      </c>
      <c r="M56" s="15">
        <v>0</v>
      </c>
      <c r="N56" s="13" t="s">
        <v>35</v>
      </c>
      <c r="O56" s="13" t="s">
        <v>36</v>
      </c>
      <c r="P56" s="13" t="s">
        <v>35</v>
      </c>
      <c r="Q56" s="16">
        <f t="shared" si="1"/>
        <v>3025373.2993999999</v>
      </c>
      <c r="R56" s="16">
        <v>0</v>
      </c>
      <c r="S56" s="16">
        <v>2594817.469</v>
      </c>
      <c r="T56" s="16">
        <v>0</v>
      </c>
      <c r="U56" s="16">
        <v>16</v>
      </c>
      <c r="V56" s="16">
        <v>0</v>
      </c>
      <c r="W56" s="15">
        <v>371127.44</v>
      </c>
      <c r="X56" s="16">
        <v>16</v>
      </c>
      <c r="Y56" s="15">
        <v>59380.390400000004</v>
      </c>
      <c r="Z56" s="16">
        <v>0</v>
      </c>
      <c r="AA56" s="16">
        <v>8</v>
      </c>
      <c r="AB56" s="16">
        <v>0</v>
      </c>
      <c r="AC56" s="16">
        <v>0</v>
      </c>
      <c r="AD56" s="35">
        <v>8</v>
      </c>
      <c r="AE56" s="16">
        <v>0</v>
      </c>
    </row>
    <row r="57" spans="1:31" x14ac:dyDescent="0.25">
      <c r="A57" s="13" t="s">
        <v>76</v>
      </c>
      <c r="B57" s="14" t="s">
        <v>185</v>
      </c>
      <c r="C57" s="13" t="s">
        <v>51</v>
      </c>
      <c r="D57" s="13" t="s">
        <v>49</v>
      </c>
      <c r="E57" s="13" t="s">
        <v>230</v>
      </c>
      <c r="F57" s="13" t="s">
        <v>403</v>
      </c>
      <c r="G57" s="13" t="s">
        <v>34</v>
      </c>
      <c r="H57" s="13" t="s">
        <v>239</v>
      </c>
      <c r="I57" s="15" t="s">
        <v>35</v>
      </c>
      <c r="J57" s="15" t="s">
        <v>35</v>
      </c>
      <c r="K57" s="15" t="s">
        <v>35</v>
      </c>
      <c r="L57" s="15" t="s">
        <v>35</v>
      </c>
      <c r="M57" s="15">
        <v>0</v>
      </c>
      <c r="N57" s="13" t="s">
        <v>35</v>
      </c>
      <c r="O57" s="13" t="s">
        <v>240</v>
      </c>
      <c r="P57" s="13" t="s">
        <v>241</v>
      </c>
      <c r="Q57" s="16">
        <f t="shared" si="1"/>
        <v>440252.46</v>
      </c>
      <c r="R57" s="16">
        <v>0</v>
      </c>
      <c r="S57" s="16">
        <v>217550</v>
      </c>
      <c r="T57" s="16">
        <v>0</v>
      </c>
      <c r="U57" s="16">
        <v>16</v>
      </c>
      <c r="V57" s="16">
        <v>0</v>
      </c>
      <c r="W57" s="15">
        <v>191943.5</v>
      </c>
      <c r="X57" s="16">
        <v>16</v>
      </c>
      <c r="Y57" s="15">
        <v>30710.959999999999</v>
      </c>
      <c r="Z57" s="16">
        <v>0</v>
      </c>
      <c r="AA57" s="16">
        <v>8</v>
      </c>
      <c r="AB57" s="16">
        <v>0</v>
      </c>
      <c r="AC57" s="16">
        <v>0</v>
      </c>
      <c r="AD57" s="35">
        <v>8</v>
      </c>
      <c r="AE57" s="16">
        <v>0</v>
      </c>
    </row>
    <row r="58" spans="1:31" x14ac:dyDescent="0.25">
      <c r="A58" s="13" t="s">
        <v>77</v>
      </c>
      <c r="B58" s="14" t="s">
        <v>185</v>
      </c>
      <c r="C58" s="13" t="s">
        <v>51</v>
      </c>
      <c r="D58" s="13" t="s">
        <v>49</v>
      </c>
      <c r="E58" s="13" t="s">
        <v>230</v>
      </c>
      <c r="F58" s="13" t="s">
        <v>403</v>
      </c>
      <c r="G58" s="13" t="s">
        <v>34</v>
      </c>
      <c r="H58" s="13" t="s">
        <v>243</v>
      </c>
      <c r="I58" s="15" t="s">
        <v>35</v>
      </c>
      <c r="J58" s="15" t="s">
        <v>35</v>
      </c>
      <c r="K58" s="15" t="s">
        <v>35</v>
      </c>
      <c r="L58" s="15" t="s">
        <v>35</v>
      </c>
      <c r="M58" s="15">
        <v>0</v>
      </c>
      <c r="N58" s="13" t="s">
        <v>35</v>
      </c>
      <c r="O58" s="13" t="s">
        <v>234</v>
      </c>
      <c r="P58" s="13" t="s">
        <v>235</v>
      </c>
      <c r="Q58" s="16">
        <f t="shared" si="1"/>
        <v>241947.04</v>
      </c>
      <c r="R58" s="16">
        <v>0</v>
      </c>
      <c r="S58" s="16">
        <v>241899.04</v>
      </c>
      <c r="T58" s="16">
        <v>0</v>
      </c>
      <c r="U58" s="16">
        <v>16</v>
      </c>
      <c r="V58" s="16">
        <v>0</v>
      </c>
      <c r="W58" s="15">
        <v>0</v>
      </c>
      <c r="X58" s="16">
        <v>16</v>
      </c>
      <c r="Y58" s="15">
        <v>0</v>
      </c>
      <c r="Z58" s="16">
        <v>0</v>
      </c>
      <c r="AA58" s="16">
        <v>8</v>
      </c>
      <c r="AB58" s="16">
        <v>0</v>
      </c>
      <c r="AC58" s="16">
        <v>0</v>
      </c>
      <c r="AD58" s="35">
        <v>8</v>
      </c>
      <c r="AE58" s="16">
        <v>0</v>
      </c>
    </row>
    <row r="59" spans="1:31" x14ac:dyDescent="0.25">
      <c r="A59" s="13" t="s">
        <v>78</v>
      </c>
      <c r="B59" s="14" t="s">
        <v>185</v>
      </c>
      <c r="C59" s="13" t="s">
        <v>51</v>
      </c>
      <c r="D59" s="13" t="s">
        <v>49</v>
      </c>
      <c r="E59" s="13" t="s">
        <v>230</v>
      </c>
      <c r="F59" s="13" t="s">
        <v>403</v>
      </c>
      <c r="G59" s="13" t="s">
        <v>34</v>
      </c>
      <c r="H59" s="13" t="s">
        <v>245</v>
      </c>
      <c r="I59" s="15" t="s">
        <v>35</v>
      </c>
      <c r="J59" s="15" t="s">
        <v>35</v>
      </c>
      <c r="K59" s="15" t="s">
        <v>35</v>
      </c>
      <c r="L59" s="15" t="s">
        <v>35</v>
      </c>
      <c r="M59" s="15">
        <v>0</v>
      </c>
      <c r="N59" s="13" t="s">
        <v>35</v>
      </c>
      <c r="O59" s="13" t="s">
        <v>36</v>
      </c>
      <c r="P59" s="13" t="s">
        <v>35</v>
      </c>
      <c r="Q59" s="16">
        <f t="shared" si="1"/>
        <v>7051112.8465000009</v>
      </c>
      <c r="R59" s="16">
        <v>0</v>
      </c>
      <c r="S59" s="16">
        <v>4041758.3365000011</v>
      </c>
      <c r="T59" s="16">
        <v>0</v>
      </c>
      <c r="U59" s="16">
        <v>16</v>
      </c>
      <c r="V59" s="16">
        <v>0</v>
      </c>
      <c r="W59" s="15">
        <v>2594229.75</v>
      </c>
      <c r="X59" s="16">
        <v>16</v>
      </c>
      <c r="Y59" s="15">
        <v>415076.76000000007</v>
      </c>
      <c r="Z59" s="16">
        <v>0</v>
      </c>
      <c r="AA59" s="16">
        <v>8</v>
      </c>
      <c r="AB59" s="16">
        <v>0</v>
      </c>
      <c r="AC59" s="16">
        <v>0</v>
      </c>
      <c r="AD59" s="35">
        <v>8</v>
      </c>
      <c r="AE59" s="16">
        <v>0</v>
      </c>
    </row>
    <row r="60" spans="1:31" x14ac:dyDescent="0.25">
      <c r="A60" s="13" t="s">
        <v>79</v>
      </c>
      <c r="B60" s="14" t="s">
        <v>185</v>
      </c>
      <c r="C60" s="13" t="s">
        <v>51</v>
      </c>
      <c r="D60" s="13" t="s">
        <v>49</v>
      </c>
      <c r="E60" s="13" t="s">
        <v>230</v>
      </c>
      <c r="F60" s="13" t="s">
        <v>403</v>
      </c>
      <c r="G60" s="13" t="s">
        <v>34</v>
      </c>
      <c r="H60" s="13" t="s">
        <v>247</v>
      </c>
      <c r="I60" s="15" t="s">
        <v>35</v>
      </c>
      <c r="J60" s="15" t="s">
        <v>35</v>
      </c>
      <c r="K60" s="15" t="s">
        <v>35</v>
      </c>
      <c r="L60" s="15" t="s">
        <v>35</v>
      </c>
      <c r="M60" s="15">
        <v>0</v>
      </c>
      <c r="N60" s="13" t="s">
        <v>35</v>
      </c>
      <c r="O60" s="13" t="s">
        <v>248</v>
      </c>
      <c r="P60" s="13" t="s">
        <v>249</v>
      </c>
      <c r="Q60" s="16">
        <f t="shared" si="1"/>
        <v>840917.08360000001</v>
      </c>
      <c r="R60" s="16">
        <v>0</v>
      </c>
      <c r="S60" s="16">
        <v>109200</v>
      </c>
      <c r="T60" s="16">
        <v>630749.21</v>
      </c>
      <c r="U60" s="16">
        <v>16</v>
      </c>
      <c r="V60" s="16">
        <v>100919.87360000001</v>
      </c>
      <c r="W60" s="15">
        <v>0</v>
      </c>
      <c r="X60" s="16">
        <v>16</v>
      </c>
      <c r="Y60" s="15">
        <v>0</v>
      </c>
      <c r="Z60" s="16">
        <v>0</v>
      </c>
      <c r="AA60" s="16">
        <v>8</v>
      </c>
      <c r="AB60" s="16">
        <v>0</v>
      </c>
      <c r="AC60" s="16">
        <v>0</v>
      </c>
      <c r="AD60" s="35">
        <v>8</v>
      </c>
      <c r="AE60" s="16">
        <v>0</v>
      </c>
    </row>
    <row r="61" spans="1:31" x14ac:dyDescent="0.25">
      <c r="A61" s="13" t="s">
        <v>80</v>
      </c>
      <c r="B61" s="14" t="s">
        <v>185</v>
      </c>
      <c r="C61" s="13" t="s">
        <v>51</v>
      </c>
      <c r="D61" s="13" t="s">
        <v>49</v>
      </c>
      <c r="E61" s="13" t="s">
        <v>230</v>
      </c>
      <c r="F61" s="13" t="s">
        <v>403</v>
      </c>
      <c r="G61" s="13" t="s">
        <v>34</v>
      </c>
      <c r="H61" s="13" t="s">
        <v>251</v>
      </c>
      <c r="I61" s="15" t="s">
        <v>35</v>
      </c>
      <c r="J61" s="15" t="s">
        <v>35</v>
      </c>
      <c r="K61" s="15" t="s">
        <v>35</v>
      </c>
      <c r="L61" s="15" t="s">
        <v>35</v>
      </c>
      <c r="M61" s="15">
        <v>0</v>
      </c>
      <c r="N61" s="13" t="s">
        <v>35</v>
      </c>
      <c r="O61" s="13" t="s">
        <v>248</v>
      </c>
      <c r="P61" s="13" t="s">
        <v>249</v>
      </c>
      <c r="Q61" s="16">
        <f t="shared" si="1"/>
        <v>364908.27320000005</v>
      </c>
      <c r="R61" s="16">
        <v>0</v>
      </c>
      <c r="S61" s="16">
        <v>215399.76</v>
      </c>
      <c r="T61" s="16">
        <v>128845.27</v>
      </c>
      <c r="U61" s="16">
        <v>16</v>
      </c>
      <c r="V61" s="16">
        <v>20615.243200000001</v>
      </c>
      <c r="W61" s="15">
        <v>0</v>
      </c>
      <c r="X61" s="16">
        <v>16</v>
      </c>
      <c r="Y61" s="15">
        <v>0</v>
      </c>
      <c r="Z61" s="16">
        <v>0</v>
      </c>
      <c r="AA61" s="16">
        <v>8</v>
      </c>
      <c r="AB61" s="16">
        <v>0</v>
      </c>
      <c r="AC61" s="16">
        <v>0</v>
      </c>
      <c r="AD61" s="35">
        <v>8</v>
      </c>
      <c r="AE61" s="16">
        <v>0</v>
      </c>
    </row>
    <row r="62" spans="1:31" x14ac:dyDescent="0.25">
      <c r="A62" s="13" t="s">
        <v>81</v>
      </c>
      <c r="B62" s="14" t="s">
        <v>185</v>
      </c>
      <c r="C62" s="13" t="s">
        <v>51</v>
      </c>
      <c r="D62" s="13" t="s">
        <v>49</v>
      </c>
      <c r="E62" s="13" t="s">
        <v>230</v>
      </c>
      <c r="F62" s="13" t="s">
        <v>403</v>
      </c>
      <c r="G62" s="13" t="s">
        <v>34</v>
      </c>
      <c r="H62" s="13" t="s">
        <v>253</v>
      </c>
      <c r="I62" s="15" t="s">
        <v>35</v>
      </c>
      <c r="J62" s="15" t="s">
        <v>35</v>
      </c>
      <c r="K62" s="15" t="s">
        <v>35</v>
      </c>
      <c r="L62" s="15" t="s">
        <v>35</v>
      </c>
      <c r="M62" s="15">
        <v>0</v>
      </c>
      <c r="N62" s="13" t="s">
        <v>35</v>
      </c>
      <c r="O62" s="13" t="s">
        <v>36</v>
      </c>
      <c r="P62" s="13" t="s">
        <v>35</v>
      </c>
      <c r="Q62" s="16">
        <f t="shared" si="1"/>
        <v>8958576.1992000006</v>
      </c>
      <c r="R62" s="16">
        <v>0</v>
      </c>
      <c r="S62" s="16">
        <v>5670431.8317500018</v>
      </c>
      <c r="T62" s="16">
        <v>0</v>
      </c>
      <c r="U62" s="16">
        <v>16</v>
      </c>
      <c r="V62" s="16">
        <v>0</v>
      </c>
      <c r="W62" s="15">
        <v>2834565.8340499997</v>
      </c>
      <c r="X62" s="16">
        <v>16</v>
      </c>
      <c r="Y62" s="15">
        <v>453530.53340000001</v>
      </c>
      <c r="Z62" s="16">
        <v>0</v>
      </c>
      <c r="AA62" s="16">
        <v>8</v>
      </c>
      <c r="AB62" s="16">
        <v>0</v>
      </c>
      <c r="AC62" s="16">
        <v>0</v>
      </c>
      <c r="AD62" s="35">
        <v>8</v>
      </c>
      <c r="AE62" s="16">
        <v>0</v>
      </c>
    </row>
    <row r="63" spans="1:31" x14ac:dyDescent="0.25">
      <c r="A63" s="13" t="s">
        <v>82</v>
      </c>
      <c r="B63" s="14" t="s">
        <v>185</v>
      </c>
      <c r="C63" s="13" t="s">
        <v>51</v>
      </c>
      <c r="D63" s="13" t="s">
        <v>38</v>
      </c>
      <c r="E63" s="13" t="s">
        <v>392</v>
      </c>
      <c r="F63" s="13" t="s">
        <v>405</v>
      </c>
      <c r="G63" s="13" t="s">
        <v>34</v>
      </c>
      <c r="H63" s="13" t="s">
        <v>216</v>
      </c>
      <c r="I63" s="15" t="s">
        <v>35</v>
      </c>
      <c r="J63" s="15" t="s">
        <v>35</v>
      </c>
      <c r="K63" s="15" t="s">
        <v>35</v>
      </c>
      <c r="L63" s="15" t="s">
        <v>35</v>
      </c>
      <c r="M63" s="15">
        <v>0</v>
      </c>
      <c r="N63" s="13" t="s">
        <v>35</v>
      </c>
      <c r="O63" s="13" t="s">
        <v>36</v>
      </c>
      <c r="P63" s="13" t="s">
        <v>35</v>
      </c>
      <c r="Q63" s="16">
        <f t="shared" si="1"/>
        <v>6289957.8371000001</v>
      </c>
      <c r="R63" s="16">
        <v>0</v>
      </c>
      <c r="S63" s="16">
        <v>4419847.7834999999</v>
      </c>
      <c r="T63" s="16">
        <v>0</v>
      </c>
      <c r="U63" s="16">
        <v>16</v>
      </c>
      <c r="V63" s="16">
        <v>0</v>
      </c>
      <c r="W63" s="15">
        <v>1612122.46</v>
      </c>
      <c r="X63" s="16">
        <v>16</v>
      </c>
      <c r="Y63" s="15">
        <v>257939.59360000002</v>
      </c>
      <c r="Z63" s="16">
        <v>0</v>
      </c>
      <c r="AA63" s="16">
        <v>8</v>
      </c>
      <c r="AB63" s="16">
        <v>0</v>
      </c>
      <c r="AC63" s="16">
        <v>0</v>
      </c>
      <c r="AD63" s="35">
        <v>8</v>
      </c>
      <c r="AE63" s="16">
        <v>0</v>
      </c>
    </row>
    <row r="64" spans="1:31" x14ac:dyDescent="0.25">
      <c r="A64" s="13" t="s">
        <v>84</v>
      </c>
      <c r="B64" s="14" t="s">
        <v>255</v>
      </c>
      <c r="C64" s="13" t="s">
        <v>51</v>
      </c>
      <c r="D64" s="13" t="s">
        <v>39</v>
      </c>
      <c r="E64" s="18" t="s">
        <v>394</v>
      </c>
      <c r="F64" s="13" t="s">
        <v>403</v>
      </c>
      <c r="G64" s="13" t="s">
        <v>34</v>
      </c>
      <c r="H64" s="13" t="s">
        <v>293</v>
      </c>
      <c r="I64" s="15" t="s">
        <v>35</v>
      </c>
      <c r="J64" s="15" t="s">
        <v>35</v>
      </c>
      <c r="K64" s="15" t="s">
        <v>35</v>
      </c>
      <c r="L64" s="15" t="s">
        <v>35</v>
      </c>
      <c r="M64" s="15">
        <v>0</v>
      </c>
      <c r="N64" s="13" t="s">
        <v>35</v>
      </c>
      <c r="O64" s="13" t="s">
        <v>36</v>
      </c>
      <c r="P64" s="13" t="s">
        <v>35</v>
      </c>
      <c r="Q64" s="16">
        <f t="shared" si="1"/>
        <v>27065990.0055</v>
      </c>
      <c r="R64" s="16">
        <v>0</v>
      </c>
      <c r="S64" s="16">
        <v>14054098.799799999</v>
      </c>
      <c r="T64" s="16">
        <v>0</v>
      </c>
      <c r="U64" s="16">
        <v>16</v>
      </c>
      <c r="V64" s="16">
        <v>0</v>
      </c>
      <c r="W64" s="15">
        <v>11089288.6866</v>
      </c>
      <c r="X64" s="16">
        <v>16</v>
      </c>
      <c r="Y64" s="15">
        <v>1774286.1899000003</v>
      </c>
      <c r="Z64" s="16">
        <v>0</v>
      </c>
      <c r="AA64" s="16">
        <v>8</v>
      </c>
      <c r="AB64" s="16">
        <v>0</v>
      </c>
      <c r="AC64" s="16">
        <v>137285.49</v>
      </c>
      <c r="AD64" s="35">
        <v>8</v>
      </c>
      <c r="AE64" s="16">
        <v>10982.8392</v>
      </c>
    </row>
    <row r="65" spans="1:31" x14ac:dyDescent="0.25">
      <c r="A65" s="13" t="s">
        <v>92</v>
      </c>
      <c r="B65" s="14" t="s">
        <v>255</v>
      </c>
      <c r="C65" s="13" t="s">
        <v>51</v>
      </c>
      <c r="D65" s="13" t="s">
        <v>33</v>
      </c>
      <c r="E65" s="13" t="s">
        <v>52</v>
      </c>
      <c r="F65" s="13" t="s">
        <v>399</v>
      </c>
      <c r="G65" s="13" t="s">
        <v>34</v>
      </c>
      <c r="H65" s="13" t="s">
        <v>275</v>
      </c>
      <c r="I65" s="15" t="s">
        <v>35</v>
      </c>
      <c r="J65" s="15" t="s">
        <v>35</v>
      </c>
      <c r="K65" s="15" t="s">
        <v>35</v>
      </c>
      <c r="L65" s="15" t="s">
        <v>35</v>
      </c>
      <c r="M65" s="15">
        <v>0</v>
      </c>
      <c r="N65" s="13" t="s">
        <v>35</v>
      </c>
      <c r="O65" s="13" t="s">
        <v>36</v>
      </c>
      <c r="P65" s="13" t="s">
        <v>35</v>
      </c>
      <c r="Q65" s="16">
        <f>SUM(S65:Y65)</f>
        <v>5145266.18</v>
      </c>
      <c r="R65" s="16">
        <v>0</v>
      </c>
      <c r="S65" s="16">
        <v>2630899.9500000002</v>
      </c>
      <c r="T65" s="16">
        <v>0</v>
      </c>
      <c r="U65" s="16">
        <v>16</v>
      </c>
      <c r="V65" s="16">
        <v>0</v>
      </c>
      <c r="W65" s="15">
        <v>2167529.5099999998</v>
      </c>
      <c r="X65" s="16">
        <v>16</v>
      </c>
      <c r="Y65" s="15">
        <v>346804.72</v>
      </c>
      <c r="Z65" s="16">
        <v>0</v>
      </c>
      <c r="AA65" s="16">
        <v>8</v>
      </c>
      <c r="AB65" s="16">
        <v>0</v>
      </c>
      <c r="AC65" s="16">
        <v>0</v>
      </c>
      <c r="AD65" s="35">
        <v>8</v>
      </c>
      <c r="AE65" s="16">
        <v>0</v>
      </c>
    </row>
    <row r="66" spans="1:31" x14ac:dyDescent="0.25">
      <c r="A66" s="13" t="s">
        <v>96</v>
      </c>
      <c r="B66" s="14" t="s">
        <v>255</v>
      </c>
      <c r="C66" s="13" t="s">
        <v>51</v>
      </c>
      <c r="D66" s="13" t="s">
        <v>33</v>
      </c>
      <c r="E66" s="13" t="s">
        <v>52</v>
      </c>
      <c r="F66" s="13" t="s">
        <v>399</v>
      </c>
      <c r="G66" s="13" t="s">
        <v>34</v>
      </c>
      <c r="H66" s="13" t="s">
        <v>277</v>
      </c>
      <c r="I66" s="15" t="s">
        <v>35</v>
      </c>
      <c r="J66" s="15" t="s">
        <v>35</v>
      </c>
      <c r="K66" s="15" t="s">
        <v>35</v>
      </c>
      <c r="L66" s="15" t="s">
        <v>35</v>
      </c>
      <c r="M66" s="15">
        <v>0</v>
      </c>
      <c r="N66" s="13" t="s">
        <v>35</v>
      </c>
      <c r="O66" s="13" t="s">
        <v>278</v>
      </c>
      <c r="P66" s="13" t="s">
        <v>279</v>
      </c>
      <c r="Q66" s="16">
        <f>SUM(S66:Y66)</f>
        <v>813139.66560000007</v>
      </c>
      <c r="R66" s="16">
        <v>0</v>
      </c>
      <c r="S66" s="16">
        <v>613213.67000000004</v>
      </c>
      <c r="T66" s="16">
        <v>172322.41</v>
      </c>
      <c r="U66" s="16">
        <v>16</v>
      </c>
      <c r="V66" s="16">
        <v>27571.585599999999</v>
      </c>
      <c r="W66" s="15">
        <v>0</v>
      </c>
      <c r="X66" s="16">
        <v>16</v>
      </c>
      <c r="Y66" s="15">
        <v>0</v>
      </c>
      <c r="Z66" s="16">
        <v>0</v>
      </c>
      <c r="AA66" s="16">
        <v>8</v>
      </c>
      <c r="AB66" s="16">
        <v>0</v>
      </c>
      <c r="AC66" s="16">
        <v>0</v>
      </c>
      <c r="AD66" s="35">
        <v>8</v>
      </c>
      <c r="AE66" s="16">
        <v>0</v>
      </c>
    </row>
    <row r="67" spans="1:31" x14ac:dyDescent="0.25">
      <c r="A67" s="13" t="s">
        <v>98</v>
      </c>
      <c r="B67" s="14" t="s">
        <v>255</v>
      </c>
      <c r="C67" s="13" t="s">
        <v>51</v>
      </c>
      <c r="D67" s="13" t="s">
        <v>33</v>
      </c>
      <c r="E67" s="13" t="s">
        <v>52</v>
      </c>
      <c r="F67" s="13" t="s">
        <v>399</v>
      </c>
      <c r="G67" s="13" t="s">
        <v>34</v>
      </c>
      <c r="H67" s="13" t="s">
        <v>281</v>
      </c>
      <c r="I67" s="15" t="s">
        <v>35</v>
      </c>
      <c r="J67" s="15" t="s">
        <v>35</v>
      </c>
      <c r="K67" s="15" t="s">
        <v>35</v>
      </c>
      <c r="L67" s="15" t="s">
        <v>35</v>
      </c>
      <c r="M67" s="15">
        <v>0</v>
      </c>
      <c r="N67" s="13" t="s">
        <v>35</v>
      </c>
      <c r="O67" s="13" t="s">
        <v>36</v>
      </c>
      <c r="P67" s="13" t="s">
        <v>35</v>
      </c>
      <c r="Q67" s="16">
        <f>SUM(S67:Y67)</f>
        <v>19511761.719999999</v>
      </c>
      <c r="R67" s="16">
        <v>0</v>
      </c>
      <c r="S67" s="16">
        <f>14011624.52-199894</f>
        <v>13811730.52</v>
      </c>
      <c r="T67" s="16">
        <v>0</v>
      </c>
      <c r="U67" s="16">
        <v>16</v>
      </c>
      <c r="V67" s="16">
        <v>0</v>
      </c>
      <c r="W67" s="15">
        <v>4913792.41</v>
      </c>
      <c r="X67" s="16">
        <v>16</v>
      </c>
      <c r="Y67" s="15">
        <v>786206.79</v>
      </c>
      <c r="Z67" s="16">
        <v>0</v>
      </c>
      <c r="AA67" s="16">
        <v>8</v>
      </c>
      <c r="AB67" s="16">
        <v>0</v>
      </c>
      <c r="AC67" s="16">
        <v>0</v>
      </c>
      <c r="AD67" s="35">
        <v>8</v>
      </c>
      <c r="AE67" s="16">
        <v>0</v>
      </c>
    </row>
    <row r="68" spans="1:31" x14ac:dyDescent="0.25">
      <c r="A68" s="13" t="s">
        <v>102</v>
      </c>
      <c r="B68" s="14" t="s">
        <v>255</v>
      </c>
      <c r="C68" s="13" t="s">
        <v>51</v>
      </c>
      <c r="D68" s="13" t="s">
        <v>33</v>
      </c>
      <c r="E68" s="13" t="s">
        <v>52</v>
      </c>
      <c r="F68" s="13" t="s">
        <v>402</v>
      </c>
      <c r="G68" s="13" t="s">
        <v>34</v>
      </c>
      <c r="H68" s="13" t="s">
        <v>281</v>
      </c>
      <c r="I68" s="15" t="s">
        <v>35</v>
      </c>
      <c r="J68" s="15" t="s">
        <v>35</v>
      </c>
      <c r="K68" s="15" t="s">
        <v>35</v>
      </c>
      <c r="L68" s="15" t="s">
        <v>35</v>
      </c>
      <c r="M68" s="15">
        <v>0</v>
      </c>
      <c r="N68" s="13" t="s">
        <v>35</v>
      </c>
      <c r="O68" s="13" t="s">
        <v>36</v>
      </c>
      <c r="P68" s="13" t="s">
        <v>35</v>
      </c>
      <c r="Q68" s="16">
        <f t="shared" ref="Q68:Q97" si="2">SUM(S68:AE68)</f>
        <v>165934.64000000001</v>
      </c>
      <c r="R68" s="16">
        <v>0</v>
      </c>
      <c r="S68" s="16">
        <v>165886.64000000001</v>
      </c>
      <c r="T68" s="16">
        <v>0</v>
      </c>
      <c r="U68" s="16">
        <v>16</v>
      </c>
      <c r="V68" s="16">
        <v>0</v>
      </c>
      <c r="W68" s="15">
        <v>0</v>
      </c>
      <c r="X68" s="16">
        <v>16</v>
      </c>
      <c r="Y68" s="15">
        <v>0</v>
      </c>
      <c r="Z68" s="16">
        <v>0</v>
      </c>
      <c r="AA68" s="16">
        <v>8</v>
      </c>
      <c r="AB68" s="16">
        <v>0</v>
      </c>
      <c r="AC68" s="16">
        <v>0</v>
      </c>
      <c r="AD68" s="35">
        <v>8</v>
      </c>
      <c r="AE68" s="16">
        <v>0</v>
      </c>
    </row>
    <row r="69" spans="1:31" x14ac:dyDescent="0.25">
      <c r="A69" s="13" t="s">
        <v>104</v>
      </c>
      <c r="B69" s="14" t="s">
        <v>255</v>
      </c>
      <c r="C69" s="13" t="s">
        <v>51</v>
      </c>
      <c r="D69" s="13" t="s">
        <v>49</v>
      </c>
      <c r="E69" s="13" t="s">
        <v>230</v>
      </c>
      <c r="F69" s="13" t="s">
        <v>399</v>
      </c>
      <c r="G69" s="13" t="s">
        <v>34</v>
      </c>
      <c r="H69" s="13" t="s">
        <v>295</v>
      </c>
      <c r="I69" s="15" t="s">
        <v>35</v>
      </c>
      <c r="J69" s="15" t="s">
        <v>35</v>
      </c>
      <c r="K69" s="15" t="s">
        <v>35</v>
      </c>
      <c r="L69" s="15" t="s">
        <v>35</v>
      </c>
      <c r="M69" s="15">
        <v>0</v>
      </c>
      <c r="N69" s="13" t="s">
        <v>35</v>
      </c>
      <c r="O69" s="13" t="s">
        <v>36</v>
      </c>
      <c r="P69" s="13" t="s">
        <v>35</v>
      </c>
      <c r="Q69" s="16">
        <f t="shared" si="2"/>
        <v>29991164.198449999</v>
      </c>
      <c r="R69" s="16">
        <v>0</v>
      </c>
      <c r="S69" s="16">
        <v>21262167.547600001</v>
      </c>
      <c r="T69" s="16">
        <v>0</v>
      </c>
      <c r="U69" s="16">
        <v>16</v>
      </c>
      <c r="V69" s="16">
        <v>0</v>
      </c>
      <c r="W69" s="15">
        <v>7524955.7334499992</v>
      </c>
      <c r="X69" s="16">
        <v>16</v>
      </c>
      <c r="Y69" s="15">
        <v>1203992.9173999999</v>
      </c>
      <c r="Z69" s="16">
        <v>0</v>
      </c>
      <c r="AA69" s="16">
        <v>8</v>
      </c>
      <c r="AB69" s="16">
        <v>0</v>
      </c>
      <c r="AC69" s="16">
        <v>0</v>
      </c>
      <c r="AD69" s="35">
        <v>8</v>
      </c>
      <c r="AE69" s="16">
        <v>0</v>
      </c>
    </row>
    <row r="70" spans="1:31" x14ac:dyDescent="0.25">
      <c r="A70" s="13" t="s">
        <v>108</v>
      </c>
      <c r="B70" s="14" t="s">
        <v>255</v>
      </c>
      <c r="C70" s="13" t="s">
        <v>51</v>
      </c>
      <c r="D70" s="13" t="s">
        <v>38</v>
      </c>
      <c r="E70" s="13" t="s">
        <v>392</v>
      </c>
      <c r="F70" s="13" t="s">
        <v>403</v>
      </c>
      <c r="G70" s="13" t="s">
        <v>34</v>
      </c>
      <c r="H70" s="13" t="s">
        <v>283</v>
      </c>
      <c r="I70" s="15" t="s">
        <v>35</v>
      </c>
      <c r="J70" s="15" t="s">
        <v>35</v>
      </c>
      <c r="K70" s="15" t="s">
        <v>35</v>
      </c>
      <c r="L70" s="15" t="s">
        <v>35</v>
      </c>
      <c r="M70" s="15">
        <v>0</v>
      </c>
      <c r="N70" s="13" t="s">
        <v>35</v>
      </c>
      <c r="O70" s="13" t="s">
        <v>36</v>
      </c>
      <c r="P70" s="13" t="s">
        <v>35</v>
      </c>
      <c r="Q70" s="16">
        <f t="shared" si="2"/>
        <v>479647.9792</v>
      </c>
      <c r="R70" s="16">
        <v>0</v>
      </c>
      <c r="S70" s="16">
        <v>331598.92</v>
      </c>
      <c r="T70" s="16">
        <v>0</v>
      </c>
      <c r="U70" s="16">
        <v>16</v>
      </c>
      <c r="V70" s="16">
        <v>0</v>
      </c>
      <c r="W70" s="15">
        <v>127587.12</v>
      </c>
      <c r="X70" s="16">
        <v>16</v>
      </c>
      <c r="Y70" s="15">
        <v>20413.939200000001</v>
      </c>
      <c r="Z70" s="16">
        <v>0</v>
      </c>
      <c r="AA70" s="16">
        <v>8</v>
      </c>
      <c r="AB70" s="16">
        <v>0</v>
      </c>
      <c r="AC70" s="16">
        <v>0</v>
      </c>
      <c r="AD70" s="35">
        <v>8</v>
      </c>
      <c r="AE70" s="16">
        <v>0</v>
      </c>
    </row>
    <row r="71" spans="1:31" x14ac:dyDescent="0.25">
      <c r="A71" s="13" t="s">
        <v>990</v>
      </c>
      <c r="B71" s="14" t="s">
        <v>255</v>
      </c>
      <c r="C71" s="13" t="s">
        <v>51</v>
      </c>
      <c r="D71" s="13" t="s">
        <v>38</v>
      </c>
      <c r="E71" s="13" t="s">
        <v>392</v>
      </c>
      <c r="F71" s="13" t="s">
        <v>403</v>
      </c>
      <c r="G71" s="13" t="s">
        <v>34</v>
      </c>
      <c r="H71" s="13" t="s">
        <v>285</v>
      </c>
      <c r="I71" s="15" t="s">
        <v>35</v>
      </c>
      <c r="J71" s="15" t="s">
        <v>35</v>
      </c>
      <c r="K71" s="15" t="s">
        <v>35</v>
      </c>
      <c r="L71" s="15" t="s">
        <v>35</v>
      </c>
      <c r="M71" s="15">
        <v>0</v>
      </c>
      <c r="N71" s="13" t="s">
        <v>35</v>
      </c>
      <c r="O71" s="13" t="s">
        <v>179</v>
      </c>
      <c r="P71" s="13" t="s">
        <v>180</v>
      </c>
      <c r="Q71" s="16">
        <f t="shared" si="2"/>
        <v>1743620.3592000001</v>
      </c>
      <c r="R71" s="16">
        <v>0</v>
      </c>
      <c r="S71" s="16">
        <v>696232.00000000012</v>
      </c>
      <c r="T71" s="16">
        <v>902879.62</v>
      </c>
      <c r="U71" s="16">
        <v>16</v>
      </c>
      <c r="V71" s="16">
        <v>144460.73920000001</v>
      </c>
      <c r="W71" s="15">
        <v>0</v>
      </c>
      <c r="X71" s="16">
        <v>16</v>
      </c>
      <c r="Y71" s="15">
        <v>0</v>
      </c>
      <c r="Z71" s="16">
        <v>0</v>
      </c>
      <c r="AA71" s="16">
        <v>8</v>
      </c>
      <c r="AB71" s="16">
        <v>0</v>
      </c>
      <c r="AC71" s="16">
        <v>0</v>
      </c>
      <c r="AD71" s="35">
        <v>8</v>
      </c>
      <c r="AE71" s="16">
        <v>0</v>
      </c>
    </row>
    <row r="72" spans="1:31" x14ac:dyDescent="0.25">
      <c r="A72" s="13" t="s">
        <v>991</v>
      </c>
      <c r="B72" s="14" t="s">
        <v>255</v>
      </c>
      <c r="C72" s="13" t="s">
        <v>51</v>
      </c>
      <c r="D72" s="13" t="s">
        <v>38</v>
      </c>
      <c r="E72" s="13" t="s">
        <v>392</v>
      </c>
      <c r="F72" s="13" t="s">
        <v>403</v>
      </c>
      <c r="G72" s="13" t="s">
        <v>34</v>
      </c>
      <c r="H72" s="13" t="s">
        <v>287</v>
      </c>
      <c r="I72" s="15" t="s">
        <v>35</v>
      </c>
      <c r="J72" s="15" t="s">
        <v>35</v>
      </c>
      <c r="K72" s="15" t="s">
        <v>35</v>
      </c>
      <c r="L72" s="15" t="s">
        <v>35</v>
      </c>
      <c r="M72" s="15">
        <v>0</v>
      </c>
      <c r="N72" s="13" t="s">
        <v>35</v>
      </c>
      <c r="O72" s="13" t="s">
        <v>288</v>
      </c>
      <c r="P72" s="13" t="s">
        <v>289</v>
      </c>
      <c r="Q72" s="16">
        <f t="shared" si="2"/>
        <v>424006.22</v>
      </c>
      <c r="R72" s="16">
        <v>0</v>
      </c>
      <c r="S72" s="16">
        <v>238822.21999999997</v>
      </c>
      <c r="T72" s="16">
        <v>159600</v>
      </c>
      <c r="U72" s="16">
        <v>16</v>
      </c>
      <c r="V72" s="16">
        <v>25536</v>
      </c>
      <c r="W72" s="15">
        <v>0</v>
      </c>
      <c r="X72" s="16">
        <v>16</v>
      </c>
      <c r="Y72" s="15">
        <v>0</v>
      </c>
      <c r="Z72" s="16">
        <v>0</v>
      </c>
      <c r="AA72" s="16">
        <v>8</v>
      </c>
      <c r="AB72" s="16">
        <v>0</v>
      </c>
      <c r="AC72" s="16">
        <v>0</v>
      </c>
      <c r="AD72" s="35">
        <v>8</v>
      </c>
      <c r="AE72" s="16">
        <v>0</v>
      </c>
    </row>
    <row r="73" spans="1:31" x14ac:dyDescent="0.25">
      <c r="A73" s="13" t="s">
        <v>992</v>
      </c>
      <c r="B73" s="14" t="s">
        <v>255</v>
      </c>
      <c r="C73" s="13" t="s">
        <v>51</v>
      </c>
      <c r="D73" s="13" t="s">
        <v>38</v>
      </c>
      <c r="E73" s="13" t="s">
        <v>392</v>
      </c>
      <c r="F73" s="13" t="s">
        <v>403</v>
      </c>
      <c r="G73" s="13" t="s">
        <v>34</v>
      </c>
      <c r="H73" s="13" t="s">
        <v>291</v>
      </c>
      <c r="I73" s="15" t="s">
        <v>35</v>
      </c>
      <c r="J73" s="15" t="s">
        <v>35</v>
      </c>
      <c r="K73" s="15" t="s">
        <v>35</v>
      </c>
      <c r="L73" s="15" t="s">
        <v>35</v>
      </c>
      <c r="M73" s="15">
        <v>0</v>
      </c>
      <c r="N73" s="13" t="s">
        <v>35</v>
      </c>
      <c r="O73" s="13" t="s">
        <v>36</v>
      </c>
      <c r="P73" s="13" t="s">
        <v>35</v>
      </c>
      <c r="Q73" s="16">
        <f t="shared" si="2"/>
        <v>28696584.436750006</v>
      </c>
      <c r="R73" s="16">
        <v>0</v>
      </c>
      <c r="S73" s="16">
        <v>16207785.984750004</v>
      </c>
      <c r="T73" s="16">
        <v>0</v>
      </c>
      <c r="U73" s="16">
        <v>16</v>
      </c>
      <c r="V73" s="16">
        <v>0</v>
      </c>
      <c r="W73" s="15">
        <v>10766164.182800001</v>
      </c>
      <c r="X73" s="16">
        <v>16</v>
      </c>
      <c r="Y73" s="15">
        <v>1722586.2691999997</v>
      </c>
      <c r="Z73" s="16">
        <v>0</v>
      </c>
      <c r="AA73" s="16">
        <v>8</v>
      </c>
      <c r="AB73" s="16">
        <v>0</v>
      </c>
      <c r="AC73" s="16">
        <v>0</v>
      </c>
      <c r="AD73" s="35">
        <v>8</v>
      </c>
      <c r="AE73" s="16">
        <v>0</v>
      </c>
    </row>
    <row r="74" spans="1:31" x14ac:dyDescent="0.25">
      <c r="A74" s="13" t="s">
        <v>993</v>
      </c>
      <c r="B74" s="14" t="s">
        <v>297</v>
      </c>
      <c r="C74" s="13" t="s">
        <v>51</v>
      </c>
      <c r="D74" s="13" t="s">
        <v>39</v>
      </c>
      <c r="E74" s="18" t="s">
        <v>394</v>
      </c>
      <c r="F74" s="13" t="s">
        <v>399</v>
      </c>
      <c r="G74" s="13" t="s">
        <v>34</v>
      </c>
      <c r="H74" s="13" t="s">
        <v>339</v>
      </c>
      <c r="I74" s="15" t="s">
        <v>35</v>
      </c>
      <c r="J74" s="15" t="s">
        <v>35</v>
      </c>
      <c r="K74" s="15" t="s">
        <v>35</v>
      </c>
      <c r="L74" s="15" t="s">
        <v>35</v>
      </c>
      <c r="M74" s="15">
        <v>0</v>
      </c>
      <c r="N74" s="13" t="s">
        <v>35</v>
      </c>
      <c r="O74" s="13" t="s">
        <v>36</v>
      </c>
      <c r="P74" s="13" t="s">
        <v>35</v>
      </c>
      <c r="Q74" s="16">
        <f t="shared" si="2"/>
        <v>22149571.673899993</v>
      </c>
      <c r="R74" s="16">
        <v>0</v>
      </c>
      <c r="S74" s="16">
        <v>14936017.980899993</v>
      </c>
      <c r="T74" s="16">
        <v>0</v>
      </c>
      <c r="U74" s="16">
        <v>16</v>
      </c>
      <c r="V74" s="16">
        <v>0</v>
      </c>
      <c r="W74" s="15">
        <v>6218539.3905000007</v>
      </c>
      <c r="X74" s="16">
        <v>16</v>
      </c>
      <c r="Y74" s="15">
        <v>994966.30249999999</v>
      </c>
      <c r="Z74" s="16">
        <v>0</v>
      </c>
      <c r="AA74" s="16">
        <v>8</v>
      </c>
      <c r="AB74" s="16">
        <v>0</v>
      </c>
      <c r="AC74" s="16">
        <v>0</v>
      </c>
      <c r="AD74" s="35">
        <v>8</v>
      </c>
      <c r="AE74" s="16">
        <v>0</v>
      </c>
    </row>
    <row r="75" spans="1:31" x14ac:dyDescent="0.25">
      <c r="A75" s="13" t="s">
        <v>994</v>
      </c>
      <c r="B75" s="14" t="s">
        <v>297</v>
      </c>
      <c r="C75" s="13" t="s">
        <v>51</v>
      </c>
      <c r="D75" s="13" t="s">
        <v>39</v>
      </c>
      <c r="E75" s="18" t="s">
        <v>394</v>
      </c>
      <c r="F75" s="13" t="s">
        <v>399</v>
      </c>
      <c r="G75" s="13" t="s">
        <v>34</v>
      </c>
      <c r="H75" s="13" t="s">
        <v>341</v>
      </c>
      <c r="I75" s="15" t="s">
        <v>35</v>
      </c>
      <c r="J75" s="15" t="s">
        <v>35</v>
      </c>
      <c r="K75" s="15" t="s">
        <v>35</v>
      </c>
      <c r="L75" s="15" t="s">
        <v>35</v>
      </c>
      <c r="M75" s="15">
        <v>0</v>
      </c>
      <c r="N75" s="13" t="s">
        <v>35</v>
      </c>
      <c r="O75" s="13" t="s">
        <v>211</v>
      </c>
      <c r="P75" s="13" t="s">
        <v>212</v>
      </c>
      <c r="Q75" s="16">
        <f t="shared" si="2"/>
        <v>961877.51639999996</v>
      </c>
      <c r="R75" s="16">
        <v>0</v>
      </c>
      <c r="S75" s="16">
        <v>883096.21</v>
      </c>
      <c r="T75" s="16">
        <v>67873.539999999994</v>
      </c>
      <c r="U75" s="16">
        <v>16</v>
      </c>
      <c r="V75" s="16">
        <v>10859.7664</v>
      </c>
      <c r="W75" s="15">
        <v>0</v>
      </c>
      <c r="X75" s="16">
        <v>16</v>
      </c>
      <c r="Y75" s="15">
        <v>0</v>
      </c>
      <c r="Z75" s="16">
        <v>0</v>
      </c>
      <c r="AA75" s="16">
        <v>8</v>
      </c>
      <c r="AB75" s="16">
        <v>0</v>
      </c>
      <c r="AC75" s="16">
        <v>0</v>
      </c>
      <c r="AD75" s="35">
        <v>8</v>
      </c>
      <c r="AE75" s="16">
        <v>0</v>
      </c>
    </row>
    <row r="76" spans="1:31" x14ac:dyDescent="0.25">
      <c r="A76" s="13" t="s">
        <v>995</v>
      </c>
      <c r="B76" s="14" t="s">
        <v>297</v>
      </c>
      <c r="C76" s="13" t="s">
        <v>51</v>
      </c>
      <c r="D76" s="13" t="s">
        <v>39</v>
      </c>
      <c r="E76" s="18" t="s">
        <v>394</v>
      </c>
      <c r="F76" s="13" t="s">
        <v>399</v>
      </c>
      <c r="G76" s="13" t="s">
        <v>34</v>
      </c>
      <c r="H76" s="13" t="s">
        <v>343</v>
      </c>
      <c r="I76" s="15" t="s">
        <v>35</v>
      </c>
      <c r="J76" s="15" t="s">
        <v>35</v>
      </c>
      <c r="K76" s="15" t="s">
        <v>35</v>
      </c>
      <c r="L76" s="15" t="s">
        <v>35</v>
      </c>
      <c r="M76" s="15">
        <v>0</v>
      </c>
      <c r="N76" s="13" t="s">
        <v>35</v>
      </c>
      <c r="O76" s="13" t="s">
        <v>36</v>
      </c>
      <c r="P76" s="13" t="s">
        <v>35</v>
      </c>
      <c r="Q76" s="16">
        <f t="shared" si="2"/>
        <v>15854266.160500001</v>
      </c>
      <c r="R76" s="16">
        <v>0</v>
      </c>
      <c r="S76" s="16">
        <v>11885736.830500001</v>
      </c>
      <c r="T76" s="16">
        <v>0</v>
      </c>
      <c r="U76" s="16">
        <v>16</v>
      </c>
      <c r="V76" s="16">
        <v>0</v>
      </c>
      <c r="W76" s="15">
        <v>3421104.5947999991</v>
      </c>
      <c r="X76" s="16">
        <v>16</v>
      </c>
      <c r="Y76" s="15">
        <v>547376.7352</v>
      </c>
      <c r="Z76" s="16">
        <v>0</v>
      </c>
      <c r="AA76" s="16">
        <v>8</v>
      </c>
      <c r="AB76" s="16">
        <v>0</v>
      </c>
      <c r="AC76" s="16">
        <v>0</v>
      </c>
      <c r="AD76" s="35">
        <v>8</v>
      </c>
      <c r="AE76" s="16">
        <v>0</v>
      </c>
    </row>
    <row r="77" spans="1:31" x14ac:dyDescent="0.25">
      <c r="A77" s="13" t="s">
        <v>996</v>
      </c>
      <c r="B77" s="14" t="s">
        <v>297</v>
      </c>
      <c r="C77" s="13" t="s">
        <v>51</v>
      </c>
      <c r="D77" s="13" t="s">
        <v>39</v>
      </c>
      <c r="E77" s="18" t="s">
        <v>394</v>
      </c>
      <c r="F77" s="13" t="s">
        <v>399</v>
      </c>
      <c r="G77" s="13" t="s">
        <v>34</v>
      </c>
      <c r="H77" s="13" t="s">
        <v>345</v>
      </c>
      <c r="I77" s="15" t="s">
        <v>35</v>
      </c>
      <c r="J77" s="15" t="s">
        <v>35</v>
      </c>
      <c r="K77" s="15" t="s">
        <v>35</v>
      </c>
      <c r="L77" s="15" t="s">
        <v>35</v>
      </c>
      <c r="M77" s="15">
        <v>0</v>
      </c>
      <c r="N77" s="13" t="s">
        <v>35</v>
      </c>
      <c r="O77" s="13" t="s">
        <v>346</v>
      </c>
      <c r="P77" s="13" t="s">
        <v>347</v>
      </c>
      <c r="Q77" s="16">
        <f t="shared" si="2"/>
        <v>743701.64720000001</v>
      </c>
      <c r="R77" s="16">
        <v>0</v>
      </c>
      <c r="S77" s="16">
        <v>652650</v>
      </c>
      <c r="T77" s="16">
        <v>78451.42</v>
      </c>
      <c r="U77" s="16">
        <v>16</v>
      </c>
      <c r="V77" s="16">
        <v>12552.227199999999</v>
      </c>
      <c r="W77" s="15">
        <v>0</v>
      </c>
      <c r="X77" s="16">
        <v>16</v>
      </c>
      <c r="Y77" s="15">
        <v>0</v>
      </c>
      <c r="Z77" s="16">
        <v>0</v>
      </c>
      <c r="AA77" s="16">
        <v>8</v>
      </c>
      <c r="AB77" s="16">
        <v>0</v>
      </c>
      <c r="AC77" s="16">
        <v>0</v>
      </c>
      <c r="AD77" s="35">
        <v>8</v>
      </c>
      <c r="AE77" s="16">
        <v>0</v>
      </c>
    </row>
    <row r="78" spans="1:31" x14ac:dyDescent="0.25">
      <c r="A78" s="13" t="s">
        <v>997</v>
      </c>
      <c r="B78" s="14" t="s">
        <v>297</v>
      </c>
      <c r="C78" s="13" t="s">
        <v>51</v>
      </c>
      <c r="D78" s="13" t="s">
        <v>39</v>
      </c>
      <c r="E78" s="18" t="s">
        <v>394</v>
      </c>
      <c r="F78" s="13" t="s">
        <v>399</v>
      </c>
      <c r="G78" s="13" t="s">
        <v>34</v>
      </c>
      <c r="H78" s="13" t="s">
        <v>349</v>
      </c>
      <c r="I78" s="15" t="s">
        <v>35</v>
      </c>
      <c r="J78" s="15" t="s">
        <v>35</v>
      </c>
      <c r="K78" s="15" t="s">
        <v>35</v>
      </c>
      <c r="L78" s="15" t="s">
        <v>35</v>
      </c>
      <c r="M78" s="15">
        <v>0</v>
      </c>
      <c r="N78" s="13" t="s">
        <v>35</v>
      </c>
      <c r="O78" s="13" t="s">
        <v>36</v>
      </c>
      <c r="P78" s="13" t="s">
        <v>35</v>
      </c>
      <c r="Q78" s="16">
        <f t="shared" si="2"/>
        <v>903412.39269999997</v>
      </c>
      <c r="R78" s="16">
        <v>0</v>
      </c>
      <c r="S78" s="16">
        <v>431785.33549999999</v>
      </c>
      <c r="T78" s="16">
        <v>0</v>
      </c>
      <c r="U78" s="16">
        <v>16</v>
      </c>
      <c r="V78" s="16">
        <v>0</v>
      </c>
      <c r="W78" s="15">
        <v>406533.67</v>
      </c>
      <c r="X78" s="16">
        <v>16</v>
      </c>
      <c r="Y78" s="15">
        <v>65045.387199999997</v>
      </c>
      <c r="Z78" s="16">
        <v>0</v>
      </c>
      <c r="AA78" s="16">
        <v>8</v>
      </c>
      <c r="AB78" s="16">
        <v>0</v>
      </c>
      <c r="AC78" s="16">
        <v>0</v>
      </c>
      <c r="AD78" s="35">
        <v>8</v>
      </c>
      <c r="AE78" s="16">
        <v>0</v>
      </c>
    </row>
    <row r="79" spans="1:31" x14ac:dyDescent="0.25">
      <c r="A79" s="13" t="s">
        <v>998</v>
      </c>
      <c r="B79" s="14" t="s">
        <v>297</v>
      </c>
      <c r="C79" s="13" t="s">
        <v>51</v>
      </c>
      <c r="D79" s="13" t="s">
        <v>39</v>
      </c>
      <c r="E79" s="18" t="s">
        <v>394</v>
      </c>
      <c r="F79" s="13" t="s">
        <v>399</v>
      </c>
      <c r="G79" s="13" t="s">
        <v>85</v>
      </c>
      <c r="H79" s="13" t="s">
        <v>35</v>
      </c>
      <c r="I79" s="15" t="s">
        <v>351</v>
      </c>
      <c r="J79" s="15" t="s">
        <v>35</v>
      </c>
      <c r="K79" s="15" t="s">
        <v>352</v>
      </c>
      <c r="L79" s="15" t="s">
        <v>255</v>
      </c>
      <c r="M79" s="15">
        <v>120000</v>
      </c>
      <c r="N79" s="13" t="s">
        <v>89</v>
      </c>
      <c r="O79" s="13" t="s">
        <v>353</v>
      </c>
      <c r="P79" s="13" t="s">
        <v>354</v>
      </c>
      <c r="Q79" s="16">
        <f t="shared" si="2"/>
        <v>-119952</v>
      </c>
      <c r="R79" s="16">
        <v>0</v>
      </c>
      <c r="S79" s="16">
        <v>-120000</v>
      </c>
      <c r="T79" s="16">
        <v>0</v>
      </c>
      <c r="U79" s="16">
        <v>16</v>
      </c>
      <c r="V79" s="16">
        <v>0</v>
      </c>
      <c r="W79" s="15">
        <v>0</v>
      </c>
      <c r="X79" s="16">
        <v>16</v>
      </c>
      <c r="Y79" s="15">
        <v>0</v>
      </c>
      <c r="Z79" s="16">
        <v>0</v>
      </c>
      <c r="AA79" s="16">
        <v>8</v>
      </c>
      <c r="AB79" s="16">
        <v>0</v>
      </c>
      <c r="AC79" s="16">
        <v>0</v>
      </c>
      <c r="AD79" s="35">
        <v>8</v>
      </c>
      <c r="AE79" s="16">
        <v>0</v>
      </c>
    </row>
    <row r="80" spans="1:31" x14ac:dyDescent="0.25">
      <c r="A80" s="13" t="s">
        <v>999</v>
      </c>
      <c r="B80" s="14" t="s">
        <v>297</v>
      </c>
      <c r="C80" s="13" t="s">
        <v>51</v>
      </c>
      <c r="D80" s="13" t="s">
        <v>33</v>
      </c>
      <c r="E80" s="13" t="s">
        <v>52</v>
      </c>
      <c r="F80" s="13" t="s">
        <v>400</v>
      </c>
      <c r="G80" s="13" t="s">
        <v>34</v>
      </c>
      <c r="H80" s="13" t="s">
        <v>327</v>
      </c>
      <c r="I80" s="15" t="s">
        <v>35</v>
      </c>
      <c r="J80" s="15" t="s">
        <v>35</v>
      </c>
      <c r="K80" s="15" t="s">
        <v>35</v>
      </c>
      <c r="L80" s="15" t="s">
        <v>35</v>
      </c>
      <c r="M80" s="15">
        <v>0</v>
      </c>
      <c r="N80" s="13" t="s">
        <v>35</v>
      </c>
      <c r="O80" s="13" t="s">
        <v>36</v>
      </c>
      <c r="P80" s="13" t="s">
        <v>35</v>
      </c>
      <c r="Q80" s="16">
        <f t="shared" si="2"/>
        <v>5148933.659</v>
      </c>
      <c r="R80" s="16">
        <v>0</v>
      </c>
      <c r="S80" s="16">
        <v>3042698.7689999999</v>
      </c>
      <c r="T80" s="16">
        <v>0</v>
      </c>
      <c r="U80" s="16">
        <v>16</v>
      </c>
      <c r="V80" s="16">
        <v>0</v>
      </c>
      <c r="W80" s="15">
        <v>1815678.35</v>
      </c>
      <c r="X80" s="16">
        <v>16</v>
      </c>
      <c r="Y80" s="15">
        <v>290508.53999999998</v>
      </c>
      <c r="Z80" s="16">
        <v>0</v>
      </c>
      <c r="AA80" s="16">
        <v>8</v>
      </c>
      <c r="AB80" s="16">
        <v>0</v>
      </c>
      <c r="AC80" s="16">
        <v>0</v>
      </c>
      <c r="AD80" s="35">
        <v>8</v>
      </c>
      <c r="AE80" s="16">
        <v>0</v>
      </c>
    </row>
    <row r="81" spans="1:31" x14ac:dyDescent="0.25">
      <c r="A81" s="13" t="s">
        <v>1000</v>
      </c>
      <c r="B81" s="14" t="s">
        <v>297</v>
      </c>
      <c r="C81" s="13" t="s">
        <v>51</v>
      </c>
      <c r="D81" s="13" t="s">
        <v>33</v>
      </c>
      <c r="E81" s="13" t="s">
        <v>52</v>
      </c>
      <c r="F81" s="13" t="s">
        <v>400</v>
      </c>
      <c r="G81" s="13" t="s">
        <v>34</v>
      </c>
      <c r="H81" s="13" t="s">
        <v>329</v>
      </c>
      <c r="I81" s="15" t="s">
        <v>35</v>
      </c>
      <c r="J81" s="15" t="s">
        <v>35</v>
      </c>
      <c r="K81" s="15" t="s">
        <v>35</v>
      </c>
      <c r="L81" s="15" t="s">
        <v>35</v>
      </c>
      <c r="M81" s="15">
        <v>0</v>
      </c>
      <c r="N81" s="13" t="s">
        <v>35</v>
      </c>
      <c r="O81" s="13" t="s">
        <v>36</v>
      </c>
      <c r="P81" s="13" t="s">
        <v>35</v>
      </c>
      <c r="Q81" s="16">
        <f t="shared" si="2"/>
        <v>7803132.3789999997</v>
      </c>
      <c r="R81" s="16">
        <v>0</v>
      </c>
      <c r="S81" s="16">
        <v>6930633.6189999999</v>
      </c>
      <c r="T81" s="16">
        <v>0</v>
      </c>
      <c r="U81" s="16">
        <v>16</v>
      </c>
      <c r="V81" s="16">
        <v>0</v>
      </c>
      <c r="W81" s="15">
        <v>752112.72</v>
      </c>
      <c r="X81" s="16">
        <v>16</v>
      </c>
      <c r="Y81" s="15">
        <v>120338.04</v>
      </c>
      <c r="Z81" s="16">
        <v>0</v>
      </c>
      <c r="AA81" s="16">
        <v>8</v>
      </c>
      <c r="AB81" s="16">
        <v>0</v>
      </c>
      <c r="AC81" s="16">
        <v>0</v>
      </c>
      <c r="AD81" s="35">
        <v>8</v>
      </c>
      <c r="AE81" s="16">
        <v>0</v>
      </c>
    </row>
    <row r="82" spans="1:31" x14ac:dyDescent="0.25">
      <c r="A82" s="13" t="s">
        <v>1001</v>
      </c>
      <c r="B82" s="14" t="s">
        <v>297</v>
      </c>
      <c r="C82" s="13" t="s">
        <v>51</v>
      </c>
      <c r="D82" s="13" t="s">
        <v>33</v>
      </c>
      <c r="E82" s="13" t="s">
        <v>52</v>
      </c>
      <c r="F82" s="13" t="s">
        <v>400</v>
      </c>
      <c r="G82" s="13" t="s">
        <v>34</v>
      </c>
      <c r="H82" s="13" t="s">
        <v>331</v>
      </c>
      <c r="I82" s="15" t="s">
        <v>35</v>
      </c>
      <c r="J82" s="15" t="s">
        <v>35</v>
      </c>
      <c r="K82" s="15" t="s">
        <v>35</v>
      </c>
      <c r="L82" s="15" t="s">
        <v>35</v>
      </c>
      <c r="M82" s="15">
        <v>0</v>
      </c>
      <c r="N82" s="13" t="s">
        <v>35</v>
      </c>
      <c r="O82" s="13" t="s">
        <v>332</v>
      </c>
      <c r="P82" s="13" t="s">
        <v>333</v>
      </c>
      <c r="Q82" s="16">
        <f t="shared" si="2"/>
        <v>1218459.9495999999</v>
      </c>
      <c r="R82" s="16">
        <v>0</v>
      </c>
      <c r="S82" s="16">
        <v>1118084.3499999999</v>
      </c>
      <c r="T82" s="16">
        <v>86489.31</v>
      </c>
      <c r="U82" s="16">
        <v>16</v>
      </c>
      <c r="V82" s="16">
        <v>13838.2896</v>
      </c>
      <c r="W82" s="15">
        <v>0</v>
      </c>
      <c r="X82" s="16">
        <v>16</v>
      </c>
      <c r="Y82" s="15">
        <v>0</v>
      </c>
      <c r="Z82" s="16">
        <v>0</v>
      </c>
      <c r="AA82" s="16">
        <v>8</v>
      </c>
      <c r="AB82" s="16">
        <v>0</v>
      </c>
      <c r="AC82" s="16">
        <v>0</v>
      </c>
      <c r="AD82" s="35">
        <v>8</v>
      </c>
      <c r="AE82" s="16">
        <v>0</v>
      </c>
    </row>
    <row r="83" spans="1:31" x14ac:dyDescent="0.25">
      <c r="A83" s="13" t="s">
        <v>1002</v>
      </c>
      <c r="B83" s="14" t="s">
        <v>297</v>
      </c>
      <c r="C83" s="13" t="s">
        <v>51</v>
      </c>
      <c r="D83" s="13" t="s">
        <v>33</v>
      </c>
      <c r="E83" s="13" t="s">
        <v>52</v>
      </c>
      <c r="F83" s="13" t="s">
        <v>400</v>
      </c>
      <c r="G83" s="13" t="s">
        <v>34</v>
      </c>
      <c r="H83" s="13" t="s">
        <v>335</v>
      </c>
      <c r="I83" s="15" t="s">
        <v>35</v>
      </c>
      <c r="J83" s="15" t="s">
        <v>35</v>
      </c>
      <c r="K83" s="15" t="s">
        <v>35</v>
      </c>
      <c r="L83" s="15" t="s">
        <v>35</v>
      </c>
      <c r="M83" s="15">
        <v>0</v>
      </c>
      <c r="N83" s="13" t="s">
        <v>35</v>
      </c>
      <c r="O83" s="13" t="s">
        <v>36</v>
      </c>
      <c r="P83" s="13" t="s">
        <v>35</v>
      </c>
      <c r="Q83" s="16">
        <f t="shared" si="2"/>
        <v>9568850.0189999994</v>
      </c>
      <c r="R83" s="16">
        <v>0</v>
      </c>
      <c r="S83" s="16">
        <v>6584210.0389999999</v>
      </c>
      <c r="T83" s="16">
        <v>0</v>
      </c>
      <c r="U83" s="16">
        <v>16</v>
      </c>
      <c r="V83" s="16">
        <v>0</v>
      </c>
      <c r="W83" s="15">
        <v>2572924.12</v>
      </c>
      <c r="X83" s="16">
        <v>16</v>
      </c>
      <c r="Y83" s="15">
        <v>411667.86</v>
      </c>
      <c r="Z83" s="16">
        <v>0</v>
      </c>
      <c r="AA83" s="16">
        <v>8</v>
      </c>
      <c r="AB83" s="16">
        <v>0</v>
      </c>
      <c r="AC83" s="16">
        <v>0</v>
      </c>
      <c r="AD83" s="35">
        <v>8</v>
      </c>
      <c r="AE83" s="16">
        <v>0</v>
      </c>
    </row>
    <row r="84" spans="1:31" x14ac:dyDescent="0.25">
      <c r="A84" s="13" t="s">
        <v>1003</v>
      </c>
      <c r="B84" s="14" t="s">
        <v>297</v>
      </c>
      <c r="C84" s="13" t="s">
        <v>51</v>
      </c>
      <c r="D84" s="13" t="s">
        <v>49</v>
      </c>
      <c r="E84" s="13" t="s">
        <v>230</v>
      </c>
      <c r="F84" s="13" t="s">
        <v>402</v>
      </c>
      <c r="G84" s="13" t="s">
        <v>34</v>
      </c>
      <c r="H84" s="13" t="s">
        <v>356</v>
      </c>
      <c r="I84" s="15" t="s">
        <v>35</v>
      </c>
      <c r="J84" s="15" t="s">
        <v>35</v>
      </c>
      <c r="K84" s="15" t="s">
        <v>35</v>
      </c>
      <c r="L84" s="15" t="s">
        <v>35</v>
      </c>
      <c r="M84" s="15">
        <v>0</v>
      </c>
      <c r="N84" s="13" t="s">
        <v>35</v>
      </c>
      <c r="O84" s="13" t="s">
        <v>36</v>
      </c>
      <c r="P84" s="13" t="s">
        <v>35</v>
      </c>
      <c r="Q84" s="16">
        <f t="shared" si="2"/>
        <v>18681083.1712</v>
      </c>
      <c r="R84" s="16">
        <v>0</v>
      </c>
      <c r="S84" s="16">
        <v>12572587.697749998</v>
      </c>
      <c r="T84" s="16">
        <v>0</v>
      </c>
      <c r="U84" s="16">
        <v>16</v>
      </c>
      <c r="V84" s="16">
        <v>0</v>
      </c>
      <c r="W84" s="15">
        <v>5265902.9942499995</v>
      </c>
      <c r="X84" s="16">
        <v>16</v>
      </c>
      <c r="Y84" s="15">
        <v>842544.47919999994</v>
      </c>
      <c r="Z84" s="16">
        <v>0</v>
      </c>
      <c r="AA84" s="16">
        <v>8</v>
      </c>
      <c r="AB84" s="16">
        <v>0</v>
      </c>
      <c r="AC84" s="16">
        <v>0</v>
      </c>
      <c r="AD84" s="35">
        <v>8</v>
      </c>
      <c r="AE84" s="16">
        <v>0</v>
      </c>
    </row>
    <row r="85" spans="1:31" x14ac:dyDescent="0.25">
      <c r="A85" s="13" t="s">
        <v>1004</v>
      </c>
      <c r="B85" s="14" t="s">
        <v>297</v>
      </c>
      <c r="C85" s="13" t="s">
        <v>51</v>
      </c>
      <c r="D85" s="13" t="s">
        <v>38</v>
      </c>
      <c r="E85" s="13" t="s">
        <v>392</v>
      </c>
      <c r="F85" s="13" t="s">
        <v>399</v>
      </c>
      <c r="G85" s="13" t="s">
        <v>34</v>
      </c>
      <c r="H85" s="13" t="s">
        <v>337</v>
      </c>
      <c r="I85" s="15" t="s">
        <v>35</v>
      </c>
      <c r="J85" s="15" t="s">
        <v>35</v>
      </c>
      <c r="K85" s="15" t="s">
        <v>35</v>
      </c>
      <c r="L85" s="15" t="s">
        <v>35</v>
      </c>
      <c r="M85" s="15">
        <v>0</v>
      </c>
      <c r="N85" s="13" t="s">
        <v>35</v>
      </c>
      <c r="O85" s="13" t="s">
        <v>36</v>
      </c>
      <c r="P85" s="13" t="s">
        <v>35</v>
      </c>
      <c r="Q85" s="16">
        <f t="shared" si="2"/>
        <v>23833221.592350006</v>
      </c>
      <c r="R85" s="16">
        <v>0</v>
      </c>
      <c r="S85" s="16">
        <v>15993787.770600006</v>
      </c>
      <c r="T85" s="16">
        <v>0</v>
      </c>
      <c r="U85" s="16">
        <v>16</v>
      </c>
      <c r="V85" s="16">
        <v>0</v>
      </c>
      <c r="W85" s="15">
        <v>6758091.2256500004</v>
      </c>
      <c r="X85" s="16">
        <v>16</v>
      </c>
      <c r="Y85" s="15">
        <v>1081294.5961000002</v>
      </c>
      <c r="Z85" s="16">
        <v>0</v>
      </c>
      <c r="AA85" s="16">
        <v>8</v>
      </c>
      <c r="AB85" s="16">
        <v>0</v>
      </c>
      <c r="AC85" s="16">
        <v>0</v>
      </c>
      <c r="AD85" s="35">
        <v>8</v>
      </c>
      <c r="AE85" s="16">
        <v>0</v>
      </c>
    </row>
    <row r="86" spans="1:31" x14ac:dyDescent="0.25">
      <c r="A86" s="13" t="s">
        <v>1005</v>
      </c>
      <c r="B86" s="14" t="s">
        <v>297</v>
      </c>
      <c r="C86" s="13" t="s">
        <v>51</v>
      </c>
      <c r="D86" s="13" t="s">
        <v>67</v>
      </c>
      <c r="E86" s="13" t="s">
        <v>398</v>
      </c>
      <c r="F86" s="13" t="s">
        <v>404</v>
      </c>
      <c r="G86" s="13" t="s">
        <v>34</v>
      </c>
      <c r="H86" s="13" t="s">
        <v>358</v>
      </c>
      <c r="I86" s="15" t="s">
        <v>35</v>
      </c>
      <c r="J86" s="15" t="s">
        <v>35</v>
      </c>
      <c r="K86" s="15" t="s">
        <v>35</v>
      </c>
      <c r="L86" s="15" t="s">
        <v>35</v>
      </c>
      <c r="M86" s="15">
        <v>0</v>
      </c>
      <c r="N86" s="13" t="s">
        <v>35</v>
      </c>
      <c r="O86" s="13" t="s">
        <v>36</v>
      </c>
      <c r="P86" s="13" t="s">
        <v>35</v>
      </c>
      <c r="Q86" s="16">
        <f t="shared" si="2"/>
        <v>17387421.7031</v>
      </c>
      <c r="R86" s="16">
        <v>0</v>
      </c>
      <c r="S86" s="16">
        <v>13026372.7619</v>
      </c>
      <c r="T86" s="16">
        <v>0</v>
      </c>
      <c r="U86" s="16">
        <v>16</v>
      </c>
      <c r="V86" s="16">
        <v>0</v>
      </c>
      <c r="W86" s="15">
        <v>3631666.0447999998</v>
      </c>
      <c r="X86" s="16">
        <v>16</v>
      </c>
      <c r="Y86" s="15">
        <v>581066.56719999993</v>
      </c>
      <c r="Z86" s="16">
        <v>0</v>
      </c>
      <c r="AA86" s="16">
        <v>8</v>
      </c>
      <c r="AB86" s="16">
        <v>0</v>
      </c>
      <c r="AC86" s="16">
        <v>137285.49</v>
      </c>
      <c r="AD86" s="35">
        <v>8</v>
      </c>
      <c r="AE86" s="16">
        <v>10982.8392</v>
      </c>
    </row>
    <row r="87" spans="1:31" x14ac:dyDescent="0.25">
      <c r="A87" s="13" t="s">
        <v>1006</v>
      </c>
      <c r="B87" s="14" t="s">
        <v>297</v>
      </c>
      <c r="C87" s="13" t="s">
        <v>51</v>
      </c>
      <c r="D87" s="13" t="s">
        <v>67</v>
      </c>
      <c r="E87" s="13" t="s">
        <v>398</v>
      </c>
      <c r="F87" s="13" t="s">
        <v>404</v>
      </c>
      <c r="G87" s="13" t="s">
        <v>34</v>
      </c>
      <c r="H87" s="13" t="s">
        <v>360</v>
      </c>
      <c r="I87" s="15" t="s">
        <v>35</v>
      </c>
      <c r="J87" s="15" t="s">
        <v>35</v>
      </c>
      <c r="K87" s="15" t="s">
        <v>35</v>
      </c>
      <c r="L87" s="15" t="s">
        <v>35</v>
      </c>
      <c r="M87" s="15">
        <v>0</v>
      </c>
      <c r="N87" s="13" t="s">
        <v>35</v>
      </c>
      <c r="O87" s="13" t="s">
        <v>361</v>
      </c>
      <c r="P87" s="13" t="s">
        <v>362</v>
      </c>
      <c r="Q87" s="16">
        <f t="shared" si="2"/>
        <v>1736663.9687999999</v>
      </c>
      <c r="R87" s="16">
        <v>0</v>
      </c>
      <c r="S87" s="16">
        <v>1358344.98</v>
      </c>
      <c r="T87" s="16">
        <v>326095.68</v>
      </c>
      <c r="U87" s="16">
        <v>16</v>
      </c>
      <c r="V87" s="16">
        <v>52175.308799999999</v>
      </c>
      <c r="W87" s="15">
        <v>0</v>
      </c>
      <c r="X87" s="16">
        <v>16</v>
      </c>
      <c r="Y87" s="15">
        <v>0</v>
      </c>
      <c r="Z87" s="16">
        <v>0</v>
      </c>
      <c r="AA87" s="16">
        <v>8</v>
      </c>
      <c r="AB87" s="16">
        <v>0</v>
      </c>
      <c r="AC87" s="16">
        <v>0</v>
      </c>
      <c r="AD87" s="35">
        <v>8</v>
      </c>
      <c r="AE87" s="16">
        <v>0</v>
      </c>
    </row>
    <row r="88" spans="1:31" x14ac:dyDescent="0.25">
      <c r="A88" s="13" t="s">
        <v>1007</v>
      </c>
      <c r="B88" s="14" t="s">
        <v>297</v>
      </c>
      <c r="C88" s="13" t="s">
        <v>51</v>
      </c>
      <c r="D88" s="13" t="s">
        <v>67</v>
      </c>
      <c r="E88" s="13" t="s">
        <v>398</v>
      </c>
      <c r="F88" s="13" t="s">
        <v>404</v>
      </c>
      <c r="G88" s="13" t="s">
        <v>34</v>
      </c>
      <c r="H88" s="13" t="s">
        <v>364</v>
      </c>
      <c r="I88" s="15" t="s">
        <v>35</v>
      </c>
      <c r="J88" s="15" t="s">
        <v>35</v>
      </c>
      <c r="K88" s="15" t="s">
        <v>35</v>
      </c>
      <c r="L88" s="15" t="s">
        <v>35</v>
      </c>
      <c r="M88" s="15">
        <v>0</v>
      </c>
      <c r="N88" s="13" t="s">
        <v>35</v>
      </c>
      <c r="O88" s="13" t="s">
        <v>36</v>
      </c>
      <c r="P88" s="13" t="s">
        <v>35</v>
      </c>
      <c r="Q88" s="16">
        <f t="shared" si="2"/>
        <v>26424530.917350002</v>
      </c>
      <c r="R88" s="16">
        <v>0</v>
      </c>
      <c r="S88" s="16">
        <v>17470160.553750001</v>
      </c>
      <c r="T88" s="16">
        <v>0</v>
      </c>
      <c r="U88" s="16">
        <v>16</v>
      </c>
      <c r="V88" s="16">
        <v>0</v>
      </c>
      <c r="W88" s="15">
        <v>7719243.4168999996</v>
      </c>
      <c r="X88" s="16">
        <v>16</v>
      </c>
      <c r="Y88" s="15">
        <v>1235078.9467000002</v>
      </c>
      <c r="Z88" s="16">
        <v>0</v>
      </c>
      <c r="AA88" s="16">
        <v>8</v>
      </c>
      <c r="AB88" s="16">
        <v>0</v>
      </c>
      <c r="AC88" s="16">
        <v>0</v>
      </c>
      <c r="AD88" s="35">
        <v>8</v>
      </c>
      <c r="AE88" s="16">
        <v>0</v>
      </c>
    </row>
    <row r="89" spans="1:31" x14ac:dyDescent="0.25">
      <c r="A89" s="13" t="s">
        <v>132</v>
      </c>
      <c r="B89" s="14" t="s">
        <v>366</v>
      </c>
      <c r="C89" s="13" t="s">
        <v>51</v>
      </c>
      <c r="D89" s="13" t="s">
        <v>39</v>
      </c>
      <c r="E89" s="18" t="s">
        <v>394</v>
      </c>
      <c r="F89" s="13" t="s">
        <v>402</v>
      </c>
      <c r="G89" s="13" t="s">
        <v>34</v>
      </c>
      <c r="H89" s="13" t="s">
        <v>380</v>
      </c>
      <c r="I89" s="15" t="s">
        <v>35</v>
      </c>
      <c r="J89" s="15" t="s">
        <v>35</v>
      </c>
      <c r="K89" s="15" t="s">
        <v>35</v>
      </c>
      <c r="L89" s="15" t="s">
        <v>35</v>
      </c>
      <c r="M89" s="15">
        <v>0</v>
      </c>
      <c r="N89" s="13" t="s">
        <v>35</v>
      </c>
      <c r="O89" s="13" t="s">
        <v>36</v>
      </c>
      <c r="P89" s="13" t="s">
        <v>35</v>
      </c>
      <c r="Q89" s="16">
        <f t="shared" si="2"/>
        <v>42574258.118700005</v>
      </c>
      <c r="R89" s="16">
        <v>0</v>
      </c>
      <c r="S89" s="16">
        <v>28738661.040550005</v>
      </c>
      <c r="T89" s="16">
        <v>0</v>
      </c>
      <c r="U89" s="16">
        <v>16</v>
      </c>
      <c r="V89" s="16">
        <v>0</v>
      </c>
      <c r="W89" s="15">
        <v>11927197.481050003</v>
      </c>
      <c r="X89" s="16">
        <v>16</v>
      </c>
      <c r="Y89" s="15">
        <v>1908351.5971000004</v>
      </c>
      <c r="Z89" s="16">
        <v>0</v>
      </c>
      <c r="AA89" s="16">
        <v>8</v>
      </c>
      <c r="AB89" s="16">
        <v>0</v>
      </c>
      <c r="AC89" s="16">
        <v>0</v>
      </c>
      <c r="AD89" s="35">
        <v>8</v>
      </c>
      <c r="AE89" s="16">
        <v>0</v>
      </c>
    </row>
    <row r="90" spans="1:31" x14ac:dyDescent="0.25">
      <c r="A90" s="13" t="s">
        <v>133</v>
      </c>
      <c r="B90" s="14" t="s">
        <v>366</v>
      </c>
      <c r="C90" s="13" t="s">
        <v>51</v>
      </c>
      <c r="D90" s="13" t="s">
        <v>33</v>
      </c>
      <c r="E90" s="13" t="s">
        <v>52</v>
      </c>
      <c r="F90" s="13" t="s">
        <v>401</v>
      </c>
      <c r="G90" s="13" t="s">
        <v>34</v>
      </c>
      <c r="H90" s="13" t="s">
        <v>370</v>
      </c>
      <c r="I90" s="15" t="s">
        <v>35</v>
      </c>
      <c r="J90" s="15" t="s">
        <v>35</v>
      </c>
      <c r="K90" s="15" t="s">
        <v>35</v>
      </c>
      <c r="L90" s="15" t="s">
        <v>35</v>
      </c>
      <c r="M90" s="15">
        <v>0</v>
      </c>
      <c r="N90" s="13" t="s">
        <v>35</v>
      </c>
      <c r="O90" s="13" t="s">
        <v>36</v>
      </c>
      <c r="P90" s="13" t="s">
        <v>35</v>
      </c>
      <c r="Q90" s="16">
        <f t="shared" si="2"/>
        <v>10976249.74185</v>
      </c>
      <c r="R90" s="16">
        <v>0</v>
      </c>
      <c r="S90" s="16">
        <v>8152362.6664999994</v>
      </c>
      <c r="T90" s="16">
        <v>0</v>
      </c>
      <c r="U90" s="16">
        <v>16</v>
      </c>
      <c r="V90" s="16">
        <v>0</v>
      </c>
      <c r="W90" s="15">
        <v>2434344.0304500004</v>
      </c>
      <c r="X90" s="16">
        <v>16</v>
      </c>
      <c r="Y90" s="15">
        <v>389495.04490000004</v>
      </c>
      <c r="Z90" s="16">
        <v>0</v>
      </c>
      <c r="AA90" s="16">
        <v>8</v>
      </c>
      <c r="AB90" s="16">
        <v>0</v>
      </c>
      <c r="AC90" s="16">
        <v>0</v>
      </c>
      <c r="AD90" s="35">
        <v>8</v>
      </c>
      <c r="AE90" s="16">
        <v>0</v>
      </c>
    </row>
    <row r="91" spans="1:31" x14ac:dyDescent="0.25">
      <c r="A91" s="13" t="s">
        <v>134</v>
      </c>
      <c r="B91" s="14" t="s">
        <v>366</v>
      </c>
      <c r="C91" s="13" t="s">
        <v>51</v>
      </c>
      <c r="D91" s="13" t="s">
        <v>33</v>
      </c>
      <c r="E91" s="13" t="s">
        <v>52</v>
      </c>
      <c r="F91" s="13" t="s">
        <v>401</v>
      </c>
      <c r="G91" s="13" t="s">
        <v>34</v>
      </c>
      <c r="H91" s="13" t="s">
        <v>371</v>
      </c>
      <c r="I91" s="15" t="s">
        <v>35</v>
      </c>
      <c r="J91" s="15" t="s">
        <v>35</v>
      </c>
      <c r="K91" s="15" t="s">
        <v>35</v>
      </c>
      <c r="L91" s="15" t="s">
        <v>35</v>
      </c>
      <c r="M91" s="15">
        <v>0</v>
      </c>
      <c r="N91" s="13" t="s">
        <v>35</v>
      </c>
      <c r="O91" s="13" t="s">
        <v>372</v>
      </c>
      <c r="P91" s="13" t="s">
        <v>373</v>
      </c>
      <c r="Q91" s="16">
        <f t="shared" si="2"/>
        <v>557799.94125000003</v>
      </c>
      <c r="R91" s="16">
        <v>0</v>
      </c>
      <c r="S91" s="16">
        <v>300720.06925</v>
      </c>
      <c r="T91" s="16">
        <v>221579.2</v>
      </c>
      <c r="U91" s="16">
        <v>16</v>
      </c>
      <c r="V91" s="16">
        <v>35452.671999999999</v>
      </c>
      <c r="W91" s="15">
        <v>0</v>
      </c>
      <c r="X91" s="16">
        <v>16</v>
      </c>
      <c r="Y91" s="15">
        <v>0</v>
      </c>
      <c r="Z91" s="16">
        <v>0</v>
      </c>
      <c r="AA91" s="16">
        <v>8</v>
      </c>
      <c r="AB91" s="16">
        <v>0</v>
      </c>
      <c r="AC91" s="16">
        <v>0</v>
      </c>
      <c r="AD91" s="35">
        <v>8</v>
      </c>
      <c r="AE91" s="16">
        <v>0</v>
      </c>
    </row>
    <row r="92" spans="1:31" x14ac:dyDescent="0.25">
      <c r="A92" s="13" t="s">
        <v>135</v>
      </c>
      <c r="B92" s="14" t="s">
        <v>366</v>
      </c>
      <c r="C92" s="13" t="s">
        <v>51</v>
      </c>
      <c r="D92" s="13" t="s">
        <v>33</v>
      </c>
      <c r="E92" s="13" t="s">
        <v>52</v>
      </c>
      <c r="F92" s="13" t="s">
        <v>401</v>
      </c>
      <c r="G92" s="13" t="s">
        <v>34</v>
      </c>
      <c r="H92" s="13" t="s">
        <v>374</v>
      </c>
      <c r="I92" s="15" t="s">
        <v>35</v>
      </c>
      <c r="J92" s="15" t="s">
        <v>35</v>
      </c>
      <c r="K92" s="15" t="s">
        <v>35</v>
      </c>
      <c r="L92" s="15" t="s">
        <v>35</v>
      </c>
      <c r="M92" s="15">
        <v>0</v>
      </c>
      <c r="N92" s="13" t="s">
        <v>35</v>
      </c>
      <c r="O92" s="13" t="s">
        <v>36</v>
      </c>
      <c r="P92" s="13" t="s">
        <v>35</v>
      </c>
      <c r="Q92" s="16">
        <f t="shared" si="2"/>
        <v>26797754.191799998</v>
      </c>
      <c r="R92" s="16">
        <v>0</v>
      </c>
      <c r="S92" s="16">
        <v>17029625.264749996</v>
      </c>
      <c r="T92" s="16">
        <v>0</v>
      </c>
      <c r="U92" s="16">
        <v>16</v>
      </c>
      <c r="V92" s="16">
        <v>0</v>
      </c>
      <c r="W92" s="15">
        <v>8165124.3695499999</v>
      </c>
      <c r="X92" s="16">
        <v>16</v>
      </c>
      <c r="Y92" s="15">
        <v>1306419.8991</v>
      </c>
      <c r="Z92" s="16">
        <v>0</v>
      </c>
      <c r="AA92" s="16">
        <v>8</v>
      </c>
      <c r="AB92" s="16">
        <v>0</v>
      </c>
      <c r="AC92" s="16">
        <v>274570.98</v>
      </c>
      <c r="AD92" s="35">
        <v>8</v>
      </c>
      <c r="AE92" s="16">
        <v>21965.678400000001</v>
      </c>
    </row>
    <row r="93" spans="1:31" x14ac:dyDescent="0.25">
      <c r="A93" s="13" t="s">
        <v>136</v>
      </c>
      <c r="B93" s="14" t="s">
        <v>366</v>
      </c>
      <c r="C93" s="13" t="s">
        <v>51</v>
      </c>
      <c r="D93" s="13" t="s">
        <v>33</v>
      </c>
      <c r="E93" s="13" t="s">
        <v>52</v>
      </c>
      <c r="F93" s="13" t="s">
        <v>401</v>
      </c>
      <c r="G93" s="13" t="s">
        <v>34</v>
      </c>
      <c r="H93" s="13" t="s">
        <v>375</v>
      </c>
      <c r="I93" s="15" t="s">
        <v>35</v>
      </c>
      <c r="J93" s="15" t="s">
        <v>35</v>
      </c>
      <c r="K93" s="15" t="s">
        <v>35</v>
      </c>
      <c r="L93" s="15" t="s">
        <v>35</v>
      </c>
      <c r="M93" s="15">
        <v>0</v>
      </c>
      <c r="N93" s="13" t="s">
        <v>35</v>
      </c>
      <c r="O93" s="13" t="s">
        <v>376</v>
      </c>
      <c r="P93" s="13" t="s">
        <v>377</v>
      </c>
      <c r="Q93" s="16">
        <f t="shared" si="2"/>
        <v>3121495.84</v>
      </c>
      <c r="R93" s="16">
        <v>0</v>
      </c>
      <c r="S93" s="16">
        <v>3121447.84</v>
      </c>
      <c r="T93" s="16">
        <v>0</v>
      </c>
      <c r="U93" s="16">
        <v>16</v>
      </c>
      <c r="V93" s="16">
        <v>0</v>
      </c>
      <c r="W93" s="15">
        <v>0</v>
      </c>
      <c r="X93" s="16">
        <v>16</v>
      </c>
      <c r="Y93" s="15">
        <v>0</v>
      </c>
      <c r="Z93" s="16">
        <v>0</v>
      </c>
      <c r="AA93" s="16">
        <v>8</v>
      </c>
      <c r="AB93" s="16">
        <v>0</v>
      </c>
      <c r="AC93" s="16">
        <v>0</v>
      </c>
      <c r="AD93" s="35">
        <v>8</v>
      </c>
      <c r="AE93" s="16">
        <v>0</v>
      </c>
    </row>
    <row r="94" spans="1:31" x14ac:dyDescent="0.25">
      <c r="A94" s="13" t="s">
        <v>137</v>
      </c>
      <c r="B94" s="14" t="s">
        <v>366</v>
      </c>
      <c r="C94" s="13" t="s">
        <v>51</v>
      </c>
      <c r="D94" s="13" t="s">
        <v>33</v>
      </c>
      <c r="E94" s="13" t="s">
        <v>52</v>
      </c>
      <c r="F94" s="13" t="s">
        <v>401</v>
      </c>
      <c r="G94" s="13" t="s">
        <v>34</v>
      </c>
      <c r="H94" s="13" t="s">
        <v>378</v>
      </c>
      <c r="I94" s="15" t="s">
        <v>35</v>
      </c>
      <c r="J94" s="15" t="s">
        <v>35</v>
      </c>
      <c r="K94" s="15" t="s">
        <v>35</v>
      </c>
      <c r="L94" s="15" t="s">
        <v>35</v>
      </c>
      <c r="M94" s="15">
        <v>0</v>
      </c>
      <c r="N94" s="13" t="s">
        <v>35</v>
      </c>
      <c r="O94" s="13" t="s">
        <v>36</v>
      </c>
      <c r="P94" s="13" t="s">
        <v>35</v>
      </c>
      <c r="Q94" s="16">
        <f t="shared" si="2"/>
        <v>5473643.9887500005</v>
      </c>
      <c r="R94" s="16">
        <v>0</v>
      </c>
      <c r="S94" s="16">
        <v>4336111.8207500009</v>
      </c>
      <c r="T94" s="16">
        <v>0</v>
      </c>
      <c r="U94" s="16">
        <v>16</v>
      </c>
      <c r="V94" s="16">
        <v>0</v>
      </c>
      <c r="W94" s="15">
        <v>980589.79999999993</v>
      </c>
      <c r="X94" s="16">
        <v>16</v>
      </c>
      <c r="Y94" s="15">
        <v>156894.36800000002</v>
      </c>
      <c r="Z94" s="16">
        <v>0</v>
      </c>
      <c r="AA94" s="16">
        <v>8</v>
      </c>
      <c r="AB94" s="16">
        <v>0</v>
      </c>
      <c r="AC94" s="16">
        <v>0</v>
      </c>
      <c r="AD94" s="35">
        <v>8</v>
      </c>
      <c r="AE94" s="16">
        <v>0</v>
      </c>
    </row>
    <row r="95" spans="1:31" x14ac:dyDescent="0.25">
      <c r="A95" s="13" t="s">
        <v>138</v>
      </c>
      <c r="B95" s="14" t="s">
        <v>366</v>
      </c>
      <c r="C95" s="13" t="s">
        <v>51</v>
      </c>
      <c r="D95" s="13" t="s">
        <v>49</v>
      </c>
      <c r="E95" s="13" t="s">
        <v>230</v>
      </c>
      <c r="F95" s="13" t="s">
        <v>400</v>
      </c>
      <c r="G95" s="13" t="s">
        <v>34</v>
      </c>
      <c r="H95" s="13" t="s">
        <v>381</v>
      </c>
      <c r="I95" s="15" t="s">
        <v>35</v>
      </c>
      <c r="J95" s="15" t="s">
        <v>35</v>
      </c>
      <c r="K95" s="15" t="s">
        <v>35</v>
      </c>
      <c r="L95" s="15" t="s">
        <v>35</v>
      </c>
      <c r="M95" s="15">
        <v>0</v>
      </c>
      <c r="N95" s="13" t="s">
        <v>35</v>
      </c>
      <c r="O95" s="13" t="s">
        <v>36</v>
      </c>
      <c r="P95" s="13" t="s">
        <v>35</v>
      </c>
      <c r="Q95" s="16">
        <f t="shared" si="2"/>
        <v>7386335.2627499998</v>
      </c>
      <c r="R95" s="16">
        <v>0</v>
      </c>
      <c r="S95" s="16">
        <v>4273720.3367499989</v>
      </c>
      <c r="T95" s="16">
        <v>0</v>
      </c>
      <c r="U95" s="16">
        <v>16</v>
      </c>
      <c r="V95" s="16">
        <v>0</v>
      </c>
      <c r="W95" s="15">
        <v>2683247.3500000006</v>
      </c>
      <c r="X95" s="16">
        <v>16</v>
      </c>
      <c r="Y95" s="15">
        <v>429319.57599999994</v>
      </c>
      <c r="Z95" s="16">
        <v>0</v>
      </c>
      <c r="AA95" s="16">
        <v>8</v>
      </c>
      <c r="AB95" s="16">
        <v>0</v>
      </c>
      <c r="AC95" s="16">
        <v>0</v>
      </c>
      <c r="AD95" s="35">
        <v>8</v>
      </c>
      <c r="AE95" s="16">
        <v>0</v>
      </c>
    </row>
    <row r="96" spans="1:31" x14ac:dyDescent="0.25">
      <c r="A96" s="13" t="s">
        <v>139</v>
      </c>
      <c r="B96" s="14" t="s">
        <v>366</v>
      </c>
      <c r="C96" s="13" t="s">
        <v>51</v>
      </c>
      <c r="D96" s="13" t="s">
        <v>38</v>
      </c>
      <c r="E96" s="13" t="s">
        <v>392</v>
      </c>
      <c r="F96" s="13" t="s">
        <v>402</v>
      </c>
      <c r="G96" s="13" t="s">
        <v>34</v>
      </c>
      <c r="H96" s="13" t="s">
        <v>379</v>
      </c>
      <c r="I96" s="15" t="s">
        <v>35</v>
      </c>
      <c r="J96" s="15" t="s">
        <v>35</v>
      </c>
      <c r="K96" s="15" t="s">
        <v>35</v>
      </c>
      <c r="L96" s="15" t="s">
        <v>35</v>
      </c>
      <c r="M96" s="15">
        <v>0</v>
      </c>
      <c r="N96" s="13" t="s">
        <v>35</v>
      </c>
      <c r="O96" s="13" t="s">
        <v>36</v>
      </c>
      <c r="P96" s="13" t="s">
        <v>35</v>
      </c>
      <c r="Q96" s="16">
        <f t="shared" si="2"/>
        <v>6084596.6952</v>
      </c>
      <c r="R96" s="16">
        <v>0</v>
      </c>
      <c r="S96" s="16">
        <v>3762204.0799999996</v>
      </c>
      <c r="T96" s="16">
        <v>0</v>
      </c>
      <c r="U96" s="16">
        <v>16</v>
      </c>
      <c r="V96" s="16">
        <v>0</v>
      </c>
      <c r="W96" s="15">
        <v>2002021.2200000002</v>
      </c>
      <c r="X96" s="16">
        <v>16</v>
      </c>
      <c r="Y96" s="15">
        <v>320323.39520000003</v>
      </c>
      <c r="Z96" s="16">
        <v>0</v>
      </c>
      <c r="AA96" s="16">
        <v>8</v>
      </c>
      <c r="AB96" s="16">
        <v>0</v>
      </c>
      <c r="AC96" s="16">
        <v>0</v>
      </c>
      <c r="AD96" s="35">
        <v>8</v>
      </c>
      <c r="AE96" s="16">
        <v>0</v>
      </c>
    </row>
    <row r="97" spans="1:31" x14ac:dyDescent="0.25">
      <c r="A97" s="13" t="s">
        <v>140</v>
      </c>
      <c r="B97" s="14" t="s">
        <v>366</v>
      </c>
      <c r="C97" s="13" t="s">
        <v>51</v>
      </c>
      <c r="D97" s="13" t="s">
        <v>67</v>
      </c>
      <c r="E97" s="13" t="s">
        <v>398</v>
      </c>
      <c r="F97" s="13" t="s">
        <v>405</v>
      </c>
      <c r="G97" s="13" t="s">
        <v>34</v>
      </c>
      <c r="H97" s="13" t="s">
        <v>382</v>
      </c>
      <c r="I97" s="15" t="s">
        <v>35</v>
      </c>
      <c r="J97" s="15" t="s">
        <v>35</v>
      </c>
      <c r="K97" s="15" t="s">
        <v>35</v>
      </c>
      <c r="L97" s="15" t="s">
        <v>35</v>
      </c>
      <c r="M97" s="15">
        <v>0</v>
      </c>
      <c r="N97" s="13" t="s">
        <v>35</v>
      </c>
      <c r="O97" s="13" t="s">
        <v>36</v>
      </c>
      <c r="P97" s="13" t="s">
        <v>35</v>
      </c>
      <c r="Q97" s="16">
        <f t="shared" si="2"/>
        <v>27850248.260350004</v>
      </c>
      <c r="R97" s="16">
        <v>0</v>
      </c>
      <c r="S97" s="16">
        <v>18008725.9428</v>
      </c>
      <c r="T97" s="16">
        <v>0</v>
      </c>
      <c r="U97" s="16">
        <v>16</v>
      </c>
      <c r="V97" s="16">
        <v>0</v>
      </c>
      <c r="W97" s="15">
        <v>8484029.5841499995</v>
      </c>
      <c r="X97" s="16">
        <v>16</v>
      </c>
      <c r="Y97" s="15">
        <v>1357444.7334000003</v>
      </c>
      <c r="Z97" s="16">
        <v>0</v>
      </c>
      <c r="AA97" s="16">
        <v>8</v>
      </c>
      <c r="AB97" s="16">
        <v>0</v>
      </c>
      <c r="AC97" s="16">
        <v>0</v>
      </c>
      <c r="AD97" s="35">
        <v>8</v>
      </c>
      <c r="AE97" s="16">
        <v>0</v>
      </c>
    </row>
    <row r="98" spans="1:31" x14ac:dyDescent="0.25">
      <c r="A98" s="13" t="s">
        <v>141</v>
      </c>
      <c r="B98" s="14" t="s">
        <v>412</v>
      </c>
      <c r="C98" s="13" t="s">
        <v>51</v>
      </c>
      <c r="D98" s="13" t="s">
        <v>39</v>
      </c>
      <c r="E98" s="13" t="s">
        <v>394</v>
      </c>
      <c r="F98" s="13" t="s">
        <v>400</v>
      </c>
      <c r="G98" s="13" t="s">
        <v>34</v>
      </c>
      <c r="H98" s="13" t="s">
        <v>484</v>
      </c>
      <c r="I98" s="15" t="s">
        <v>35</v>
      </c>
      <c r="J98" s="15" t="s">
        <v>35</v>
      </c>
      <c r="K98" s="15" t="s">
        <v>35</v>
      </c>
      <c r="L98" s="15" t="s">
        <v>35</v>
      </c>
      <c r="M98" s="15">
        <v>0</v>
      </c>
      <c r="N98" s="13" t="s">
        <v>35</v>
      </c>
      <c r="O98" s="13" t="s">
        <v>36</v>
      </c>
      <c r="P98" s="13" t="s">
        <v>35</v>
      </c>
      <c r="Q98" s="15">
        <f t="shared" ref="Q98:Q129" si="3">SUM(R98:AE98)</f>
        <v>46036355.873800009</v>
      </c>
      <c r="R98" s="15">
        <v>0</v>
      </c>
      <c r="S98" s="15">
        <v>30956483.913700011</v>
      </c>
      <c r="T98" s="15">
        <v>0</v>
      </c>
      <c r="U98" s="16">
        <v>16</v>
      </c>
      <c r="V98" s="15">
        <v>0</v>
      </c>
      <c r="W98" s="15">
        <v>12999848.241500001</v>
      </c>
      <c r="X98" s="16">
        <v>16</v>
      </c>
      <c r="Y98" s="15">
        <v>2079975.7186</v>
      </c>
      <c r="Z98" s="15">
        <v>0</v>
      </c>
      <c r="AA98" s="16">
        <v>8</v>
      </c>
      <c r="AB98" s="15">
        <v>0</v>
      </c>
      <c r="AC98" s="15">
        <v>0</v>
      </c>
      <c r="AD98" s="35">
        <v>8</v>
      </c>
      <c r="AE98" s="15">
        <v>0</v>
      </c>
    </row>
    <row r="99" spans="1:31" x14ac:dyDescent="0.25">
      <c r="A99" s="13" t="s">
        <v>142</v>
      </c>
      <c r="B99" s="14" t="s">
        <v>412</v>
      </c>
      <c r="C99" s="13" t="s">
        <v>51</v>
      </c>
      <c r="D99" s="13" t="s">
        <v>39</v>
      </c>
      <c r="E99" s="13" t="s">
        <v>394</v>
      </c>
      <c r="F99" s="13" t="s">
        <v>400</v>
      </c>
      <c r="G99" s="13" t="s">
        <v>34</v>
      </c>
      <c r="H99" s="13" t="s">
        <v>485</v>
      </c>
      <c r="I99" s="15" t="s">
        <v>35</v>
      </c>
      <c r="J99" s="15" t="s">
        <v>35</v>
      </c>
      <c r="K99" s="15" t="s">
        <v>35</v>
      </c>
      <c r="L99" s="15" t="s">
        <v>35</v>
      </c>
      <c r="M99" s="15">
        <v>0</v>
      </c>
      <c r="N99" s="13" t="s">
        <v>35</v>
      </c>
      <c r="O99" s="13" t="s">
        <v>486</v>
      </c>
      <c r="P99" s="13" t="s">
        <v>487</v>
      </c>
      <c r="Q99" s="15">
        <f t="shared" si="3"/>
        <v>609057.89159999997</v>
      </c>
      <c r="R99" s="15">
        <v>0</v>
      </c>
      <c r="S99" s="15">
        <v>601469.59</v>
      </c>
      <c r="T99" s="15">
        <v>6500.26</v>
      </c>
      <c r="U99" s="16">
        <v>16</v>
      </c>
      <c r="V99" s="15">
        <v>1040.0416</v>
      </c>
      <c r="W99" s="15">
        <v>0</v>
      </c>
      <c r="X99" s="16">
        <v>16</v>
      </c>
      <c r="Y99" s="15">
        <v>0</v>
      </c>
      <c r="Z99" s="15">
        <v>0</v>
      </c>
      <c r="AA99" s="16">
        <v>8</v>
      </c>
      <c r="AB99" s="15">
        <v>0</v>
      </c>
      <c r="AC99" s="15">
        <v>0</v>
      </c>
      <c r="AD99" s="35">
        <v>8</v>
      </c>
      <c r="AE99" s="15">
        <v>0</v>
      </c>
    </row>
    <row r="100" spans="1:31" x14ac:dyDescent="0.25">
      <c r="A100" s="13" t="s">
        <v>143</v>
      </c>
      <c r="B100" s="14" t="s">
        <v>412</v>
      </c>
      <c r="C100" s="13" t="s">
        <v>51</v>
      </c>
      <c r="D100" s="13" t="s">
        <v>39</v>
      </c>
      <c r="E100" s="13" t="s">
        <v>394</v>
      </c>
      <c r="F100" s="13" t="s">
        <v>400</v>
      </c>
      <c r="G100" s="13" t="s">
        <v>34</v>
      </c>
      <c r="H100" s="13" t="s">
        <v>488</v>
      </c>
      <c r="I100" s="15" t="s">
        <v>35</v>
      </c>
      <c r="J100" s="15" t="s">
        <v>35</v>
      </c>
      <c r="K100" s="15" t="s">
        <v>35</v>
      </c>
      <c r="L100" s="15" t="s">
        <v>35</v>
      </c>
      <c r="M100" s="15">
        <v>0</v>
      </c>
      <c r="N100" s="13" t="s">
        <v>35</v>
      </c>
      <c r="O100" s="13" t="s">
        <v>36</v>
      </c>
      <c r="P100" s="13" t="s">
        <v>35</v>
      </c>
      <c r="Q100" s="15">
        <f t="shared" si="3"/>
        <v>2759737.6292000003</v>
      </c>
      <c r="R100" s="15">
        <v>0</v>
      </c>
      <c r="S100" s="15">
        <v>1902470.9545000002</v>
      </c>
      <c r="T100" s="15">
        <v>0</v>
      </c>
      <c r="U100" s="16">
        <v>16</v>
      </c>
      <c r="V100" s="15">
        <v>0</v>
      </c>
      <c r="W100" s="15">
        <v>738981.61609999998</v>
      </c>
      <c r="X100" s="16">
        <v>16</v>
      </c>
      <c r="Y100" s="15">
        <v>118237.0586</v>
      </c>
      <c r="Z100" s="15">
        <v>0</v>
      </c>
      <c r="AA100" s="16">
        <v>8</v>
      </c>
      <c r="AB100" s="15">
        <v>0</v>
      </c>
      <c r="AC100" s="15">
        <v>0</v>
      </c>
      <c r="AD100" s="35">
        <v>8</v>
      </c>
      <c r="AE100" s="15">
        <v>0</v>
      </c>
    </row>
    <row r="101" spans="1:31" x14ac:dyDescent="0.25">
      <c r="A101" s="13" t="s">
        <v>144</v>
      </c>
      <c r="B101" s="14" t="s">
        <v>412</v>
      </c>
      <c r="C101" s="13" t="s">
        <v>51</v>
      </c>
      <c r="D101" s="13" t="s">
        <v>33</v>
      </c>
      <c r="E101" s="13" t="s">
        <v>52</v>
      </c>
      <c r="F101" s="13" t="s">
        <v>413</v>
      </c>
      <c r="G101" s="13" t="s">
        <v>34</v>
      </c>
      <c r="H101" s="13" t="s">
        <v>414</v>
      </c>
      <c r="I101" s="15" t="s">
        <v>35</v>
      </c>
      <c r="J101" s="15" t="s">
        <v>35</v>
      </c>
      <c r="K101" s="15" t="s">
        <v>35</v>
      </c>
      <c r="L101" s="15" t="s">
        <v>35</v>
      </c>
      <c r="M101" s="15">
        <v>0</v>
      </c>
      <c r="N101" s="13" t="s">
        <v>35</v>
      </c>
      <c r="O101" s="13" t="s">
        <v>36</v>
      </c>
      <c r="P101" s="13" t="s">
        <v>35</v>
      </c>
      <c r="Q101" s="15">
        <f t="shared" si="3"/>
        <v>1318494.47</v>
      </c>
      <c r="R101" s="15">
        <v>0</v>
      </c>
      <c r="S101" s="15">
        <v>886241.49</v>
      </c>
      <c r="T101" s="15">
        <v>0</v>
      </c>
      <c r="U101" s="16">
        <v>16</v>
      </c>
      <c r="V101" s="15">
        <v>0</v>
      </c>
      <c r="W101" s="15">
        <v>372590.5</v>
      </c>
      <c r="X101" s="16">
        <v>16</v>
      </c>
      <c r="Y101" s="15">
        <v>59614.479999999996</v>
      </c>
      <c r="Z101" s="15">
        <v>0</v>
      </c>
      <c r="AA101" s="16">
        <v>8</v>
      </c>
      <c r="AB101" s="15">
        <v>0</v>
      </c>
      <c r="AC101" s="15">
        <v>0</v>
      </c>
      <c r="AD101" s="35">
        <v>8</v>
      </c>
      <c r="AE101" s="15">
        <v>0</v>
      </c>
    </row>
    <row r="102" spans="1:31" x14ac:dyDescent="0.25">
      <c r="A102" s="13" t="s">
        <v>145</v>
      </c>
      <c r="B102" s="14" t="s">
        <v>412</v>
      </c>
      <c r="C102" s="13" t="s">
        <v>51</v>
      </c>
      <c r="D102" s="13" t="s">
        <v>33</v>
      </c>
      <c r="E102" s="13" t="s">
        <v>52</v>
      </c>
      <c r="F102" s="13" t="s">
        <v>413</v>
      </c>
      <c r="G102" s="13" t="s">
        <v>34</v>
      </c>
      <c r="H102" s="13" t="s">
        <v>415</v>
      </c>
      <c r="I102" s="15" t="s">
        <v>35</v>
      </c>
      <c r="J102" s="15" t="s">
        <v>35</v>
      </c>
      <c r="K102" s="15" t="s">
        <v>35</v>
      </c>
      <c r="L102" s="15" t="s">
        <v>35</v>
      </c>
      <c r="M102" s="15">
        <v>0</v>
      </c>
      <c r="N102" s="13" t="s">
        <v>35</v>
      </c>
      <c r="O102" s="13" t="s">
        <v>36</v>
      </c>
      <c r="P102" s="13" t="s">
        <v>35</v>
      </c>
      <c r="Q102" s="15">
        <f t="shared" si="3"/>
        <v>36746693.136499994</v>
      </c>
      <c r="R102" s="15">
        <v>0</v>
      </c>
      <c r="S102" s="15">
        <v>26123083.439199992</v>
      </c>
      <c r="T102" s="15">
        <v>0</v>
      </c>
      <c r="U102" s="16">
        <v>16</v>
      </c>
      <c r="V102" s="15">
        <v>0</v>
      </c>
      <c r="W102" s="15">
        <v>9030425.317400001</v>
      </c>
      <c r="X102" s="16">
        <v>16</v>
      </c>
      <c r="Y102" s="15">
        <v>1444868.0507000003</v>
      </c>
      <c r="Z102" s="15">
        <v>0</v>
      </c>
      <c r="AA102" s="16">
        <v>8</v>
      </c>
      <c r="AB102" s="15">
        <v>0</v>
      </c>
      <c r="AC102" s="15">
        <v>137285.49</v>
      </c>
      <c r="AD102" s="35">
        <v>8</v>
      </c>
      <c r="AE102" s="15">
        <v>10982.8392</v>
      </c>
    </row>
    <row r="103" spans="1:31" x14ac:dyDescent="0.25">
      <c r="A103" s="13" t="s">
        <v>146</v>
      </c>
      <c r="B103" s="14" t="s">
        <v>412</v>
      </c>
      <c r="C103" s="13" t="s">
        <v>51</v>
      </c>
      <c r="D103" s="13" t="s">
        <v>49</v>
      </c>
      <c r="E103" s="13" t="s">
        <v>230</v>
      </c>
      <c r="F103" s="13" t="s">
        <v>401</v>
      </c>
      <c r="G103" s="13" t="s">
        <v>34</v>
      </c>
      <c r="H103" s="13" t="s">
        <v>508</v>
      </c>
      <c r="I103" s="15" t="s">
        <v>35</v>
      </c>
      <c r="J103" s="15" t="s">
        <v>35</v>
      </c>
      <c r="K103" s="15" t="s">
        <v>35</v>
      </c>
      <c r="L103" s="15" t="s">
        <v>35</v>
      </c>
      <c r="M103" s="15">
        <v>0</v>
      </c>
      <c r="N103" s="13" t="s">
        <v>35</v>
      </c>
      <c r="O103" s="13" t="s">
        <v>36</v>
      </c>
      <c r="P103" s="13" t="s">
        <v>35</v>
      </c>
      <c r="Q103" s="15">
        <f t="shared" si="3"/>
        <v>7749658.0448000003</v>
      </c>
      <c r="R103" s="15">
        <v>0</v>
      </c>
      <c r="S103" s="15">
        <v>5356429.96</v>
      </c>
      <c r="T103" s="15">
        <v>0</v>
      </c>
      <c r="U103" s="16">
        <v>16</v>
      </c>
      <c r="V103" s="15">
        <v>0</v>
      </c>
      <c r="W103" s="15">
        <v>2063086.28</v>
      </c>
      <c r="X103" s="16">
        <v>16</v>
      </c>
      <c r="Y103" s="15">
        <v>330093.80479999998</v>
      </c>
      <c r="Z103" s="15">
        <v>0</v>
      </c>
      <c r="AA103" s="16">
        <v>8</v>
      </c>
      <c r="AB103" s="15">
        <v>0</v>
      </c>
      <c r="AC103" s="15">
        <v>0</v>
      </c>
      <c r="AD103" s="35">
        <v>8</v>
      </c>
      <c r="AE103" s="15">
        <v>0</v>
      </c>
    </row>
    <row r="104" spans="1:31" x14ac:dyDescent="0.25">
      <c r="A104" s="13" t="s">
        <v>147</v>
      </c>
      <c r="B104" s="14" t="s">
        <v>412</v>
      </c>
      <c r="C104" s="13" t="s">
        <v>51</v>
      </c>
      <c r="D104" s="13" t="s">
        <v>67</v>
      </c>
      <c r="E104" s="13" t="s">
        <v>398</v>
      </c>
      <c r="F104" s="13" t="s">
        <v>403</v>
      </c>
      <c r="G104" s="13" t="s">
        <v>34</v>
      </c>
      <c r="H104" s="13" t="s">
        <v>531</v>
      </c>
      <c r="I104" s="15" t="s">
        <v>35</v>
      </c>
      <c r="J104" s="15" t="s">
        <v>35</v>
      </c>
      <c r="K104" s="15" t="s">
        <v>35</v>
      </c>
      <c r="L104" s="15" t="s">
        <v>35</v>
      </c>
      <c r="M104" s="15">
        <v>0</v>
      </c>
      <c r="N104" s="13" t="s">
        <v>35</v>
      </c>
      <c r="O104" s="13" t="s">
        <v>36</v>
      </c>
      <c r="P104" s="13" t="s">
        <v>35</v>
      </c>
      <c r="Q104" s="15">
        <f t="shared" si="3"/>
        <v>21716351.456099998</v>
      </c>
      <c r="R104" s="15">
        <v>0</v>
      </c>
      <c r="S104" s="15">
        <v>15296444.725499999</v>
      </c>
      <c r="T104" s="15">
        <v>0</v>
      </c>
      <c r="U104" s="16">
        <v>16</v>
      </c>
      <c r="V104" s="15">
        <v>0</v>
      </c>
      <c r="W104" s="15">
        <v>5534360.9747000001</v>
      </c>
      <c r="X104" s="16">
        <v>16</v>
      </c>
      <c r="Y104" s="15">
        <v>885497.75589999999</v>
      </c>
      <c r="Z104" s="15">
        <v>0</v>
      </c>
      <c r="AA104" s="16">
        <v>8</v>
      </c>
      <c r="AB104" s="15">
        <v>0</v>
      </c>
      <c r="AC104" s="15">
        <v>0</v>
      </c>
      <c r="AD104" s="35">
        <v>8</v>
      </c>
      <c r="AE104" s="15">
        <v>0</v>
      </c>
    </row>
    <row r="105" spans="1:31" x14ac:dyDescent="0.25">
      <c r="A105" s="13" t="s">
        <v>148</v>
      </c>
      <c r="B105" s="14" t="s">
        <v>416</v>
      </c>
      <c r="C105" s="13" t="s">
        <v>51</v>
      </c>
      <c r="D105" s="13" t="s">
        <v>33</v>
      </c>
      <c r="E105" s="13" t="s">
        <v>52</v>
      </c>
      <c r="F105" s="13" t="s">
        <v>417</v>
      </c>
      <c r="G105" s="13" t="s">
        <v>34</v>
      </c>
      <c r="H105" s="13" t="s">
        <v>418</v>
      </c>
      <c r="I105" s="15" t="s">
        <v>35</v>
      </c>
      <c r="J105" s="15" t="s">
        <v>35</v>
      </c>
      <c r="K105" s="15" t="s">
        <v>35</v>
      </c>
      <c r="L105" s="15" t="s">
        <v>35</v>
      </c>
      <c r="M105" s="15">
        <v>0</v>
      </c>
      <c r="N105" s="13" t="s">
        <v>35</v>
      </c>
      <c r="O105" s="13" t="s">
        <v>36</v>
      </c>
      <c r="P105" s="13" t="s">
        <v>35</v>
      </c>
      <c r="Q105" s="15">
        <f t="shared" si="3"/>
        <v>1582812.9643999999</v>
      </c>
      <c r="R105" s="15">
        <v>0</v>
      </c>
      <c r="S105" s="15">
        <v>434278.43999999983</v>
      </c>
      <c r="T105" s="15">
        <v>0</v>
      </c>
      <c r="U105" s="16">
        <v>16</v>
      </c>
      <c r="V105" s="15">
        <v>0</v>
      </c>
      <c r="W105" s="15">
        <v>990074.59</v>
      </c>
      <c r="X105" s="16">
        <v>16</v>
      </c>
      <c r="Y105" s="15">
        <v>158411.93440000003</v>
      </c>
      <c r="Z105" s="15">
        <v>0</v>
      </c>
      <c r="AA105" s="16">
        <v>8</v>
      </c>
      <c r="AB105" s="15">
        <v>0</v>
      </c>
      <c r="AC105" s="15">
        <v>0</v>
      </c>
      <c r="AD105" s="35">
        <v>8</v>
      </c>
      <c r="AE105" s="15">
        <v>0</v>
      </c>
    </row>
    <row r="106" spans="1:31" x14ac:dyDescent="0.25">
      <c r="A106" s="13" t="s">
        <v>149</v>
      </c>
      <c r="B106" s="14" t="s">
        <v>416</v>
      </c>
      <c r="C106" s="13" t="s">
        <v>51</v>
      </c>
      <c r="D106" s="13" t="s">
        <v>33</v>
      </c>
      <c r="E106" s="13" t="s">
        <v>52</v>
      </c>
      <c r="F106" s="13" t="s">
        <v>417</v>
      </c>
      <c r="G106" s="13" t="s">
        <v>34</v>
      </c>
      <c r="H106" s="13" t="s">
        <v>419</v>
      </c>
      <c r="I106" s="15" t="s">
        <v>35</v>
      </c>
      <c r="J106" s="15" t="s">
        <v>35</v>
      </c>
      <c r="K106" s="15" t="s">
        <v>35</v>
      </c>
      <c r="L106" s="15" t="s">
        <v>35</v>
      </c>
      <c r="M106" s="15">
        <v>0</v>
      </c>
      <c r="N106" s="13" t="s">
        <v>35</v>
      </c>
      <c r="O106" s="13" t="s">
        <v>396</v>
      </c>
      <c r="P106" s="13" t="s">
        <v>397</v>
      </c>
      <c r="Q106" s="15">
        <f t="shared" si="3"/>
        <v>144448</v>
      </c>
      <c r="R106" s="15">
        <v>0</v>
      </c>
      <c r="S106" s="15">
        <v>144400</v>
      </c>
      <c r="T106" s="15">
        <v>0</v>
      </c>
      <c r="U106" s="16">
        <v>16</v>
      </c>
      <c r="V106" s="15">
        <v>0</v>
      </c>
      <c r="W106" s="15">
        <v>0</v>
      </c>
      <c r="X106" s="16">
        <v>16</v>
      </c>
      <c r="Y106" s="15">
        <v>0</v>
      </c>
      <c r="Z106" s="15">
        <v>0</v>
      </c>
      <c r="AA106" s="16">
        <v>8</v>
      </c>
      <c r="AB106" s="15">
        <v>0</v>
      </c>
      <c r="AC106" s="15">
        <v>0</v>
      </c>
      <c r="AD106" s="35">
        <v>8</v>
      </c>
      <c r="AE106" s="15">
        <v>0</v>
      </c>
    </row>
    <row r="107" spans="1:31" x14ac:dyDescent="0.25">
      <c r="A107" s="13" t="s">
        <v>150</v>
      </c>
      <c r="B107" s="14" t="s">
        <v>416</v>
      </c>
      <c r="C107" s="13" t="s">
        <v>51</v>
      </c>
      <c r="D107" s="13" t="s">
        <v>33</v>
      </c>
      <c r="E107" s="13" t="s">
        <v>52</v>
      </c>
      <c r="F107" s="13" t="s">
        <v>417</v>
      </c>
      <c r="G107" s="13" t="s">
        <v>34</v>
      </c>
      <c r="H107" s="13" t="s">
        <v>420</v>
      </c>
      <c r="I107" s="15" t="s">
        <v>35</v>
      </c>
      <c r="J107" s="15" t="s">
        <v>35</v>
      </c>
      <c r="K107" s="15" t="s">
        <v>35</v>
      </c>
      <c r="L107" s="15" t="s">
        <v>35</v>
      </c>
      <c r="M107" s="15">
        <v>0</v>
      </c>
      <c r="N107" s="13" t="s">
        <v>35</v>
      </c>
      <c r="O107" s="13" t="s">
        <v>36</v>
      </c>
      <c r="P107" s="13" t="s">
        <v>35</v>
      </c>
      <c r="Q107" s="15">
        <f t="shared" si="3"/>
        <v>5201778.5076000001</v>
      </c>
      <c r="R107" s="15">
        <v>0</v>
      </c>
      <c r="S107" s="15">
        <v>3913807.7260000007</v>
      </c>
      <c r="T107" s="15">
        <v>0</v>
      </c>
      <c r="U107" s="16">
        <v>16</v>
      </c>
      <c r="V107" s="15">
        <v>0</v>
      </c>
      <c r="W107" s="15">
        <v>1110278.26</v>
      </c>
      <c r="X107" s="16">
        <v>16</v>
      </c>
      <c r="Y107" s="15">
        <v>177644.52159999998</v>
      </c>
      <c r="Z107" s="15">
        <v>0</v>
      </c>
      <c r="AA107" s="16">
        <v>8</v>
      </c>
      <c r="AB107" s="15">
        <v>0</v>
      </c>
      <c r="AC107" s="15">
        <v>0</v>
      </c>
      <c r="AD107" s="35">
        <v>8</v>
      </c>
      <c r="AE107" s="15">
        <v>0</v>
      </c>
    </row>
    <row r="108" spans="1:31" x14ac:dyDescent="0.25">
      <c r="A108" s="13" t="s">
        <v>151</v>
      </c>
      <c r="B108" s="14" t="s">
        <v>416</v>
      </c>
      <c r="C108" s="13" t="s">
        <v>51</v>
      </c>
      <c r="D108" s="13" t="s">
        <v>33</v>
      </c>
      <c r="E108" s="13" t="s">
        <v>52</v>
      </c>
      <c r="F108" s="13" t="s">
        <v>417</v>
      </c>
      <c r="G108" s="13" t="s">
        <v>34</v>
      </c>
      <c r="H108" s="13" t="s">
        <v>421</v>
      </c>
      <c r="I108" s="15" t="s">
        <v>35</v>
      </c>
      <c r="J108" s="15" t="s">
        <v>35</v>
      </c>
      <c r="K108" s="15" t="s">
        <v>35</v>
      </c>
      <c r="L108" s="15" t="s">
        <v>35</v>
      </c>
      <c r="M108" s="15">
        <v>0</v>
      </c>
      <c r="N108" s="13" t="s">
        <v>35</v>
      </c>
      <c r="O108" s="13" t="s">
        <v>332</v>
      </c>
      <c r="P108" s="13" t="s">
        <v>333</v>
      </c>
      <c r="Q108" s="15">
        <f t="shared" si="3"/>
        <v>408652.05679999996</v>
      </c>
      <c r="R108" s="15">
        <v>0</v>
      </c>
      <c r="S108" s="15">
        <v>295906.31</v>
      </c>
      <c r="T108" s="15">
        <v>97153.23</v>
      </c>
      <c r="U108" s="16">
        <v>16</v>
      </c>
      <c r="V108" s="15">
        <v>15544.516799999999</v>
      </c>
      <c r="W108" s="15">
        <v>0</v>
      </c>
      <c r="X108" s="16">
        <v>16</v>
      </c>
      <c r="Y108" s="15">
        <v>0</v>
      </c>
      <c r="Z108" s="15">
        <v>0</v>
      </c>
      <c r="AA108" s="16">
        <v>8</v>
      </c>
      <c r="AB108" s="15">
        <v>0</v>
      </c>
      <c r="AC108" s="15">
        <v>0</v>
      </c>
      <c r="AD108" s="35">
        <v>8</v>
      </c>
      <c r="AE108" s="15">
        <v>0</v>
      </c>
    </row>
    <row r="109" spans="1:31" x14ac:dyDescent="0.25">
      <c r="A109" s="13" t="s">
        <v>1010</v>
      </c>
      <c r="B109" s="14" t="s">
        <v>416</v>
      </c>
      <c r="C109" s="13" t="s">
        <v>51</v>
      </c>
      <c r="D109" s="13" t="s">
        <v>33</v>
      </c>
      <c r="E109" s="13" t="s">
        <v>52</v>
      </c>
      <c r="F109" s="13" t="s">
        <v>417</v>
      </c>
      <c r="G109" s="13" t="s">
        <v>34</v>
      </c>
      <c r="H109" s="13" t="s">
        <v>422</v>
      </c>
      <c r="I109" s="15" t="s">
        <v>35</v>
      </c>
      <c r="J109" s="15" t="s">
        <v>35</v>
      </c>
      <c r="K109" s="15" t="s">
        <v>35</v>
      </c>
      <c r="L109" s="15" t="s">
        <v>35</v>
      </c>
      <c r="M109" s="15">
        <v>0</v>
      </c>
      <c r="N109" s="13" t="s">
        <v>35</v>
      </c>
      <c r="O109" s="13" t="s">
        <v>36</v>
      </c>
      <c r="P109" s="13" t="s">
        <v>35</v>
      </c>
      <c r="Q109" s="15">
        <f t="shared" si="3"/>
        <v>10144619.497850001</v>
      </c>
      <c r="R109" s="15">
        <v>0</v>
      </c>
      <c r="S109" s="15">
        <v>5189387.0046499996</v>
      </c>
      <c r="T109" s="15">
        <v>0</v>
      </c>
      <c r="U109" s="16">
        <v>16</v>
      </c>
      <c r="V109" s="15">
        <v>0</v>
      </c>
      <c r="W109" s="15">
        <v>4271710.7700000005</v>
      </c>
      <c r="X109" s="16">
        <v>16</v>
      </c>
      <c r="Y109" s="15">
        <v>683473.72320000001</v>
      </c>
      <c r="Z109" s="15">
        <v>0</v>
      </c>
      <c r="AA109" s="16">
        <v>8</v>
      </c>
      <c r="AB109" s="15">
        <v>0</v>
      </c>
      <c r="AC109" s="15">
        <v>0</v>
      </c>
      <c r="AD109" s="35">
        <v>8</v>
      </c>
      <c r="AE109" s="15">
        <v>0</v>
      </c>
    </row>
    <row r="110" spans="1:31" x14ac:dyDescent="0.25">
      <c r="A110" s="13" t="s">
        <v>1011</v>
      </c>
      <c r="B110" s="14" t="s">
        <v>416</v>
      </c>
      <c r="C110" s="13" t="s">
        <v>51</v>
      </c>
      <c r="D110" s="13" t="s">
        <v>33</v>
      </c>
      <c r="E110" s="13" t="s">
        <v>52</v>
      </c>
      <c r="F110" s="13" t="s">
        <v>417</v>
      </c>
      <c r="G110" s="13" t="s">
        <v>34</v>
      </c>
      <c r="H110" s="13" t="s">
        <v>423</v>
      </c>
      <c r="I110" s="15" t="s">
        <v>35</v>
      </c>
      <c r="J110" s="15" t="s">
        <v>35</v>
      </c>
      <c r="K110" s="15" t="s">
        <v>35</v>
      </c>
      <c r="L110" s="15" t="s">
        <v>35</v>
      </c>
      <c r="M110" s="15">
        <v>0</v>
      </c>
      <c r="N110" s="13" t="s">
        <v>35</v>
      </c>
      <c r="O110" s="13" t="s">
        <v>36</v>
      </c>
      <c r="P110" s="13" t="s">
        <v>35</v>
      </c>
      <c r="Q110" s="15">
        <f t="shared" si="3"/>
        <v>29426900.585699994</v>
      </c>
      <c r="R110" s="15">
        <v>0</v>
      </c>
      <c r="S110" s="15">
        <v>16995602.739549994</v>
      </c>
      <c r="T110" s="15">
        <v>0</v>
      </c>
      <c r="U110" s="16">
        <v>16</v>
      </c>
      <c r="V110" s="15">
        <v>0</v>
      </c>
      <c r="W110" s="15">
        <v>10716594.694949999</v>
      </c>
      <c r="X110" s="16">
        <v>16</v>
      </c>
      <c r="Y110" s="15">
        <v>1714655.1512000002</v>
      </c>
      <c r="Z110" s="15">
        <v>0</v>
      </c>
      <c r="AA110" s="16">
        <v>8</v>
      </c>
      <c r="AB110" s="15">
        <v>0</v>
      </c>
      <c r="AC110" s="15">
        <v>0</v>
      </c>
      <c r="AD110" s="35">
        <v>8</v>
      </c>
      <c r="AE110" s="15">
        <v>0</v>
      </c>
    </row>
    <row r="111" spans="1:31" x14ac:dyDescent="0.25">
      <c r="A111" s="13" t="s">
        <v>1012</v>
      </c>
      <c r="B111" s="14" t="s">
        <v>416</v>
      </c>
      <c r="C111" s="13" t="s">
        <v>51</v>
      </c>
      <c r="D111" s="13" t="s">
        <v>49</v>
      </c>
      <c r="E111" s="13" t="s">
        <v>230</v>
      </c>
      <c r="F111" s="13" t="s">
        <v>413</v>
      </c>
      <c r="G111" s="13" t="s">
        <v>34</v>
      </c>
      <c r="H111" s="13" t="s">
        <v>509</v>
      </c>
      <c r="I111" s="15" t="s">
        <v>35</v>
      </c>
      <c r="J111" s="15" t="s">
        <v>35</v>
      </c>
      <c r="K111" s="15" t="s">
        <v>35</v>
      </c>
      <c r="L111" s="15" t="s">
        <v>35</v>
      </c>
      <c r="M111" s="15">
        <v>0</v>
      </c>
      <c r="N111" s="13" t="s">
        <v>35</v>
      </c>
      <c r="O111" s="13" t="s">
        <v>36</v>
      </c>
      <c r="P111" s="13" t="s">
        <v>35</v>
      </c>
      <c r="Q111" s="15">
        <f t="shared" si="3"/>
        <v>9910668.8925999999</v>
      </c>
      <c r="R111" s="15">
        <v>0</v>
      </c>
      <c r="S111" s="15">
        <v>8376926.7650000006</v>
      </c>
      <c r="T111" s="15">
        <v>0</v>
      </c>
      <c r="U111" s="16">
        <v>16</v>
      </c>
      <c r="V111" s="15">
        <v>0</v>
      </c>
      <c r="W111" s="15">
        <v>1322150.1099999999</v>
      </c>
      <c r="X111" s="16">
        <v>16</v>
      </c>
      <c r="Y111" s="15">
        <v>211544.01760000002</v>
      </c>
      <c r="Z111" s="15">
        <v>0</v>
      </c>
      <c r="AA111" s="16">
        <v>8</v>
      </c>
      <c r="AB111" s="15">
        <v>0</v>
      </c>
      <c r="AC111" s="15">
        <v>0</v>
      </c>
      <c r="AD111" s="35">
        <v>8</v>
      </c>
      <c r="AE111" s="15">
        <v>0</v>
      </c>
    </row>
    <row r="112" spans="1:31" x14ac:dyDescent="0.25">
      <c r="A112" s="13" t="s">
        <v>1013</v>
      </c>
      <c r="B112" s="14" t="s">
        <v>416</v>
      </c>
      <c r="C112" s="13" t="s">
        <v>51</v>
      </c>
      <c r="D112" s="13" t="s">
        <v>49</v>
      </c>
      <c r="E112" s="13" t="s">
        <v>230</v>
      </c>
      <c r="F112" s="13" t="s">
        <v>413</v>
      </c>
      <c r="G112" s="13" t="s">
        <v>34</v>
      </c>
      <c r="H112" s="13" t="s">
        <v>510</v>
      </c>
      <c r="I112" s="15" t="s">
        <v>35</v>
      </c>
      <c r="J112" s="15" t="s">
        <v>35</v>
      </c>
      <c r="K112" s="15" t="s">
        <v>35</v>
      </c>
      <c r="L112" s="15" t="s">
        <v>35</v>
      </c>
      <c r="M112" s="15">
        <v>0</v>
      </c>
      <c r="N112" s="13" t="s">
        <v>35</v>
      </c>
      <c r="O112" s="13" t="s">
        <v>36</v>
      </c>
      <c r="P112" s="13" t="s">
        <v>35</v>
      </c>
      <c r="Q112" s="15">
        <f t="shared" si="3"/>
        <v>18335834.427900001</v>
      </c>
      <c r="R112" s="15">
        <v>0</v>
      </c>
      <c r="S112" s="15">
        <v>10982318.714200003</v>
      </c>
      <c r="T112" s="15">
        <v>0</v>
      </c>
      <c r="U112" s="16">
        <v>16</v>
      </c>
      <c r="V112" s="15">
        <v>0</v>
      </c>
      <c r="W112" s="15">
        <v>6339196.3048999999</v>
      </c>
      <c r="X112" s="16">
        <v>16</v>
      </c>
      <c r="Y112" s="15">
        <v>1014271.4088000003</v>
      </c>
      <c r="Z112" s="15">
        <v>0</v>
      </c>
      <c r="AA112" s="16">
        <v>8</v>
      </c>
      <c r="AB112" s="15">
        <v>0</v>
      </c>
      <c r="AC112" s="15">
        <v>0</v>
      </c>
      <c r="AD112" s="35">
        <v>8</v>
      </c>
      <c r="AE112" s="15">
        <v>0</v>
      </c>
    </row>
    <row r="113" spans="1:31" x14ac:dyDescent="0.25">
      <c r="A113" s="13" t="s">
        <v>1014</v>
      </c>
      <c r="B113" s="14" t="s">
        <v>416</v>
      </c>
      <c r="C113" s="13" t="s">
        <v>51</v>
      </c>
      <c r="D113" s="13" t="s">
        <v>38</v>
      </c>
      <c r="E113" s="13" t="s">
        <v>392</v>
      </c>
      <c r="F113" s="13" t="s">
        <v>401</v>
      </c>
      <c r="G113" s="13" t="s">
        <v>34</v>
      </c>
      <c r="H113" s="13" t="s">
        <v>478</v>
      </c>
      <c r="I113" s="15" t="s">
        <v>35</v>
      </c>
      <c r="J113" s="15" t="s">
        <v>35</v>
      </c>
      <c r="K113" s="15" t="s">
        <v>35</v>
      </c>
      <c r="L113" s="15" t="s">
        <v>35</v>
      </c>
      <c r="M113" s="15">
        <v>0</v>
      </c>
      <c r="N113" s="13" t="s">
        <v>35</v>
      </c>
      <c r="O113" s="13" t="s">
        <v>36</v>
      </c>
      <c r="P113" s="13" t="s">
        <v>35</v>
      </c>
      <c r="Q113" s="15">
        <f t="shared" si="3"/>
        <v>23318500.099349998</v>
      </c>
      <c r="R113" s="15">
        <v>0</v>
      </c>
      <c r="S113" s="15">
        <v>15465744.939999999</v>
      </c>
      <c r="T113" s="15">
        <v>0</v>
      </c>
      <c r="U113" s="16">
        <v>16</v>
      </c>
      <c r="V113" s="15">
        <v>0</v>
      </c>
      <c r="W113" s="15">
        <v>6769575.1374499993</v>
      </c>
      <c r="X113" s="16">
        <v>16</v>
      </c>
      <c r="Y113" s="15">
        <v>1083132.0219000001</v>
      </c>
      <c r="Z113" s="15">
        <v>0</v>
      </c>
      <c r="AA113" s="16">
        <v>8</v>
      </c>
      <c r="AB113" s="15">
        <v>0</v>
      </c>
      <c r="AC113" s="15">
        <v>0</v>
      </c>
      <c r="AD113" s="35">
        <v>8</v>
      </c>
      <c r="AE113" s="15">
        <v>0</v>
      </c>
    </row>
    <row r="114" spans="1:31" x14ac:dyDescent="0.25">
      <c r="A114" s="13" t="s">
        <v>163</v>
      </c>
      <c r="B114" s="14" t="s">
        <v>424</v>
      </c>
      <c r="C114" s="13" t="s">
        <v>51</v>
      </c>
      <c r="D114" s="13" t="s">
        <v>39</v>
      </c>
      <c r="E114" s="13" t="s">
        <v>394</v>
      </c>
      <c r="F114" s="13" t="s">
        <v>401</v>
      </c>
      <c r="G114" s="13" t="s">
        <v>34</v>
      </c>
      <c r="H114" s="13" t="s">
        <v>489</v>
      </c>
      <c r="I114" s="15" t="s">
        <v>35</v>
      </c>
      <c r="J114" s="15" t="s">
        <v>35</v>
      </c>
      <c r="K114" s="15" t="s">
        <v>35</v>
      </c>
      <c r="L114" s="15" t="s">
        <v>35</v>
      </c>
      <c r="M114" s="15">
        <v>0</v>
      </c>
      <c r="N114" s="13" t="s">
        <v>35</v>
      </c>
      <c r="O114" s="13" t="s">
        <v>36</v>
      </c>
      <c r="P114" s="13" t="s">
        <v>35</v>
      </c>
      <c r="Q114" s="15">
        <f t="shared" si="3"/>
        <v>31673720.675099995</v>
      </c>
      <c r="R114" s="15">
        <v>0</v>
      </c>
      <c r="S114" s="15">
        <v>17863374.108099993</v>
      </c>
      <c r="T114" s="15">
        <v>0</v>
      </c>
      <c r="U114" s="16">
        <v>16</v>
      </c>
      <c r="V114" s="15">
        <v>0</v>
      </c>
      <c r="W114" s="15">
        <v>11905429.7991</v>
      </c>
      <c r="X114" s="16">
        <v>16</v>
      </c>
      <c r="Y114" s="15">
        <v>1904868.7679000003</v>
      </c>
      <c r="Z114" s="15">
        <v>0</v>
      </c>
      <c r="AA114" s="16">
        <v>8</v>
      </c>
      <c r="AB114" s="15">
        <v>0</v>
      </c>
      <c r="AC114" s="15">
        <v>0</v>
      </c>
      <c r="AD114" s="35">
        <v>8</v>
      </c>
      <c r="AE114" s="15">
        <v>0</v>
      </c>
    </row>
    <row r="115" spans="1:31" x14ac:dyDescent="0.25">
      <c r="A115" s="13" t="s">
        <v>165</v>
      </c>
      <c r="B115" s="14" t="s">
        <v>424</v>
      </c>
      <c r="C115" s="13" t="s">
        <v>51</v>
      </c>
      <c r="D115" s="13" t="s">
        <v>33</v>
      </c>
      <c r="E115" s="13" t="s">
        <v>52</v>
      </c>
      <c r="F115" s="13" t="s">
        <v>425</v>
      </c>
      <c r="G115" s="13" t="s">
        <v>34</v>
      </c>
      <c r="H115" s="13" t="s">
        <v>426</v>
      </c>
      <c r="I115" s="15" t="s">
        <v>35</v>
      </c>
      <c r="J115" s="15" t="s">
        <v>35</v>
      </c>
      <c r="K115" s="15" t="s">
        <v>35</v>
      </c>
      <c r="L115" s="15" t="s">
        <v>35</v>
      </c>
      <c r="M115" s="15">
        <v>0</v>
      </c>
      <c r="N115" s="13" t="s">
        <v>35</v>
      </c>
      <c r="O115" s="13" t="s">
        <v>36</v>
      </c>
      <c r="P115" s="13" t="s">
        <v>35</v>
      </c>
      <c r="Q115" s="15">
        <f t="shared" si="3"/>
        <v>8618199.2802499905</v>
      </c>
      <c r="R115" s="15">
        <v>0</v>
      </c>
      <c r="S115" s="15">
        <v>3417652.5652499902</v>
      </c>
      <c r="T115" s="15">
        <v>0</v>
      </c>
      <c r="U115" s="16">
        <v>16</v>
      </c>
      <c r="V115" s="15">
        <v>0</v>
      </c>
      <c r="W115" s="15">
        <v>4483188.5473999996</v>
      </c>
      <c r="X115" s="16">
        <v>16</v>
      </c>
      <c r="Y115" s="15">
        <v>717310.16759999993</v>
      </c>
      <c r="Z115" s="15">
        <v>0</v>
      </c>
      <c r="AA115" s="16">
        <v>8</v>
      </c>
      <c r="AB115" s="15">
        <v>0</v>
      </c>
      <c r="AC115" s="15">
        <v>0</v>
      </c>
      <c r="AD115" s="35">
        <v>8</v>
      </c>
      <c r="AE115" s="15">
        <v>0</v>
      </c>
    </row>
    <row r="116" spans="1:31" x14ac:dyDescent="0.25">
      <c r="A116" s="13" t="s">
        <v>1015</v>
      </c>
      <c r="B116" s="14" t="s">
        <v>424</v>
      </c>
      <c r="C116" s="13" t="s">
        <v>51</v>
      </c>
      <c r="D116" s="13" t="s">
        <v>33</v>
      </c>
      <c r="E116" s="13" t="s">
        <v>52</v>
      </c>
      <c r="F116" s="13" t="s">
        <v>425</v>
      </c>
      <c r="G116" s="13" t="s">
        <v>34</v>
      </c>
      <c r="H116" s="13" t="s">
        <v>427</v>
      </c>
      <c r="I116" s="15" t="s">
        <v>35</v>
      </c>
      <c r="J116" s="15" t="s">
        <v>35</v>
      </c>
      <c r="K116" s="15" t="s">
        <v>35</v>
      </c>
      <c r="L116" s="15" t="s">
        <v>35</v>
      </c>
      <c r="M116" s="15">
        <v>0</v>
      </c>
      <c r="N116" s="13" t="s">
        <v>35</v>
      </c>
      <c r="O116" s="13" t="s">
        <v>36</v>
      </c>
      <c r="P116" s="13" t="s">
        <v>35</v>
      </c>
      <c r="Q116" s="15">
        <f t="shared" si="3"/>
        <v>40598244.345750004</v>
      </c>
      <c r="R116" s="15">
        <v>0</v>
      </c>
      <c r="S116" s="15">
        <v>23797304.934750006</v>
      </c>
      <c r="T116" s="15">
        <v>0</v>
      </c>
      <c r="U116" s="16">
        <v>16</v>
      </c>
      <c r="V116" s="15">
        <v>0</v>
      </c>
      <c r="W116" s="15">
        <v>14355709.553300001</v>
      </c>
      <c r="X116" s="16">
        <v>16</v>
      </c>
      <c r="Y116" s="15">
        <v>2296913.5285</v>
      </c>
      <c r="Z116" s="15">
        <v>0</v>
      </c>
      <c r="AA116" s="16">
        <v>8</v>
      </c>
      <c r="AB116" s="15">
        <v>0</v>
      </c>
      <c r="AC116" s="15">
        <v>137285.49</v>
      </c>
      <c r="AD116" s="35">
        <v>8</v>
      </c>
      <c r="AE116" s="15">
        <v>10982.8392</v>
      </c>
    </row>
    <row r="117" spans="1:31" x14ac:dyDescent="0.25">
      <c r="A117" s="13" t="s">
        <v>170</v>
      </c>
      <c r="B117" s="14" t="s">
        <v>424</v>
      </c>
      <c r="C117" s="13" t="s">
        <v>51</v>
      </c>
      <c r="D117" s="13" t="s">
        <v>33</v>
      </c>
      <c r="E117" s="13" t="s">
        <v>52</v>
      </c>
      <c r="F117" s="13" t="s">
        <v>425</v>
      </c>
      <c r="G117" s="13" t="s">
        <v>34</v>
      </c>
      <c r="H117" s="13" t="s">
        <v>428</v>
      </c>
      <c r="I117" s="15" t="s">
        <v>35</v>
      </c>
      <c r="J117" s="15" t="s">
        <v>35</v>
      </c>
      <c r="K117" s="15" t="s">
        <v>35</v>
      </c>
      <c r="L117" s="15" t="s">
        <v>35</v>
      </c>
      <c r="M117" s="15">
        <v>0</v>
      </c>
      <c r="N117" s="13" t="s">
        <v>35</v>
      </c>
      <c r="O117" s="13" t="s">
        <v>429</v>
      </c>
      <c r="P117" s="13" t="s">
        <v>430</v>
      </c>
      <c r="Q117" s="15">
        <f t="shared" si="3"/>
        <v>764445.8428000001</v>
      </c>
      <c r="R117" s="15">
        <v>0</v>
      </c>
      <c r="S117" s="15">
        <v>298757.22000000003</v>
      </c>
      <c r="T117" s="15">
        <v>401414.33</v>
      </c>
      <c r="U117" s="16">
        <v>16</v>
      </c>
      <c r="V117" s="15">
        <v>64226.292800000003</v>
      </c>
      <c r="W117" s="15">
        <v>0</v>
      </c>
      <c r="X117" s="16">
        <v>16</v>
      </c>
      <c r="Y117" s="15">
        <v>0</v>
      </c>
      <c r="Z117" s="15">
        <v>0</v>
      </c>
      <c r="AA117" s="16">
        <v>8</v>
      </c>
      <c r="AB117" s="15">
        <v>0</v>
      </c>
      <c r="AC117" s="15">
        <v>0</v>
      </c>
      <c r="AD117" s="35">
        <v>8</v>
      </c>
      <c r="AE117" s="15">
        <v>0</v>
      </c>
    </row>
    <row r="118" spans="1:31" x14ac:dyDescent="0.25">
      <c r="A118" s="13" t="s">
        <v>174</v>
      </c>
      <c r="B118" s="14" t="s">
        <v>424</v>
      </c>
      <c r="C118" s="13" t="s">
        <v>51</v>
      </c>
      <c r="D118" s="13" t="s">
        <v>49</v>
      </c>
      <c r="E118" s="13" t="s">
        <v>230</v>
      </c>
      <c r="F118" s="13" t="s">
        <v>417</v>
      </c>
      <c r="G118" s="13" t="s">
        <v>34</v>
      </c>
      <c r="H118" s="13" t="s">
        <v>511</v>
      </c>
      <c r="I118" s="15" t="s">
        <v>35</v>
      </c>
      <c r="J118" s="15" t="s">
        <v>35</v>
      </c>
      <c r="K118" s="15" t="s">
        <v>35</v>
      </c>
      <c r="L118" s="15" t="s">
        <v>35</v>
      </c>
      <c r="M118" s="15">
        <v>0</v>
      </c>
      <c r="N118" s="13" t="s">
        <v>35</v>
      </c>
      <c r="O118" s="13" t="s">
        <v>36</v>
      </c>
      <c r="P118" s="13" t="s">
        <v>35</v>
      </c>
      <c r="Q118" s="15">
        <f t="shared" si="3"/>
        <v>32183471.9351</v>
      </c>
      <c r="R118" s="15">
        <v>0</v>
      </c>
      <c r="S118" s="15">
        <v>20258971.905950002</v>
      </c>
      <c r="T118" s="15">
        <v>0</v>
      </c>
      <c r="U118" s="16">
        <v>16</v>
      </c>
      <c r="V118" s="15">
        <v>0</v>
      </c>
      <c r="W118" s="15">
        <v>10279700.025049999</v>
      </c>
      <c r="X118" s="16">
        <v>16</v>
      </c>
      <c r="Y118" s="15">
        <v>1644752.0041</v>
      </c>
      <c r="Z118" s="15">
        <v>0</v>
      </c>
      <c r="AA118" s="16">
        <v>8</v>
      </c>
      <c r="AB118" s="15">
        <v>0</v>
      </c>
      <c r="AC118" s="15">
        <v>0</v>
      </c>
      <c r="AD118" s="35">
        <v>8</v>
      </c>
      <c r="AE118" s="15">
        <v>0</v>
      </c>
    </row>
    <row r="119" spans="1:31" x14ac:dyDescent="0.25">
      <c r="A119" s="13" t="s">
        <v>176</v>
      </c>
      <c r="B119" s="14" t="s">
        <v>424</v>
      </c>
      <c r="C119" s="13" t="s">
        <v>51</v>
      </c>
      <c r="D119" s="13" t="s">
        <v>49</v>
      </c>
      <c r="E119" s="13" t="s">
        <v>230</v>
      </c>
      <c r="F119" s="13" t="s">
        <v>417</v>
      </c>
      <c r="G119" s="13" t="s">
        <v>85</v>
      </c>
      <c r="H119" s="13" t="s">
        <v>35</v>
      </c>
      <c r="I119" s="15" t="s">
        <v>512</v>
      </c>
      <c r="J119" s="15" t="s">
        <v>35</v>
      </c>
      <c r="K119" s="15" t="s">
        <v>513</v>
      </c>
      <c r="L119" s="15" t="s">
        <v>514</v>
      </c>
      <c r="M119" s="15">
        <v>74.709999999999994</v>
      </c>
      <c r="N119" s="13" t="s">
        <v>89</v>
      </c>
      <c r="O119" s="13" t="s">
        <v>515</v>
      </c>
      <c r="P119" s="13" t="s">
        <v>516</v>
      </c>
      <c r="Q119" s="15">
        <f t="shared" si="3"/>
        <v>-139942</v>
      </c>
      <c r="R119" s="15">
        <v>0</v>
      </c>
      <c r="S119" s="15">
        <v>-139990</v>
      </c>
      <c r="T119" s="15">
        <v>0</v>
      </c>
      <c r="U119" s="16">
        <v>16</v>
      </c>
      <c r="V119" s="15">
        <v>0</v>
      </c>
      <c r="W119" s="15">
        <v>0</v>
      </c>
      <c r="X119" s="16">
        <v>16</v>
      </c>
      <c r="Y119" s="15">
        <v>0</v>
      </c>
      <c r="Z119" s="15">
        <v>0</v>
      </c>
      <c r="AA119" s="16">
        <v>8</v>
      </c>
      <c r="AB119" s="15">
        <v>0</v>
      </c>
      <c r="AC119" s="15">
        <v>0</v>
      </c>
      <c r="AD119" s="35">
        <v>8</v>
      </c>
      <c r="AE119" s="15">
        <v>0</v>
      </c>
    </row>
    <row r="120" spans="1:31" x14ac:dyDescent="0.25">
      <c r="A120" s="13" t="s">
        <v>1016</v>
      </c>
      <c r="B120" s="14" t="s">
        <v>424</v>
      </c>
      <c r="C120" s="13" t="s">
        <v>51</v>
      </c>
      <c r="D120" s="13" t="s">
        <v>38</v>
      </c>
      <c r="E120" s="13" t="s">
        <v>392</v>
      </c>
      <c r="F120" s="13" t="s">
        <v>413</v>
      </c>
      <c r="G120" s="13" t="s">
        <v>34</v>
      </c>
      <c r="H120" s="13" t="s">
        <v>479</v>
      </c>
      <c r="I120" s="15" t="s">
        <v>35</v>
      </c>
      <c r="J120" s="15" t="s">
        <v>35</v>
      </c>
      <c r="K120" s="15" t="s">
        <v>35</v>
      </c>
      <c r="L120" s="15" t="s">
        <v>35</v>
      </c>
      <c r="M120" s="15">
        <v>0</v>
      </c>
      <c r="N120" s="13" t="s">
        <v>35</v>
      </c>
      <c r="O120" s="13" t="s">
        <v>36</v>
      </c>
      <c r="P120" s="13" t="s">
        <v>35</v>
      </c>
      <c r="Q120" s="15">
        <f t="shared" si="3"/>
        <v>9513752.6239500009</v>
      </c>
      <c r="R120" s="15">
        <v>0</v>
      </c>
      <c r="S120" s="15">
        <v>5721184.8475499991</v>
      </c>
      <c r="T120" s="15">
        <v>0</v>
      </c>
      <c r="U120" s="16">
        <v>16</v>
      </c>
      <c r="V120" s="15">
        <v>0</v>
      </c>
      <c r="W120" s="15">
        <v>3269413.6004000003</v>
      </c>
      <c r="X120" s="16">
        <v>16</v>
      </c>
      <c r="Y120" s="15">
        <v>523106.17600000004</v>
      </c>
      <c r="Z120" s="15">
        <v>0</v>
      </c>
      <c r="AA120" s="16">
        <v>8</v>
      </c>
      <c r="AB120" s="15">
        <v>0</v>
      </c>
      <c r="AC120" s="15">
        <v>0</v>
      </c>
      <c r="AD120" s="35">
        <v>8</v>
      </c>
      <c r="AE120" s="15">
        <v>0</v>
      </c>
    </row>
    <row r="121" spans="1:31" x14ac:dyDescent="0.25">
      <c r="A121" s="13" t="s">
        <v>181</v>
      </c>
      <c r="B121" s="14" t="s">
        <v>431</v>
      </c>
      <c r="C121" s="13" t="s">
        <v>51</v>
      </c>
      <c r="D121" s="13" t="s">
        <v>39</v>
      </c>
      <c r="E121" s="13" t="s">
        <v>394</v>
      </c>
      <c r="F121" s="13" t="s">
        <v>413</v>
      </c>
      <c r="G121" s="13" t="s">
        <v>34</v>
      </c>
      <c r="H121" s="13" t="s">
        <v>490</v>
      </c>
      <c r="I121" s="15" t="s">
        <v>35</v>
      </c>
      <c r="J121" s="15" t="s">
        <v>35</v>
      </c>
      <c r="K121" s="15" t="s">
        <v>35</v>
      </c>
      <c r="L121" s="15" t="s">
        <v>35</v>
      </c>
      <c r="M121" s="15">
        <v>0</v>
      </c>
      <c r="N121" s="13" t="s">
        <v>35</v>
      </c>
      <c r="O121" s="13" t="s">
        <v>36</v>
      </c>
      <c r="P121" s="13" t="s">
        <v>35</v>
      </c>
      <c r="Q121" s="15">
        <f t="shared" si="3"/>
        <v>10515538.992199998</v>
      </c>
      <c r="R121" s="15">
        <v>0</v>
      </c>
      <c r="S121" s="15">
        <v>9381318.6589999981</v>
      </c>
      <c r="T121" s="15">
        <v>0</v>
      </c>
      <c r="U121" s="16">
        <v>16</v>
      </c>
      <c r="V121" s="15">
        <v>0</v>
      </c>
      <c r="W121" s="15">
        <v>977734.77000000014</v>
      </c>
      <c r="X121" s="16">
        <v>16</v>
      </c>
      <c r="Y121" s="15">
        <v>156437.5632</v>
      </c>
      <c r="Z121" s="15">
        <v>0</v>
      </c>
      <c r="AA121" s="16">
        <v>8</v>
      </c>
      <c r="AB121" s="15">
        <v>0</v>
      </c>
      <c r="AC121" s="15">
        <v>0</v>
      </c>
      <c r="AD121" s="35">
        <v>8</v>
      </c>
      <c r="AE121" s="15">
        <v>0</v>
      </c>
    </row>
    <row r="122" spans="1:31" x14ac:dyDescent="0.25">
      <c r="A122" s="13" t="s">
        <v>183</v>
      </c>
      <c r="B122" s="14" t="s">
        <v>431</v>
      </c>
      <c r="C122" s="13" t="s">
        <v>51</v>
      </c>
      <c r="D122" s="13" t="s">
        <v>39</v>
      </c>
      <c r="E122" s="13" t="s">
        <v>394</v>
      </c>
      <c r="F122" s="13" t="s">
        <v>413</v>
      </c>
      <c r="G122" s="13" t="s">
        <v>34</v>
      </c>
      <c r="H122" s="13" t="s">
        <v>491</v>
      </c>
      <c r="I122" s="15" t="s">
        <v>35</v>
      </c>
      <c r="J122" s="15" t="s">
        <v>35</v>
      </c>
      <c r="K122" s="15" t="s">
        <v>35</v>
      </c>
      <c r="L122" s="15" t="s">
        <v>35</v>
      </c>
      <c r="M122" s="15">
        <v>0</v>
      </c>
      <c r="N122" s="13" t="s">
        <v>35</v>
      </c>
      <c r="O122" s="13" t="s">
        <v>492</v>
      </c>
      <c r="P122" s="13" t="s">
        <v>493</v>
      </c>
      <c r="Q122" s="15">
        <f t="shared" si="3"/>
        <v>354392.6876</v>
      </c>
      <c r="R122" s="15">
        <v>0</v>
      </c>
      <c r="S122" s="15">
        <v>122413</v>
      </c>
      <c r="T122" s="15">
        <v>199941.11</v>
      </c>
      <c r="U122" s="16">
        <v>16</v>
      </c>
      <c r="V122" s="15">
        <v>31990.577600000001</v>
      </c>
      <c r="W122" s="15">
        <v>0</v>
      </c>
      <c r="X122" s="16">
        <v>16</v>
      </c>
      <c r="Y122" s="15">
        <v>0</v>
      </c>
      <c r="Z122" s="15">
        <v>0</v>
      </c>
      <c r="AA122" s="16">
        <v>8</v>
      </c>
      <c r="AB122" s="15">
        <v>0</v>
      </c>
      <c r="AC122" s="15">
        <v>0</v>
      </c>
      <c r="AD122" s="35">
        <v>8</v>
      </c>
      <c r="AE122" s="15">
        <v>0</v>
      </c>
    </row>
    <row r="123" spans="1:31" x14ac:dyDescent="0.25">
      <c r="A123" s="13" t="s">
        <v>1017</v>
      </c>
      <c r="B123" s="14" t="s">
        <v>431</v>
      </c>
      <c r="C123" s="13" t="s">
        <v>51</v>
      </c>
      <c r="D123" s="13" t="s">
        <v>39</v>
      </c>
      <c r="E123" s="13" t="s">
        <v>394</v>
      </c>
      <c r="F123" s="13" t="s">
        <v>413</v>
      </c>
      <c r="G123" s="13" t="s">
        <v>34</v>
      </c>
      <c r="H123" s="13" t="s">
        <v>494</v>
      </c>
      <c r="I123" s="15" t="s">
        <v>35</v>
      </c>
      <c r="J123" s="15" t="s">
        <v>35</v>
      </c>
      <c r="K123" s="15" t="s">
        <v>35</v>
      </c>
      <c r="L123" s="15" t="s">
        <v>35</v>
      </c>
      <c r="M123" s="15">
        <v>0</v>
      </c>
      <c r="N123" s="13" t="s">
        <v>35</v>
      </c>
      <c r="O123" s="13" t="s">
        <v>36</v>
      </c>
      <c r="P123" s="13" t="s">
        <v>35</v>
      </c>
      <c r="Q123" s="15">
        <f t="shared" si="3"/>
        <v>37736580.438849993</v>
      </c>
      <c r="R123" s="15">
        <v>0</v>
      </c>
      <c r="S123" s="15">
        <v>24255129.09799999</v>
      </c>
      <c r="T123" s="15">
        <v>0</v>
      </c>
      <c r="U123" s="16">
        <v>16</v>
      </c>
      <c r="V123" s="15">
        <v>0</v>
      </c>
      <c r="W123" s="15">
        <v>11621899.431749998</v>
      </c>
      <c r="X123" s="16">
        <v>16</v>
      </c>
      <c r="Y123" s="15">
        <v>1859503.9091000005</v>
      </c>
      <c r="Z123" s="15">
        <v>0</v>
      </c>
      <c r="AA123" s="16">
        <v>8</v>
      </c>
      <c r="AB123" s="15">
        <v>0</v>
      </c>
      <c r="AC123" s="15">
        <v>0</v>
      </c>
      <c r="AD123" s="35">
        <v>8</v>
      </c>
      <c r="AE123" s="15">
        <v>0</v>
      </c>
    </row>
    <row r="124" spans="1:31" x14ac:dyDescent="0.25">
      <c r="A124" s="13" t="s">
        <v>1018</v>
      </c>
      <c r="B124" s="14" t="s">
        <v>431</v>
      </c>
      <c r="C124" s="13" t="s">
        <v>51</v>
      </c>
      <c r="D124" s="13" t="s">
        <v>33</v>
      </c>
      <c r="E124" s="13" t="s">
        <v>52</v>
      </c>
      <c r="F124" s="13" t="s">
        <v>432</v>
      </c>
      <c r="G124" s="13" t="s">
        <v>34</v>
      </c>
      <c r="H124" s="13" t="s">
        <v>433</v>
      </c>
      <c r="I124" s="15" t="s">
        <v>35</v>
      </c>
      <c r="J124" s="15" t="s">
        <v>35</v>
      </c>
      <c r="K124" s="15" t="s">
        <v>35</v>
      </c>
      <c r="L124" s="15" t="s">
        <v>35</v>
      </c>
      <c r="M124" s="15">
        <v>0</v>
      </c>
      <c r="N124" s="13" t="s">
        <v>35</v>
      </c>
      <c r="O124" s="13" t="s">
        <v>36</v>
      </c>
      <c r="P124" s="13" t="s">
        <v>35</v>
      </c>
      <c r="Q124" s="15">
        <f t="shared" si="3"/>
        <v>34926387.957399994</v>
      </c>
      <c r="R124" s="15">
        <v>0</v>
      </c>
      <c r="S124" s="15">
        <v>23229353.122999988</v>
      </c>
      <c r="T124" s="15">
        <v>0</v>
      </c>
      <c r="U124" s="16">
        <v>16</v>
      </c>
      <c r="V124" s="15">
        <v>0</v>
      </c>
      <c r="W124" s="15">
        <v>10083609.340000002</v>
      </c>
      <c r="X124" s="16">
        <v>16</v>
      </c>
      <c r="Y124" s="15">
        <v>1613377.4944000002</v>
      </c>
      <c r="Z124" s="15">
        <v>0</v>
      </c>
      <c r="AA124" s="16">
        <v>8</v>
      </c>
      <c r="AB124" s="15">
        <v>0</v>
      </c>
      <c r="AC124" s="15">
        <v>0</v>
      </c>
      <c r="AD124" s="35">
        <v>8</v>
      </c>
      <c r="AE124" s="15">
        <v>0</v>
      </c>
    </row>
    <row r="125" spans="1:31" x14ac:dyDescent="0.25">
      <c r="A125" s="13" t="s">
        <v>186</v>
      </c>
      <c r="B125" s="14" t="s">
        <v>431</v>
      </c>
      <c r="C125" s="13" t="s">
        <v>51</v>
      </c>
      <c r="D125" s="13" t="s">
        <v>33</v>
      </c>
      <c r="E125" s="13" t="s">
        <v>52</v>
      </c>
      <c r="F125" s="13" t="s">
        <v>432</v>
      </c>
      <c r="G125" s="13" t="s">
        <v>34</v>
      </c>
      <c r="H125" s="13" t="s">
        <v>434</v>
      </c>
      <c r="I125" s="15" t="s">
        <v>35</v>
      </c>
      <c r="J125" s="15" t="s">
        <v>35</v>
      </c>
      <c r="K125" s="15" t="s">
        <v>35</v>
      </c>
      <c r="L125" s="15" t="s">
        <v>35</v>
      </c>
      <c r="M125" s="15">
        <v>0</v>
      </c>
      <c r="N125" s="13" t="s">
        <v>35</v>
      </c>
      <c r="O125" s="13" t="s">
        <v>435</v>
      </c>
      <c r="P125" s="13" t="s">
        <v>436</v>
      </c>
      <c r="Q125" s="15">
        <f t="shared" si="3"/>
        <v>520551.30160000001</v>
      </c>
      <c r="R125" s="15">
        <v>0</v>
      </c>
      <c r="S125" s="15">
        <v>512963</v>
      </c>
      <c r="T125" s="15">
        <v>6500.26</v>
      </c>
      <c r="U125" s="16">
        <v>16</v>
      </c>
      <c r="V125" s="15">
        <v>1040.0416</v>
      </c>
      <c r="W125" s="15">
        <v>0</v>
      </c>
      <c r="X125" s="16">
        <v>16</v>
      </c>
      <c r="Y125" s="15">
        <v>0</v>
      </c>
      <c r="Z125" s="15">
        <v>0</v>
      </c>
      <c r="AA125" s="16">
        <v>8</v>
      </c>
      <c r="AB125" s="15">
        <v>0</v>
      </c>
      <c r="AC125" s="15">
        <v>0</v>
      </c>
      <c r="AD125" s="35">
        <v>8</v>
      </c>
      <c r="AE125" s="15">
        <v>0</v>
      </c>
    </row>
    <row r="126" spans="1:31" x14ac:dyDescent="0.25">
      <c r="A126" s="13" t="s">
        <v>187</v>
      </c>
      <c r="B126" s="14" t="s">
        <v>431</v>
      </c>
      <c r="C126" s="13" t="s">
        <v>51</v>
      </c>
      <c r="D126" s="13" t="s">
        <v>33</v>
      </c>
      <c r="E126" s="13" t="s">
        <v>52</v>
      </c>
      <c r="F126" s="13" t="s">
        <v>432</v>
      </c>
      <c r="G126" s="13" t="s">
        <v>34</v>
      </c>
      <c r="H126" s="13" t="s">
        <v>437</v>
      </c>
      <c r="I126" s="15" t="s">
        <v>35</v>
      </c>
      <c r="J126" s="15" t="s">
        <v>35</v>
      </c>
      <c r="K126" s="15" t="s">
        <v>35</v>
      </c>
      <c r="L126" s="15" t="s">
        <v>35</v>
      </c>
      <c r="M126" s="15">
        <v>0</v>
      </c>
      <c r="N126" s="13" t="s">
        <v>35</v>
      </c>
      <c r="O126" s="13" t="s">
        <v>36</v>
      </c>
      <c r="P126" s="13" t="s">
        <v>35</v>
      </c>
      <c r="Q126" s="15">
        <f t="shared" si="3"/>
        <v>26400609.886049993</v>
      </c>
      <c r="R126" s="15">
        <v>0</v>
      </c>
      <c r="S126" s="15">
        <v>18708700.694849994</v>
      </c>
      <c r="T126" s="15">
        <v>0</v>
      </c>
      <c r="U126" s="16">
        <v>16</v>
      </c>
      <c r="V126" s="15">
        <v>0</v>
      </c>
      <c r="W126" s="15">
        <v>6630914.8200000003</v>
      </c>
      <c r="X126" s="16">
        <v>16</v>
      </c>
      <c r="Y126" s="15">
        <v>1060946.3712000002</v>
      </c>
      <c r="Z126" s="15">
        <v>0</v>
      </c>
      <c r="AA126" s="16">
        <v>8</v>
      </c>
      <c r="AB126" s="15">
        <v>0</v>
      </c>
      <c r="AC126" s="15">
        <v>0</v>
      </c>
      <c r="AD126" s="35">
        <v>8</v>
      </c>
      <c r="AE126" s="15">
        <v>0</v>
      </c>
    </row>
    <row r="127" spans="1:31" x14ac:dyDescent="0.25">
      <c r="A127" s="13" t="s">
        <v>188</v>
      </c>
      <c r="B127" s="14" t="s">
        <v>431</v>
      </c>
      <c r="C127" s="13" t="s">
        <v>51</v>
      </c>
      <c r="D127" s="13" t="s">
        <v>49</v>
      </c>
      <c r="E127" s="13" t="s">
        <v>230</v>
      </c>
      <c r="F127" s="13" t="s">
        <v>425</v>
      </c>
      <c r="G127" s="13" t="s">
        <v>34</v>
      </c>
      <c r="H127" s="13" t="s">
        <v>517</v>
      </c>
      <c r="I127" s="15" t="s">
        <v>35</v>
      </c>
      <c r="J127" s="15" t="s">
        <v>35</v>
      </c>
      <c r="K127" s="15" t="s">
        <v>35</v>
      </c>
      <c r="L127" s="15" t="s">
        <v>35</v>
      </c>
      <c r="M127" s="15">
        <v>0</v>
      </c>
      <c r="N127" s="13" t="s">
        <v>35</v>
      </c>
      <c r="O127" s="13" t="s">
        <v>36</v>
      </c>
      <c r="P127" s="13" t="s">
        <v>35</v>
      </c>
      <c r="Q127" s="15">
        <f t="shared" si="3"/>
        <v>4929955.2488000002</v>
      </c>
      <c r="R127" s="15">
        <v>0</v>
      </c>
      <c r="S127" s="15">
        <v>3209438.54</v>
      </c>
      <c r="T127" s="15">
        <v>0</v>
      </c>
      <c r="U127" s="16">
        <v>16</v>
      </c>
      <c r="V127" s="15">
        <v>0</v>
      </c>
      <c r="W127" s="15">
        <v>1483162.6799999997</v>
      </c>
      <c r="X127" s="16">
        <v>16</v>
      </c>
      <c r="Y127" s="15">
        <v>237306.02879999997</v>
      </c>
      <c r="Z127" s="15">
        <v>0</v>
      </c>
      <c r="AA127" s="16">
        <v>8</v>
      </c>
      <c r="AB127" s="15">
        <v>0</v>
      </c>
      <c r="AC127" s="15">
        <v>0</v>
      </c>
      <c r="AD127" s="35">
        <v>8</v>
      </c>
      <c r="AE127" s="15">
        <v>0</v>
      </c>
    </row>
    <row r="128" spans="1:31" x14ac:dyDescent="0.25">
      <c r="A128" s="13" t="s">
        <v>189</v>
      </c>
      <c r="B128" s="14" t="s">
        <v>431</v>
      </c>
      <c r="C128" s="13" t="s">
        <v>51</v>
      </c>
      <c r="D128" s="13" t="s">
        <v>38</v>
      </c>
      <c r="E128" s="13" t="s">
        <v>392</v>
      </c>
      <c r="F128" s="13" t="s">
        <v>417</v>
      </c>
      <c r="G128" s="13" t="s">
        <v>34</v>
      </c>
      <c r="H128" s="13" t="s">
        <v>480</v>
      </c>
      <c r="I128" s="15" t="s">
        <v>35</v>
      </c>
      <c r="J128" s="15" t="s">
        <v>35</v>
      </c>
      <c r="K128" s="15" t="s">
        <v>35</v>
      </c>
      <c r="L128" s="15" t="s">
        <v>35</v>
      </c>
      <c r="M128" s="15">
        <v>0</v>
      </c>
      <c r="N128" s="13" t="s">
        <v>35</v>
      </c>
      <c r="O128" s="13" t="s">
        <v>36</v>
      </c>
      <c r="P128" s="13" t="s">
        <v>35</v>
      </c>
      <c r="Q128" s="15">
        <f t="shared" si="3"/>
        <v>30988501.623649992</v>
      </c>
      <c r="R128" s="15">
        <v>0</v>
      </c>
      <c r="S128" s="15">
        <v>18106387.884899996</v>
      </c>
      <c r="T128" s="15">
        <v>0</v>
      </c>
      <c r="U128" s="16">
        <v>16</v>
      </c>
      <c r="V128" s="15">
        <v>0</v>
      </c>
      <c r="W128" s="15">
        <v>11105229.085149998</v>
      </c>
      <c r="X128" s="16">
        <v>16</v>
      </c>
      <c r="Y128" s="15">
        <v>1776836.6535999998</v>
      </c>
      <c r="Z128" s="15">
        <v>0</v>
      </c>
      <c r="AA128" s="16">
        <v>8</v>
      </c>
      <c r="AB128" s="15">
        <v>0</v>
      </c>
      <c r="AC128" s="15">
        <v>0</v>
      </c>
      <c r="AD128" s="35">
        <v>8</v>
      </c>
      <c r="AE128" s="15">
        <v>0</v>
      </c>
    </row>
    <row r="129" spans="1:31" x14ac:dyDescent="0.25">
      <c r="A129" s="13" t="s">
        <v>190</v>
      </c>
      <c r="B129" s="14" t="s">
        <v>431</v>
      </c>
      <c r="C129" s="13" t="s">
        <v>51</v>
      </c>
      <c r="D129" s="13" t="s">
        <v>67</v>
      </c>
      <c r="E129" s="13" t="s">
        <v>398</v>
      </c>
      <c r="F129" s="13" t="s">
        <v>402</v>
      </c>
      <c r="G129" s="13" t="s">
        <v>34</v>
      </c>
      <c r="H129" s="13" t="s">
        <v>532</v>
      </c>
      <c r="I129" s="15" t="s">
        <v>35</v>
      </c>
      <c r="J129" s="15" t="s">
        <v>35</v>
      </c>
      <c r="K129" s="15" t="s">
        <v>35</v>
      </c>
      <c r="L129" s="15" t="s">
        <v>35</v>
      </c>
      <c r="M129" s="15">
        <v>0</v>
      </c>
      <c r="N129" s="13" t="s">
        <v>35</v>
      </c>
      <c r="O129" s="13" t="s">
        <v>36</v>
      </c>
      <c r="P129" s="13" t="s">
        <v>35</v>
      </c>
      <c r="Q129" s="15">
        <f t="shared" si="3"/>
        <v>9246904.4070000034</v>
      </c>
      <c r="R129" s="15">
        <v>0</v>
      </c>
      <c r="S129" s="15">
        <v>6336718.0650000023</v>
      </c>
      <c r="T129" s="15">
        <v>0</v>
      </c>
      <c r="U129" s="16">
        <v>16</v>
      </c>
      <c r="V129" s="15">
        <v>0</v>
      </c>
      <c r="W129" s="15">
        <v>2508739.9500000002</v>
      </c>
      <c r="X129" s="16">
        <v>16</v>
      </c>
      <c r="Y129" s="15">
        <v>401398.39200000005</v>
      </c>
      <c r="Z129" s="15">
        <v>0</v>
      </c>
      <c r="AA129" s="16">
        <v>8</v>
      </c>
      <c r="AB129" s="15">
        <v>0</v>
      </c>
      <c r="AC129" s="15">
        <v>0</v>
      </c>
      <c r="AD129" s="35">
        <v>8</v>
      </c>
      <c r="AE129" s="15">
        <v>0</v>
      </c>
    </row>
    <row r="130" spans="1:31" x14ac:dyDescent="0.25">
      <c r="A130" s="13" t="s">
        <v>191</v>
      </c>
      <c r="B130" s="14" t="s">
        <v>438</v>
      </c>
      <c r="C130" s="13" t="s">
        <v>51</v>
      </c>
      <c r="D130" s="13" t="s">
        <v>39</v>
      </c>
      <c r="E130" s="13" t="s">
        <v>394</v>
      </c>
      <c r="F130" s="13" t="s">
        <v>417</v>
      </c>
      <c r="G130" s="13" t="s">
        <v>34</v>
      </c>
      <c r="H130" s="13" t="s">
        <v>495</v>
      </c>
      <c r="I130" s="15" t="s">
        <v>35</v>
      </c>
      <c r="J130" s="15" t="s">
        <v>35</v>
      </c>
      <c r="K130" s="15" t="s">
        <v>35</v>
      </c>
      <c r="L130" s="15" t="s">
        <v>35</v>
      </c>
      <c r="M130" s="15">
        <v>0</v>
      </c>
      <c r="N130" s="13" t="s">
        <v>35</v>
      </c>
      <c r="O130" s="13" t="s">
        <v>36</v>
      </c>
      <c r="P130" s="13" t="s">
        <v>35</v>
      </c>
      <c r="Q130" s="15">
        <f t="shared" ref="Q130:Q161" si="4">SUM(R130:AE130)</f>
        <v>2578628.7056</v>
      </c>
      <c r="R130" s="15">
        <v>0</v>
      </c>
      <c r="S130" s="15">
        <v>1845835.1999999997</v>
      </c>
      <c r="T130" s="15">
        <v>0</v>
      </c>
      <c r="U130" s="16">
        <v>16</v>
      </c>
      <c r="V130" s="15">
        <v>0</v>
      </c>
      <c r="W130" s="15">
        <v>631677.16</v>
      </c>
      <c r="X130" s="16">
        <v>16</v>
      </c>
      <c r="Y130" s="15">
        <v>101068.3456</v>
      </c>
      <c r="Z130" s="15">
        <v>0</v>
      </c>
      <c r="AA130" s="16">
        <v>8</v>
      </c>
      <c r="AB130" s="15">
        <v>0</v>
      </c>
      <c r="AC130" s="15">
        <v>0</v>
      </c>
      <c r="AD130" s="35">
        <v>8</v>
      </c>
      <c r="AE130" s="15">
        <v>0</v>
      </c>
    </row>
    <row r="131" spans="1:31" x14ac:dyDescent="0.25">
      <c r="A131" s="13" t="s">
        <v>192</v>
      </c>
      <c r="B131" s="14" t="s">
        <v>438</v>
      </c>
      <c r="C131" s="13" t="s">
        <v>51</v>
      </c>
      <c r="D131" s="13" t="s">
        <v>39</v>
      </c>
      <c r="E131" s="13" t="s">
        <v>394</v>
      </c>
      <c r="F131" s="13" t="s">
        <v>417</v>
      </c>
      <c r="G131" s="13" t="s">
        <v>34</v>
      </c>
      <c r="H131" s="13" t="s">
        <v>496</v>
      </c>
      <c r="I131" s="15" t="s">
        <v>35</v>
      </c>
      <c r="J131" s="15" t="s">
        <v>35</v>
      </c>
      <c r="K131" s="15" t="s">
        <v>35</v>
      </c>
      <c r="L131" s="15" t="s">
        <v>35</v>
      </c>
      <c r="M131" s="15">
        <v>0</v>
      </c>
      <c r="N131" s="13" t="s">
        <v>35</v>
      </c>
      <c r="O131" s="13" t="s">
        <v>179</v>
      </c>
      <c r="P131" s="13" t="s">
        <v>180</v>
      </c>
      <c r="Q131" s="15">
        <f t="shared" si="4"/>
        <v>2875876.0112000001</v>
      </c>
      <c r="R131" s="15">
        <v>0</v>
      </c>
      <c r="S131" s="15">
        <v>1831556.2</v>
      </c>
      <c r="T131" s="15">
        <v>900234.32</v>
      </c>
      <c r="U131" s="16">
        <v>16</v>
      </c>
      <c r="V131" s="15">
        <v>144037.49119999999</v>
      </c>
      <c r="W131" s="15">
        <v>0</v>
      </c>
      <c r="X131" s="16">
        <v>16</v>
      </c>
      <c r="Y131" s="15">
        <v>0</v>
      </c>
      <c r="Z131" s="15">
        <v>0</v>
      </c>
      <c r="AA131" s="16">
        <v>8</v>
      </c>
      <c r="AB131" s="15">
        <v>0</v>
      </c>
      <c r="AC131" s="15">
        <v>0</v>
      </c>
      <c r="AD131" s="35">
        <v>8</v>
      </c>
      <c r="AE131" s="15">
        <v>0</v>
      </c>
    </row>
    <row r="132" spans="1:31" x14ac:dyDescent="0.25">
      <c r="A132" s="13" t="s">
        <v>193</v>
      </c>
      <c r="B132" s="14" t="s">
        <v>438</v>
      </c>
      <c r="C132" s="13" t="s">
        <v>51</v>
      </c>
      <c r="D132" s="13" t="s">
        <v>39</v>
      </c>
      <c r="E132" s="13" t="s">
        <v>394</v>
      </c>
      <c r="F132" s="13" t="s">
        <v>417</v>
      </c>
      <c r="G132" s="13" t="s">
        <v>34</v>
      </c>
      <c r="H132" s="13" t="s">
        <v>497</v>
      </c>
      <c r="I132" s="15" t="s">
        <v>35</v>
      </c>
      <c r="J132" s="15" t="s">
        <v>35</v>
      </c>
      <c r="K132" s="15" t="s">
        <v>35</v>
      </c>
      <c r="L132" s="15" t="s">
        <v>35</v>
      </c>
      <c r="M132" s="15">
        <v>0</v>
      </c>
      <c r="N132" s="13" t="s">
        <v>35</v>
      </c>
      <c r="O132" s="13" t="s">
        <v>36</v>
      </c>
      <c r="P132" s="13" t="s">
        <v>35</v>
      </c>
      <c r="Q132" s="15">
        <f t="shared" si="4"/>
        <v>44660278.222499996</v>
      </c>
      <c r="R132" s="15">
        <v>0</v>
      </c>
      <c r="S132" s="15">
        <v>37270634.100000001</v>
      </c>
      <c r="T132" s="15">
        <v>0</v>
      </c>
      <c r="U132" s="16">
        <v>16</v>
      </c>
      <c r="V132" s="15">
        <v>0</v>
      </c>
      <c r="W132" s="15">
        <v>6370341.4848999996</v>
      </c>
      <c r="X132" s="16">
        <v>16</v>
      </c>
      <c r="Y132" s="15">
        <v>1019254.6376000002</v>
      </c>
      <c r="Z132" s="15">
        <v>0</v>
      </c>
      <c r="AA132" s="16">
        <v>8</v>
      </c>
      <c r="AB132" s="15">
        <v>0</v>
      </c>
      <c r="AC132" s="15">
        <v>0</v>
      </c>
      <c r="AD132" s="35">
        <v>8</v>
      </c>
      <c r="AE132" s="15">
        <v>0</v>
      </c>
    </row>
    <row r="133" spans="1:31" x14ac:dyDescent="0.25">
      <c r="A133" s="13" t="s">
        <v>194</v>
      </c>
      <c r="B133" s="14" t="s">
        <v>438</v>
      </c>
      <c r="C133" s="13" t="s">
        <v>51</v>
      </c>
      <c r="D133" s="13" t="s">
        <v>39</v>
      </c>
      <c r="E133" s="13" t="s">
        <v>394</v>
      </c>
      <c r="F133" s="13" t="s">
        <v>417</v>
      </c>
      <c r="G133" s="13" t="s">
        <v>34</v>
      </c>
      <c r="H133" s="13" t="s">
        <v>498</v>
      </c>
      <c r="I133" s="15" t="s">
        <v>35</v>
      </c>
      <c r="J133" s="15" t="s">
        <v>35</v>
      </c>
      <c r="K133" s="15" t="s">
        <v>35</v>
      </c>
      <c r="L133" s="15" t="s">
        <v>35</v>
      </c>
      <c r="M133" s="15">
        <v>0</v>
      </c>
      <c r="N133" s="13" t="s">
        <v>35</v>
      </c>
      <c r="O133" s="13" t="s">
        <v>499</v>
      </c>
      <c r="P133" s="13" t="s">
        <v>500</v>
      </c>
      <c r="Q133" s="15">
        <f t="shared" si="4"/>
        <v>423216</v>
      </c>
      <c r="R133" s="15">
        <v>0</v>
      </c>
      <c r="S133" s="15">
        <v>0</v>
      </c>
      <c r="T133" s="15">
        <v>364800</v>
      </c>
      <c r="U133" s="16">
        <v>16</v>
      </c>
      <c r="V133" s="15">
        <v>58368</v>
      </c>
      <c r="W133" s="15">
        <v>0</v>
      </c>
      <c r="X133" s="16">
        <v>16</v>
      </c>
      <c r="Y133" s="15">
        <v>0</v>
      </c>
      <c r="Z133" s="15">
        <v>0</v>
      </c>
      <c r="AA133" s="16">
        <v>8</v>
      </c>
      <c r="AB133" s="15">
        <v>0</v>
      </c>
      <c r="AC133" s="15">
        <v>0</v>
      </c>
      <c r="AD133" s="35">
        <v>8</v>
      </c>
      <c r="AE133" s="15">
        <v>0</v>
      </c>
    </row>
    <row r="134" spans="1:31" x14ac:dyDescent="0.25">
      <c r="A134" s="13" t="s">
        <v>195</v>
      </c>
      <c r="B134" s="14" t="s">
        <v>438</v>
      </c>
      <c r="C134" s="13" t="s">
        <v>51</v>
      </c>
      <c r="D134" s="13" t="s">
        <v>39</v>
      </c>
      <c r="E134" s="13" t="s">
        <v>394</v>
      </c>
      <c r="F134" s="13" t="s">
        <v>417</v>
      </c>
      <c r="G134" s="13" t="s">
        <v>34</v>
      </c>
      <c r="H134" s="13" t="s">
        <v>501</v>
      </c>
      <c r="I134" s="15" t="s">
        <v>35</v>
      </c>
      <c r="J134" s="15" t="s">
        <v>35</v>
      </c>
      <c r="K134" s="15" t="s">
        <v>35</v>
      </c>
      <c r="L134" s="15" t="s">
        <v>35</v>
      </c>
      <c r="M134" s="15">
        <v>0</v>
      </c>
      <c r="N134" s="13" t="s">
        <v>35</v>
      </c>
      <c r="O134" s="13" t="s">
        <v>36</v>
      </c>
      <c r="P134" s="13" t="s">
        <v>35</v>
      </c>
      <c r="Q134" s="15">
        <f t="shared" si="4"/>
        <v>73596960.471799999</v>
      </c>
      <c r="R134" s="15">
        <v>0</v>
      </c>
      <c r="S134" s="15">
        <v>53785447.5</v>
      </c>
      <c r="T134" s="15">
        <v>0</v>
      </c>
      <c r="U134" s="16">
        <v>16</v>
      </c>
      <c r="V134" s="15">
        <v>0</v>
      </c>
      <c r="W134" s="15">
        <v>17078849.113600001</v>
      </c>
      <c r="X134" s="16">
        <v>16</v>
      </c>
      <c r="Y134" s="15">
        <v>2732615.8582000001</v>
      </c>
      <c r="Z134" s="15">
        <v>0</v>
      </c>
      <c r="AA134" s="16">
        <v>8</v>
      </c>
      <c r="AB134" s="15">
        <v>0</v>
      </c>
      <c r="AC134" s="15">
        <v>0</v>
      </c>
      <c r="AD134" s="35">
        <v>8</v>
      </c>
      <c r="AE134" s="15">
        <v>0</v>
      </c>
    </row>
    <row r="135" spans="1:31" x14ac:dyDescent="0.25">
      <c r="A135" s="13" t="s">
        <v>196</v>
      </c>
      <c r="B135" s="14" t="s">
        <v>438</v>
      </c>
      <c r="C135" s="13" t="s">
        <v>51</v>
      </c>
      <c r="D135" s="13" t="s">
        <v>33</v>
      </c>
      <c r="E135" s="13" t="s">
        <v>52</v>
      </c>
      <c r="F135" s="13" t="s">
        <v>439</v>
      </c>
      <c r="G135" s="13" t="s">
        <v>34</v>
      </c>
      <c r="H135" s="13" t="s">
        <v>440</v>
      </c>
      <c r="I135" s="15" t="s">
        <v>35</v>
      </c>
      <c r="J135" s="15" t="s">
        <v>35</v>
      </c>
      <c r="K135" s="15" t="s">
        <v>35</v>
      </c>
      <c r="L135" s="15" t="s">
        <v>35</v>
      </c>
      <c r="M135" s="15">
        <v>0</v>
      </c>
      <c r="N135" s="13" t="s">
        <v>35</v>
      </c>
      <c r="O135" s="13" t="s">
        <v>36</v>
      </c>
      <c r="P135" s="13" t="s">
        <v>35</v>
      </c>
      <c r="Q135" s="15">
        <f t="shared" si="4"/>
        <v>197948</v>
      </c>
      <c r="R135" s="15">
        <v>0</v>
      </c>
      <c r="S135" s="15">
        <v>197900</v>
      </c>
      <c r="T135" s="15">
        <v>0</v>
      </c>
      <c r="U135" s="16">
        <v>16</v>
      </c>
      <c r="V135" s="15">
        <v>0</v>
      </c>
      <c r="W135" s="15">
        <v>0</v>
      </c>
      <c r="X135" s="16">
        <v>16</v>
      </c>
      <c r="Y135" s="15">
        <v>0</v>
      </c>
      <c r="Z135" s="15">
        <v>0</v>
      </c>
      <c r="AA135" s="16">
        <v>8</v>
      </c>
      <c r="AB135" s="15">
        <v>0</v>
      </c>
      <c r="AC135" s="15">
        <v>0</v>
      </c>
      <c r="AD135" s="35">
        <v>8</v>
      </c>
      <c r="AE135" s="15">
        <v>0</v>
      </c>
    </row>
    <row r="136" spans="1:31" x14ac:dyDescent="0.25">
      <c r="A136" s="13" t="s">
        <v>197</v>
      </c>
      <c r="B136" s="14" t="s">
        <v>438</v>
      </c>
      <c r="C136" s="13" t="s">
        <v>51</v>
      </c>
      <c r="D136" s="13" t="s">
        <v>33</v>
      </c>
      <c r="E136" s="13" t="s">
        <v>52</v>
      </c>
      <c r="F136" s="13" t="s">
        <v>439</v>
      </c>
      <c r="G136" s="13" t="s">
        <v>34</v>
      </c>
      <c r="H136" s="13" t="s">
        <v>441</v>
      </c>
      <c r="I136" s="15" t="s">
        <v>35</v>
      </c>
      <c r="J136" s="15" t="s">
        <v>35</v>
      </c>
      <c r="K136" s="15" t="s">
        <v>35</v>
      </c>
      <c r="L136" s="15" t="s">
        <v>35</v>
      </c>
      <c r="M136" s="15">
        <v>0</v>
      </c>
      <c r="N136" s="13" t="s">
        <v>35</v>
      </c>
      <c r="O136" s="13" t="s">
        <v>442</v>
      </c>
      <c r="P136" s="13" t="s">
        <v>443</v>
      </c>
      <c r="Q136" s="15">
        <f t="shared" si="4"/>
        <v>425296</v>
      </c>
      <c r="R136" s="15">
        <v>0</v>
      </c>
      <c r="S136" s="15">
        <v>425248</v>
      </c>
      <c r="T136" s="15">
        <v>0</v>
      </c>
      <c r="U136" s="16">
        <v>16</v>
      </c>
      <c r="V136" s="15">
        <v>0</v>
      </c>
      <c r="W136" s="15">
        <v>0</v>
      </c>
      <c r="X136" s="16">
        <v>16</v>
      </c>
      <c r="Y136" s="15">
        <v>0</v>
      </c>
      <c r="Z136" s="15">
        <v>0</v>
      </c>
      <c r="AA136" s="16">
        <v>8</v>
      </c>
      <c r="AB136" s="15">
        <v>0</v>
      </c>
      <c r="AC136" s="15">
        <v>0</v>
      </c>
      <c r="AD136" s="35">
        <v>8</v>
      </c>
      <c r="AE136" s="15">
        <v>0</v>
      </c>
    </row>
    <row r="137" spans="1:31" x14ac:dyDescent="0.25">
      <c r="A137" s="13" t="s">
        <v>198</v>
      </c>
      <c r="B137" s="14" t="s">
        <v>438</v>
      </c>
      <c r="C137" s="13" t="s">
        <v>51</v>
      </c>
      <c r="D137" s="13" t="s">
        <v>33</v>
      </c>
      <c r="E137" s="13" t="s">
        <v>52</v>
      </c>
      <c r="F137" s="13" t="s">
        <v>439</v>
      </c>
      <c r="G137" s="13" t="s">
        <v>34</v>
      </c>
      <c r="H137" s="13" t="s">
        <v>444</v>
      </c>
      <c r="I137" s="15" t="s">
        <v>35</v>
      </c>
      <c r="J137" s="15" t="s">
        <v>35</v>
      </c>
      <c r="K137" s="15" t="s">
        <v>35</v>
      </c>
      <c r="L137" s="15" t="s">
        <v>35</v>
      </c>
      <c r="M137" s="15">
        <v>0</v>
      </c>
      <c r="N137" s="13" t="s">
        <v>35</v>
      </c>
      <c r="O137" s="13" t="s">
        <v>36</v>
      </c>
      <c r="P137" s="13" t="s">
        <v>35</v>
      </c>
      <c r="Q137" s="15">
        <f t="shared" si="4"/>
        <v>111791399.2734506</v>
      </c>
      <c r="R137" s="15">
        <v>0</v>
      </c>
      <c r="S137" s="15">
        <v>76655677.875650376</v>
      </c>
      <c r="T137" s="15">
        <v>0</v>
      </c>
      <c r="U137" s="16">
        <v>16</v>
      </c>
      <c r="V137" s="15">
        <v>0</v>
      </c>
      <c r="W137" s="15">
        <v>30289373.61870008</v>
      </c>
      <c r="X137" s="16">
        <v>16</v>
      </c>
      <c r="Y137" s="15">
        <v>4846299.7791001303</v>
      </c>
      <c r="Z137" s="15">
        <v>0</v>
      </c>
      <c r="AA137" s="16">
        <v>8</v>
      </c>
      <c r="AB137" s="15">
        <v>0</v>
      </c>
      <c r="AC137" s="15">
        <v>0</v>
      </c>
      <c r="AD137" s="35">
        <v>8</v>
      </c>
      <c r="AE137" s="15">
        <v>0</v>
      </c>
    </row>
    <row r="138" spans="1:31" x14ac:dyDescent="0.25">
      <c r="A138" s="13" t="s">
        <v>199</v>
      </c>
      <c r="B138" s="14" t="s">
        <v>438</v>
      </c>
      <c r="C138" s="13" t="s">
        <v>51</v>
      </c>
      <c r="D138" s="13" t="s">
        <v>49</v>
      </c>
      <c r="E138" s="13" t="s">
        <v>230</v>
      </c>
      <c r="F138" s="13" t="s">
        <v>432</v>
      </c>
      <c r="G138" s="13" t="s">
        <v>34</v>
      </c>
      <c r="H138" s="13" t="s">
        <v>518</v>
      </c>
      <c r="I138" s="15" t="s">
        <v>35</v>
      </c>
      <c r="J138" s="15" t="s">
        <v>35</v>
      </c>
      <c r="K138" s="15" t="s">
        <v>35</v>
      </c>
      <c r="L138" s="15" t="s">
        <v>35</v>
      </c>
      <c r="M138" s="15">
        <v>0</v>
      </c>
      <c r="N138" s="13" t="s">
        <v>35</v>
      </c>
      <c r="O138" s="13" t="s">
        <v>36</v>
      </c>
      <c r="P138" s="13" t="s">
        <v>35</v>
      </c>
      <c r="Q138" s="15">
        <f t="shared" si="4"/>
        <v>102930070.93670003</v>
      </c>
      <c r="R138" s="15">
        <v>0</v>
      </c>
      <c r="S138" s="15">
        <v>69480264.721800029</v>
      </c>
      <c r="T138" s="15">
        <v>0</v>
      </c>
      <c r="U138" s="16">
        <v>16</v>
      </c>
      <c r="V138" s="15">
        <v>0</v>
      </c>
      <c r="W138" s="15">
        <v>28835998.461099993</v>
      </c>
      <c r="X138" s="16">
        <v>16</v>
      </c>
      <c r="Y138" s="15">
        <v>4613759.7538000001</v>
      </c>
      <c r="Z138" s="15">
        <v>0</v>
      </c>
      <c r="AA138" s="16">
        <v>8</v>
      </c>
      <c r="AB138" s="15">
        <v>0</v>
      </c>
      <c r="AC138" s="15">
        <v>0</v>
      </c>
      <c r="AD138" s="35">
        <v>8</v>
      </c>
      <c r="AE138" s="15">
        <v>0</v>
      </c>
    </row>
    <row r="139" spans="1:31" x14ac:dyDescent="0.25">
      <c r="A139" s="13" t="s">
        <v>200</v>
      </c>
      <c r="B139" s="14" t="s">
        <v>438</v>
      </c>
      <c r="C139" s="13" t="s">
        <v>51</v>
      </c>
      <c r="D139" s="13" t="s">
        <v>49</v>
      </c>
      <c r="E139" s="13" t="s">
        <v>230</v>
      </c>
      <c r="F139" s="13" t="s">
        <v>432</v>
      </c>
      <c r="G139" s="13" t="s">
        <v>85</v>
      </c>
      <c r="H139" s="13" t="s">
        <v>35</v>
      </c>
      <c r="I139" s="15" t="s">
        <v>519</v>
      </c>
      <c r="J139" s="15" t="s">
        <v>35</v>
      </c>
      <c r="K139" s="15" t="s">
        <v>520</v>
      </c>
      <c r="L139" s="15" t="s">
        <v>514</v>
      </c>
      <c r="M139" s="15">
        <v>5.22</v>
      </c>
      <c r="N139" s="13" t="s">
        <v>89</v>
      </c>
      <c r="O139" s="13" t="s">
        <v>521</v>
      </c>
      <c r="P139" s="13" t="s">
        <v>522</v>
      </c>
      <c r="Q139" s="15">
        <f t="shared" si="4"/>
        <v>-87677.39439999999</v>
      </c>
      <c r="R139" s="15">
        <v>0</v>
      </c>
      <c r="S139" s="15">
        <v>0</v>
      </c>
      <c r="T139" s="15">
        <v>0</v>
      </c>
      <c r="U139" s="16">
        <v>16</v>
      </c>
      <c r="V139" s="15">
        <v>0</v>
      </c>
      <c r="W139" s="15">
        <v>-75625.34</v>
      </c>
      <c r="X139" s="16">
        <v>16</v>
      </c>
      <c r="Y139" s="15">
        <v>-12100.054400000001</v>
      </c>
      <c r="Z139" s="15">
        <v>0</v>
      </c>
      <c r="AA139" s="16">
        <v>8</v>
      </c>
      <c r="AB139" s="15">
        <v>0</v>
      </c>
      <c r="AC139" s="15">
        <v>0</v>
      </c>
      <c r="AD139" s="35">
        <v>8</v>
      </c>
      <c r="AE139" s="15">
        <v>0</v>
      </c>
    </row>
    <row r="140" spans="1:31" x14ac:dyDescent="0.25">
      <c r="A140" s="13" t="s">
        <v>201</v>
      </c>
      <c r="B140" s="14" t="s">
        <v>438</v>
      </c>
      <c r="C140" s="13" t="s">
        <v>51</v>
      </c>
      <c r="D140" s="13" t="s">
        <v>38</v>
      </c>
      <c r="E140" s="13" t="s">
        <v>392</v>
      </c>
      <c r="F140" s="13" t="s">
        <v>425</v>
      </c>
      <c r="G140" s="13" t="s">
        <v>34</v>
      </c>
      <c r="H140" s="13" t="s">
        <v>481</v>
      </c>
      <c r="I140" s="15" t="s">
        <v>35</v>
      </c>
      <c r="J140" s="15" t="s">
        <v>35</v>
      </c>
      <c r="K140" s="15" t="s">
        <v>35</v>
      </c>
      <c r="L140" s="15" t="s">
        <v>35</v>
      </c>
      <c r="M140" s="15">
        <v>0</v>
      </c>
      <c r="N140" s="13" t="s">
        <v>35</v>
      </c>
      <c r="O140" s="13" t="s">
        <v>36</v>
      </c>
      <c r="P140" s="13" t="s">
        <v>35</v>
      </c>
      <c r="Q140" s="15">
        <f t="shared" si="4"/>
        <v>48872496.465999991</v>
      </c>
      <c r="R140" s="15">
        <v>0</v>
      </c>
      <c r="S140" s="15">
        <v>35034785.987199992</v>
      </c>
      <c r="T140" s="15">
        <v>0</v>
      </c>
      <c r="U140" s="16">
        <v>16</v>
      </c>
      <c r="V140" s="15">
        <v>0</v>
      </c>
      <c r="W140" s="15">
        <v>11929019.378299998</v>
      </c>
      <c r="X140" s="16">
        <v>16</v>
      </c>
      <c r="Y140" s="15">
        <v>1908643.1005000002</v>
      </c>
      <c r="Z140" s="15">
        <v>0</v>
      </c>
      <c r="AA140" s="16">
        <v>8</v>
      </c>
      <c r="AB140" s="15">
        <v>0</v>
      </c>
      <c r="AC140" s="15">
        <v>0</v>
      </c>
      <c r="AD140" s="35">
        <v>8</v>
      </c>
      <c r="AE140" s="15">
        <v>0</v>
      </c>
    </row>
    <row r="141" spans="1:31" x14ac:dyDescent="0.25">
      <c r="A141" s="13" t="s">
        <v>830</v>
      </c>
      <c r="B141" s="14" t="s">
        <v>438</v>
      </c>
      <c r="C141" s="13" t="s">
        <v>51</v>
      </c>
      <c r="D141" s="13" t="s">
        <v>67</v>
      </c>
      <c r="E141" s="13" t="s">
        <v>398</v>
      </c>
      <c r="F141" s="13" t="s">
        <v>400</v>
      </c>
      <c r="G141" s="13" t="s">
        <v>34</v>
      </c>
      <c r="H141" s="13" t="s">
        <v>533</v>
      </c>
      <c r="I141" s="15" t="s">
        <v>35</v>
      </c>
      <c r="J141" s="15" t="s">
        <v>35</v>
      </c>
      <c r="K141" s="15" t="s">
        <v>35</v>
      </c>
      <c r="L141" s="15" t="s">
        <v>35</v>
      </c>
      <c r="M141" s="15">
        <v>0</v>
      </c>
      <c r="N141" s="13" t="s">
        <v>35</v>
      </c>
      <c r="O141" s="13" t="s">
        <v>36</v>
      </c>
      <c r="P141" s="13" t="s">
        <v>35</v>
      </c>
      <c r="Q141" s="15">
        <f t="shared" si="4"/>
        <v>38820528.110799998</v>
      </c>
      <c r="R141" s="15">
        <v>0</v>
      </c>
      <c r="S141" s="15">
        <v>31256939.789999999</v>
      </c>
      <c r="T141" s="15">
        <v>0</v>
      </c>
      <c r="U141" s="16">
        <v>16</v>
      </c>
      <c r="V141" s="15">
        <v>0</v>
      </c>
      <c r="W141" s="15">
        <v>6520293.3800000008</v>
      </c>
      <c r="X141" s="16">
        <v>16</v>
      </c>
      <c r="Y141" s="15">
        <v>1043246.9408</v>
      </c>
      <c r="Z141" s="15">
        <v>0</v>
      </c>
      <c r="AA141" s="16">
        <v>8</v>
      </c>
      <c r="AB141" s="15">
        <v>0</v>
      </c>
      <c r="AC141" s="15">
        <v>0</v>
      </c>
      <c r="AD141" s="35">
        <v>8</v>
      </c>
      <c r="AE141" s="15">
        <v>0</v>
      </c>
    </row>
    <row r="142" spans="1:31" x14ac:dyDescent="0.25">
      <c r="A142" s="13" t="s">
        <v>202</v>
      </c>
      <c r="B142" s="14" t="s">
        <v>438</v>
      </c>
      <c r="C142" s="13" t="s">
        <v>51</v>
      </c>
      <c r="D142" s="13" t="s">
        <v>67</v>
      </c>
      <c r="E142" s="13" t="s">
        <v>398</v>
      </c>
      <c r="F142" s="13" t="s">
        <v>400</v>
      </c>
      <c r="G142" s="13" t="s">
        <v>34</v>
      </c>
      <c r="H142" s="13" t="s">
        <v>534</v>
      </c>
      <c r="I142" s="15" t="s">
        <v>35</v>
      </c>
      <c r="J142" s="15" t="s">
        <v>35</v>
      </c>
      <c r="K142" s="15" t="s">
        <v>35</v>
      </c>
      <c r="L142" s="15" t="s">
        <v>35</v>
      </c>
      <c r="M142" s="15">
        <v>0</v>
      </c>
      <c r="N142" s="13" t="s">
        <v>35</v>
      </c>
      <c r="O142" s="13" t="s">
        <v>535</v>
      </c>
      <c r="P142" s="13" t="s">
        <v>536</v>
      </c>
      <c r="Q142" s="15">
        <f t="shared" si="4"/>
        <v>1780241.8476</v>
      </c>
      <c r="R142" s="15">
        <v>0</v>
      </c>
      <c r="S142" s="15">
        <v>633038.9800000001</v>
      </c>
      <c r="T142" s="15">
        <v>988926.61</v>
      </c>
      <c r="U142" s="16">
        <v>16</v>
      </c>
      <c r="V142" s="15">
        <v>158228.25760000001</v>
      </c>
      <c r="W142" s="15">
        <v>0</v>
      </c>
      <c r="X142" s="16">
        <v>16</v>
      </c>
      <c r="Y142" s="15">
        <v>0</v>
      </c>
      <c r="Z142" s="15">
        <v>0</v>
      </c>
      <c r="AA142" s="16">
        <v>8</v>
      </c>
      <c r="AB142" s="15">
        <v>0</v>
      </c>
      <c r="AC142" s="15">
        <v>0</v>
      </c>
      <c r="AD142" s="35">
        <v>8</v>
      </c>
      <c r="AE142" s="15">
        <v>0</v>
      </c>
    </row>
    <row r="143" spans="1:31" x14ac:dyDescent="0.25">
      <c r="A143" s="13" t="s">
        <v>203</v>
      </c>
      <c r="B143" s="14" t="s">
        <v>438</v>
      </c>
      <c r="C143" s="13" t="s">
        <v>51</v>
      </c>
      <c r="D143" s="13" t="s">
        <v>67</v>
      </c>
      <c r="E143" s="13" t="s">
        <v>398</v>
      </c>
      <c r="F143" s="13" t="s">
        <v>400</v>
      </c>
      <c r="G143" s="13" t="s">
        <v>34</v>
      </c>
      <c r="H143" s="13" t="s">
        <v>537</v>
      </c>
      <c r="I143" s="15" t="s">
        <v>35</v>
      </c>
      <c r="J143" s="15" t="s">
        <v>35</v>
      </c>
      <c r="K143" s="15" t="s">
        <v>35</v>
      </c>
      <c r="L143" s="15" t="s">
        <v>35</v>
      </c>
      <c r="M143" s="15">
        <v>0</v>
      </c>
      <c r="N143" s="13" t="s">
        <v>35</v>
      </c>
      <c r="O143" s="13" t="s">
        <v>36</v>
      </c>
      <c r="P143" s="13" t="s">
        <v>35</v>
      </c>
      <c r="Q143" s="15">
        <f t="shared" si="4"/>
        <v>103799455.16689999</v>
      </c>
      <c r="R143" s="15">
        <v>0</v>
      </c>
      <c r="S143" s="15">
        <v>80274478.75</v>
      </c>
      <c r="T143" s="15">
        <v>0</v>
      </c>
      <c r="U143" s="16">
        <v>16</v>
      </c>
      <c r="V143" s="15">
        <v>0</v>
      </c>
      <c r="W143" s="15">
        <v>20280110.704300001</v>
      </c>
      <c r="X143" s="16">
        <v>16</v>
      </c>
      <c r="Y143" s="15">
        <v>3244817.7125999993</v>
      </c>
      <c r="Z143" s="15">
        <v>0</v>
      </c>
      <c r="AA143" s="16">
        <v>8</v>
      </c>
      <c r="AB143" s="15">
        <v>0</v>
      </c>
      <c r="AC143" s="15">
        <v>0</v>
      </c>
      <c r="AD143" s="35">
        <v>8</v>
      </c>
      <c r="AE143" s="15">
        <v>0</v>
      </c>
    </row>
    <row r="144" spans="1:31" x14ac:dyDescent="0.25">
      <c r="A144" s="13" t="s">
        <v>204</v>
      </c>
      <c r="B144" s="14" t="s">
        <v>445</v>
      </c>
      <c r="C144" s="13" t="s">
        <v>51</v>
      </c>
      <c r="D144" s="13" t="s">
        <v>39</v>
      </c>
      <c r="E144" s="13" t="s">
        <v>394</v>
      </c>
      <c r="F144" s="13" t="s">
        <v>425</v>
      </c>
      <c r="G144" s="13" t="s">
        <v>34</v>
      </c>
      <c r="H144" s="13" t="s">
        <v>502</v>
      </c>
      <c r="I144" s="15" t="s">
        <v>35</v>
      </c>
      <c r="J144" s="15" t="s">
        <v>35</v>
      </c>
      <c r="K144" s="15" t="s">
        <v>35</v>
      </c>
      <c r="L144" s="15" t="s">
        <v>35</v>
      </c>
      <c r="M144" s="15">
        <v>0</v>
      </c>
      <c r="N144" s="13" t="s">
        <v>35</v>
      </c>
      <c r="O144" s="13" t="s">
        <v>36</v>
      </c>
      <c r="P144" s="13" t="s">
        <v>35</v>
      </c>
      <c r="Q144" s="15">
        <f t="shared" si="4"/>
        <v>136925144.65215003</v>
      </c>
      <c r="R144" s="15">
        <v>0</v>
      </c>
      <c r="S144" s="15">
        <v>92752943.279000044</v>
      </c>
      <c r="T144" s="15">
        <v>0</v>
      </c>
      <c r="U144" s="16">
        <v>16</v>
      </c>
      <c r="V144" s="15">
        <v>0</v>
      </c>
      <c r="W144" s="15">
        <v>38079442.563050002</v>
      </c>
      <c r="X144" s="16">
        <v>16</v>
      </c>
      <c r="Y144" s="15">
        <v>6092710.8100999994</v>
      </c>
      <c r="Z144" s="15">
        <v>0</v>
      </c>
      <c r="AA144" s="16">
        <v>8</v>
      </c>
      <c r="AB144" s="15">
        <v>0</v>
      </c>
      <c r="AC144" s="15">
        <v>0</v>
      </c>
      <c r="AD144" s="35">
        <v>8</v>
      </c>
      <c r="AE144" s="15">
        <v>0</v>
      </c>
    </row>
    <row r="145" spans="1:31" x14ac:dyDescent="0.25">
      <c r="A145" s="13" t="s">
        <v>205</v>
      </c>
      <c r="B145" s="14" t="s">
        <v>445</v>
      </c>
      <c r="C145" s="13" t="s">
        <v>51</v>
      </c>
      <c r="D145" s="13" t="s">
        <v>33</v>
      </c>
      <c r="E145" s="13" t="s">
        <v>52</v>
      </c>
      <c r="F145" s="13" t="s">
        <v>446</v>
      </c>
      <c r="G145" s="13" t="s">
        <v>34</v>
      </c>
      <c r="H145" s="13" t="s">
        <v>447</v>
      </c>
      <c r="I145" s="15" t="s">
        <v>35</v>
      </c>
      <c r="J145" s="15" t="s">
        <v>35</v>
      </c>
      <c r="K145" s="15" t="s">
        <v>35</v>
      </c>
      <c r="L145" s="15" t="s">
        <v>35</v>
      </c>
      <c r="M145" s="15">
        <v>0</v>
      </c>
      <c r="N145" s="13" t="s">
        <v>35</v>
      </c>
      <c r="O145" s="13" t="s">
        <v>36</v>
      </c>
      <c r="P145" s="13" t="s">
        <v>35</v>
      </c>
      <c r="Q145" s="15">
        <f t="shared" si="4"/>
        <v>35366012.772399992</v>
      </c>
      <c r="R145" s="15">
        <v>0</v>
      </c>
      <c r="S145" s="15">
        <v>23352553.422999993</v>
      </c>
      <c r="T145" s="15">
        <v>0</v>
      </c>
      <c r="U145" s="16">
        <v>16</v>
      </c>
      <c r="V145" s="15">
        <v>0</v>
      </c>
      <c r="W145" s="15">
        <v>10356389.0943</v>
      </c>
      <c r="X145" s="16">
        <v>16</v>
      </c>
      <c r="Y145" s="15">
        <v>1657022.2551000002</v>
      </c>
      <c r="Z145" s="15">
        <v>0</v>
      </c>
      <c r="AA145" s="16">
        <v>8</v>
      </c>
      <c r="AB145" s="15">
        <v>0</v>
      </c>
      <c r="AC145" s="15">
        <v>0</v>
      </c>
      <c r="AD145" s="35">
        <v>8</v>
      </c>
      <c r="AE145" s="15">
        <v>0</v>
      </c>
    </row>
    <row r="146" spans="1:31" x14ac:dyDescent="0.25">
      <c r="A146" s="13" t="s">
        <v>207</v>
      </c>
      <c r="B146" s="14" t="s">
        <v>445</v>
      </c>
      <c r="C146" s="13" t="s">
        <v>51</v>
      </c>
      <c r="D146" s="13" t="s">
        <v>33</v>
      </c>
      <c r="E146" s="13" t="s">
        <v>52</v>
      </c>
      <c r="F146" s="13" t="s">
        <v>446</v>
      </c>
      <c r="G146" s="13" t="s">
        <v>34</v>
      </c>
      <c r="H146" s="13" t="s">
        <v>448</v>
      </c>
      <c r="I146" s="15" t="s">
        <v>35</v>
      </c>
      <c r="J146" s="15" t="s">
        <v>35</v>
      </c>
      <c r="K146" s="15" t="s">
        <v>35</v>
      </c>
      <c r="L146" s="15" t="s">
        <v>35</v>
      </c>
      <c r="M146" s="15">
        <v>0</v>
      </c>
      <c r="N146" s="13" t="s">
        <v>35</v>
      </c>
      <c r="O146" s="13" t="s">
        <v>376</v>
      </c>
      <c r="P146" s="13" t="s">
        <v>377</v>
      </c>
      <c r="Q146" s="15">
        <f t="shared" si="4"/>
        <v>3560944.6</v>
      </c>
      <c r="R146" s="15">
        <v>0</v>
      </c>
      <c r="S146" s="15">
        <v>3560896.6</v>
      </c>
      <c r="T146" s="15">
        <v>0</v>
      </c>
      <c r="U146" s="16">
        <v>16</v>
      </c>
      <c r="V146" s="15">
        <v>0</v>
      </c>
      <c r="W146" s="15">
        <v>0</v>
      </c>
      <c r="X146" s="16">
        <v>16</v>
      </c>
      <c r="Y146" s="15">
        <v>0</v>
      </c>
      <c r="Z146" s="15">
        <v>0</v>
      </c>
      <c r="AA146" s="16">
        <v>8</v>
      </c>
      <c r="AB146" s="15">
        <v>0</v>
      </c>
      <c r="AC146" s="15">
        <v>0</v>
      </c>
      <c r="AD146" s="35">
        <v>8</v>
      </c>
      <c r="AE146" s="15">
        <v>0</v>
      </c>
    </row>
    <row r="147" spans="1:31" x14ac:dyDescent="0.25">
      <c r="A147" s="13" t="s">
        <v>209</v>
      </c>
      <c r="B147" s="14" t="s">
        <v>445</v>
      </c>
      <c r="C147" s="13" t="s">
        <v>51</v>
      </c>
      <c r="D147" s="13" t="s">
        <v>33</v>
      </c>
      <c r="E147" s="13" t="s">
        <v>52</v>
      </c>
      <c r="F147" s="13" t="s">
        <v>446</v>
      </c>
      <c r="G147" s="13" t="s">
        <v>34</v>
      </c>
      <c r="H147" s="13" t="s">
        <v>449</v>
      </c>
      <c r="I147" s="15" t="s">
        <v>35</v>
      </c>
      <c r="J147" s="15" t="s">
        <v>35</v>
      </c>
      <c r="K147" s="15" t="s">
        <v>35</v>
      </c>
      <c r="L147" s="15" t="s">
        <v>35</v>
      </c>
      <c r="M147" s="15">
        <v>0</v>
      </c>
      <c r="N147" s="13" t="s">
        <v>35</v>
      </c>
      <c r="O147" s="13" t="s">
        <v>36</v>
      </c>
      <c r="P147" s="13" t="s">
        <v>35</v>
      </c>
      <c r="Q147" s="15">
        <f t="shared" si="4"/>
        <v>104714949.17230003</v>
      </c>
      <c r="R147" s="15">
        <v>0</v>
      </c>
      <c r="S147" s="15">
        <v>68931518.070000023</v>
      </c>
      <c r="T147" s="15">
        <v>0</v>
      </c>
      <c r="U147" s="16">
        <v>16</v>
      </c>
      <c r="V147" s="15">
        <v>0</v>
      </c>
      <c r="W147" s="15">
        <v>30847744.0537</v>
      </c>
      <c r="X147" s="16">
        <v>16</v>
      </c>
      <c r="Y147" s="15">
        <v>4935639.0485999994</v>
      </c>
      <c r="Z147" s="15">
        <v>0</v>
      </c>
      <c r="AA147" s="16">
        <v>8</v>
      </c>
      <c r="AB147" s="15">
        <v>0</v>
      </c>
      <c r="AC147" s="15">
        <v>0</v>
      </c>
      <c r="AD147" s="35">
        <v>8</v>
      </c>
      <c r="AE147" s="15">
        <v>0</v>
      </c>
    </row>
    <row r="148" spans="1:31" x14ac:dyDescent="0.25">
      <c r="A148" s="13" t="s">
        <v>213</v>
      </c>
      <c r="B148" s="14" t="s">
        <v>445</v>
      </c>
      <c r="C148" s="13" t="s">
        <v>51</v>
      </c>
      <c r="D148" s="13" t="s">
        <v>33</v>
      </c>
      <c r="E148" s="13" t="s">
        <v>52</v>
      </c>
      <c r="F148" s="13" t="s">
        <v>446</v>
      </c>
      <c r="G148" s="13" t="s">
        <v>34</v>
      </c>
      <c r="H148" s="13" t="s">
        <v>450</v>
      </c>
      <c r="I148" s="15" t="s">
        <v>35</v>
      </c>
      <c r="J148" s="15" t="s">
        <v>35</v>
      </c>
      <c r="K148" s="15" t="s">
        <v>35</v>
      </c>
      <c r="L148" s="15" t="s">
        <v>35</v>
      </c>
      <c r="M148" s="15">
        <v>0</v>
      </c>
      <c r="N148" s="13" t="s">
        <v>35</v>
      </c>
      <c r="O148" s="13" t="s">
        <v>451</v>
      </c>
      <c r="P148" s="13" t="s">
        <v>452</v>
      </c>
      <c r="Q148" s="15">
        <f t="shared" si="4"/>
        <v>1586282.7357999999</v>
      </c>
      <c r="R148" s="15">
        <v>0</v>
      </c>
      <c r="S148" s="15">
        <v>443307.9</v>
      </c>
      <c r="T148" s="15">
        <v>985281.755</v>
      </c>
      <c r="U148" s="16">
        <v>16</v>
      </c>
      <c r="V148" s="15">
        <v>157645.0808</v>
      </c>
      <c r="W148" s="15">
        <v>0</v>
      </c>
      <c r="X148" s="16">
        <v>16</v>
      </c>
      <c r="Y148" s="15">
        <v>0</v>
      </c>
      <c r="Z148" s="15">
        <v>0</v>
      </c>
      <c r="AA148" s="16">
        <v>8</v>
      </c>
      <c r="AB148" s="15">
        <v>0</v>
      </c>
      <c r="AC148" s="15">
        <v>0</v>
      </c>
      <c r="AD148" s="35">
        <v>8</v>
      </c>
      <c r="AE148" s="15">
        <v>0</v>
      </c>
    </row>
    <row r="149" spans="1:31" x14ac:dyDescent="0.25">
      <c r="A149" s="13" t="s">
        <v>215</v>
      </c>
      <c r="B149" s="14" t="s">
        <v>445</v>
      </c>
      <c r="C149" s="13" t="s">
        <v>51</v>
      </c>
      <c r="D149" s="13" t="s">
        <v>33</v>
      </c>
      <c r="E149" s="13" t="s">
        <v>52</v>
      </c>
      <c r="F149" s="13" t="s">
        <v>446</v>
      </c>
      <c r="G149" s="13" t="s">
        <v>34</v>
      </c>
      <c r="H149" s="13" t="s">
        <v>453</v>
      </c>
      <c r="I149" s="15" t="s">
        <v>35</v>
      </c>
      <c r="J149" s="15" t="s">
        <v>35</v>
      </c>
      <c r="K149" s="15" t="s">
        <v>35</v>
      </c>
      <c r="L149" s="15" t="s">
        <v>35</v>
      </c>
      <c r="M149" s="15">
        <v>0</v>
      </c>
      <c r="N149" s="13" t="s">
        <v>35</v>
      </c>
      <c r="O149" s="13" t="s">
        <v>36</v>
      </c>
      <c r="P149" s="13" t="s">
        <v>35</v>
      </c>
      <c r="Q149" s="15">
        <f t="shared" si="4"/>
        <v>677517.70920000004</v>
      </c>
      <c r="R149" s="15">
        <v>0</v>
      </c>
      <c r="S149" s="15">
        <v>562939</v>
      </c>
      <c r="T149" s="15">
        <v>0</v>
      </c>
      <c r="U149" s="16">
        <v>16</v>
      </c>
      <c r="V149" s="15">
        <v>0</v>
      </c>
      <c r="W149" s="15">
        <v>98733.37000000001</v>
      </c>
      <c r="X149" s="16">
        <v>16</v>
      </c>
      <c r="Y149" s="15">
        <v>15797.339199999999</v>
      </c>
      <c r="Z149" s="15">
        <v>0</v>
      </c>
      <c r="AA149" s="16">
        <v>8</v>
      </c>
      <c r="AB149" s="15">
        <v>0</v>
      </c>
      <c r="AC149" s="15">
        <v>0</v>
      </c>
      <c r="AD149" s="35">
        <v>8</v>
      </c>
      <c r="AE149" s="15">
        <v>0</v>
      </c>
    </row>
    <row r="150" spans="1:31" x14ac:dyDescent="0.25">
      <c r="A150" s="13" t="s">
        <v>217</v>
      </c>
      <c r="B150" s="14" t="s">
        <v>445</v>
      </c>
      <c r="C150" s="13" t="s">
        <v>51</v>
      </c>
      <c r="D150" s="13" t="s">
        <v>33</v>
      </c>
      <c r="E150" s="13" t="s">
        <v>52</v>
      </c>
      <c r="F150" s="13" t="s">
        <v>446</v>
      </c>
      <c r="G150" s="13" t="s">
        <v>34</v>
      </c>
      <c r="H150" s="13" t="s">
        <v>454</v>
      </c>
      <c r="I150" s="15" t="s">
        <v>35</v>
      </c>
      <c r="J150" s="15" t="s">
        <v>35</v>
      </c>
      <c r="K150" s="15" t="s">
        <v>35</v>
      </c>
      <c r="L150" s="15" t="s">
        <v>35</v>
      </c>
      <c r="M150" s="15">
        <v>0</v>
      </c>
      <c r="N150" s="13" t="s">
        <v>35</v>
      </c>
      <c r="O150" s="13" t="s">
        <v>455</v>
      </c>
      <c r="P150" s="13" t="s">
        <v>456</v>
      </c>
      <c r="Q150" s="15">
        <f t="shared" si="4"/>
        <v>1784916.1680000001</v>
      </c>
      <c r="R150" s="15">
        <v>0</v>
      </c>
      <c r="S150" s="15">
        <v>422935.89</v>
      </c>
      <c r="T150" s="15">
        <v>1174079.55</v>
      </c>
      <c r="U150" s="16">
        <v>16</v>
      </c>
      <c r="V150" s="15">
        <v>187852.728</v>
      </c>
      <c r="W150" s="15">
        <v>0</v>
      </c>
      <c r="X150" s="16">
        <v>16</v>
      </c>
      <c r="Y150" s="15">
        <v>0</v>
      </c>
      <c r="Z150" s="15">
        <v>0</v>
      </c>
      <c r="AA150" s="16">
        <v>8</v>
      </c>
      <c r="AB150" s="15">
        <v>0</v>
      </c>
      <c r="AC150" s="15">
        <v>0</v>
      </c>
      <c r="AD150" s="35">
        <v>8</v>
      </c>
      <c r="AE150" s="15">
        <v>0</v>
      </c>
    </row>
    <row r="151" spans="1:31" x14ac:dyDescent="0.25">
      <c r="A151" s="13" t="s">
        <v>219</v>
      </c>
      <c r="B151" s="14" t="s">
        <v>445</v>
      </c>
      <c r="C151" s="13" t="s">
        <v>51</v>
      </c>
      <c r="D151" s="13" t="s">
        <v>49</v>
      </c>
      <c r="E151" s="13" t="s">
        <v>230</v>
      </c>
      <c r="F151" s="13" t="s">
        <v>439</v>
      </c>
      <c r="G151" s="13" t="s">
        <v>34</v>
      </c>
      <c r="H151" s="13" t="s">
        <v>523</v>
      </c>
      <c r="I151" s="15" t="s">
        <v>35</v>
      </c>
      <c r="J151" s="15" t="s">
        <v>35</v>
      </c>
      <c r="K151" s="15" t="s">
        <v>35</v>
      </c>
      <c r="L151" s="15" t="s">
        <v>35</v>
      </c>
      <c r="M151" s="15">
        <v>0</v>
      </c>
      <c r="N151" s="13" t="s">
        <v>35</v>
      </c>
      <c r="O151" s="13" t="s">
        <v>36</v>
      </c>
      <c r="P151" s="13" t="s">
        <v>35</v>
      </c>
      <c r="Q151" s="15">
        <f t="shared" si="4"/>
        <v>21775697.004799999</v>
      </c>
      <c r="R151" s="15">
        <v>0</v>
      </c>
      <c r="S151" s="15">
        <v>15081798.789999999</v>
      </c>
      <c r="T151" s="15">
        <v>0</v>
      </c>
      <c r="U151" s="16">
        <v>16</v>
      </c>
      <c r="V151" s="15">
        <v>0</v>
      </c>
      <c r="W151" s="15">
        <v>5770560.5300000003</v>
      </c>
      <c r="X151" s="16">
        <v>16</v>
      </c>
      <c r="Y151" s="15">
        <v>923289.68480000005</v>
      </c>
      <c r="Z151" s="15">
        <v>0</v>
      </c>
      <c r="AA151" s="16">
        <v>8</v>
      </c>
      <c r="AB151" s="15">
        <v>0</v>
      </c>
      <c r="AC151" s="15">
        <v>0</v>
      </c>
      <c r="AD151" s="35">
        <v>8</v>
      </c>
      <c r="AE151" s="15">
        <v>0</v>
      </c>
    </row>
    <row r="152" spans="1:31" x14ac:dyDescent="0.25">
      <c r="A152" s="13" t="s">
        <v>223</v>
      </c>
      <c r="B152" s="14" t="s">
        <v>445</v>
      </c>
      <c r="C152" s="13" t="s">
        <v>51</v>
      </c>
      <c r="D152" s="13" t="s">
        <v>38</v>
      </c>
      <c r="E152" s="13" t="s">
        <v>392</v>
      </c>
      <c r="F152" s="13" t="s">
        <v>432</v>
      </c>
      <c r="G152" s="13" t="s">
        <v>34</v>
      </c>
      <c r="H152" s="13" t="s">
        <v>482</v>
      </c>
      <c r="I152" s="15" t="s">
        <v>35</v>
      </c>
      <c r="J152" s="15" t="s">
        <v>35</v>
      </c>
      <c r="K152" s="15" t="s">
        <v>35</v>
      </c>
      <c r="L152" s="15" t="s">
        <v>35</v>
      </c>
      <c r="M152" s="15">
        <v>0</v>
      </c>
      <c r="N152" s="13" t="s">
        <v>35</v>
      </c>
      <c r="O152" s="13" t="s">
        <v>36</v>
      </c>
      <c r="P152" s="13" t="s">
        <v>35</v>
      </c>
      <c r="Q152" s="15">
        <f t="shared" si="4"/>
        <v>65042979.143050008</v>
      </c>
      <c r="R152" s="15">
        <v>0</v>
      </c>
      <c r="S152" s="15">
        <v>46158011.322000012</v>
      </c>
      <c r="T152" s="15">
        <v>0</v>
      </c>
      <c r="U152" s="16">
        <v>16</v>
      </c>
      <c r="V152" s="15">
        <v>0</v>
      </c>
      <c r="W152" s="15">
        <v>16280103.293949997</v>
      </c>
      <c r="X152" s="16">
        <v>16</v>
      </c>
      <c r="Y152" s="15">
        <v>2604816.5271000001</v>
      </c>
      <c r="Z152" s="15">
        <v>0</v>
      </c>
      <c r="AA152" s="16">
        <v>8</v>
      </c>
      <c r="AB152" s="15">
        <v>0</v>
      </c>
      <c r="AC152" s="15">
        <v>0</v>
      </c>
      <c r="AD152" s="35">
        <v>8</v>
      </c>
      <c r="AE152" s="15">
        <v>0</v>
      </c>
    </row>
    <row r="153" spans="1:31" x14ac:dyDescent="0.25">
      <c r="A153" s="13" t="s">
        <v>227</v>
      </c>
      <c r="B153" s="14" t="s">
        <v>445</v>
      </c>
      <c r="C153" s="13" t="s">
        <v>51</v>
      </c>
      <c r="D153" s="13" t="s">
        <v>67</v>
      </c>
      <c r="E153" s="13" t="s">
        <v>398</v>
      </c>
      <c r="F153" s="13" t="s">
        <v>401</v>
      </c>
      <c r="G153" s="13" t="s">
        <v>34</v>
      </c>
      <c r="H153" s="13" t="s">
        <v>538</v>
      </c>
      <c r="I153" s="15" t="s">
        <v>35</v>
      </c>
      <c r="J153" s="15" t="s">
        <v>35</v>
      </c>
      <c r="K153" s="15" t="s">
        <v>35</v>
      </c>
      <c r="L153" s="15" t="s">
        <v>35</v>
      </c>
      <c r="M153" s="15">
        <v>0</v>
      </c>
      <c r="N153" s="13" t="s">
        <v>35</v>
      </c>
      <c r="O153" s="13" t="s">
        <v>36</v>
      </c>
      <c r="P153" s="13" t="s">
        <v>35</v>
      </c>
      <c r="Q153" s="15">
        <f t="shared" si="4"/>
        <v>110392204.12825002</v>
      </c>
      <c r="R153" s="15">
        <v>0</v>
      </c>
      <c r="S153" s="15">
        <v>68838895.683100015</v>
      </c>
      <c r="T153" s="15">
        <v>0</v>
      </c>
      <c r="U153" s="16">
        <v>16</v>
      </c>
      <c r="V153" s="15">
        <v>0</v>
      </c>
      <c r="W153" s="15">
        <v>35821776.245849989</v>
      </c>
      <c r="X153" s="16">
        <v>16</v>
      </c>
      <c r="Y153" s="15">
        <v>5731484.1992999995</v>
      </c>
      <c r="Z153" s="15">
        <v>0</v>
      </c>
      <c r="AA153" s="16">
        <v>8</v>
      </c>
      <c r="AB153" s="15">
        <v>0</v>
      </c>
      <c r="AC153" s="15">
        <v>0</v>
      </c>
      <c r="AD153" s="35">
        <v>8</v>
      </c>
      <c r="AE153" s="15">
        <v>0</v>
      </c>
    </row>
    <row r="154" spans="1:31" x14ac:dyDescent="0.25">
      <c r="A154" s="13" t="s">
        <v>229</v>
      </c>
      <c r="B154" s="14" t="s">
        <v>445</v>
      </c>
      <c r="C154" s="13" t="s">
        <v>51</v>
      </c>
      <c r="D154" s="13" t="s">
        <v>67</v>
      </c>
      <c r="E154" s="13" t="s">
        <v>398</v>
      </c>
      <c r="F154" s="13" t="s">
        <v>401</v>
      </c>
      <c r="G154" s="13" t="s">
        <v>34</v>
      </c>
      <c r="H154" s="13" t="s">
        <v>539</v>
      </c>
      <c r="I154" s="15" t="s">
        <v>35</v>
      </c>
      <c r="J154" s="15" t="s">
        <v>35</v>
      </c>
      <c r="K154" s="15" t="s">
        <v>35</v>
      </c>
      <c r="L154" s="15" t="s">
        <v>35</v>
      </c>
      <c r="M154" s="15">
        <v>0</v>
      </c>
      <c r="N154" s="13" t="s">
        <v>35</v>
      </c>
      <c r="O154" s="13" t="s">
        <v>248</v>
      </c>
      <c r="P154" s="13" t="s">
        <v>249</v>
      </c>
      <c r="Q154" s="15">
        <f t="shared" si="4"/>
        <v>1067785.3698</v>
      </c>
      <c r="R154" s="15">
        <v>0</v>
      </c>
      <c r="S154" s="15">
        <v>667916.36499999999</v>
      </c>
      <c r="T154" s="15">
        <v>344673.28000000003</v>
      </c>
      <c r="U154" s="16">
        <v>16</v>
      </c>
      <c r="V154" s="15">
        <v>55147.724800000004</v>
      </c>
      <c r="W154" s="15">
        <v>0</v>
      </c>
      <c r="X154" s="16">
        <v>16</v>
      </c>
      <c r="Y154" s="15">
        <v>0</v>
      </c>
      <c r="Z154" s="15">
        <v>0</v>
      </c>
      <c r="AA154" s="16">
        <v>8</v>
      </c>
      <c r="AB154" s="15">
        <v>0</v>
      </c>
      <c r="AC154" s="15">
        <v>0</v>
      </c>
      <c r="AD154" s="35">
        <v>8</v>
      </c>
      <c r="AE154" s="15">
        <v>0</v>
      </c>
    </row>
    <row r="155" spans="1:31" x14ac:dyDescent="0.25">
      <c r="A155" s="13" t="s">
        <v>232</v>
      </c>
      <c r="B155" s="14" t="s">
        <v>445</v>
      </c>
      <c r="C155" s="13" t="s">
        <v>51</v>
      </c>
      <c r="D155" s="13" t="s">
        <v>67</v>
      </c>
      <c r="E155" s="13" t="s">
        <v>398</v>
      </c>
      <c r="F155" s="13" t="s">
        <v>401</v>
      </c>
      <c r="G155" s="13" t="s">
        <v>34</v>
      </c>
      <c r="H155" s="13" t="s">
        <v>540</v>
      </c>
      <c r="I155" s="15" t="s">
        <v>35</v>
      </c>
      <c r="J155" s="15" t="s">
        <v>35</v>
      </c>
      <c r="K155" s="15" t="s">
        <v>35</v>
      </c>
      <c r="L155" s="15" t="s">
        <v>35</v>
      </c>
      <c r="M155" s="15">
        <v>0</v>
      </c>
      <c r="N155" s="13" t="s">
        <v>35</v>
      </c>
      <c r="O155" s="13" t="s">
        <v>36</v>
      </c>
      <c r="P155" s="13" t="s">
        <v>35</v>
      </c>
      <c r="Q155" s="15">
        <f t="shared" si="4"/>
        <v>4520543.5734000001</v>
      </c>
      <c r="R155" s="15">
        <v>0</v>
      </c>
      <c r="S155" s="15">
        <v>1502487.3199999998</v>
      </c>
      <c r="T155" s="15">
        <v>0</v>
      </c>
      <c r="U155" s="16">
        <v>16</v>
      </c>
      <c r="V155" s="15">
        <v>0</v>
      </c>
      <c r="W155" s="15">
        <v>2601731.2529000002</v>
      </c>
      <c r="X155" s="16">
        <v>16</v>
      </c>
      <c r="Y155" s="15">
        <v>416277.00050000002</v>
      </c>
      <c r="Z155" s="15">
        <v>0</v>
      </c>
      <c r="AA155" s="16">
        <v>8</v>
      </c>
      <c r="AB155" s="15">
        <v>0</v>
      </c>
      <c r="AC155" s="15">
        <v>0</v>
      </c>
      <c r="AD155" s="35">
        <v>8</v>
      </c>
      <c r="AE155" s="15">
        <v>0</v>
      </c>
    </row>
    <row r="156" spans="1:31" x14ac:dyDescent="0.25">
      <c r="A156" s="13" t="s">
        <v>236</v>
      </c>
      <c r="B156" s="14" t="s">
        <v>445</v>
      </c>
      <c r="C156" s="13" t="s">
        <v>51</v>
      </c>
      <c r="D156" s="13" t="s">
        <v>67</v>
      </c>
      <c r="E156" s="13" t="s">
        <v>398</v>
      </c>
      <c r="F156" s="13" t="s">
        <v>401</v>
      </c>
      <c r="G156" s="13" t="s">
        <v>34</v>
      </c>
      <c r="H156" s="13" t="s">
        <v>541</v>
      </c>
      <c r="I156" s="15" t="s">
        <v>35</v>
      </c>
      <c r="J156" s="15" t="s">
        <v>35</v>
      </c>
      <c r="K156" s="15" t="s">
        <v>35</v>
      </c>
      <c r="L156" s="15" t="s">
        <v>35</v>
      </c>
      <c r="M156" s="15">
        <v>0</v>
      </c>
      <c r="N156" s="13" t="s">
        <v>35</v>
      </c>
      <c r="O156" s="13" t="s">
        <v>542</v>
      </c>
      <c r="P156" s="13" t="s">
        <v>543</v>
      </c>
      <c r="Q156" s="15">
        <f t="shared" si="4"/>
        <v>2599588.2560000001</v>
      </c>
      <c r="R156" s="15">
        <v>0</v>
      </c>
      <c r="S156" s="15">
        <v>1515175.33</v>
      </c>
      <c r="T156" s="15">
        <v>934797.35</v>
      </c>
      <c r="U156" s="16">
        <v>16</v>
      </c>
      <c r="V156" s="15">
        <v>149567.576</v>
      </c>
      <c r="W156" s="15">
        <v>0</v>
      </c>
      <c r="X156" s="16">
        <v>16</v>
      </c>
      <c r="Y156" s="15">
        <v>0</v>
      </c>
      <c r="Z156" s="15">
        <v>0</v>
      </c>
      <c r="AA156" s="16">
        <v>8</v>
      </c>
      <c r="AB156" s="15">
        <v>0</v>
      </c>
      <c r="AC156" s="15">
        <v>0</v>
      </c>
      <c r="AD156" s="35">
        <v>8</v>
      </c>
      <c r="AE156" s="15">
        <v>0</v>
      </c>
    </row>
    <row r="157" spans="1:31" x14ac:dyDescent="0.25">
      <c r="A157" s="13" t="s">
        <v>238</v>
      </c>
      <c r="B157" s="14" t="s">
        <v>445</v>
      </c>
      <c r="C157" s="13" t="s">
        <v>51</v>
      </c>
      <c r="D157" s="13" t="s">
        <v>67</v>
      </c>
      <c r="E157" s="13" t="s">
        <v>398</v>
      </c>
      <c r="F157" s="13" t="s">
        <v>401</v>
      </c>
      <c r="G157" s="13" t="s">
        <v>34</v>
      </c>
      <c r="H157" s="13" t="s">
        <v>544</v>
      </c>
      <c r="I157" s="15" t="s">
        <v>35</v>
      </c>
      <c r="J157" s="15" t="s">
        <v>35</v>
      </c>
      <c r="K157" s="15" t="s">
        <v>35</v>
      </c>
      <c r="L157" s="15" t="s">
        <v>35</v>
      </c>
      <c r="M157" s="15">
        <v>0</v>
      </c>
      <c r="N157" s="13" t="s">
        <v>35</v>
      </c>
      <c r="O157" s="13" t="s">
        <v>499</v>
      </c>
      <c r="P157" s="13" t="s">
        <v>500</v>
      </c>
      <c r="Q157" s="15">
        <f t="shared" si="4"/>
        <v>1734749.51</v>
      </c>
      <c r="R157" s="15">
        <v>0</v>
      </c>
      <c r="S157" s="15">
        <v>1305821.67</v>
      </c>
      <c r="T157" s="15">
        <v>369724</v>
      </c>
      <c r="U157" s="16">
        <v>16</v>
      </c>
      <c r="V157" s="15">
        <v>59155.839999999997</v>
      </c>
      <c r="W157" s="15">
        <v>0</v>
      </c>
      <c r="X157" s="16">
        <v>16</v>
      </c>
      <c r="Y157" s="15">
        <v>0</v>
      </c>
      <c r="Z157" s="15">
        <v>0</v>
      </c>
      <c r="AA157" s="16">
        <v>8</v>
      </c>
      <c r="AB157" s="15">
        <v>0</v>
      </c>
      <c r="AC157" s="15">
        <v>0</v>
      </c>
      <c r="AD157" s="35">
        <v>8</v>
      </c>
      <c r="AE157" s="15">
        <v>0</v>
      </c>
    </row>
    <row r="158" spans="1:31" x14ac:dyDescent="0.25">
      <c r="A158" s="13" t="s">
        <v>242</v>
      </c>
      <c r="B158" s="14" t="s">
        <v>445</v>
      </c>
      <c r="C158" s="13" t="s">
        <v>51</v>
      </c>
      <c r="D158" s="13" t="s">
        <v>67</v>
      </c>
      <c r="E158" s="13" t="s">
        <v>398</v>
      </c>
      <c r="F158" s="13" t="s">
        <v>401</v>
      </c>
      <c r="G158" s="13" t="s">
        <v>34</v>
      </c>
      <c r="H158" s="13" t="s">
        <v>545</v>
      </c>
      <c r="I158" s="15" t="s">
        <v>35</v>
      </c>
      <c r="J158" s="15" t="s">
        <v>35</v>
      </c>
      <c r="K158" s="15" t="s">
        <v>35</v>
      </c>
      <c r="L158" s="15" t="s">
        <v>35</v>
      </c>
      <c r="M158" s="15">
        <v>0</v>
      </c>
      <c r="N158" s="13" t="s">
        <v>35</v>
      </c>
      <c r="O158" s="13" t="s">
        <v>546</v>
      </c>
      <c r="P158" s="13" t="s">
        <v>547</v>
      </c>
      <c r="Q158" s="15">
        <f t="shared" si="4"/>
        <v>1211541.4948</v>
      </c>
      <c r="R158" s="15">
        <v>0</v>
      </c>
      <c r="S158" s="15">
        <v>394339</v>
      </c>
      <c r="T158" s="15">
        <v>704443.53</v>
      </c>
      <c r="U158" s="16">
        <v>16</v>
      </c>
      <c r="V158" s="15">
        <v>112710.9648</v>
      </c>
      <c r="W158" s="15">
        <v>0</v>
      </c>
      <c r="X158" s="16">
        <v>16</v>
      </c>
      <c r="Y158" s="15">
        <v>0</v>
      </c>
      <c r="Z158" s="15">
        <v>0</v>
      </c>
      <c r="AA158" s="16">
        <v>8</v>
      </c>
      <c r="AB158" s="15">
        <v>0</v>
      </c>
      <c r="AC158" s="15">
        <v>0</v>
      </c>
      <c r="AD158" s="35">
        <v>8</v>
      </c>
      <c r="AE158" s="15">
        <v>0</v>
      </c>
    </row>
    <row r="159" spans="1:31" x14ac:dyDescent="0.25">
      <c r="A159" s="13" t="s">
        <v>244</v>
      </c>
      <c r="B159" s="14" t="s">
        <v>445</v>
      </c>
      <c r="C159" s="13" t="s">
        <v>51</v>
      </c>
      <c r="D159" s="13" t="s">
        <v>67</v>
      </c>
      <c r="E159" s="13" t="s">
        <v>398</v>
      </c>
      <c r="F159" s="13" t="s">
        <v>401</v>
      </c>
      <c r="G159" s="13" t="s">
        <v>34</v>
      </c>
      <c r="H159" s="13" t="s">
        <v>548</v>
      </c>
      <c r="I159" s="15" t="s">
        <v>35</v>
      </c>
      <c r="J159" s="15" t="s">
        <v>35</v>
      </c>
      <c r="K159" s="15" t="s">
        <v>35</v>
      </c>
      <c r="L159" s="15" t="s">
        <v>35</v>
      </c>
      <c r="M159" s="15">
        <v>0</v>
      </c>
      <c r="N159" s="13" t="s">
        <v>35</v>
      </c>
      <c r="O159" s="13" t="s">
        <v>36</v>
      </c>
      <c r="P159" s="13" t="s">
        <v>35</v>
      </c>
      <c r="Q159" s="15">
        <f t="shared" si="4"/>
        <v>2441843.1526000001</v>
      </c>
      <c r="R159" s="15">
        <v>0</v>
      </c>
      <c r="S159" s="15">
        <v>1174817.7950000004</v>
      </c>
      <c r="T159" s="15">
        <v>0</v>
      </c>
      <c r="U159" s="16">
        <v>16</v>
      </c>
      <c r="V159" s="15">
        <v>0</v>
      </c>
      <c r="W159" s="15">
        <v>1092221.8599999999</v>
      </c>
      <c r="X159" s="16">
        <v>16</v>
      </c>
      <c r="Y159" s="15">
        <v>174755.4976</v>
      </c>
      <c r="Z159" s="15">
        <v>0</v>
      </c>
      <c r="AA159" s="16">
        <v>8</v>
      </c>
      <c r="AB159" s="15">
        <v>0</v>
      </c>
      <c r="AC159" s="15">
        <v>0</v>
      </c>
      <c r="AD159" s="35">
        <v>8</v>
      </c>
      <c r="AE159" s="15">
        <v>0</v>
      </c>
    </row>
    <row r="160" spans="1:31" x14ac:dyDescent="0.25">
      <c r="A160" s="13" t="s">
        <v>246</v>
      </c>
      <c r="B160" s="14" t="s">
        <v>445</v>
      </c>
      <c r="C160" s="13" t="s">
        <v>51</v>
      </c>
      <c r="D160" s="13" t="s">
        <v>67</v>
      </c>
      <c r="E160" s="13" t="s">
        <v>398</v>
      </c>
      <c r="F160" s="13" t="s">
        <v>401</v>
      </c>
      <c r="G160" s="13" t="s">
        <v>85</v>
      </c>
      <c r="H160" s="13" t="s">
        <v>35</v>
      </c>
      <c r="I160" s="15" t="s">
        <v>549</v>
      </c>
      <c r="J160" s="15" t="s">
        <v>35</v>
      </c>
      <c r="K160" s="15" t="s">
        <v>550</v>
      </c>
      <c r="L160" s="15" t="s">
        <v>551</v>
      </c>
      <c r="M160" s="15">
        <v>7.16</v>
      </c>
      <c r="N160" s="13" t="s">
        <v>89</v>
      </c>
      <c r="O160" s="13" t="s">
        <v>552</v>
      </c>
      <c r="P160" s="13" t="s">
        <v>553</v>
      </c>
      <c r="Q160" s="15">
        <f t="shared" si="4"/>
        <v>-60274.412800000006</v>
      </c>
      <c r="R160" s="15">
        <v>0</v>
      </c>
      <c r="S160" s="15">
        <v>0</v>
      </c>
      <c r="T160" s="15">
        <v>0</v>
      </c>
      <c r="U160" s="16">
        <v>16</v>
      </c>
      <c r="V160" s="15">
        <v>0</v>
      </c>
      <c r="W160" s="15">
        <v>-52002.080000000002</v>
      </c>
      <c r="X160" s="16">
        <v>16</v>
      </c>
      <c r="Y160" s="15">
        <v>-8320.3328000000001</v>
      </c>
      <c r="Z160" s="15">
        <v>0</v>
      </c>
      <c r="AA160" s="16">
        <v>8</v>
      </c>
      <c r="AB160" s="15">
        <v>0</v>
      </c>
      <c r="AC160" s="15">
        <v>0</v>
      </c>
      <c r="AD160" s="35">
        <v>8</v>
      </c>
      <c r="AE160" s="15">
        <v>0</v>
      </c>
    </row>
    <row r="161" spans="1:31" x14ac:dyDescent="0.25">
      <c r="A161" s="13" t="s">
        <v>250</v>
      </c>
      <c r="B161" s="14" t="s">
        <v>457</v>
      </c>
      <c r="C161" s="13" t="s">
        <v>51</v>
      </c>
      <c r="D161" s="13" t="s">
        <v>39</v>
      </c>
      <c r="E161" s="13" t="s">
        <v>394</v>
      </c>
      <c r="F161" s="13" t="s">
        <v>432</v>
      </c>
      <c r="G161" s="13" t="s">
        <v>34</v>
      </c>
      <c r="H161" s="13" t="s">
        <v>503</v>
      </c>
      <c r="I161" s="15" t="s">
        <v>35</v>
      </c>
      <c r="J161" s="15" t="s">
        <v>35</v>
      </c>
      <c r="K161" s="15" t="s">
        <v>35</v>
      </c>
      <c r="L161" s="15" t="s">
        <v>35</v>
      </c>
      <c r="M161" s="15">
        <v>0</v>
      </c>
      <c r="N161" s="13" t="s">
        <v>35</v>
      </c>
      <c r="O161" s="13" t="s">
        <v>36</v>
      </c>
      <c r="P161" s="13" t="s">
        <v>35</v>
      </c>
      <c r="Q161" s="15">
        <f t="shared" si="4"/>
        <v>53784624.123549975</v>
      </c>
      <c r="R161" s="15">
        <v>0</v>
      </c>
      <c r="S161" s="15">
        <v>38809326.976599976</v>
      </c>
      <c r="T161" s="15">
        <v>0</v>
      </c>
      <c r="U161" s="16">
        <v>16</v>
      </c>
      <c r="V161" s="15">
        <v>0</v>
      </c>
      <c r="W161" s="15">
        <v>12909697.540449999</v>
      </c>
      <c r="X161" s="16">
        <v>16</v>
      </c>
      <c r="Y161" s="15">
        <v>2065551.6065</v>
      </c>
      <c r="Z161" s="15">
        <v>0</v>
      </c>
      <c r="AA161" s="16">
        <v>8</v>
      </c>
      <c r="AB161" s="15">
        <v>0</v>
      </c>
      <c r="AC161" s="15">
        <v>0</v>
      </c>
      <c r="AD161" s="35">
        <v>8</v>
      </c>
      <c r="AE161" s="15">
        <v>0</v>
      </c>
    </row>
    <row r="162" spans="1:31" x14ac:dyDescent="0.25">
      <c r="A162" s="13" t="s">
        <v>252</v>
      </c>
      <c r="B162" s="14" t="s">
        <v>457</v>
      </c>
      <c r="C162" s="13" t="s">
        <v>51</v>
      </c>
      <c r="D162" s="13" t="s">
        <v>39</v>
      </c>
      <c r="E162" s="13" t="s">
        <v>394</v>
      </c>
      <c r="F162" s="13" t="s">
        <v>432</v>
      </c>
      <c r="G162" s="13" t="s">
        <v>34</v>
      </c>
      <c r="H162" s="13" t="s">
        <v>504</v>
      </c>
      <c r="I162" s="15" t="s">
        <v>35</v>
      </c>
      <c r="J162" s="15" t="s">
        <v>35</v>
      </c>
      <c r="K162" s="15" t="s">
        <v>35</v>
      </c>
      <c r="L162" s="15" t="s">
        <v>35</v>
      </c>
      <c r="M162" s="15">
        <v>0</v>
      </c>
      <c r="N162" s="13" t="s">
        <v>35</v>
      </c>
      <c r="O162" s="13" t="s">
        <v>505</v>
      </c>
      <c r="P162" s="13" t="s">
        <v>506</v>
      </c>
      <c r="Q162" s="15">
        <f t="shared" ref="Q162:Q185" si="5">SUM(R162:AE162)</f>
        <v>8611563.1661999989</v>
      </c>
      <c r="R162" s="15">
        <v>0</v>
      </c>
      <c r="S162" s="15">
        <v>4871569.8149999995</v>
      </c>
      <c r="T162" s="15">
        <v>3224090.82</v>
      </c>
      <c r="U162" s="16">
        <v>16</v>
      </c>
      <c r="V162" s="15">
        <v>515854.53120000003</v>
      </c>
      <c r="W162" s="15">
        <v>0</v>
      </c>
      <c r="X162" s="16">
        <v>16</v>
      </c>
      <c r="Y162" s="15">
        <v>0</v>
      </c>
      <c r="Z162" s="15">
        <v>0</v>
      </c>
      <c r="AA162" s="16">
        <v>8</v>
      </c>
      <c r="AB162" s="15">
        <v>0</v>
      </c>
      <c r="AC162" s="15">
        <v>0</v>
      </c>
      <c r="AD162" s="35">
        <v>8</v>
      </c>
      <c r="AE162" s="15">
        <v>0</v>
      </c>
    </row>
    <row r="163" spans="1:31" x14ac:dyDescent="0.25">
      <c r="A163" s="13" t="s">
        <v>254</v>
      </c>
      <c r="B163" s="14" t="s">
        <v>457</v>
      </c>
      <c r="C163" s="13" t="s">
        <v>51</v>
      </c>
      <c r="D163" s="13" t="s">
        <v>39</v>
      </c>
      <c r="E163" s="13" t="s">
        <v>394</v>
      </c>
      <c r="F163" s="13" t="s">
        <v>432</v>
      </c>
      <c r="G163" s="13" t="s">
        <v>34</v>
      </c>
      <c r="H163" s="13" t="s">
        <v>507</v>
      </c>
      <c r="I163" s="15" t="s">
        <v>35</v>
      </c>
      <c r="J163" s="15" t="s">
        <v>35</v>
      </c>
      <c r="K163" s="15" t="s">
        <v>35</v>
      </c>
      <c r="L163" s="15" t="s">
        <v>35</v>
      </c>
      <c r="M163" s="15">
        <v>0</v>
      </c>
      <c r="N163" s="13" t="s">
        <v>35</v>
      </c>
      <c r="O163" s="13" t="s">
        <v>36</v>
      </c>
      <c r="P163" s="13" t="s">
        <v>35</v>
      </c>
      <c r="Q163" s="15">
        <f t="shared" si="5"/>
        <v>39891701.091199994</v>
      </c>
      <c r="R163" s="15">
        <v>0</v>
      </c>
      <c r="S163" s="15">
        <v>24380148.294999987</v>
      </c>
      <c r="T163" s="15">
        <v>0</v>
      </c>
      <c r="U163" s="16">
        <v>16</v>
      </c>
      <c r="V163" s="15">
        <v>0</v>
      </c>
      <c r="W163" s="15">
        <v>13371986.893300002</v>
      </c>
      <c r="X163" s="16">
        <v>16</v>
      </c>
      <c r="Y163" s="15">
        <v>2139517.9029000001</v>
      </c>
      <c r="Z163" s="15">
        <v>0</v>
      </c>
      <c r="AA163" s="16">
        <v>8</v>
      </c>
      <c r="AB163" s="15">
        <v>0</v>
      </c>
      <c r="AC163" s="15">
        <v>0</v>
      </c>
      <c r="AD163" s="35">
        <v>8</v>
      </c>
      <c r="AE163" s="15">
        <v>0</v>
      </c>
    </row>
    <row r="164" spans="1:31" x14ac:dyDescent="0.25">
      <c r="A164" s="13" t="s">
        <v>256</v>
      </c>
      <c r="B164" s="14" t="s">
        <v>457</v>
      </c>
      <c r="C164" s="13" t="s">
        <v>51</v>
      </c>
      <c r="D164" s="13" t="s">
        <v>33</v>
      </c>
      <c r="E164" s="13" t="s">
        <v>52</v>
      </c>
      <c r="F164" s="13" t="s">
        <v>458</v>
      </c>
      <c r="G164" s="13" t="s">
        <v>34</v>
      </c>
      <c r="H164" s="13" t="s">
        <v>459</v>
      </c>
      <c r="I164" s="15" t="s">
        <v>35</v>
      </c>
      <c r="J164" s="15" t="s">
        <v>35</v>
      </c>
      <c r="K164" s="15" t="s">
        <v>35</v>
      </c>
      <c r="L164" s="15" t="s">
        <v>35</v>
      </c>
      <c r="M164" s="15">
        <v>0</v>
      </c>
      <c r="N164" s="13" t="s">
        <v>35</v>
      </c>
      <c r="O164" s="13" t="s">
        <v>36</v>
      </c>
      <c r="P164" s="13" t="s">
        <v>35</v>
      </c>
      <c r="Q164" s="15">
        <f t="shared" si="5"/>
        <v>37041279.344900005</v>
      </c>
      <c r="R164" s="15">
        <v>0</v>
      </c>
      <c r="S164" s="15">
        <v>27880708.413000006</v>
      </c>
      <c r="T164" s="15">
        <v>0</v>
      </c>
      <c r="U164" s="16">
        <v>16</v>
      </c>
      <c r="V164" s="15">
        <v>0</v>
      </c>
      <c r="W164" s="15">
        <v>7897002.5274999999</v>
      </c>
      <c r="X164" s="16">
        <v>16</v>
      </c>
      <c r="Y164" s="15">
        <v>1263520.4044000001</v>
      </c>
      <c r="Z164" s="15">
        <v>0</v>
      </c>
      <c r="AA164" s="16">
        <v>8</v>
      </c>
      <c r="AB164" s="15">
        <v>0</v>
      </c>
      <c r="AC164" s="15">
        <v>0</v>
      </c>
      <c r="AD164" s="35">
        <v>8</v>
      </c>
      <c r="AE164" s="15">
        <v>0</v>
      </c>
    </row>
    <row r="165" spans="1:31" x14ac:dyDescent="0.25">
      <c r="A165" s="13" t="s">
        <v>257</v>
      </c>
      <c r="B165" s="14" t="s">
        <v>457</v>
      </c>
      <c r="C165" s="13" t="s">
        <v>51</v>
      </c>
      <c r="D165" s="13" t="s">
        <v>33</v>
      </c>
      <c r="E165" s="13" t="s">
        <v>52</v>
      </c>
      <c r="F165" s="13" t="s">
        <v>458</v>
      </c>
      <c r="G165" s="13" t="s">
        <v>34</v>
      </c>
      <c r="H165" s="13" t="s">
        <v>460</v>
      </c>
      <c r="I165" s="15" t="s">
        <v>35</v>
      </c>
      <c r="J165" s="15" t="s">
        <v>35</v>
      </c>
      <c r="K165" s="15" t="s">
        <v>35</v>
      </c>
      <c r="L165" s="15" t="s">
        <v>35</v>
      </c>
      <c r="M165" s="15">
        <v>0</v>
      </c>
      <c r="N165" s="13" t="s">
        <v>35</v>
      </c>
      <c r="O165" s="13" t="s">
        <v>461</v>
      </c>
      <c r="P165" s="13" t="s">
        <v>462</v>
      </c>
      <c r="Q165" s="15">
        <f t="shared" si="5"/>
        <v>9588</v>
      </c>
      <c r="R165" s="15">
        <v>0</v>
      </c>
      <c r="S165" s="15">
        <v>9540</v>
      </c>
      <c r="T165" s="15">
        <v>0</v>
      </c>
      <c r="U165" s="16">
        <v>16</v>
      </c>
      <c r="V165" s="15">
        <v>0</v>
      </c>
      <c r="W165" s="15">
        <v>0</v>
      </c>
      <c r="X165" s="16">
        <v>16</v>
      </c>
      <c r="Y165" s="15">
        <v>0</v>
      </c>
      <c r="Z165" s="15">
        <v>0</v>
      </c>
      <c r="AA165" s="16">
        <v>8</v>
      </c>
      <c r="AB165" s="15">
        <v>0</v>
      </c>
      <c r="AC165" s="15">
        <v>0</v>
      </c>
      <c r="AD165" s="35">
        <v>8</v>
      </c>
      <c r="AE165" s="15">
        <v>0</v>
      </c>
    </row>
    <row r="166" spans="1:31" x14ac:dyDescent="0.25">
      <c r="A166" s="13" t="s">
        <v>258</v>
      </c>
      <c r="B166" s="14" t="s">
        <v>457</v>
      </c>
      <c r="C166" s="13" t="s">
        <v>51</v>
      </c>
      <c r="D166" s="13" t="s">
        <v>33</v>
      </c>
      <c r="E166" s="13" t="s">
        <v>52</v>
      </c>
      <c r="F166" s="13" t="s">
        <v>458</v>
      </c>
      <c r="G166" s="13" t="s">
        <v>34</v>
      </c>
      <c r="H166" s="13" t="s">
        <v>463</v>
      </c>
      <c r="I166" s="15" t="s">
        <v>35</v>
      </c>
      <c r="J166" s="15" t="s">
        <v>35</v>
      </c>
      <c r="K166" s="15" t="s">
        <v>35</v>
      </c>
      <c r="L166" s="15" t="s">
        <v>35</v>
      </c>
      <c r="M166" s="15">
        <v>0</v>
      </c>
      <c r="N166" s="13" t="s">
        <v>35</v>
      </c>
      <c r="O166" s="13" t="s">
        <v>36</v>
      </c>
      <c r="P166" s="13" t="s">
        <v>35</v>
      </c>
      <c r="Q166" s="15">
        <f t="shared" si="5"/>
        <v>5906041.9983999999</v>
      </c>
      <c r="R166" s="15">
        <v>0</v>
      </c>
      <c r="S166" s="15">
        <v>4850496.96</v>
      </c>
      <c r="T166" s="15">
        <v>0</v>
      </c>
      <c r="U166" s="16">
        <v>16</v>
      </c>
      <c r="V166" s="15">
        <v>0</v>
      </c>
      <c r="W166" s="15">
        <v>909911.24</v>
      </c>
      <c r="X166" s="16">
        <v>16</v>
      </c>
      <c r="Y166" s="15">
        <v>145585.7984</v>
      </c>
      <c r="Z166" s="15">
        <v>0</v>
      </c>
      <c r="AA166" s="16">
        <v>8</v>
      </c>
      <c r="AB166" s="15">
        <v>0</v>
      </c>
      <c r="AC166" s="15">
        <v>0</v>
      </c>
      <c r="AD166" s="35">
        <v>8</v>
      </c>
      <c r="AE166" s="15">
        <v>0</v>
      </c>
    </row>
    <row r="167" spans="1:31" x14ac:dyDescent="0.25">
      <c r="A167" s="13" t="s">
        <v>259</v>
      </c>
      <c r="B167" s="14" t="s">
        <v>457</v>
      </c>
      <c r="C167" s="13" t="s">
        <v>51</v>
      </c>
      <c r="D167" s="13" t="s">
        <v>33</v>
      </c>
      <c r="E167" s="13" t="s">
        <v>52</v>
      </c>
      <c r="F167" s="13" t="s">
        <v>458</v>
      </c>
      <c r="G167" s="13" t="s">
        <v>34</v>
      </c>
      <c r="H167" s="13" t="s">
        <v>464</v>
      </c>
      <c r="I167" s="15" t="s">
        <v>35</v>
      </c>
      <c r="J167" s="15" t="s">
        <v>35</v>
      </c>
      <c r="K167" s="15" t="s">
        <v>35</v>
      </c>
      <c r="L167" s="15" t="s">
        <v>35</v>
      </c>
      <c r="M167" s="15">
        <v>0</v>
      </c>
      <c r="N167" s="13" t="s">
        <v>35</v>
      </c>
      <c r="O167" s="13" t="s">
        <v>465</v>
      </c>
      <c r="P167" s="13" t="s">
        <v>466</v>
      </c>
      <c r="Q167" s="15">
        <f t="shared" si="5"/>
        <v>2797293.0943999998</v>
      </c>
      <c r="R167" s="15">
        <v>0</v>
      </c>
      <c r="S167" s="15">
        <v>2381861.46</v>
      </c>
      <c r="T167" s="15">
        <v>358089.34</v>
      </c>
      <c r="U167" s="16">
        <v>16</v>
      </c>
      <c r="V167" s="15">
        <v>57294.294399999999</v>
      </c>
      <c r="W167" s="15">
        <v>0</v>
      </c>
      <c r="X167" s="16">
        <v>16</v>
      </c>
      <c r="Y167" s="15">
        <v>0</v>
      </c>
      <c r="Z167" s="15">
        <v>0</v>
      </c>
      <c r="AA167" s="16">
        <v>8</v>
      </c>
      <c r="AB167" s="15">
        <v>0</v>
      </c>
      <c r="AC167" s="15">
        <v>0</v>
      </c>
      <c r="AD167" s="35">
        <v>8</v>
      </c>
      <c r="AE167" s="15">
        <v>0</v>
      </c>
    </row>
    <row r="168" spans="1:31" x14ac:dyDescent="0.25">
      <c r="A168" s="13" t="s">
        <v>260</v>
      </c>
      <c r="B168" s="14" t="s">
        <v>457</v>
      </c>
      <c r="C168" s="13" t="s">
        <v>51</v>
      </c>
      <c r="D168" s="13" t="s">
        <v>33</v>
      </c>
      <c r="E168" s="13" t="s">
        <v>52</v>
      </c>
      <c r="F168" s="13" t="s">
        <v>458</v>
      </c>
      <c r="G168" s="13" t="s">
        <v>34</v>
      </c>
      <c r="H168" s="13" t="s">
        <v>467</v>
      </c>
      <c r="I168" s="15" t="s">
        <v>35</v>
      </c>
      <c r="J168" s="15" t="s">
        <v>35</v>
      </c>
      <c r="K168" s="15" t="s">
        <v>35</v>
      </c>
      <c r="L168" s="15" t="s">
        <v>35</v>
      </c>
      <c r="M168" s="15">
        <v>0</v>
      </c>
      <c r="N168" s="13" t="s">
        <v>35</v>
      </c>
      <c r="O168" s="13" t="s">
        <v>465</v>
      </c>
      <c r="P168" s="13" t="s">
        <v>466</v>
      </c>
      <c r="Q168" s="15">
        <f t="shared" si="5"/>
        <v>2036526.6</v>
      </c>
      <c r="R168" s="15">
        <v>0</v>
      </c>
      <c r="S168" s="15">
        <v>2036478.6</v>
      </c>
      <c r="T168" s="15">
        <v>0</v>
      </c>
      <c r="U168" s="16">
        <v>16</v>
      </c>
      <c r="V168" s="15">
        <v>0</v>
      </c>
      <c r="W168" s="15">
        <v>0</v>
      </c>
      <c r="X168" s="16">
        <v>16</v>
      </c>
      <c r="Y168" s="15">
        <v>0</v>
      </c>
      <c r="Z168" s="15">
        <v>0</v>
      </c>
      <c r="AA168" s="16">
        <v>8</v>
      </c>
      <c r="AB168" s="15">
        <v>0</v>
      </c>
      <c r="AC168" s="15">
        <v>0</v>
      </c>
      <c r="AD168" s="35">
        <v>8</v>
      </c>
      <c r="AE168" s="15">
        <v>0</v>
      </c>
    </row>
    <row r="169" spans="1:31" x14ac:dyDescent="0.25">
      <c r="A169" s="13" t="s">
        <v>261</v>
      </c>
      <c r="B169" s="14" t="s">
        <v>457</v>
      </c>
      <c r="C169" s="13" t="s">
        <v>51</v>
      </c>
      <c r="D169" s="13" t="s">
        <v>33</v>
      </c>
      <c r="E169" s="13" t="s">
        <v>52</v>
      </c>
      <c r="F169" s="13" t="s">
        <v>458</v>
      </c>
      <c r="G169" s="13" t="s">
        <v>34</v>
      </c>
      <c r="H169" s="13" t="s">
        <v>468</v>
      </c>
      <c r="I169" s="15" t="s">
        <v>35</v>
      </c>
      <c r="J169" s="15" t="s">
        <v>35</v>
      </c>
      <c r="K169" s="15" t="s">
        <v>35</v>
      </c>
      <c r="L169" s="15" t="s">
        <v>35</v>
      </c>
      <c r="M169" s="15">
        <v>0</v>
      </c>
      <c r="N169" s="13" t="s">
        <v>35</v>
      </c>
      <c r="O169" s="13" t="s">
        <v>36</v>
      </c>
      <c r="P169" s="13" t="s">
        <v>35</v>
      </c>
      <c r="Q169" s="15">
        <f t="shared" si="5"/>
        <v>64098413.804200001</v>
      </c>
      <c r="R169" s="15">
        <v>0</v>
      </c>
      <c r="S169" s="15">
        <v>46397844.140000001</v>
      </c>
      <c r="T169" s="15">
        <v>0</v>
      </c>
      <c r="U169" s="16">
        <v>16</v>
      </c>
      <c r="V169" s="15">
        <v>0</v>
      </c>
      <c r="W169" s="15">
        <v>15259070.400200002</v>
      </c>
      <c r="X169" s="16">
        <v>16</v>
      </c>
      <c r="Y169" s="15">
        <v>2441451.2640000004</v>
      </c>
      <c r="Z169" s="15">
        <v>0</v>
      </c>
      <c r="AA169" s="16">
        <v>8</v>
      </c>
      <c r="AB169" s="15">
        <v>0</v>
      </c>
      <c r="AC169" s="15">
        <v>0</v>
      </c>
      <c r="AD169" s="35">
        <v>8</v>
      </c>
      <c r="AE169" s="15">
        <v>0</v>
      </c>
    </row>
    <row r="170" spans="1:31" x14ac:dyDescent="0.25">
      <c r="A170" s="13" t="s">
        <v>262</v>
      </c>
      <c r="B170" s="14" t="s">
        <v>457</v>
      </c>
      <c r="C170" s="13" t="s">
        <v>51</v>
      </c>
      <c r="D170" s="13" t="s">
        <v>33</v>
      </c>
      <c r="E170" s="13" t="s">
        <v>52</v>
      </c>
      <c r="F170" s="13" t="s">
        <v>458</v>
      </c>
      <c r="G170" s="13" t="s">
        <v>34</v>
      </c>
      <c r="H170" s="13" t="s">
        <v>469</v>
      </c>
      <c r="I170" s="15" t="s">
        <v>35</v>
      </c>
      <c r="J170" s="15" t="s">
        <v>35</v>
      </c>
      <c r="K170" s="15" t="s">
        <v>35</v>
      </c>
      <c r="L170" s="15" t="s">
        <v>35</v>
      </c>
      <c r="M170" s="15">
        <v>0</v>
      </c>
      <c r="N170" s="13" t="s">
        <v>35</v>
      </c>
      <c r="O170" s="13" t="s">
        <v>470</v>
      </c>
      <c r="P170" s="13" t="s">
        <v>471</v>
      </c>
      <c r="Q170" s="15">
        <f t="shared" si="5"/>
        <v>735906.91119999997</v>
      </c>
      <c r="R170" s="15">
        <v>0</v>
      </c>
      <c r="S170" s="15">
        <v>170954.78</v>
      </c>
      <c r="T170" s="15">
        <v>486986.32</v>
      </c>
      <c r="U170" s="16">
        <v>16</v>
      </c>
      <c r="V170" s="15">
        <v>77917.811199999996</v>
      </c>
      <c r="W170" s="15">
        <v>0</v>
      </c>
      <c r="X170" s="16">
        <v>16</v>
      </c>
      <c r="Y170" s="15">
        <v>0</v>
      </c>
      <c r="Z170" s="15">
        <v>0</v>
      </c>
      <c r="AA170" s="16">
        <v>8</v>
      </c>
      <c r="AB170" s="15">
        <v>0</v>
      </c>
      <c r="AC170" s="15">
        <v>0</v>
      </c>
      <c r="AD170" s="35">
        <v>8</v>
      </c>
      <c r="AE170" s="15">
        <v>0</v>
      </c>
    </row>
    <row r="171" spans="1:31" x14ac:dyDescent="0.25">
      <c r="A171" s="13" t="s">
        <v>263</v>
      </c>
      <c r="B171" s="14" t="s">
        <v>457</v>
      </c>
      <c r="C171" s="13" t="s">
        <v>51</v>
      </c>
      <c r="D171" s="13" t="s">
        <v>33</v>
      </c>
      <c r="E171" s="13" t="s">
        <v>52</v>
      </c>
      <c r="F171" s="13" t="s">
        <v>458</v>
      </c>
      <c r="G171" s="13" t="s">
        <v>34</v>
      </c>
      <c r="H171" s="13" t="s">
        <v>472</v>
      </c>
      <c r="I171" s="15" t="s">
        <v>35</v>
      </c>
      <c r="J171" s="15" t="s">
        <v>35</v>
      </c>
      <c r="K171" s="15" t="s">
        <v>35</v>
      </c>
      <c r="L171" s="15" t="s">
        <v>35</v>
      </c>
      <c r="M171" s="15">
        <v>0</v>
      </c>
      <c r="N171" s="13" t="s">
        <v>35</v>
      </c>
      <c r="O171" s="13" t="s">
        <v>36</v>
      </c>
      <c r="P171" s="13" t="s">
        <v>35</v>
      </c>
      <c r="Q171" s="15">
        <f t="shared" si="5"/>
        <v>2634627.8018</v>
      </c>
      <c r="R171" s="15">
        <v>0</v>
      </c>
      <c r="S171" s="15">
        <v>1334920.4649999999</v>
      </c>
      <c r="T171" s="15">
        <v>0</v>
      </c>
      <c r="U171" s="16">
        <v>16</v>
      </c>
      <c r="V171" s="15">
        <v>0</v>
      </c>
      <c r="W171" s="15">
        <v>1120395.98</v>
      </c>
      <c r="X171" s="16">
        <v>16</v>
      </c>
      <c r="Y171" s="15">
        <v>179263.35680000001</v>
      </c>
      <c r="Z171" s="15">
        <v>0</v>
      </c>
      <c r="AA171" s="16">
        <v>8</v>
      </c>
      <c r="AB171" s="15">
        <v>0</v>
      </c>
      <c r="AC171" s="15">
        <v>0</v>
      </c>
      <c r="AD171" s="35">
        <v>8</v>
      </c>
      <c r="AE171" s="15">
        <v>0</v>
      </c>
    </row>
    <row r="172" spans="1:31" x14ac:dyDescent="0.25">
      <c r="A172" s="13" t="s">
        <v>264</v>
      </c>
      <c r="B172" s="14" t="s">
        <v>457</v>
      </c>
      <c r="C172" s="13" t="s">
        <v>51</v>
      </c>
      <c r="D172" s="13" t="s">
        <v>33</v>
      </c>
      <c r="E172" s="13" t="s">
        <v>52</v>
      </c>
      <c r="F172" s="13" t="s">
        <v>458</v>
      </c>
      <c r="G172" s="13" t="s">
        <v>85</v>
      </c>
      <c r="H172" s="13" t="s">
        <v>35</v>
      </c>
      <c r="I172" s="15" t="s">
        <v>473</v>
      </c>
      <c r="J172" s="15" t="s">
        <v>35</v>
      </c>
      <c r="K172" s="15" t="s">
        <v>474</v>
      </c>
      <c r="L172" s="15" t="s">
        <v>475</v>
      </c>
      <c r="M172" s="15">
        <v>67.260000000000005</v>
      </c>
      <c r="N172" s="13" t="s">
        <v>89</v>
      </c>
      <c r="O172" s="13" t="s">
        <v>476</v>
      </c>
      <c r="P172" s="13" t="s">
        <v>477</v>
      </c>
      <c r="Q172" s="15">
        <f t="shared" si="5"/>
        <v>-115952</v>
      </c>
      <c r="R172" s="15">
        <v>0</v>
      </c>
      <c r="S172" s="15">
        <v>0</v>
      </c>
      <c r="T172" s="15">
        <v>0</v>
      </c>
      <c r="U172" s="16">
        <v>16</v>
      </c>
      <c r="V172" s="15">
        <v>0</v>
      </c>
      <c r="W172" s="15">
        <v>-100000</v>
      </c>
      <c r="X172" s="16">
        <v>16</v>
      </c>
      <c r="Y172" s="15">
        <v>-16000</v>
      </c>
      <c r="Z172" s="15">
        <v>0</v>
      </c>
      <c r="AA172" s="16">
        <v>8</v>
      </c>
      <c r="AB172" s="15">
        <v>0</v>
      </c>
      <c r="AC172" s="15">
        <v>0</v>
      </c>
      <c r="AD172" s="35">
        <v>8</v>
      </c>
      <c r="AE172" s="15">
        <v>0</v>
      </c>
    </row>
    <row r="173" spans="1:31" x14ac:dyDescent="0.25">
      <c r="A173" s="13" t="s">
        <v>265</v>
      </c>
      <c r="B173" s="14" t="s">
        <v>457</v>
      </c>
      <c r="C173" s="13" t="s">
        <v>51</v>
      </c>
      <c r="D173" s="13" t="s">
        <v>49</v>
      </c>
      <c r="E173" s="13" t="s">
        <v>230</v>
      </c>
      <c r="F173" s="13" t="s">
        <v>446</v>
      </c>
      <c r="G173" s="13" t="s">
        <v>34</v>
      </c>
      <c r="H173" s="13" t="s">
        <v>524</v>
      </c>
      <c r="I173" s="15" t="s">
        <v>35</v>
      </c>
      <c r="J173" s="15" t="s">
        <v>35</v>
      </c>
      <c r="K173" s="15" t="s">
        <v>35</v>
      </c>
      <c r="L173" s="15" t="s">
        <v>35</v>
      </c>
      <c r="M173" s="15">
        <v>0</v>
      </c>
      <c r="N173" s="13" t="s">
        <v>35</v>
      </c>
      <c r="O173" s="13" t="s">
        <v>525</v>
      </c>
      <c r="P173" s="13" t="s">
        <v>526</v>
      </c>
      <c r="Q173" s="15">
        <f t="shared" si="5"/>
        <v>521467.31919999997</v>
      </c>
      <c r="R173" s="15">
        <v>0</v>
      </c>
      <c r="S173" s="15">
        <v>387580.12</v>
      </c>
      <c r="T173" s="15">
        <v>0</v>
      </c>
      <c r="U173" s="16">
        <v>16</v>
      </c>
      <c r="V173" s="15">
        <v>0</v>
      </c>
      <c r="W173" s="15">
        <v>115378.62</v>
      </c>
      <c r="X173" s="16">
        <v>16</v>
      </c>
      <c r="Y173" s="15">
        <v>18460.5792</v>
      </c>
      <c r="Z173" s="15">
        <v>0</v>
      </c>
      <c r="AA173" s="16">
        <v>8</v>
      </c>
      <c r="AB173" s="15">
        <v>0</v>
      </c>
      <c r="AC173" s="15">
        <v>0</v>
      </c>
      <c r="AD173" s="35">
        <v>8</v>
      </c>
      <c r="AE173" s="15">
        <v>0</v>
      </c>
    </row>
    <row r="174" spans="1:31" x14ac:dyDescent="0.25">
      <c r="A174" s="13" t="s">
        <v>266</v>
      </c>
      <c r="B174" s="14" t="s">
        <v>457</v>
      </c>
      <c r="C174" s="13" t="s">
        <v>51</v>
      </c>
      <c r="D174" s="13" t="s">
        <v>49</v>
      </c>
      <c r="E174" s="13" t="s">
        <v>230</v>
      </c>
      <c r="F174" s="13" t="s">
        <v>446</v>
      </c>
      <c r="G174" s="13" t="s">
        <v>34</v>
      </c>
      <c r="H174" s="13" t="s">
        <v>527</v>
      </c>
      <c r="I174" s="15" t="s">
        <v>35</v>
      </c>
      <c r="J174" s="15" t="s">
        <v>35</v>
      </c>
      <c r="K174" s="15" t="s">
        <v>35</v>
      </c>
      <c r="L174" s="15" t="s">
        <v>35</v>
      </c>
      <c r="M174" s="15">
        <v>0</v>
      </c>
      <c r="N174" s="13" t="s">
        <v>35</v>
      </c>
      <c r="O174" s="13" t="s">
        <v>465</v>
      </c>
      <c r="P174" s="13" t="s">
        <v>466</v>
      </c>
      <c r="Q174" s="15">
        <f t="shared" si="5"/>
        <v>159248</v>
      </c>
      <c r="R174" s="15">
        <v>0</v>
      </c>
      <c r="S174" s="15">
        <v>159200</v>
      </c>
      <c r="T174" s="15">
        <v>0</v>
      </c>
      <c r="U174" s="16">
        <v>16</v>
      </c>
      <c r="V174" s="15">
        <v>0</v>
      </c>
      <c r="W174" s="15">
        <v>0</v>
      </c>
      <c r="X174" s="16">
        <v>16</v>
      </c>
      <c r="Y174" s="15">
        <v>0</v>
      </c>
      <c r="Z174" s="15">
        <v>0</v>
      </c>
      <c r="AA174" s="16">
        <v>8</v>
      </c>
      <c r="AB174" s="15">
        <v>0</v>
      </c>
      <c r="AC174" s="15">
        <v>0</v>
      </c>
      <c r="AD174" s="35">
        <v>8</v>
      </c>
      <c r="AE174" s="15">
        <v>0</v>
      </c>
    </row>
    <row r="175" spans="1:31" x14ac:dyDescent="0.25">
      <c r="A175" s="13" t="s">
        <v>267</v>
      </c>
      <c r="B175" s="14" t="s">
        <v>457</v>
      </c>
      <c r="C175" s="13" t="s">
        <v>51</v>
      </c>
      <c r="D175" s="13" t="s">
        <v>49</v>
      </c>
      <c r="E175" s="13" t="s">
        <v>230</v>
      </c>
      <c r="F175" s="13" t="s">
        <v>446</v>
      </c>
      <c r="G175" s="13" t="s">
        <v>34</v>
      </c>
      <c r="H175" s="13" t="s">
        <v>528</v>
      </c>
      <c r="I175" s="15" t="s">
        <v>35</v>
      </c>
      <c r="J175" s="15" t="s">
        <v>35</v>
      </c>
      <c r="K175" s="15" t="s">
        <v>35</v>
      </c>
      <c r="L175" s="15" t="s">
        <v>35</v>
      </c>
      <c r="M175" s="15">
        <v>0</v>
      </c>
      <c r="N175" s="13" t="s">
        <v>35</v>
      </c>
      <c r="O175" s="13" t="s">
        <v>36</v>
      </c>
      <c r="P175" s="13" t="s">
        <v>35</v>
      </c>
      <c r="Q175" s="15">
        <f t="shared" si="5"/>
        <v>17646187.240600001</v>
      </c>
      <c r="R175" s="15">
        <v>0</v>
      </c>
      <c r="S175" s="15">
        <v>13917026.734999999</v>
      </c>
      <c r="T175" s="15">
        <v>0</v>
      </c>
      <c r="U175" s="16">
        <v>16</v>
      </c>
      <c r="V175" s="15">
        <v>0</v>
      </c>
      <c r="W175" s="15">
        <v>3214752.1599999997</v>
      </c>
      <c r="X175" s="16">
        <v>16</v>
      </c>
      <c r="Y175" s="15">
        <v>514360.3456</v>
      </c>
      <c r="Z175" s="15">
        <v>0</v>
      </c>
      <c r="AA175" s="16">
        <v>8</v>
      </c>
      <c r="AB175" s="15">
        <v>0</v>
      </c>
      <c r="AC175" s="15">
        <v>0</v>
      </c>
      <c r="AD175" s="35">
        <v>8</v>
      </c>
      <c r="AE175" s="15">
        <v>0</v>
      </c>
    </row>
    <row r="176" spans="1:31" x14ac:dyDescent="0.25">
      <c r="A176" s="13" t="s">
        <v>268</v>
      </c>
      <c r="B176" s="14" t="s">
        <v>457</v>
      </c>
      <c r="C176" s="13" t="s">
        <v>51</v>
      </c>
      <c r="D176" s="13" t="s">
        <v>49</v>
      </c>
      <c r="E176" s="13" t="s">
        <v>230</v>
      </c>
      <c r="F176" s="13" t="s">
        <v>446</v>
      </c>
      <c r="G176" s="13" t="s">
        <v>34</v>
      </c>
      <c r="H176" s="13" t="s">
        <v>529</v>
      </c>
      <c r="I176" s="15" t="s">
        <v>35</v>
      </c>
      <c r="J176" s="15" t="s">
        <v>35</v>
      </c>
      <c r="K176" s="15" t="s">
        <v>35</v>
      </c>
      <c r="L176" s="15" t="s">
        <v>35</v>
      </c>
      <c r="M176" s="15">
        <v>0</v>
      </c>
      <c r="N176" s="13" t="s">
        <v>35</v>
      </c>
      <c r="O176" s="13" t="s">
        <v>172</v>
      </c>
      <c r="P176" s="13" t="s">
        <v>173</v>
      </c>
      <c r="Q176" s="15">
        <f t="shared" si="5"/>
        <v>419018.04</v>
      </c>
      <c r="R176" s="15">
        <v>0</v>
      </c>
      <c r="S176" s="15">
        <v>319906.62</v>
      </c>
      <c r="T176" s="15">
        <v>85399.5</v>
      </c>
      <c r="U176" s="16">
        <v>16</v>
      </c>
      <c r="V176" s="15">
        <v>13663.92</v>
      </c>
      <c r="W176" s="15">
        <v>0</v>
      </c>
      <c r="X176" s="16">
        <v>16</v>
      </c>
      <c r="Y176" s="15">
        <v>0</v>
      </c>
      <c r="Z176" s="15">
        <v>0</v>
      </c>
      <c r="AA176" s="16">
        <v>8</v>
      </c>
      <c r="AB176" s="15">
        <v>0</v>
      </c>
      <c r="AC176" s="15">
        <v>0</v>
      </c>
      <c r="AD176" s="35">
        <v>8</v>
      </c>
      <c r="AE176" s="15">
        <v>0</v>
      </c>
    </row>
    <row r="177" spans="1:31" x14ac:dyDescent="0.25">
      <c r="A177" s="13" t="s">
        <v>269</v>
      </c>
      <c r="B177" s="14" t="s">
        <v>457</v>
      </c>
      <c r="C177" s="13" t="s">
        <v>51</v>
      </c>
      <c r="D177" s="13" t="s">
        <v>49</v>
      </c>
      <c r="E177" s="13" t="s">
        <v>230</v>
      </c>
      <c r="F177" s="13" t="s">
        <v>446</v>
      </c>
      <c r="G177" s="13" t="s">
        <v>34</v>
      </c>
      <c r="H177" s="13" t="s">
        <v>530</v>
      </c>
      <c r="I177" s="15" t="s">
        <v>35</v>
      </c>
      <c r="J177" s="15" t="s">
        <v>35</v>
      </c>
      <c r="K177" s="15" t="s">
        <v>35</v>
      </c>
      <c r="L177" s="15" t="s">
        <v>35</v>
      </c>
      <c r="M177" s="15">
        <v>0</v>
      </c>
      <c r="N177" s="13" t="s">
        <v>35</v>
      </c>
      <c r="O177" s="13" t="s">
        <v>36</v>
      </c>
      <c r="P177" s="13" t="s">
        <v>35</v>
      </c>
      <c r="Q177" s="15">
        <f t="shared" si="5"/>
        <v>28277250.018600006</v>
      </c>
      <c r="R177" s="15">
        <v>0</v>
      </c>
      <c r="S177" s="15">
        <v>18660373.590000004</v>
      </c>
      <c r="T177" s="15">
        <v>0</v>
      </c>
      <c r="U177" s="16">
        <v>16</v>
      </c>
      <c r="V177" s="15">
        <v>0</v>
      </c>
      <c r="W177" s="15">
        <v>8290369.334999999</v>
      </c>
      <c r="X177" s="16">
        <v>16</v>
      </c>
      <c r="Y177" s="15">
        <v>1326459.0935999998</v>
      </c>
      <c r="Z177" s="15">
        <v>0</v>
      </c>
      <c r="AA177" s="16">
        <v>8</v>
      </c>
      <c r="AB177" s="15">
        <v>0</v>
      </c>
      <c r="AC177" s="15">
        <v>0</v>
      </c>
      <c r="AD177" s="35">
        <v>8</v>
      </c>
      <c r="AE177" s="15">
        <v>0</v>
      </c>
    </row>
    <row r="178" spans="1:31" x14ac:dyDescent="0.25">
      <c r="A178" s="13" t="s">
        <v>270</v>
      </c>
      <c r="B178" s="14" t="s">
        <v>457</v>
      </c>
      <c r="C178" s="13" t="s">
        <v>51</v>
      </c>
      <c r="D178" s="13" t="s">
        <v>38</v>
      </c>
      <c r="E178" s="13" t="s">
        <v>392</v>
      </c>
      <c r="F178" s="13" t="s">
        <v>439</v>
      </c>
      <c r="G178" s="13" t="s">
        <v>34</v>
      </c>
      <c r="H178" s="13" t="s">
        <v>483</v>
      </c>
      <c r="I178" s="15" t="s">
        <v>35</v>
      </c>
      <c r="J178" s="15" t="s">
        <v>35</v>
      </c>
      <c r="K178" s="15" t="s">
        <v>35</v>
      </c>
      <c r="L178" s="15" t="s">
        <v>35</v>
      </c>
      <c r="M178" s="15">
        <v>0</v>
      </c>
      <c r="N178" s="13" t="s">
        <v>35</v>
      </c>
      <c r="O178" s="13" t="s">
        <v>36</v>
      </c>
      <c r="P178" s="13" t="s">
        <v>35</v>
      </c>
      <c r="Q178" s="15">
        <f t="shared" si="5"/>
        <v>56686773.23969999</v>
      </c>
      <c r="R178" s="15">
        <v>0</v>
      </c>
      <c r="S178" s="15">
        <v>37073798.657899991</v>
      </c>
      <c r="T178" s="15">
        <v>0</v>
      </c>
      <c r="U178" s="16">
        <v>16</v>
      </c>
      <c r="V178" s="15">
        <v>0</v>
      </c>
      <c r="W178" s="15">
        <v>16773486.9692</v>
      </c>
      <c r="X178" s="16">
        <v>16</v>
      </c>
      <c r="Y178" s="15">
        <v>2683757.9149999996</v>
      </c>
      <c r="Z178" s="15">
        <v>0</v>
      </c>
      <c r="AA178" s="16">
        <v>8</v>
      </c>
      <c r="AB178" s="15">
        <v>0</v>
      </c>
      <c r="AC178" s="15">
        <v>144149.72</v>
      </c>
      <c r="AD178" s="35">
        <v>8</v>
      </c>
      <c r="AE178" s="15">
        <v>11531.9776</v>
      </c>
    </row>
    <row r="179" spans="1:31" x14ac:dyDescent="0.25">
      <c r="A179" s="13" t="s">
        <v>271</v>
      </c>
      <c r="B179" s="14" t="s">
        <v>457</v>
      </c>
      <c r="C179" s="13" t="s">
        <v>51</v>
      </c>
      <c r="D179" s="13" t="s">
        <v>67</v>
      </c>
      <c r="E179" s="13" t="s">
        <v>398</v>
      </c>
      <c r="F179" s="13" t="s">
        <v>413</v>
      </c>
      <c r="G179" s="13" t="s">
        <v>34</v>
      </c>
      <c r="H179" s="13" t="s">
        <v>554</v>
      </c>
      <c r="I179" s="15" t="s">
        <v>35</v>
      </c>
      <c r="J179" s="15" t="s">
        <v>35</v>
      </c>
      <c r="K179" s="15" t="s">
        <v>35</v>
      </c>
      <c r="L179" s="15" t="s">
        <v>35</v>
      </c>
      <c r="M179" s="15">
        <v>0</v>
      </c>
      <c r="N179" s="13" t="s">
        <v>35</v>
      </c>
      <c r="O179" s="13" t="s">
        <v>36</v>
      </c>
      <c r="P179" s="13" t="s">
        <v>35</v>
      </c>
      <c r="Q179" s="15">
        <f t="shared" si="5"/>
        <v>11641381.064799998</v>
      </c>
      <c r="R179" s="15">
        <v>0</v>
      </c>
      <c r="S179" s="15">
        <v>9127503.6999999993</v>
      </c>
      <c r="T179" s="15">
        <v>0</v>
      </c>
      <c r="U179" s="16">
        <v>16</v>
      </c>
      <c r="V179" s="15">
        <v>0</v>
      </c>
      <c r="W179" s="15">
        <v>2167094.2799999998</v>
      </c>
      <c r="X179" s="16">
        <v>16</v>
      </c>
      <c r="Y179" s="15">
        <v>346735.08480000001</v>
      </c>
      <c r="Z179" s="15">
        <v>0</v>
      </c>
      <c r="AA179" s="16">
        <v>8</v>
      </c>
      <c r="AB179" s="15">
        <v>0</v>
      </c>
      <c r="AC179" s="15">
        <v>0</v>
      </c>
      <c r="AD179" s="35">
        <v>8</v>
      </c>
      <c r="AE179" s="15">
        <v>0</v>
      </c>
    </row>
    <row r="180" spans="1:31" x14ac:dyDescent="0.25">
      <c r="A180" s="13" t="s">
        <v>272</v>
      </c>
      <c r="B180" s="14" t="s">
        <v>457</v>
      </c>
      <c r="C180" s="13" t="s">
        <v>51</v>
      </c>
      <c r="D180" s="13" t="s">
        <v>67</v>
      </c>
      <c r="E180" s="13" t="s">
        <v>398</v>
      </c>
      <c r="F180" s="13" t="s">
        <v>413</v>
      </c>
      <c r="G180" s="13" t="s">
        <v>34</v>
      </c>
      <c r="H180" s="13" t="s">
        <v>555</v>
      </c>
      <c r="I180" s="15" t="s">
        <v>35</v>
      </c>
      <c r="J180" s="15" t="s">
        <v>35</v>
      </c>
      <c r="K180" s="15" t="s">
        <v>35</v>
      </c>
      <c r="L180" s="15" t="s">
        <v>35</v>
      </c>
      <c r="M180" s="15">
        <v>0</v>
      </c>
      <c r="N180" s="13" t="s">
        <v>35</v>
      </c>
      <c r="O180" s="13" t="s">
        <v>556</v>
      </c>
      <c r="P180" s="13" t="s">
        <v>557</v>
      </c>
      <c r="Q180" s="15">
        <f t="shared" si="5"/>
        <v>624807.32499999995</v>
      </c>
      <c r="R180" s="15">
        <v>0</v>
      </c>
      <c r="S180" s="15">
        <v>624759.32499999995</v>
      </c>
      <c r="T180" s="15">
        <v>0</v>
      </c>
      <c r="U180" s="16">
        <v>16</v>
      </c>
      <c r="V180" s="15">
        <v>0</v>
      </c>
      <c r="W180" s="15">
        <v>0</v>
      </c>
      <c r="X180" s="16">
        <v>16</v>
      </c>
      <c r="Y180" s="15">
        <v>0</v>
      </c>
      <c r="Z180" s="15">
        <v>0</v>
      </c>
      <c r="AA180" s="16">
        <v>8</v>
      </c>
      <c r="AB180" s="15">
        <v>0</v>
      </c>
      <c r="AC180" s="15">
        <v>0</v>
      </c>
      <c r="AD180" s="35">
        <v>8</v>
      </c>
      <c r="AE180" s="15">
        <v>0</v>
      </c>
    </row>
    <row r="181" spans="1:31" x14ac:dyDescent="0.25">
      <c r="A181" s="13" t="s">
        <v>273</v>
      </c>
      <c r="B181" s="14" t="s">
        <v>457</v>
      </c>
      <c r="C181" s="13" t="s">
        <v>51</v>
      </c>
      <c r="D181" s="13" t="s">
        <v>67</v>
      </c>
      <c r="E181" s="13" t="s">
        <v>398</v>
      </c>
      <c r="F181" s="13" t="s">
        <v>413</v>
      </c>
      <c r="G181" s="13" t="s">
        <v>34</v>
      </c>
      <c r="H181" s="13" t="s">
        <v>558</v>
      </c>
      <c r="I181" s="15" t="s">
        <v>35</v>
      </c>
      <c r="J181" s="15" t="s">
        <v>35</v>
      </c>
      <c r="K181" s="15" t="s">
        <v>35</v>
      </c>
      <c r="L181" s="15" t="s">
        <v>35</v>
      </c>
      <c r="M181" s="15">
        <v>0</v>
      </c>
      <c r="N181" s="13" t="s">
        <v>35</v>
      </c>
      <c r="O181" s="13" t="s">
        <v>556</v>
      </c>
      <c r="P181" s="13" t="s">
        <v>557</v>
      </c>
      <c r="Q181" s="15">
        <f t="shared" si="5"/>
        <v>1269968.9265999999</v>
      </c>
      <c r="R181" s="15">
        <v>0</v>
      </c>
      <c r="S181" s="15">
        <v>667706.33499999996</v>
      </c>
      <c r="T181" s="15">
        <v>519150.51</v>
      </c>
      <c r="U181" s="16">
        <v>16</v>
      </c>
      <c r="V181" s="15">
        <v>83064.081600000005</v>
      </c>
      <c r="W181" s="15">
        <v>0</v>
      </c>
      <c r="X181" s="16">
        <v>16</v>
      </c>
      <c r="Y181" s="15">
        <v>0</v>
      </c>
      <c r="Z181" s="15">
        <v>0</v>
      </c>
      <c r="AA181" s="16">
        <v>8</v>
      </c>
      <c r="AB181" s="15">
        <v>0</v>
      </c>
      <c r="AC181" s="15">
        <v>0</v>
      </c>
      <c r="AD181" s="35">
        <v>8</v>
      </c>
      <c r="AE181" s="15">
        <v>0</v>
      </c>
    </row>
    <row r="182" spans="1:31" x14ac:dyDescent="0.25">
      <c r="A182" s="13" t="s">
        <v>274</v>
      </c>
      <c r="B182" s="14" t="s">
        <v>457</v>
      </c>
      <c r="C182" s="13" t="s">
        <v>51</v>
      </c>
      <c r="D182" s="13" t="s">
        <v>67</v>
      </c>
      <c r="E182" s="13" t="s">
        <v>398</v>
      </c>
      <c r="F182" s="13" t="s">
        <v>413</v>
      </c>
      <c r="G182" s="13" t="s">
        <v>34</v>
      </c>
      <c r="H182" s="13" t="s">
        <v>559</v>
      </c>
      <c r="I182" s="15" t="s">
        <v>35</v>
      </c>
      <c r="J182" s="15" t="s">
        <v>35</v>
      </c>
      <c r="K182" s="15" t="s">
        <v>35</v>
      </c>
      <c r="L182" s="15" t="s">
        <v>35</v>
      </c>
      <c r="M182" s="15">
        <v>0</v>
      </c>
      <c r="N182" s="13" t="s">
        <v>35</v>
      </c>
      <c r="O182" s="13" t="s">
        <v>234</v>
      </c>
      <c r="P182" s="13" t="s">
        <v>235</v>
      </c>
      <c r="Q182" s="15">
        <f t="shared" si="5"/>
        <v>1866351.5549999999</v>
      </c>
      <c r="R182" s="15">
        <v>0</v>
      </c>
      <c r="S182" s="15">
        <v>1866303.5549999999</v>
      </c>
      <c r="T182" s="15">
        <v>0</v>
      </c>
      <c r="U182" s="16">
        <v>16</v>
      </c>
      <c r="V182" s="15">
        <v>0</v>
      </c>
      <c r="W182" s="15">
        <v>0</v>
      </c>
      <c r="X182" s="16">
        <v>16</v>
      </c>
      <c r="Y182" s="15">
        <v>0</v>
      </c>
      <c r="Z182" s="15">
        <v>0</v>
      </c>
      <c r="AA182" s="16">
        <v>8</v>
      </c>
      <c r="AB182" s="15">
        <v>0</v>
      </c>
      <c r="AC182" s="15">
        <v>0</v>
      </c>
      <c r="AD182" s="35">
        <v>8</v>
      </c>
      <c r="AE182" s="15">
        <v>0</v>
      </c>
    </row>
    <row r="183" spans="1:31" x14ac:dyDescent="0.25">
      <c r="A183" s="13" t="s">
        <v>276</v>
      </c>
      <c r="B183" s="14" t="s">
        <v>457</v>
      </c>
      <c r="C183" s="13" t="s">
        <v>51</v>
      </c>
      <c r="D183" s="13" t="s">
        <v>67</v>
      </c>
      <c r="E183" s="13" t="s">
        <v>398</v>
      </c>
      <c r="F183" s="13" t="s">
        <v>413</v>
      </c>
      <c r="G183" s="13" t="s">
        <v>34</v>
      </c>
      <c r="H183" s="13" t="s">
        <v>560</v>
      </c>
      <c r="I183" s="15" t="s">
        <v>35</v>
      </c>
      <c r="J183" s="15" t="s">
        <v>35</v>
      </c>
      <c r="K183" s="15" t="s">
        <v>35</v>
      </c>
      <c r="L183" s="15" t="s">
        <v>35</v>
      </c>
      <c r="M183" s="15">
        <v>0</v>
      </c>
      <c r="N183" s="13" t="s">
        <v>35</v>
      </c>
      <c r="O183" s="13" t="s">
        <v>36</v>
      </c>
      <c r="P183" s="13" t="s">
        <v>35</v>
      </c>
      <c r="Q183" s="15">
        <f t="shared" si="5"/>
        <v>74849068.573999971</v>
      </c>
      <c r="R183" s="15">
        <v>0</v>
      </c>
      <c r="S183" s="15">
        <v>50869189.182499975</v>
      </c>
      <c r="T183" s="15">
        <v>0</v>
      </c>
      <c r="U183" s="16">
        <v>16</v>
      </c>
      <c r="V183" s="15">
        <v>0</v>
      </c>
      <c r="W183" s="15">
        <v>20672268.441</v>
      </c>
      <c r="X183" s="16">
        <v>16</v>
      </c>
      <c r="Y183" s="15">
        <v>3307562.9505000003</v>
      </c>
      <c r="Z183" s="15">
        <v>0</v>
      </c>
      <c r="AA183" s="16">
        <v>8</v>
      </c>
      <c r="AB183" s="15">
        <v>0</v>
      </c>
      <c r="AC183" s="15">
        <v>0</v>
      </c>
      <c r="AD183" s="35">
        <v>8</v>
      </c>
      <c r="AE183" s="15">
        <v>0</v>
      </c>
    </row>
    <row r="184" spans="1:31" x14ac:dyDescent="0.25">
      <c r="A184" s="13" t="s">
        <v>280</v>
      </c>
      <c r="B184" s="14" t="s">
        <v>457</v>
      </c>
      <c r="C184" s="13" t="s">
        <v>51</v>
      </c>
      <c r="D184" s="13" t="s">
        <v>67</v>
      </c>
      <c r="E184" s="13" t="s">
        <v>398</v>
      </c>
      <c r="F184" s="13" t="s">
        <v>413</v>
      </c>
      <c r="G184" s="13" t="s">
        <v>34</v>
      </c>
      <c r="H184" s="13" t="s">
        <v>561</v>
      </c>
      <c r="I184" s="15" t="s">
        <v>35</v>
      </c>
      <c r="J184" s="15" t="s">
        <v>35</v>
      </c>
      <c r="K184" s="15" t="s">
        <v>35</v>
      </c>
      <c r="L184" s="15" t="s">
        <v>35</v>
      </c>
      <c r="M184" s="15">
        <v>0</v>
      </c>
      <c r="N184" s="13" t="s">
        <v>35</v>
      </c>
      <c r="O184" s="13" t="s">
        <v>562</v>
      </c>
      <c r="P184" s="13" t="s">
        <v>563</v>
      </c>
      <c r="Q184" s="15">
        <f t="shared" si="5"/>
        <v>444518.59480000002</v>
      </c>
      <c r="R184" s="15">
        <v>0</v>
      </c>
      <c r="S184" s="15">
        <v>172200.00000000003</v>
      </c>
      <c r="T184" s="15">
        <v>234716.03</v>
      </c>
      <c r="U184" s="16">
        <v>16</v>
      </c>
      <c r="V184" s="15">
        <v>37554.5648</v>
      </c>
      <c r="W184" s="15">
        <v>0</v>
      </c>
      <c r="X184" s="16">
        <v>16</v>
      </c>
      <c r="Y184" s="15">
        <v>0</v>
      </c>
      <c r="Z184" s="15">
        <v>0</v>
      </c>
      <c r="AA184" s="16">
        <v>8</v>
      </c>
      <c r="AB184" s="15">
        <v>0</v>
      </c>
      <c r="AC184" s="15">
        <v>0</v>
      </c>
      <c r="AD184" s="35">
        <v>8</v>
      </c>
      <c r="AE184" s="15">
        <v>0</v>
      </c>
    </row>
    <row r="185" spans="1:31" x14ac:dyDescent="0.25">
      <c r="A185" s="13" t="s">
        <v>282</v>
      </c>
      <c r="B185" s="14" t="s">
        <v>457</v>
      </c>
      <c r="C185" s="13" t="s">
        <v>51</v>
      </c>
      <c r="D185" s="13" t="s">
        <v>67</v>
      </c>
      <c r="E185" s="13" t="s">
        <v>398</v>
      </c>
      <c r="F185" s="13" t="s">
        <v>413</v>
      </c>
      <c r="G185" s="13" t="s">
        <v>34</v>
      </c>
      <c r="H185" s="13" t="s">
        <v>565</v>
      </c>
      <c r="I185" s="15" t="s">
        <v>35</v>
      </c>
      <c r="J185" s="15" t="s">
        <v>35</v>
      </c>
      <c r="K185" s="15" t="s">
        <v>35</v>
      </c>
      <c r="L185" s="15" t="s">
        <v>35</v>
      </c>
      <c r="M185" s="15">
        <v>0</v>
      </c>
      <c r="N185" s="13" t="s">
        <v>35</v>
      </c>
      <c r="O185" s="13" t="s">
        <v>36</v>
      </c>
      <c r="P185" s="13" t="s">
        <v>35</v>
      </c>
      <c r="Q185" s="15">
        <f t="shared" si="5"/>
        <v>340428.2</v>
      </c>
      <c r="R185" s="15">
        <v>0</v>
      </c>
      <c r="S185" s="15">
        <v>340380.2</v>
      </c>
      <c r="T185" s="15">
        <v>0</v>
      </c>
      <c r="U185" s="16">
        <v>16</v>
      </c>
      <c r="V185" s="15">
        <v>0</v>
      </c>
      <c r="W185" s="15">
        <v>0</v>
      </c>
      <c r="X185" s="16">
        <v>16</v>
      </c>
      <c r="Y185" s="15">
        <v>0</v>
      </c>
      <c r="Z185" s="15">
        <v>0</v>
      </c>
      <c r="AA185" s="16">
        <v>8</v>
      </c>
      <c r="AB185" s="15">
        <v>0</v>
      </c>
      <c r="AC185" s="15">
        <v>0</v>
      </c>
      <c r="AD185" s="35">
        <v>8</v>
      </c>
      <c r="AE185" s="15">
        <v>0</v>
      </c>
    </row>
    <row r="186" spans="1:31" x14ac:dyDescent="0.25">
      <c r="A186" s="13" t="s">
        <v>284</v>
      </c>
      <c r="B186" s="14" t="s">
        <v>566</v>
      </c>
      <c r="C186" s="13" t="s">
        <v>51</v>
      </c>
      <c r="D186" s="13" t="s">
        <v>39</v>
      </c>
      <c r="E186" s="13" t="s">
        <v>394</v>
      </c>
      <c r="F186" s="13" t="s">
        <v>439</v>
      </c>
      <c r="G186" s="13" t="s">
        <v>34</v>
      </c>
      <c r="H186" s="13" t="s">
        <v>567</v>
      </c>
      <c r="I186" s="15" t="s">
        <v>35</v>
      </c>
      <c r="J186" s="15" t="s">
        <v>35</v>
      </c>
      <c r="K186" s="15" t="s">
        <v>35</v>
      </c>
      <c r="L186" s="15" t="s">
        <v>35</v>
      </c>
      <c r="M186" s="15">
        <v>0</v>
      </c>
      <c r="N186" s="13" t="s">
        <v>35</v>
      </c>
      <c r="O186" s="13" t="s">
        <v>36</v>
      </c>
      <c r="P186" s="13" t="s">
        <v>35</v>
      </c>
      <c r="Q186" s="15">
        <f>SUBTOTAL(9,R186:AE186)</f>
        <v>120374740.50470001</v>
      </c>
      <c r="R186" s="15">
        <v>0</v>
      </c>
      <c r="S186" s="15">
        <v>85443602.900000006</v>
      </c>
      <c r="T186" s="15">
        <v>0</v>
      </c>
      <c r="U186" s="16">
        <v>16</v>
      </c>
      <c r="V186" s="15">
        <v>0</v>
      </c>
      <c r="W186" s="15">
        <v>29978799.9199</v>
      </c>
      <c r="X186" s="16">
        <v>16</v>
      </c>
      <c r="Y186" s="15">
        <v>4796607.9872000013</v>
      </c>
      <c r="Z186" s="15">
        <v>0</v>
      </c>
      <c r="AA186" s="16">
        <v>8</v>
      </c>
      <c r="AB186" s="15">
        <v>0</v>
      </c>
      <c r="AC186" s="15">
        <v>144149.72</v>
      </c>
      <c r="AD186" s="35">
        <v>8</v>
      </c>
      <c r="AE186" s="15">
        <v>11531.9776</v>
      </c>
    </row>
    <row r="187" spans="1:31" x14ac:dyDescent="0.25">
      <c r="A187" s="13" t="s">
        <v>286</v>
      </c>
      <c r="B187" s="14" t="s">
        <v>566</v>
      </c>
      <c r="C187" s="13" t="s">
        <v>51</v>
      </c>
      <c r="D187" s="13" t="s">
        <v>39</v>
      </c>
      <c r="E187" s="13" t="s">
        <v>394</v>
      </c>
      <c r="F187" s="13" t="s">
        <v>439</v>
      </c>
      <c r="G187" s="13" t="s">
        <v>34</v>
      </c>
      <c r="H187" s="13" t="s">
        <v>568</v>
      </c>
      <c r="I187" s="15" t="s">
        <v>35</v>
      </c>
      <c r="J187" s="15" t="s">
        <v>35</v>
      </c>
      <c r="K187" s="15" t="s">
        <v>35</v>
      </c>
      <c r="L187" s="15" t="s">
        <v>35</v>
      </c>
      <c r="M187" s="15">
        <v>0</v>
      </c>
      <c r="N187" s="13" t="s">
        <v>35</v>
      </c>
      <c r="O187" s="13" t="s">
        <v>569</v>
      </c>
      <c r="P187" s="13" t="s">
        <v>570</v>
      </c>
      <c r="Q187" s="15">
        <f>SUBTOTAL(9,R187:AE187)</f>
        <v>385022.0024</v>
      </c>
      <c r="R187" s="15">
        <v>0</v>
      </c>
      <c r="S187" s="15">
        <v>0</v>
      </c>
      <c r="T187" s="15">
        <v>331874.14</v>
      </c>
      <c r="U187" s="16">
        <v>16</v>
      </c>
      <c r="V187" s="15">
        <v>53099.862399999998</v>
      </c>
      <c r="W187" s="15">
        <v>0</v>
      </c>
      <c r="X187" s="16">
        <v>16</v>
      </c>
      <c r="Y187" s="15">
        <v>0</v>
      </c>
      <c r="Z187" s="15">
        <v>0</v>
      </c>
      <c r="AA187" s="16">
        <v>8</v>
      </c>
      <c r="AB187" s="15">
        <v>0</v>
      </c>
      <c r="AC187" s="15">
        <v>0</v>
      </c>
      <c r="AD187" s="35">
        <v>8</v>
      </c>
      <c r="AE187" s="15">
        <v>0</v>
      </c>
    </row>
    <row r="188" spans="1:31" x14ac:dyDescent="0.25">
      <c r="A188" s="13" t="s">
        <v>290</v>
      </c>
      <c r="B188" s="14" t="s">
        <v>566</v>
      </c>
      <c r="C188" s="13" t="s">
        <v>51</v>
      </c>
      <c r="D188" s="13" t="s">
        <v>39</v>
      </c>
      <c r="E188" s="13" t="s">
        <v>394</v>
      </c>
      <c r="F188" s="13" t="s">
        <v>439</v>
      </c>
      <c r="G188" s="13" t="s">
        <v>34</v>
      </c>
      <c r="H188" s="13" t="s">
        <v>571</v>
      </c>
      <c r="I188" s="15" t="s">
        <v>35</v>
      </c>
      <c r="J188" s="15" t="s">
        <v>35</v>
      </c>
      <c r="K188" s="15" t="s">
        <v>35</v>
      </c>
      <c r="L188" s="15" t="s">
        <v>35</v>
      </c>
      <c r="M188" s="15">
        <v>0</v>
      </c>
      <c r="N188" s="13" t="s">
        <v>35</v>
      </c>
      <c r="O188" s="13" t="s">
        <v>36</v>
      </c>
      <c r="P188" s="13" t="s">
        <v>35</v>
      </c>
      <c r="Q188" s="15">
        <f>SUBTOTAL(9,R188:AE188)</f>
        <v>8205499.0735999998</v>
      </c>
      <c r="R188" s="15">
        <v>0</v>
      </c>
      <c r="S188" s="15">
        <v>6039999.9500000002</v>
      </c>
      <c r="T188" s="15">
        <v>0</v>
      </c>
      <c r="U188" s="16">
        <v>16</v>
      </c>
      <c r="V188" s="15">
        <v>0</v>
      </c>
      <c r="W188" s="15">
        <v>1866768.21</v>
      </c>
      <c r="X188" s="16">
        <v>16</v>
      </c>
      <c r="Y188" s="15">
        <v>298682.91360000003</v>
      </c>
      <c r="Z188" s="15">
        <v>0</v>
      </c>
      <c r="AA188" s="16">
        <v>8</v>
      </c>
      <c r="AB188" s="15">
        <v>0</v>
      </c>
      <c r="AC188" s="15">
        <v>0</v>
      </c>
      <c r="AD188" s="35">
        <v>8</v>
      </c>
      <c r="AE188" s="15">
        <v>0</v>
      </c>
    </row>
    <row r="189" spans="1:31" x14ac:dyDescent="0.25">
      <c r="A189" s="13" t="s">
        <v>292</v>
      </c>
      <c r="B189" s="14" t="s">
        <v>566</v>
      </c>
      <c r="C189" s="13" t="s">
        <v>51</v>
      </c>
      <c r="D189" s="13" t="s">
        <v>33</v>
      </c>
      <c r="E189" s="13" t="s">
        <v>52</v>
      </c>
      <c r="F189" s="13" t="s">
        <v>575</v>
      </c>
      <c r="G189" s="13" t="s">
        <v>34</v>
      </c>
      <c r="H189" s="13" t="s">
        <v>618</v>
      </c>
      <c r="I189" s="15" t="s">
        <v>35</v>
      </c>
      <c r="J189" s="15" t="s">
        <v>35</v>
      </c>
      <c r="K189" s="15" t="s">
        <v>35</v>
      </c>
      <c r="L189" s="15" t="s">
        <v>35</v>
      </c>
      <c r="M189" s="15">
        <v>0</v>
      </c>
      <c r="N189" s="13" t="s">
        <v>35</v>
      </c>
      <c r="O189" s="13" t="s">
        <v>36</v>
      </c>
      <c r="P189" s="13" t="s">
        <v>35</v>
      </c>
      <c r="Q189" s="15">
        <v>13331410.433499999</v>
      </c>
      <c r="R189" s="15">
        <v>0</v>
      </c>
      <c r="S189" s="15">
        <v>11033427.130000003</v>
      </c>
      <c r="T189" s="15">
        <v>0</v>
      </c>
      <c r="U189" s="16">
        <v>16</v>
      </c>
      <c r="V189" s="15">
        <v>0</v>
      </c>
      <c r="W189" s="15">
        <v>1981020.0892</v>
      </c>
      <c r="X189" s="16">
        <v>16</v>
      </c>
      <c r="Y189" s="15">
        <v>316963.21429999999</v>
      </c>
      <c r="Z189" s="15">
        <v>0</v>
      </c>
      <c r="AA189" s="16">
        <v>8</v>
      </c>
      <c r="AB189" s="15">
        <v>0</v>
      </c>
      <c r="AC189" s="15">
        <v>0</v>
      </c>
      <c r="AD189" s="35">
        <v>8</v>
      </c>
      <c r="AE189" s="15">
        <v>0</v>
      </c>
    </row>
    <row r="190" spans="1:31" x14ac:dyDescent="0.25">
      <c r="A190" s="13" t="s">
        <v>294</v>
      </c>
      <c r="B190" s="14" t="s">
        <v>566</v>
      </c>
      <c r="C190" s="13" t="s">
        <v>51</v>
      </c>
      <c r="D190" s="13" t="s">
        <v>33</v>
      </c>
      <c r="E190" s="13" t="s">
        <v>52</v>
      </c>
      <c r="F190" s="13" t="s">
        <v>575</v>
      </c>
      <c r="G190" s="13" t="s">
        <v>34</v>
      </c>
      <c r="H190" s="13" t="s">
        <v>619</v>
      </c>
      <c r="I190" s="15" t="s">
        <v>35</v>
      </c>
      <c r="J190" s="15" t="s">
        <v>35</v>
      </c>
      <c r="K190" s="15" t="s">
        <v>35</v>
      </c>
      <c r="L190" s="15" t="s">
        <v>35</v>
      </c>
      <c r="M190" s="15">
        <v>0</v>
      </c>
      <c r="N190" s="13" t="s">
        <v>35</v>
      </c>
      <c r="O190" s="13" t="s">
        <v>372</v>
      </c>
      <c r="P190" s="13" t="s">
        <v>373</v>
      </c>
      <c r="Q190" s="15">
        <v>256128</v>
      </c>
      <c r="R190" s="15">
        <v>0</v>
      </c>
      <c r="S190" s="15">
        <v>0</v>
      </c>
      <c r="T190" s="15">
        <v>220800</v>
      </c>
      <c r="U190" s="16">
        <v>16</v>
      </c>
      <c r="V190" s="15">
        <v>35328</v>
      </c>
      <c r="W190" s="15">
        <v>0</v>
      </c>
      <c r="X190" s="16">
        <v>16</v>
      </c>
      <c r="Y190" s="15">
        <v>0</v>
      </c>
      <c r="Z190" s="15">
        <v>0</v>
      </c>
      <c r="AA190" s="16">
        <v>8</v>
      </c>
      <c r="AB190" s="15">
        <v>0</v>
      </c>
      <c r="AC190" s="15">
        <v>0</v>
      </c>
      <c r="AD190" s="35">
        <v>8</v>
      </c>
      <c r="AE190" s="15">
        <v>0</v>
      </c>
    </row>
    <row r="191" spans="1:31" x14ac:dyDescent="0.25">
      <c r="A191" s="13" t="s">
        <v>296</v>
      </c>
      <c r="B191" s="14" t="s">
        <v>566</v>
      </c>
      <c r="C191" s="13" t="s">
        <v>51</v>
      </c>
      <c r="D191" s="13" t="s">
        <v>33</v>
      </c>
      <c r="E191" s="13" t="s">
        <v>52</v>
      </c>
      <c r="F191" s="13" t="s">
        <v>575</v>
      </c>
      <c r="G191" s="13" t="s">
        <v>34</v>
      </c>
      <c r="H191" s="13" t="s">
        <v>620</v>
      </c>
      <c r="I191" s="15" t="s">
        <v>35</v>
      </c>
      <c r="J191" s="15" t="s">
        <v>35</v>
      </c>
      <c r="K191" s="15" t="s">
        <v>35</v>
      </c>
      <c r="L191" s="15" t="s">
        <v>35</v>
      </c>
      <c r="M191" s="15">
        <v>0</v>
      </c>
      <c r="N191" s="13" t="s">
        <v>35</v>
      </c>
      <c r="O191" s="13" t="s">
        <v>36</v>
      </c>
      <c r="P191" s="13" t="s">
        <v>35</v>
      </c>
      <c r="Q191" s="15">
        <v>100308698.91569999</v>
      </c>
      <c r="R191" s="15">
        <v>0</v>
      </c>
      <c r="S191" s="15">
        <v>74136828.942149982</v>
      </c>
      <c r="T191" s="15">
        <v>0</v>
      </c>
      <c r="U191" s="16">
        <v>16</v>
      </c>
      <c r="V191" s="15">
        <v>0</v>
      </c>
      <c r="W191" s="15">
        <v>22561956.873750005</v>
      </c>
      <c r="X191" s="16">
        <v>16</v>
      </c>
      <c r="Y191" s="15">
        <v>3609913.099799999</v>
      </c>
      <c r="Z191" s="15">
        <v>0</v>
      </c>
      <c r="AA191" s="16">
        <v>8</v>
      </c>
      <c r="AB191" s="15">
        <v>0</v>
      </c>
      <c r="AC191" s="15">
        <v>0</v>
      </c>
      <c r="AD191" s="35">
        <v>8</v>
      </c>
      <c r="AE191" s="15">
        <v>0</v>
      </c>
    </row>
    <row r="192" spans="1:31" x14ac:dyDescent="0.25">
      <c r="A192" s="13" t="s">
        <v>298</v>
      </c>
      <c r="B192" s="14" t="s">
        <v>566</v>
      </c>
      <c r="C192" s="13" t="s">
        <v>51</v>
      </c>
      <c r="D192" s="13" t="s">
        <v>49</v>
      </c>
      <c r="E192" s="13" t="s">
        <v>230</v>
      </c>
      <c r="F192" s="13" t="s">
        <v>458</v>
      </c>
      <c r="G192" s="13" t="s">
        <v>34</v>
      </c>
      <c r="H192" s="13" t="s">
        <v>572</v>
      </c>
      <c r="I192" s="15" t="s">
        <v>35</v>
      </c>
      <c r="J192" s="15" t="s">
        <v>35</v>
      </c>
      <c r="K192" s="15" t="s">
        <v>35</v>
      </c>
      <c r="L192" s="15" t="s">
        <v>35</v>
      </c>
      <c r="M192" s="15">
        <v>0</v>
      </c>
      <c r="N192" s="13" t="s">
        <v>35</v>
      </c>
      <c r="O192" s="13" t="s">
        <v>36</v>
      </c>
      <c r="P192" s="13" t="s">
        <v>35</v>
      </c>
      <c r="Q192" s="15">
        <v>22702335.933799997</v>
      </c>
      <c r="R192" s="15">
        <v>0</v>
      </c>
      <c r="S192" s="15">
        <v>18211070.17825</v>
      </c>
      <c r="T192" s="15">
        <v>0</v>
      </c>
      <c r="U192" s="16">
        <v>16</v>
      </c>
      <c r="V192" s="15">
        <v>0</v>
      </c>
      <c r="W192" s="15">
        <v>3871780.82375</v>
      </c>
      <c r="X192" s="16">
        <v>16</v>
      </c>
      <c r="Y192" s="15">
        <v>619484.9317999999</v>
      </c>
      <c r="Z192" s="15">
        <v>0</v>
      </c>
      <c r="AA192" s="16">
        <v>8</v>
      </c>
      <c r="AB192" s="15">
        <v>0</v>
      </c>
      <c r="AC192" s="15">
        <v>0</v>
      </c>
      <c r="AD192" s="35">
        <v>8</v>
      </c>
      <c r="AE192" s="15">
        <v>0</v>
      </c>
    </row>
    <row r="193" spans="1:31" x14ac:dyDescent="0.25">
      <c r="A193" s="13" t="s">
        <v>299</v>
      </c>
      <c r="B193" s="14" t="s">
        <v>566</v>
      </c>
      <c r="C193" s="13" t="s">
        <v>51</v>
      </c>
      <c r="D193" s="13" t="s">
        <v>38</v>
      </c>
      <c r="E193" s="13" t="s">
        <v>392</v>
      </c>
      <c r="F193" s="13" t="s">
        <v>446</v>
      </c>
      <c r="G193" s="13" t="s">
        <v>34</v>
      </c>
      <c r="H193" s="13" t="s">
        <v>680</v>
      </c>
      <c r="I193" s="15" t="s">
        <v>35</v>
      </c>
      <c r="J193" s="15" t="s">
        <v>35</v>
      </c>
      <c r="K193" s="15" t="s">
        <v>35</v>
      </c>
      <c r="L193" s="15" t="s">
        <v>35</v>
      </c>
      <c r="M193" s="15">
        <v>0</v>
      </c>
      <c r="N193" s="13" t="s">
        <v>35</v>
      </c>
      <c r="O193" s="13" t="s">
        <v>36</v>
      </c>
      <c r="P193" s="13" t="s">
        <v>35</v>
      </c>
      <c r="Q193" s="15">
        <v>11055729.331049997</v>
      </c>
      <c r="R193" s="15">
        <v>0</v>
      </c>
      <c r="S193" s="15">
        <v>7343671.1338499971</v>
      </c>
      <c r="T193" s="15">
        <v>0</v>
      </c>
      <c r="U193" s="16">
        <v>16</v>
      </c>
      <c r="V193" s="15">
        <v>0</v>
      </c>
      <c r="W193" s="15">
        <v>3200050.1700000004</v>
      </c>
      <c r="X193" s="16">
        <v>16</v>
      </c>
      <c r="Y193" s="15">
        <v>512008.02720000001</v>
      </c>
      <c r="Z193" s="15">
        <v>0</v>
      </c>
      <c r="AA193" s="16">
        <v>8</v>
      </c>
      <c r="AB193" s="15">
        <v>0</v>
      </c>
      <c r="AC193" s="15">
        <v>0</v>
      </c>
      <c r="AD193" s="35">
        <v>8</v>
      </c>
      <c r="AE193" s="15">
        <v>0</v>
      </c>
    </row>
    <row r="194" spans="1:31" x14ac:dyDescent="0.25">
      <c r="A194" s="13" t="s">
        <v>300</v>
      </c>
      <c r="B194" s="14" t="s">
        <v>573</v>
      </c>
      <c r="C194" s="13" t="s">
        <v>51</v>
      </c>
      <c r="D194" s="13" t="s">
        <v>39</v>
      </c>
      <c r="E194" s="13" t="s">
        <v>394</v>
      </c>
      <c r="F194" s="13" t="s">
        <v>446</v>
      </c>
      <c r="G194" s="13" t="s">
        <v>34</v>
      </c>
      <c r="H194" s="13" t="s">
        <v>574</v>
      </c>
      <c r="I194" s="15" t="s">
        <v>35</v>
      </c>
      <c r="J194" s="15" t="s">
        <v>35</v>
      </c>
      <c r="K194" s="15" t="s">
        <v>35</v>
      </c>
      <c r="L194" s="15" t="s">
        <v>35</v>
      </c>
      <c r="M194" s="15">
        <v>0</v>
      </c>
      <c r="N194" s="13" t="s">
        <v>35</v>
      </c>
      <c r="O194" s="13" t="s">
        <v>36</v>
      </c>
      <c r="P194" s="13" t="s">
        <v>35</v>
      </c>
      <c r="Q194" s="15">
        <f>SUBTOTAL(9,R194:AE194)</f>
        <v>81251023.141650021</v>
      </c>
      <c r="R194" s="15">
        <v>0</v>
      </c>
      <c r="S194" s="15">
        <v>57249062.850000001</v>
      </c>
      <c r="T194" s="15">
        <v>0</v>
      </c>
      <c r="U194" s="16">
        <v>16</v>
      </c>
      <c r="V194" s="15">
        <v>0</v>
      </c>
      <c r="W194" s="15">
        <v>20691303.69975001</v>
      </c>
      <c r="X194" s="16">
        <v>16</v>
      </c>
      <c r="Y194" s="15">
        <v>3310608.5919000008</v>
      </c>
      <c r="Z194" s="15">
        <v>0</v>
      </c>
      <c r="AA194" s="16">
        <v>8</v>
      </c>
      <c r="AB194" s="15">
        <v>0</v>
      </c>
      <c r="AC194" s="15">
        <v>0</v>
      </c>
      <c r="AD194" s="35">
        <v>8</v>
      </c>
      <c r="AE194" s="15">
        <v>0</v>
      </c>
    </row>
    <row r="195" spans="1:31" x14ac:dyDescent="0.25">
      <c r="A195" s="13" t="s">
        <v>301</v>
      </c>
      <c r="B195" s="14" t="s">
        <v>573</v>
      </c>
      <c r="C195" s="13" t="s">
        <v>51</v>
      </c>
      <c r="D195" s="13" t="s">
        <v>33</v>
      </c>
      <c r="E195" s="13" t="s">
        <v>52</v>
      </c>
      <c r="F195" s="13" t="s">
        <v>604</v>
      </c>
      <c r="G195" s="13" t="s">
        <v>34</v>
      </c>
      <c r="H195" s="13" t="s">
        <v>621</v>
      </c>
      <c r="I195" s="15" t="s">
        <v>35</v>
      </c>
      <c r="J195" s="15" t="s">
        <v>35</v>
      </c>
      <c r="K195" s="15" t="s">
        <v>35</v>
      </c>
      <c r="L195" s="15" t="s">
        <v>35</v>
      </c>
      <c r="M195" s="15">
        <v>0</v>
      </c>
      <c r="N195" s="13" t="s">
        <v>35</v>
      </c>
      <c r="O195" s="13" t="s">
        <v>36</v>
      </c>
      <c r="P195" s="13" t="s">
        <v>35</v>
      </c>
      <c r="Q195" s="15">
        <v>34645798.189199999</v>
      </c>
      <c r="R195" s="15">
        <v>0</v>
      </c>
      <c r="S195" s="15">
        <v>23866795.384200003</v>
      </c>
      <c r="T195" s="15">
        <v>0</v>
      </c>
      <c r="U195" s="16">
        <v>16</v>
      </c>
      <c r="V195" s="15">
        <v>0</v>
      </c>
      <c r="W195" s="15">
        <v>9292243.7974000014</v>
      </c>
      <c r="X195" s="16">
        <v>16</v>
      </c>
      <c r="Y195" s="15">
        <v>1486759.0076000001</v>
      </c>
      <c r="Z195" s="15">
        <v>0</v>
      </c>
      <c r="AA195" s="16">
        <v>8</v>
      </c>
      <c r="AB195" s="15">
        <v>0</v>
      </c>
      <c r="AC195" s="15">
        <v>0</v>
      </c>
      <c r="AD195" s="35">
        <v>8</v>
      </c>
      <c r="AE195" s="15">
        <v>0</v>
      </c>
    </row>
    <row r="196" spans="1:31" x14ac:dyDescent="0.25">
      <c r="A196" s="13" t="s">
        <v>302</v>
      </c>
      <c r="B196" s="14" t="s">
        <v>573</v>
      </c>
      <c r="C196" s="13" t="s">
        <v>51</v>
      </c>
      <c r="D196" s="13" t="s">
        <v>33</v>
      </c>
      <c r="E196" s="13" t="s">
        <v>52</v>
      </c>
      <c r="F196" s="13" t="s">
        <v>604</v>
      </c>
      <c r="G196" s="13" t="s">
        <v>34</v>
      </c>
      <c r="H196" s="13" t="s">
        <v>622</v>
      </c>
      <c r="I196" s="15" t="s">
        <v>35</v>
      </c>
      <c r="J196" s="15" t="s">
        <v>35</v>
      </c>
      <c r="K196" s="15" t="s">
        <v>35</v>
      </c>
      <c r="L196" s="15" t="s">
        <v>35</v>
      </c>
      <c r="M196" s="15">
        <v>0</v>
      </c>
      <c r="N196" s="13" t="s">
        <v>35</v>
      </c>
      <c r="O196" s="13" t="s">
        <v>623</v>
      </c>
      <c r="P196" s="13" t="s">
        <v>624</v>
      </c>
      <c r="Q196" s="15">
        <v>2351086.3385999999</v>
      </c>
      <c r="R196" s="15">
        <v>0</v>
      </c>
      <c r="S196" s="15">
        <v>1672319.6350000002</v>
      </c>
      <c r="T196" s="15">
        <v>585143.71</v>
      </c>
      <c r="U196" s="16">
        <v>16</v>
      </c>
      <c r="V196" s="15">
        <v>93622.993600000002</v>
      </c>
      <c r="W196" s="15">
        <v>0</v>
      </c>
      <c r="X196" s="16">
        <v>16</v>
      </c>
      <c r="Y196" s="15">
        <v>0</v>
      </c>
      <c r="Z196" s="15">
        <v>0</v>
      </c>
      <c r="AA196" s="16">
        <v>8</v>
      </c>
      <c r="AB196" s="15">
        <v>0</v>
      </c>
      <c r="AC196" s="15">
        <v>0</v>
      </c>
      <c r="AD196" s="35">
        <v>8</v>
      </c>
      <c r="AE196" s="15">
        <v>0</v>
      </c>
    </row>
    <row r="197" spans="1:31" x14ac:dyDescent="0.25">
      <c r="A197" s="13" t="s">
        <v>303</v>
      </c>
      <c r="B197" s="14" t="s">
        <v>573</v>
      </c>
      <c r="C197" s="13" t="s">
        <v>51</v>
      </c>
      <c r="D197" s="13" t="s">
        <v>33</v>
      </c>
      <c r="E197" s="13" t="s">
        <v>52</v>
      </c>
      <c r="F197" s="13" t="s">
        <v>604</v>
      </c>
      <c r="G197" s="13" t="s">
        <v>34</v>
      </c>
      <c r="H197" s="13" t="s">
        <v>625</v>
      </c>
      <c r="I197" s="15" t="s">
        <v>35</v>
      </c>
      <c r="J197" s="15" t="s">
        <v>35</v>
      </c>
      <c r="K197" s="15" t="s">
        <v>35</v>
      </c>
      <c r="L197" s="15" t="s">
        <v>35</v>
      </c>
      <c r="M197" s="15">
        <v>0</v>
      </c>
      <c r="N197" s="13" t="s">
        <v>35</v>
      </c>
      <c r="O197" s="13" t="s">
        <v>36</v>
      </c>
      <c r="P197" s="13" t="s">
        <v>35</v>
      </c>
      <c r="Q197" s="15">
        <v>56078663.073450014</v>
      </c>
      <c r="R197" s="15">
        <v>0</v>
      </c>
      <c r="S197" s="15">
        <v>44102140.021400005</v>
      </c>
      <c r="T197" s="15">
        <v>0</v>
      </c>
      <c r="U197" s="16">
        <v>16</v>
      </c>
      <c r="V197" s="15">
        <v>0</v>
      </c>
      <c r="W197" s="15">
        <v>10324588.837949999</v>
      </c>
      <c r="X197" s="16">
        <v>16</v>
      </c>
      <c r="Y197" s="15">
        <v>1651934.2141000004</v>
      </c>
      <c r="Z197" s="15">
        <v>0</v>
      </c>
      <c r="AA197" s="16">
        <v>8</v>
      </c>
      <c r="AB197" s="15">
        <v>0</v>
      </c>
      <c r="AC197" s="15">
        <v>0</v>
      </c>
      <c r="AD197" s="35">
        <v>8</v>
      </c>
      <c r="AE197" s="15">
        <v>0</v>
      </c>
    </row>
    <row r="198" spans="1:31" x14ac:dyDescent="0.25">
      <c r="A198" s="13" t="s">
        <v>304</v>
      </c>
      <c r="B198" s="14" t="s">
        <v>573</v>
      </c>
      <c r="C198" s="13" t="s">
        <v>51</v>
      </c>
      <c r="D198" s="13" t="s">
        <v>49</v>
      </c>
      <c r="E198" s="13" t="s">
        <v>230</v>
      </c>
      <c r="F198" s="13" t="s">
        <v>575</v>
      </c>
      <c r="G198" s="13" t="s">
        <v>34</v>
      </c>
      <c r="H198" s="13" t="s">
        <v>576</v>
      </c>
      <c r="I198" s="15" t="s">
        <v>35</v>
      </c>
      <c r="J198" s="15" t="s">
        <v>35</v>
      </c>
      <c r="K198" s="15" t="s">
        <v>35</v>
      </c>
      <c r="L198" s="15" t="s">
        <v>35</v>
      </c>
      <c r="M198" s="15">
        <v>0</v>
      </c>
      <c r="N198" s="13" t="s">
        <v>35</v>
      </c>
      <c r="O198" s="13" t="s">
        <v>36</v>
      </c>
      <c r="P198" s="13" t="s">
        <v>35</v>
      </c>
      <c r="Q198" s="15">
        <v>29560187.084600002</v>
      </c>
      <c r="R198" s="15">
        <v>0</v>
      </c>
      <c r="S198" s="15">
        <v>20904311.470700003</v>
      </c>
      <c r="T198" s="15">
        <v>0</v>
      </c>
      <c r="U198" s="16">
        <v>16</v>
      </c>
      <c r="V198" s="15">
        <v>0</v>
      </c>
      <c r="W198" s="15">
        <v>7461961.7361000003</v>
      </c>
      <c r="X198" s="16">
        <v>16</v>
      </c>
      <c r="Y198" s="15">
        <v>1193913.8777999999</v>
      </c>
      <c r="Z198" s="15">
        <v>0</v>
      </c>
      <c r="AA198" s="16">
        <v>8</v>
      </c>
      <c r="AB198" s="15">
        <v>0</v>
      </c>
      <c r="AC198" s="15">
        <v>0</v>
      </c>
      <c r="AD198" s="35">
        <v>8</v>
      </c>
      <c r="AE198" s="15">
        <v>0</v>
      </c>
    </row>
    <row r="199" spans="1:31" x14ac:dyDescent="0.25">
      <c r="A199" s="13" t="s">
        <v>305</v>
      </c>
      <c r="B199" s="14" t="s">
        <v>573</v>
      </c>
      <c r="C199" s="13" t="s">
        <v>51</v>
      </c>
      <c r="D199" s="13" t="s">
        <v>38</v>
      </c>
      <c r="E199" s="13" t="s">
        <v>392</v>
      </c>
      <c r="F199" s="13" t="s">
        <v>458</v>
      </c>
      <c r="G199" s="13" t="s">
        <v>34</v>
      </c>
      <c r="H199" s="13" t="s">
        <v>681</v>
      </c>
      <c r="I199" s="15" t="s">
        <v>35</v>
      </c>
      <c r="J199" s="15" t="s">
        <v>35</v>
      </c>
      <c r="K199" s="15" t="s">
        <v>35</v>
      </c>
      <c r="L199" s="15" t="s">
        <v>35</v>
      </c>
      <c r="M199" s="15">
        <v>0</v>
      </c>
      <c r="N199" s="13" t="s">
        <v>35</v>
      </c>
      <c r="O199" s="13" t="s">
        <v>36</v>
      </c>
      <c r="P199" s="13" t="s">
        <v>35</v>
      </c>
      <c r="Q199" s="15">
        <v>12318006.211100001</v>
      </c>
      <c r="R199" s="15">
        <v>0</v>
      </c>
      <c r="S199" s="15">
        <v>9285661.4407999981</v>
      </c>
      <c r="T199" s="15">
        <v>0</v>
      </c>
      <c r="U199" s="16">
        <v>16</v>
      </c>
      <c r="V199" s="15">
        <v>0</v>
      </c>
      <c r="W199" s="15">
        <v>2614090.3192000003</v>
      </c>
      <c r="X199" s="16">
        <v>16</v>
      </c>
      <c r="Y199" s="15">
        <v>418254.45110000001</v>
      </c>
      <c r="Z199" s="15">
        <v>0</v>
      </c>
      <c r="AA199" s="16">
        <v>8</v>
      </c>
      <c r="AB199" s="15">
        <v>0</v>
      </c>
      <c r="AC199" s="15">
        <v>0</v>
      </c>
      <c r="AD199" s="35">
        <v>8</v>
      </c>
      <c r="AE199" s="15">
        <v>0</v>
      </c>
    </row>
    <row r="200" spans="1:31" x14ac:dyDescent="0.25">
      <c r="A200" s="13" t="s">
        <v>306</v>
      </c>
      <c r="B200" s="14" t="s">
        <v>573</v>
      </c>
      <c r="C200" s="13" t="s">
        <v>51</v>
      </c>
      <c r="D200" s="13" t="s">
        <v>38</v>
      </c>
      <c r="E200" s="13" t="s">
        <v>392</v>
      </c>
      <c r="F200" s="13" t="s">
        <v>458</v>
      </c>
      <c r="G200" s="13" t="s">
        <v>34</v>
      </c>
      <c r="H200" s="13" t="s">
        <v>682</v>
      </c>
      <c r="I200" s="15" t="s">
        <v>35</v>
      </c>
      <c r="J200" s="15" t="s">
        <v>35</v>
      </c>
      <c r="K200" s="15" t="s">
        <v>35</v>
      </c>
      <c r="L200" s="15" t="s">
        <v>35</v>
      </c>
      <c r="M200" s="15">
        <v>0</v>
      </c>
      <c r="N200" s="13" t="s">
        <v>35</v>
      </c>
      <c r="O200" s="13" t="s">
        <v>683</v>
      </c>
      <c r="P200" s="13" t="s">
        <v>684</v>
      </c>
      <c r="Q200" s="15">
        <v>109599.65</v>
      </c>
      <c r="R200" s="15">
        <v>0</v>
      </c>
      <c r="S200" s="15">
        <v>109599.65</v>
      </c>
      <c r="T200" s="15">
        <v>0</v>
      </c>
      <c r="U200" s="16">
        <v>16</v>
      </c>
      <c r="V200" s="15">
        <v>0</v>
      </c>
      <c r="W200" s="15">
        <v>0</v>
      </c>
      <c r="X200" s="16">
        <v>16</v>
      </c>
      <c r="Y200" s="15">
        <v>0</v>
      </c>
      <c r="Z200" s="15">
        <v>0</v>
      </c>
      <c r="AA200" s="16">
        <v>8</v>
      </c>
      <c r="AB200" s="15">
        <v>0</v>
      </c>
      <c r="AC200" s="15">
        <v>0</v>
      </c>
      <c r="AD200" s="35">
        <v>8</v>
      </c>
      <c r="AE200" s="15">
        <v>0</v>
      </c>
    </row>
    <row r="201" spans="1:31" x14ac:dyDescent="0.25">
      <c r="A201" s="13" t="s">
        <v>307</v>
      </c>
      <c r="B201" s="14" t="s">
        <v>573</v>
      </c>
      <c r="C201" s="13" t="s">
        <v>51</v>
      </c>
      <c r="D201" s="13" t="s">
        <v>38</v>
      </c>
      <c r="E201" s="13" t="s">
        <v>392</v>
      </c>
      <c r="F201" s="13" t="s">
        <v>458</v>
      </c>
      <c r="G201" s="13" t="s">
        <v>34</v>
      </c>
      <c r="H201" s="13" t="s">
        <v>685</v>
      </c>
      <c r="I201" s="15" t="s">
        <v>35</v>
      </c>
      <c r="J201" s="15" t="s">
        <v>35</v>
      </c>
      <c r="K201" s="15" t="s">
        <v>35</v>
      </c>
      <c r="L201" s="15" t="s">
        <v>35</v>
      </c>
      <c r="M201" s="15">
        <v>0</v>
      </c>
      <c r="N201" s="13" t="s">
        <v>35</v>
      </c>
      <c r="O201" s="13" t="s">
        <v>36</v>
      </c>
      <c r="P201" s="13" t="s">
        <v>35</v>
      </c>
      <c r="Q201" s="15">
        <v>7303639.6213999996</v>
      </c>
      <c r="R201" s="15">
        <v>0</v>
      </c>
      <c r="S201" s="15">
        <v>5736763.7749999994</v>
      </c>
      <c r="T201" s="15">
        <v>0</v>
      </c>
      <c r="U201" s="16">
        <v>16</v>
      </c>
      <c r="V201" s="15">
        <v>0</v>
      </c>
      <c r="W201" s="15">
        <v>1350755.0399999998</v>
      </c>
      <c r="X201" s="16">
        <v>16</v>
      </c>
      <c r="Y201" s="15">
        <v>216120.80640000003</v>
      </c>
      <c r="Z201" s="15">
        <v>0</v>
      </c>
      <c r="AA201" s="16">
        <v>8</v>
      </c>
      <c r="AB201" s="15">
        <v>0</v>
      </c>
      <c r="AC201" s="15">
        <v>0</v>
      </c>
      <c r="AD201" s="35">
        <v>8</v>
      </c>
      <c r="AE201" s="15">
        <v>0</v>
      </c>
    </row>
    <row r="202" spans="1:31" x14ac:dyDescent="0.25">
      <c r="A202" s="13" t="s">
        <v>308</v>
      </c>
      <c r="B202" s="14" t="s">
        <v>573</v>
      </c>
      <c r="C202" s="13" t="s">
        <v>51</v>
      </c>
      <c r="D202" s="13" t="s">
        <v>67</v>
      </c>
      <c r="E202" s="13" t="s">
        <v>398</v>
      </c>
      <c r="F202" s="13" t="s">
        <v>417</v>
      </c>
      <c r="G202" s="13" t="s">
        <v>34</v>
      </c>
      <c r="H202" s="13" t="s">
        <v>577</v>
      </c>
      <c r="I202" s="15" t="s">
        <v>35</v>
      </c>
      <c r="J202" s="15" t="s">
        <v>35</v>
      </c>
      <c r="K202" s="15" t="s">
        <v>35</v>
      </c>
      <c r="L202" s="15" t="s">
        <v>35</v>
      </c>
      <c r="M202" s="15">
        <v>0</v>
      </c>
      <c r="N202" s="13" t="s">
        <v>35</v>
      </c>
      <c r="O202" s="13" t="s">
        <v>36</v>
      </c>
      <c r="P202" s="13" t="s">
        <v>35</v>
      </c>
      <c r="Q202" s="15">
        <v>4156170.9356000004</v>
      </c>
      <c r="R202" s="15">
        <v>0</v>
      </c>
      <c r="S202" s="15">
        <v>3960550.6120000007</v>
      </c>
      <c r="T202" s="15">
        <v>0</v>
      </c>
      <c r="U202" s="16">
        <v>16</v>
      </c>
      <c r="V202" s="15">
        <v>0</v>
      </c>
      <c r="W202" s="15">
        <v>168638.21000000002</v>
      </c>
      <c r="X202" s="16">
        <v>16</v>
      </c>
      <c r="Y202" s="15">
        <v>26982.113600000001</v>
      </c>
      <c r="Z202" s="15">
        <v>0</v>
      </c>
      <c r="AA202" s="16">
        <v>8</v>
      </c>
      <c r="AB202" s="15">
        <v>0</v>
      </c>
      <c r="AC202" s="15">
        <v>0</v>
      </c>
      <c r="AD202" s="35">
        <v>8</v>
      </c>
      <c r="AE202" s="15">
        <v>0</v>
      </c>
    </row>
    <row r="203" spans="1:31" x14ac:dyDescent="0.25">
      <c r="A203" s="13" t="s">
        <v>309</v>
      </c>
      <c r="B203" s="14" t="s">
        <v>578</v>
      </c>
      <c r="C203" s="13" t="s">
        <v>51</v>
      </c>
      <c r="D203" s="13" t="s">
        <v>39</v>
      </c>
      <c r="E203" s="13" t="s">
        <v>394</v>
      </c>
      <c r="F203" s="13" t="s">
        <v>458</v>
      </c>
      <c r="G203" s="13" t="s">
        <v>34</v>
      </c>
      <c r="H203" s="13" t="s">
        <v>579</v>
      </c>
      <c r="I203" s="15" t="s">
        <v>35</v>
      </c>
      <c r="J203" s="15" t="s">
        <v>35</v>
      </c>
      <c r="K203" s="15" t="s">
        <v>35</v>
      </c>
      <c r="L203" s="15" t="s">
        <v>35</v>
      </c>
      <c r="M203" s="15">
        <v>0</v>
      </c>
      <c r="N203" s="13" t="s">
        <v>35</v>
      </c>
      <c r="O203" s="13" t="s">
        <v>36</v>
      </c>
      <c r="P203" s="13" t="s">
        <v>35</v>
      </c>
      <c r="Q203" s="15">
        <f>SUBTOTAL(9,R203:AE203)</f>
        <v>17140257.385949999</v>
      </c>
      <c r="R203" s="15">
        <v>0</v>
      </c>
      <c r="S203" s="15">
        <v>13962356.441949999</v>
      </c>
      <c r="T203" s="15">
        <v>0</v>
      </c>
      <c r="U203" s="16">
        <v>16</v>
      </c>
      <c r="V203" s="15">
        <v>0</v>
      </c>
      <c r="W203" s="15">
        <v>2739528.4</v>
      </c>
      <c r="X203" s="16">
        <v>16</v>
      </c>
      <c r="Y203" s="15">
        <v>438324.54399999994</v>
      </c>
      <c r="Z203" s="15">
        <v>0</v>
      </c>
      <c r="AA203" s="16">
        <v>8</v>
      </c>
      <c r="AB203" s="15">
        <v>0</v>
      </c>
      <c r="AC203" s="15">
        <v>0</v>
      </c>
      <c r="AD203" s="35">
        <v>8</v>
      </c>
      <c r="AE203" s="15">
        <v>0</v>
      </c>
    </row>
    <row r="204" spans="1:31" x14ac:dyDescent="0.25">
      <c r="A204" s="13" t="s">
        <v>310</v>
      </c>
      <c r="B204" s="14" t="s">
        <v>578</v>
      </c>
      <c r="C204" s="13" t="s">
        <v>51</v>
      </c>
      <c r="D204" s="13" t="s">
        <v>39</v>
      </c>
      <c r="E204" s="13" t="s">
        <v>394</v>
      </c>
      <c r="F204" s="13" t="s">
        <v>458</v>
      </c>
      <c r="G204" s="13" t="s">
        <v>34</v>
      </c>
      <c r="H204" s="13" t="s">
        <v>580</v>
      </c>
      <c r="I204" s="15" t="s">
        <v>35</v>
      </c>
      <c r="J204" s="15" t="s">
        <v>35</v>
      </c>
      <c r="K204" s="15" t="s">
        <v>35</v>
      </c>
      <c r="L204" s="15" t="s">
        <v>35</v>
      </c>
      <c r="M204" s="15">
        <v>0</v>
      </c>
      <c r="N204" s="13" t="s">
        <v>35</v>
      </c>
      <c r="O204" s="13" t="s">
        <v>179</v>
      </c>
      <c r="P204" s="13" t="s">
        <v>180</v>
      </c>
      <c r="Q204" s="15">
        <f>SUBTOTAL(9,R204:AE204)</f>
        <v>197657.6004</v>
      </c>
      <c r="R204" s="15">
        <v>0</v>
      </c>
      <c r="S204" s="15">
        <v>64000</v>
      </c>
      <c r="T204" s="15">
        <v>115180.69</v>
      </c>
      <c r="U204" s="16">
        <v>16</v>
      </c>
      <c r="V204" s="15">
        <v>18428.910400000001</v>
      </c>
      <c r="W204" s="15">
        <v>0</v>
      </c>
      <c r="X204" s="16">
        <v>16</v>
      </c>
      <c r="Y204" s="15">
        <v>0</v>
      </c>
      <c r="Z204" s="15">
        <v>0</v>
      </c>
      <c r="AA204" s="16">
        <v>8</v>
      </c>
      <c r="AB204" s="15">
        <v>0</v>
      </c>
      <c r="AC204" s="15">
        <v>0</v>
      </c>
      <c r="AD204" s="35">
        <v>8</v>
      </c>
      <c r="AE204" s="15">
        <v>0</v>
      </c>
    </row>
    <row r="205" spans="1:31" x14ac:dyDescent="0.25">
      <c r="A205" s="13" t="s">
        <v>311</v>
      </c>
      <c r="B205" s="14" t="s">
        <v>578</v>
      </c>
      <c r="C205" s="13" t="s">
        <v>51</v>
      </c>
      <c r="D205" s="13" t="s">
        <v>39</v>
      </c>
      <c r="E205" s="13" t="s">
        <v>394</v>
      </c>
      <c r="F205" s="13" t="s">
        <v>458</v>
      </c>
      <c r="G205" s="13" t="s">
        <v>34</v>
      </c>
      <c r="H205" s="13" t="s">
        <v>581</v>
      </c>
      <c r="I205" s="15" t="s">
        <v>35</v>
      </c>
      <c r="J205" s="15" t="s">
        <v>35</v>
      </c>
      <c r="K205" s="15" t="s">
        <v>35</v>
      </c>
      <c r="L205" s="15" t="s">
        <v>35</v>
      </c>
      <c r="M205" s="15">
        <v>0</v>
      </c>
      <c r="N205" s="13" t="s">
        <v>35</v>
      </c>
      <c r="O205" s="13" t="s">
        <v>36</v>
      </c>
      <c r="P205" s="13" t="s">
        <v>35</v>
      </c>
      <c r="Q205" s="15">
        <f>SUBTOTAL(9,R205:AE205)</f>
        <v>45152046.711350009</v>
      </c>
      <c r="R205" s="15">
        <v>0</v>
      </c>
      <c r="S205" s="15">
        <v>37266032.284150004</v>
      </c>
      <c r="T205" s="15">
        <v>0</v>
      </c>
      <c r="U205" s="16">
        <v>16</v>
      </c>
      <c r="V205" s="15">
        <v>0</v>
      </c>
      <c r="W205" s="15">
        <v>6529830.2000000002</v>
      </c>
      <c r="X205" s="16">
        <v>16</v>
      </c>
      <c r="Y205" s="15">
        <v>1044772.8319999999</v>
      </c>
      <c r="Z205" s="15">
        <v>0</v>
      </c>
      <c r="AA205" s="16">
        <v>8</v>
      </c>
      <c r="AB205" s="15">
        <v>0</v>
      </c>
      <c r="AC205" s="15">
        <v>288299.44</v>
      </c>
      <c r="AD205" s="35">
        <v>8</v>
      </c>
      <c r="AE205" s="15">
        <v>23063.9552</v>
      </c>
    </row>
    <row r="206" spans="1:31" x14ac:dyDescent="0.25">
      <c r="A206" s="13" t="s">
        <v>312</v>
      </c>
      <c r="B206" s="14" t="s">
        <v>578</v>
      </c>
      <c r="C206" s="13" t="s">
        <v>51</v>
      </c>
      <c r="D206" s="13" t="s">
        <v>33</v>
      </c>
      <c r="E206" s="13" t="s">
        <v>52</v>
      </c>
      <c r="F206" s="13" t="s">
        <v>611</v>
      </c>
      <c r="G206" s="13" t="s">
        <v>34</v>
      </c>
      <c r="H206" s="13" t="s">
        <v>626</v>
      </c>
      <c r="I206" s="15" t="s">
        <v>35</v>
      </c>
      <c r="J206" s="15" t="s">
        <v>35</v>
      </c>
      <c r="K206" s="15" t="s">
        <v>35</v>
      </c>
      <c r="L206" s="15" t="s">
        <v>35</v>
      </c>
      <c r="M206" s="15">
        <v>0</v>
      </c>
      <c r="N206" s="13" t="s">
        <v>35</v>
      </c>
      <c r="O206" s="13" t="s">
        <v>36</v>
      </c>
      <c r="P206" s="13" t="s">
        <v>35</v>
      </c>
      <c r="Q206" s="15">
        <v>62619939.411049992</v>
      </c>
      <c r="R206" s="15">
        <v>0</v>
      </c>
      <c r="S206" s="15">
        <v>52376422.357049987</v>
      </c>
      <c r="T206" s="15">
        <v>0</v>
      </c>
      <c r="U206" s="16">
        <v>16</v>
      </c>
      <c r="V206" s="15">
        <v>0</v>
      </c>
      <c r="W206" s="15">
        <v>8830618.1500000004</v>
      </c>
      <c r="X206" s="16">
        <v>16</v>
      </c>
      <c r="Y206" s="15">
        <v>1412898.9039999999</v>
      </c>
      <c r="Z206" s="15">
        <v>0</v>
      </c>
      <c r="AA206" s="16">
        <v>8</v>
      </c>
      <c r="AB206" s="15">
        <v>0</v>
      </c>
      <c r="AC206" s="15">
        <v>0</v>
      </c>
      <c r="AD206" s="35">
        <v>8</v>
      </c>
      <c r="AE206" s="15">
        <v>0</v>
      </c>
    </row>
    <row r="207" spans="1:31" x14ac:dyDescent="0.25">
      <c r="A207" s="13" t="s">
        <v>313</v>
      </c>
      <c r="B207" s="14" t="s">
        <v>578</v>
      </c>
      <c r="C207" s="13" t="s">
        <v>51</v>
      </c>
      <c r="D207" s="13" t="s">
        <v>49</v>
      </c>
      <c r="E207" s="13" t="s">
        <v>230</v>
      </c>
      <c r="F207" s="13" t="s">
        <v>575</v>
      </c>
      <c r="G207" s="13" t="s">
        <v>34</v>
      </c>
      <c r="H207" s="13" t="s">
        <v>582</v>
      </c>
      <c r="I207" s="15" t="s">
        <v>35</v>
      </c>
      <c r="J207" s="15" t="s">
        <v>35</v>
      </c>
      <c r="K207" s="15" t="s">
        <v>35</v>
      </c>
      <c r="L207" s="15" t="s">
        <v>35</v>
      </c>
      <c r="M207" s="15">
        <v>0</v>
      </c>
      <c r="N207" s="13" t="s">
        <v>35</v>
      </c>
      <c r="O207" s="13" t="s">
        <v>36</v>
      </c>
      <c r="P207" s="13" t="s">
        <v>35</v>
      </c>
      <c r="Q207" s="15">
        <v>4349672.5289000003</v>
      </c>
      <c r="R207" s="15">
        <v>0</v>
      </c>
      <c r="S207" s="15">
        <v>3886690.0460999999</v>
      </c>
      <c r="T207" s="15">
        <v>0</v>
      </c>
      <c r="U207" s="16">
        <v>16</v>
      </c>
      <c r="V207" s="15">
        <v>0</v>
      </c>
      <c r="W207" s="15">
        <v>399122.83</v>
      </c>
      <c r="X207" s="16">
        <v>16</v>
      </c>
      <c r="Y207" s="15">
        <v>63859.652800000003</v>
      </c>
      <c r="Z207" s="15">
        <v>0</v>
      </c>
      <c r="AA207" s="16">
        <v>8</v>
      </c>
      <c r="AB207" s="15">
        <v>0</v>
      </c>
      <c r="AC207" s="15">
        <v>0</v>
      </c>
      <c r="AD207" s="35">
        <v>8</v>
      </c>
      <c r="AE207" s="15">
        <v>0</v>
      </c>
    </row>
    <row r="208" spans="1:31" x14ac:dyDescent="0.25">
      <c r="A208" s="13" t="s">
        <v>314</v>
      </c>
      <c r="B208" s="14" t="s">
        <v>578</v>
      </c>
      <c r="C208" s="13" t="s">
        <v>51</v>
      </c>
      <c r="D208" s="13" t="s">
        <v>38</v>
      </c>
      <c r="E208" s="13" t="s">
        <v>392</v>
      </c>
      <c r="F208" s="13" t="s">
        <v>575</v>
      </c>
      <c r="G208" s="13" t="s">
        <v>34</v>
      </c>
      <c r="H208" s="13" t="s">
        <v>686</v>
      </c>
      <c r="I208" s="15" t="s">
        <v>35</v>
      </c>
      <c r="J208" s="15" t="s">
        <v>35</v>
      </c>
      <c r="K208" s="15" t="s">
        <v>35</v>
      </c>
      <c r="L208" s="15" t="s">
        <v>35</v>
      </c>
      <c r="M208" s="15">
        <v>0</v>
      </c>
      <c r="N208" s="13" t="s">
        <v>35</v>
      </c>
      <c r="O208" s="13" t="s">
        <v>36</v>
      </c>
      <c r="P208" s="13" t="s">
        <v>35</v>
      </c>
      <c r="Q208" s="15">
        <v>24630799.978450004</v>
      </c>
      <c r="R208" s="15">
        <v>0</v>
      </c>
      <c r="S208" s="15">
        <v>17167853.839749999</v>
      </c>
      <c r="T208" s="15">
        <v>0</v>
      </c>
      <c r="U208" s="16">
        <v>16</v>
      </c>
      <c r="V208" s="15">
        <v>0</v>
      </c>
      <c r="W208" s="15">
        <v>6433574.2574999994</v>
      </c>
      <c r="X208" s="16">
        <v>16</v>
      </c>
      <c r="Y208" s="15">
        <v>1029371.8812000001</v>
      </c>
      <c r="Z208" s="15">
        <v>0</v>
      </c>
      <c r="AA208" s="16">
        <v>8</v>
      </c>
      <c r="AB208" s="15">
        <v>0</v>
      </c>
      <c r="AC208" s="15">
        <v>0</v>
      </c>
      <c r="AD208" s="35">
        <v>8</v>
      </c>
      <c r="AE208" s="15">
        <v>0</v>
      </c>
    </row>
    <row r="209" spans="1:31" x14ac:dyDescent="0.25">
      <c r="A209" s="13" t="s">
        <v>315</v>
      </c>
      <c r="B209" s="14" t="s">
        <v>578</v>
      </c>
      <c r="C209" s="13" t="s">
        <v>51</v>
      </c>
      <c r="D209" s="13" t="s">
        <v>67</v>
      </c>
      <c r="E209" s="13" t="s">
        <v>398</v>
      </c>
      <c r="F209" s="13" t="s">
        <v>425</v>
      </c>
      <c r="G209" s="13" t="s">
        <v>34</v>
      </c>
      <c r="H209" s="13" t="s">
        <v>583</v>
      </c>
      <c r="I209" s="15" t="s">
        <v>35</v>
      </c>
      <c r="J209" s="15" t="s">
        <v>35</v>
      </c>
      <c r="K209" s="15" t="s">
        <v>35</v>
      </c>
      <c r="L209" s="15" t="s">
        <v>35</v>
      </c>
      <c r="M209" s="15">
        <v>0</v>
      </c>
      <c r="N209" s="13" t="s">
        <v>35</v>
      </c>
      <c r="O209" s="13" t="s">
        <v>36</v>
      </c>
      <c r="P209" s="13" t="s">
        <v>35</v>
      </c>
      <c r="Q209" s="15">
        <v>42713578.120350011</v>
      </c>
      <c r="R209" s="15">
        <v>0</v>
      </c>
      <c r="S209" s="15">
        <v>31770657.019749999</v>
      </c>
      <c r="T209" s="15">
        <v>0</v>
      </c>
      <c r="U209" s="16">
        <v>16</v>
      </c>
      <c r="V209" s="15">
        <v>0</v>
      </c>
      <c r="W209" s="15">
        <v>9165135.9529999997</v>
      </c>
      <c r="X209" s="16">
        <v>16</v>
      </c>
      <c r="Y209" s="15">
        <v>1466421.7524000001</v>
      </c>
      <c r="Z209" s="15">
        <v>0</v>
      </c>
      <c r="AA209" s="16">
        <v>8</v>
      </c>
      <c r="AB209" s="15">
        <v>0</v>
      </c>
      <c r="AC209" s="15">
        <v>288299.44</v>
      </c>
      <c r="AD209" s="35">
        <v>8</v>
      </c>
      <c r="AE209" s="15">
        <v>23063.9552</v>
      </c>
    </row>
    <row r="210" spans="1:31" x14ac:dyDescent="0.25">
      <c r="A210" s="13" t="s">
        <v>316</v>
      </c>
      <c r="B210" s="14" t="s">
        <v>578</v>
      </c>
      <c r="C210" s="13" t="s">
        <v>51</v>
      </c>
      <c r="D210" s="13" t="s">
        <v>67</v>
      </c>
      <c r="E210" s="13" t="s">
        <v>398</v>
      </c>
      <c r="F210" s="13" t="s">
        <v>425</v>
      </c>
      <c r="G210" s="13" t="s">
        <v>34</v>
      </c>
      <c r="H210" s="13" t="s">
        <v>584</v>
      </c>
      <c r="I210" s="15" t="s">
        <v>35</v>
      </c>
      <c r="J210" s="15" t="s">
        <v>35</v>
      </c>
      <c r="K210" s="15" t="s">
        <v>35</v>
      </c>
      <c r="L210" s="15" t="s">
        <v>35</v>
      </c>
      <c r="M210" s="15">
        <v>0</v>
      </c>
      <c r="N210" s="13" t="s">
        <v>35</v>
      </c>
      <c r="O210" s="13" t="s">
        <v>546</v>
      </c>
      <c r="P210" s="13" t="s">
        <v>547</v>
      </c>
      <c r="Q210" s="15">
        <v>1293659.1528</v>
      </c>
      <c r="R210" s="15">
        <v>0</v>
      </c>
      <c r="S210" s="15">
        <v>902038.12999999989</v>
      </c>
      <c r="T210" s="15">
        <v>337604.33</v>
      </c>
      <c r="U210" s="16">
        <v>16</v>
      </c>
      <c r="V210" s="15">
        <v>54016.692799999997</v>
      </c>
      <c r="W210" s="15">
        <v>0</v>
      </c>
      <c r="X210" s="16">
        <v>16</v>
      </c>
      <c r="Y210" s="15">
        <v>0</v>
      </c>
      <c r="Z210" s="15">
        <v>0</v>
      </c>
      <c r="AA210" s="16">
        <v>8</v>
      </c>
      <c r="AB210" s="15">
        <v>0</v>
      </c>
      <c r="AC210" s="15">
        <v>0</v>
      </c>
      <c r="AD210" s="35">
        <v>8</v>
      </c>
      <c r="AE210" s="15">
        <v>0</v>
      </c>
    </row>
    <row r="211" spans="1:31" x14ac:dyDescent="0.25">
      <c r="A211" s="13" t="s">
        <v>317</v>
      </c>
      <c r="B211" s="14" t="s">
        <v>578</v>
      </c>
      <c r="C211" s="13" t="s">
        <v>51</v>
      </c>
      <c r="D211" s="13" t="s">
        <v>67</v>
      </c>
      <c r="E211" s="13" t="s">
        <v>398</v>
      </c>
      <c r="F211" s="13" t="s">
        <v>425</v>
      </c>
      <c r="G211" s="13" t="s">
        <v>34</v>
      </c>
      <c r="H211" s="13" t="s">
        <v>585</v>
      </c>
      <c r="I211" s="15" t="s">
        <v>35</v>
      </c>
      <c r="J211" s="15" t="s">
        <v>35</v>
      </c>
      <c r="K211" s="15" t="s">
        <v>35</v>
      </c>
      <c r="L211" s="15" t="s">
        <v>35</v>
      </c>
      <c r="M211" s="15">
        <v>0</v>
      </c>
      <c r="N211" s="13" t="s">
        <v>35</v>
      </c>
      <c r="O211" s="13" t="s">
        <v>36</v>
      </c>
      <c r="P211" s="13" t="s">
        <v>35</v>
      </c>
      <c r="Q211" s="15">
        <v>2644840.4612000003</v>
      </c>
      <c r="R211" s="15">
        <v>0</v>
      </c>
      <c r="S211" s="15">
        <v>2327824.85</v>
      </c>
      <c r="T211" s="15">
        <v>0</v>
      </c>
      <c r="U211" s="16">
        <v>16</v>
      </c>
      <c r="V211" s="15">
        <v>0</v>
      </c>
      <c r="W211" s="15">
        <v>273289.32</v>
      </c>
      <c r="X211" s="16">
        <v>16</v>
      </c>
      <c r="Y211" s="15">
        <v>43726.2912</v>
      </c>
      <c r="Z211" s="15">
        <v>0</v>
      </c>
      <c r="AA211" s="16">
        <v>8</v>
      </c>
      <c r="AB211" s="15">
        <v>0</v>
      </c>
      <c r="AC211" s="15">
        <v>0</v>
      </c>
      <c r="AD211" s="35">
        <v>8</v>
      </c>
      <c r="AE211" s="15">
        <v>0</v>
      </c>
    </row>
    <row r="212" spans="1:31" x14ac:dyDescent="0.25">
      <c r="A212" s="13" t="s">
        <v>318</v>
      </c>
      <c r="B212" s="14" t="s">
        <v>586</v>
      </c>
      <c r="C212" s="13" t="s">
        <v>51</v>
      </c>
      <c r="D212" s="13" t="s">
        <v>39</v>
      </c>
      <c r="E212" s="13" t="s">
        <v>394</v>
      </c>
      <c r="F212" s="13" t="s">
        <v>458</v>
      </c>
      <c r="G212" s="13" t="s">
        <v>34</v>
      </c>
      <c r="H212" s="13" t="s">
        <v>587</v>
      </c>
      <c r="I212" s="15" t="s">
        <v>35</v>
      </c>
      <c r="J212" s="15" t="s">
        <v>35</v>
      </c>
      <c r="K212" s="15" t="s">
        <v>35</v>
      </c>
      <c r="L212" s="15" t="s">
        <v>35</v>
      </c>
      <c r="M212" s="15">
        <v>0</v>
      </c>
      <c r="N212" s="13" t="s">
        <v>35</v>
      </c>
      <c r="O212" s="13" t="s">
        <v>36</v>
      </c>
      <c r="P212" s="13" t="s">
        <v>35</v>
      </c>
      <c r="Q212" s="15">
        <f>SUBTOTAL(9,R212:AE212)</f>
        <v>68626924.984799996</v>
      </c>
      <c r="R212" s="15">
        <v>0</v>
      </c>
      <c r="S212" s="15">
        <v>48753181.270299993</v>
      </c>
      <c r="T212" s="15">
        <v>0</v>
      </c>
      <c r="U212" s="16">
        <v>16</v>
      </c>
      <c r="V212" s="15">
        <v>0</v>
      </c>
      <c r="W212" s="15">
        <v>17132496.305600002</v>
      </c>
      <c r="X212" s="16">
        <v>16</v>
      </c>
      <c r="Y212" s="15">
        <v>2741199.4089000006</v>
      </c>
      <c r="Z212" s="15">
        <v>0</v>
      </c>
      <c r="AA212" s="16">
        <v>8</v>
      </c>
      <c r="AB212" s="15">
        <v>0</v>
      </c>
      <c r="AC212" s="15">
        <v>0</v>
      </c>
      <c r="AD212" s="35">
        <v>8</v>
      </c>
      <c r="AE212" s="15">
        <v>0</v>
      </c>
    </row>
    <row r="213" spans="1:31" x14ac:dyDescent="0.25">
      <c r="A213" s="13" t="s">
        <v>319</v>
      </c>
      <c r="B213" s="14" t="s">
        <v>586</v>
      </c>
      <c r="C213" s="13" t="s">
        <v>51</v>
      </c>
      <c r="D213" s="13" t="s">
        <v>33</v>
      </c>
      <c r="E213" s="13" t="s">
        <v>52</v>
      </c>
      <c r="F213" s="13" t="s">
        <v>627</v>
      </c>
      <c r="G213" s="13" t="s">
        <v>34</v>
      </c>
      <c r="H213" s="13" t="s">
        <v>628</v>
      </c>
      <c r="I213" s="15" t="s">
        <v>35</v>
      </c>
      <c r="J213" s="15" t="s">
        <v>35</v>
      </c>
      <c r="K213" s="15" t="s">
        <v>35</v>
      </c>
      <c r="L213" s="15" t="s">
        <v>35</v>
      </c>
      <c r="M213" s="15">
        <v>0</v>
      </c>
      <c r="N213" s="13" t="s">
        <v>35</v>
      </c>
      <c r="O213" s="13" t="s">
        <v>36</v>
      </c>
      <c r="P213" s="13" t="s">
        <v>35</v>
      </c>
      <c r="Q213" s="15">
        <v>72498538.594500005</v>
      </c>
      <c r="R213" s="15">
        <v>0</v>
      </c>
      <c r="S213" s="15">
        <v>49948761.489899993</v>
      </c>
      <c r="T213" s="15">
        <v>0</v>
      </c>
      <c r="U213" s="16">
        <v>16</v>
      </c>
      <c r="V213" s="15">
        <v>0</v>
      </c>
      <c r="W213" s="15">
        <v>19305254.661000002</v>
      </c>
      <c r="X213" s="16">
        <v>16</v>
      </c>
      <c r="Y213" s="15">
        <v>3088840.7459999993</v>
      </c>
      <c r="Z213" s="15">
        <v>0</v>
      </c>
      <c r="AA213" s="16">
        <v>8</v>
      </c>
      <c r="AB213" s="15">
        <v>0</v>
      </c>
      <c r="AC213" s="15">
        <v>144149.72</v>
      </c>
      <c r="AD213" s="35">
        <v>8</v>
      </c>
      <c r="AE213" s="15">
        <v>11531.9776</v>
      </c>
    </row>
    <row r="214" spans="1:31" x14ac:dyDescent="0.25">
      <c r="A214" s="13" t="s">
        <v>320</v>
      </c>
      <c r="B214" s="14" t="s">
        <v>586</v>
      </c>
      <c r="C214" s="13" t="s">
        <v>51</v>
      </c>
      <c r="D214" s="13" t="s">
        <v>49</v>
      </c>
      <c r="E214" s="13" t="s">
        <v>230</v>
      </c>
      <c r="F214" s="13" t="s">
        <v>575</v>
      </c>
      <c r="G214" s="13" t="s">
        <v>34</v>
      </c>
      <c r="H214" s="13" t="s">
        <v>588</v>
      </c>
      <c r="I214" s="15" t="s">
        <v>35</v>
      </c>
      <c r="J214" s="15" t="s">
        <v>35</v>
      </c>
      <c r="K214" s="15" t="s">
        <v>35</v>
      </c>
      <c r="L214" s="15" t="s">
        <v>35</v>
      </c>
      <c r="M214" s="15">
        <v>0</v>
      </c>
      <c r="N214" s="13" t="s">
        <v>35</v>
      </c>
      <c r="O214" s="13" t="s">
        <v>36</v>
      </c>
      <c r="P214" s="13" t="s">
        <v>35</v>
      </c>
      <c r="Q214" s="15">
        <v>5406337.3193999995</v>
      </c>
      <c r="R214" s="15">
        <v>0</v>
      </c>
      <c r="S214" s="15">
        <v>4118317.4806000004</v>
      </c>
      <c r="T214" s="15">
        <v>0</v>
      </c>
      <c r="U214" s="16">
        <v>16</v>
      </c>
      <c r="V214" s="15">
        <v>0</v>
      </c>
      <c r="W214" s="15">
        <v>1110361.93</v>
      </c>
      <c r="X214" s="16">
        <v>16</v>
      </c>
      <c r="Y214" s="15">
        <v>177657.90880000003</v>
      </c>
      <c r="Z214" s="15">
        <v>0</v>
      </c>
      <c r="AA214" s="16">
        <v>8</v>
      </c>
      <c r="AB214" s="15">
        <v>0</v>
      </c>
      <c r="AC214" s="15">
        <v>0</v>
      </c>
      <c r="AD214" s="35">
        <v>8</v>
      </c>
      <c r="AE214" s="15">
        <v>0</v>
      </c>
    </row>
    <row r="215" spans="1:31" x14ac:dyDescent="0.25">
      <c r="A215" s="13" t="s">
        <v>321</v>
      </c>
      <c r="B215" s="14" t="s">
        <v>586</v>
      </c>
      <c r="C215" s="13" t="s">
        <v>51</v>
      </c>
      <c r="D215" s="13" t="s">
        <v>38</v>
      </c>
      <c r="E215" s="13" t="s">
        <v>392</v>
      </c>
      <c r="F215" s="13" t="s">
        <v>604</v>
      </c>
      <c r="G215" s="13" t="s">
        <v>34</v>
      </c>
      <c r="H215" s="13" t="s">
        <v>687</v>
      </c>
      <c r="I215" s="15" t="s">
        <v>35</v>
      </c>
      <c r="J215" s="15" t="s">
        <v>35</v>
      </c>
      <c r="K215" s="15" t="s">
        <v>35</v>
      </c>
      <c r="L215" s="15" t="s">
        <v>35</v>
      </c>
      <c r="M215" s="15">
        <v>0</v>
      </c>
      <c r="N215" s="13" t="s">
        <v>35</v>
      </c>
      <c r="O215" s="13" t="s">
        <v>36</v>
      </c>
      <c r="P215" s="13" t="s">
        <v>35</v>
      </c>
      <c r="Q215" s="15">
        <v>2294886.0061999997</v>
      </c>
      <c r="R215" s="15">
        <v>0</v>
      </c>
      <c r="S215" s="15">
        <v>1826069.9994000001</v>
      </c>
      <c r="T215" s="15">
        <v>0</v>
      </c>
      <c r="U215" s="16">
        <v>16</v>
      </c>
      <c r="V215" s="15">
        <v>0</v>
      </c>
      <c r="W215" s="15">
        <v>404151.73</v>
      </c>
      <c r="X215" s="16">
        <v>16</v>
      </c>
      <c r="Y215" s="15">
        <v>64664.2768</v>
      </c>
      <c r="Z215" s="15">
        <v>0</v>
      </c>
      <c r="AA215" s="16">
        <v>8</v>
      </c>
      <c r="AB215" s="15">
        <v>0</v>
      </c>
      <c r="AC215" s="15">
        <v>0</v>
      </c>
      <c r="AD215" s="35">
        <v>8</v>
      </c>
      <c r="AE215" s="15">
        <v>0</v>
      </c>
    </row>
    <row r="216" spans="1:31" x14ac:dyDescent="0.25">
      <c r="A216" s="13" t="s">
        <v>322</v>
      </c>
      <c r="B216" s="14" t="s">
        <v>586</v>
      </c>
      <c r="C216" s="13" t="s">
        <v>51</v>
      </c>
      <c r="D216" s="13" t="s">
        <v>38</v>
      </c>
      <c r="E216" s="13" t="s">
        <v>392</v>
      </c>
      <c r="F216" s="13" t="s">
        <v>604</v>
      </c>
      <c r="G216" s="13" t="s">
        <v>34</v>
      </c>
      <c r="H216" s="13" t="s">
        <v>688</v>
      </c>
      <c r="I216" s="15" t="s">
        <v>35</v>
      </c>
      <c r="J216" s="15" t="s">
        <v>35</v>
      </c>
      <c r="K216" s="15" t="s">
        <v>35</v>
      </c>
      <c r="L216" s="15" t="s">
        <v>35</v>
      </c>
      <c r="M216" s="15">
        <v>0</v>
      </c>
      <c r="N216" s="13" t="s">
        <v>35</v>
      </c>
      <c r="O216" s="13" t="s">
        <v>346</v>
      </c>
      <c r="P216" s="13" t="s">
        <v>347</v>
      </c>
      <c r="Q216" s="15">
        <v>5156524.7754499996</v>
      </c>
      <c r="R216" s="15">
        <v>0</v>
      </c>
      <c r="S216" s="15">
        <v>2247609.4330499996</v>
      </c>
      <c r="T216" s="15">
        <v>2507685.64</v>
      </c>
      <c r="U216" s="16">
        <v>16</v>
      </c>
      <c r="V216" s="15">
        <v>401229.70240000001</v>
      </c>
      <c r="W216" s="15">
        <v>0</v>
      </c>
      <c r="X216" s="16">
        <v>16</v>
      </c>
      <c r="Y216" s="15">
        <v>0</v>
      </c>
      <c r="Z216" s="15">
        <v>0</v>
      </c>
      <c r="AA216" s="16">
        <v>8</v>
      </c>
      <c r="AB216" s="15">
        <v>0</v>
      </c>
      <c r="AC216" s="15">
        <v>0</v>
      </c>
      <c r="AD216" s="35">
        <v>8</v>
      </c>
      <c r="AE216" s="15">
        <v>0</v>
      </c>
    </row>
    <row r="217" spans="1:31" x14ac:dyDescent="0.25">
      <c r="A217" s="13" t="s">
        <v>323</v>
      </c>
      <c r="B217" s="14" t="s">
        <v>586</v>
      </c>
      <c r="C217" s="13" t="s">
        <v>51</v>
      </c>
      <c r="D217" s="13" t="s">
        <v>38</v>
      </c>
      <c r="E217" s="13" t="s">
        <v>392</v>
      </c>
      <c r="F217" s="13" t="s">
        <v>604</v>
      </c>
      <c r="G217" s="13" t="s">
        <v>34</v>
      </c>
      <c r="H217" s="13" t="s">
        <v>689</v>
      </c>
      <c r="I217" s="15" t="s">
        <v>35</v>
      </c>
      <c r="J217" s="15" t="s">
        <v>35</v>
      </c>
      <c r="K217" s="15" t="s">
        <v>35</v>
      </c>
      <c r="L217" s="15" t="s">
        <v>35</v>
      </c>
      <c r="M217" s="15">
        <v>0</v>
      </c>
      <c r="N217" s="13" t="s">
        <v>35</v>
      </c>
      <c r="O217" s="13" t="s">
        <v>36</v>
      </c>
      <c r="P217" s="13" t="s">
        <v>35</v>
      </c>
      <c r="Q217" s="15">
        <v>30565618.162000004</v>
      </c>
      <c r="R217" s="15">
        <v>0</v>
      </c>
      <c r="S217" s="15">
        <v>20995251.665799998</v>
      </c>
      <c r="T217" s="15">
        <v>0</v>
      </c>
      <c r="U217" s="16">
        <v>16</v>
      </c>
      <c r="V217" s="15">
        <v>0</v>
      </c>
      <c r="W217" s="15">
        <v>8250315.9449999994</v>
      </c>
      <c r="X217" s="16">
        <v>16</v>
      </c>
      <c r="Y217" s="15">
        <v>1320050.5512000003</v>
      </c>
      <c r="Z217" s="15">
        <v>0</v>
      </c>
      <c r="AA217" s="16">
        <v>8</v>
      </c>
      <c r="AB217" s="15">
        <v>0</v>
      </c>
      <c r="AC217" s="15">
        <v>0</v>
      </c>
      <c r="AD217" s="35">
        <v>8</v>
      </c>
      <c r="AE217" s="15">
        <v>0</v>
      </c>
    </row>
    <row r="218" spans="1:31" x14ac:dyDescent="0.25">
      <c r="A218" s="13" t="s">
        <v>324</v>
      </c>
      <c r="B218" s="14" t="s">
        <v>586</v>
      </c>
      <c r="C218" s="13" t="s">
        <v>51</v>
      </c>
      <c r="D218" s="13" t="s">
        <v>67</v>
      </c>
      <c r="E218" s="13" t="s">
        <v>398</v>
      </c>
      <c r="F218" s="13" t="s">
        <v>432</v>
      </c>
      <c r="G218" s="13" t="s">
        <v>34</v>
      </c>
      <c r="H218" s="13" t="s">
        <v>589</v>
      </c>
      <c r="I218" s="15" t="s">
        <v>35</v>
      </c>
      <c r="J218" s="15" t="s">
        <v>35</v>
      </c>
      <c r="K218" s="15" t="s">
        <v>35</v>
      </c>
      <c r="L218" s="15" t="s">
        <v>35</v>
      </c>
      <c r="M218" s="15">
        <v>0</v>
      </c>
      <c r="N218" s="13" t="s">
        <v>35</v>
      </c>
      <c r="O218" s="13" t="s">
        <v>36</v>
      </c>
      <c r="P218" s="13" t="s">
        <v>35</v>
      </c>
      <c r="Q218" s="15">
        <v>3778753.1115999995</v>
      </c>
      <c r="R218" s="15">
        <v>0</v>
      </c>
      <c r="S218" s="15">
        <v>3537510.8115999997</v>
      </c>
      <c r="T218" s="15">
        <v>0</v>
      </c>
      <c r="U218" s="16">
        <v>16</v>
      </c>
      <c r="V218" s="15">
        <v>0</v>
      </c>
      <c r="W218" s="15">
        <v>207967.5</v>
      </c>
      <c r="X218" s="16">
        <v>16</v>
      </c>
      <c r="Y218" s="15">
        <v>33274.800000000003</v>
      </c>
      <c r="Z218" s="15">
        <v>0</v>
      </c>
      <c r="AA218" s="16">
        <v>8</v>
      </c>
      <c r="AB218" s="15">
        <v>0</v>
      </c>
      <c r="AC218" s="15">
        <v>0</v>
      </c>
      <c r="AD218" s="35">
        <v>8</v>
      </c>
      <c r="AE218" s="15">
        <v>0</v>
      </c>
    </row>
    <row r="219" spans="1:31" x14ac:dyDescent="0.25">
      <c r="A219" s="13" t="s">
        <v>325</v>
      </c>
      <c r="B219" s="14" t="s">
        <v>586</v>
      </c>
      <c r="C219" s="13" t="s">
        <v>51</v>
      </c>
      <c r="D219" s="13" t="s">
        <v>67</v>
      </c>
      <c r="E219" s="13" t="s">
        <v>398</v>
      </c>
      <c r="F219" s="13" t="s">
        <v>432</v>
      </c>
      <c r="G219" s="13" t="s">
        <v>34</v>
      </c>
      <c r="H219" s="13" t="s">
        <v>590</v>
      </c>
      <c r="I219" s="15" t="s">
        <v>35</v>
      </c>
      <c r="J219" s="15" t="s">
        <v>35</v>
      </c>
      <c r="K219" s="15" t="s">
        <v>35</v>
      </c>
      <c r="L219" s="15" t="s">
        <v>35</v>
      </c>
      <c r="M219" s="15">
        <v>0</v>
      </c>
      <c r="N219" s="13" t="s">
        <v>35</v>
      </c>
      <c r="O219" s="13" t="s">
        <v>591</v>
      </c>
      <c r="P219" s="13" t="s">
        <v>592</v>
      </c>
      <c r="Q219" s="15">
        <v>9317945.2065999992</v>
      </c>
      <c r="R219" s="15">
        <v>0</v>
      </c>
      <c r="S219" s="15">
        <v>4858149.165000001</v>
      </c>
      <c r="T219" s="15">
        <v>3844651.76</v>
      </c>
      <c r="U219" s="16">
        <v>16</v>
      </c>
      <c r="V219" s="15">
        <v>615144.28159999999</v>
      </c>
      <c r="W219" s="15">
        <v>0</v>
      </c>
      <c r="X219" s="16">
        <v>16</v>
      </c>
      <c r="Y219" s="15">
        <v>0</v>
      </c>
      <c r="Z219" s="15">
        <v>0</v>
      </c>
      <c r="AA219" s="16">
        <v>8</v>
      </c>
      <c r="AB219" s="15">
        <v>0</v>
      </c>
      <c r="AC219" s="15">
        <v>0</v>
      </c>
      <c r="AD219" s="35">
        <v>8</v>
      </c>
      <c r="AE219" s="15">
        <v>0</v>
      </c>
    </row>
    <row r="220" spans="1:31" x14ac:dyDescent="0.25">
      <c r="A220" s="13" t="s">
        <v>326</v>
      </c>
      <c r="B220" s="14" t="s">
        <v>586</v>
      </c>
      <c r="C220" s="13" t="s">
        <v>51</v>
      </c>
      <c r="D220" s="13" t="s">
        <v>67</v>
      </c>
      <c r="E220" s="13" t="s">
        <v>398</v>
      </c>
      <c r="F220" s="13" t="s">
        <v>432</v>
      </c>
      <c r="G220" s="13" t="s">
        <v>34</v>
      </c>
      <c r="H220" s="13" t="s">
        <v>593</v>
      </c>
      <c r="I220" s="15" t="s">
        <v>35</v>
      </c>
      <c r="J220" s="15" t="s">
        <v>35</v>
      </c>
      <c r="K220" s="15" t="s">
        <v>35</v>
      </c>
      <c r="L220" s="15" t="s">
        <v>35</v>
      </c>
      <c r="M220" s="15">
        <v>0</v>
      </c>
      <c r="N220" s="13" t="s">
        <v>35</v>
      </c>
      <c r="O220" s="13" t="s">
        <v>36</v>
      </c>
      <c r="P220" s="13" t="s">
        <v>35</v>
      </c>
      <c r="Q220" s="15">
        <v>67573762.966700003</v>
      </c>
      <c r="R220" s="15">
        <v>0</v>
      </c>
      <c r="S220" s="15">
        <v>45369914.99089998</v>
      </c>
      <c r="T220" s="15">
        <v>0</v>
      </c>
      <c r="U220" s="16">
        <v>16</v>
      </c>
      <c r="V220" s="15">
        <v>0</v>
      </c>
      <c r="W220" s="15">
        <v>19007039.895</v>
      </c>
      <c r="X220" s="16">
        <v>16</v>
      </c>
      <c r="Y220" s="15">
        <v>3041126.3831999996</v>
      </c>
      <c r="Z220" s="15">
        <v>0</v>
      </c>
      <c r="AA220" s="16">
        <v>8</v>
      </c>
      <c r="AB220" s="15">
        <v>0</v>
      </c>
      <c r="AC220" s="15">
        <v>144149.72</v>
      </c>
      <c r="AD220" s="35">
        <v>8</v>
      </c>
      <c r="AE220" s="15">
        <v>11531.9776</v>
      </c>
    </row>
    <row r="221" spans="1:31" x14ac:dyDescent="0.25">
      <c r="A221" s="13" t="s">
        <v>328</v>
      </c>
      <c r="B221" s="14" t="s">
        <v>594</v>
      </c>
      <c r="C221" s="13" t="s">
        <v>51</v>
      </c>
      <c r="D221" s="13" t="s">
        <v>39</v>
      </c>
      <c r="E221" s="13" t="s">
        <v>394</v>
      </c>
      <c r="F221" s="13" t="s">
        <v>458</v>
      </c>
      <c r="G221" s="13" t="s">
        <v>34</v>
      </c>
      <c r="H221" s="13" t="s">
        <v>595</v>
      </c>
      <c r="I221" s="15" t="s">
        <v>35</v>
      </c>
      <c r="J221" s="15" t="s">
        <v>35</v>
      </c>
      <c r="K221" s="15" t="s">
        <v>35</v>
      </c>
      <c r="L221" s="15" t="s">
        <v>35</v>
      </c>
      <c r="M221" s="15">
        <v>0</v>
      </c>
      <c r="N221" s="13" t="s">
        <v>35</v>
      </c>
      <c r="O221" s="13" t="s">
        <v>36</v>
      </c>
      <c r="P221" s="13" t="s">
        <v>35</v>
      </c>
      <c r="Q221" s="15">
        <f>SUBTOTAL(9,R221:AE221)</f>
        <v>81060065.495849997</v>
      </c>
      <c r="R221" s="15">
        <v>0</v>
      </c>
      <c r="S221" s="15">
        <v>55100446.212850004</v>
      </c>
      <c r="T221" s="15">
        <v>0</v>
      </c>
      <c r="U221" s="16">
        <v>16</v>
      </c>
      <c r="V221" s="15">
        <v>0</v>
      </c>
      <c r="W221" s="15">
        <v>22378940.7612</v>
      </c>
      <c r="X221" s="16">
        <v>16</v>
      </c>
      <c r="Y221" s="15">
        <v>3580630.5217999993</v>
      </c>
      <c r="Z221" s="15">
        <v>0</v>
      </c>
      <c r="AA221" s="16">
        <v>8</v>
      </c>
      <c r="AB221" s="15">
        <v>0</v>
      </c>
      <c r="AC221" s="15">
        <v>0</v>
      </c>
      <c r="AD221" s="35">
        <v>8</v>
      </c>
      <c r="AE221" s="15">
        <v>0</v>
      </c>
    </row>
    <row r="222" spans="1:31" x14ac:dyDescent="0.25">
      <c r="A222" s="13" t="s">
        <v>330</v>
      </c>
      <c r="B222" s="14" t="s">
        <v>594</v>
      </c>
      <c r="C222" s="13" t="s">
        <v>51</v>
      </c>
      <c r="D222" s="13" t="s">
        <v>33</v>
      </c>
      <c r="E222" s="13" t="s">
        <v>52</v>
      </c>
      <c r="F222" s="13" t="s">
        <v>629</v>
      </c>
      <c r="G222" s="13" t="s">
        <v>34</v>
      </c>
      <c r="H222" s="13" t="s">
        <v>630</v>
      </c>
      <c r="I222" s="15" t="s">
        <v>35</v>
      </c>
      <c r="J222" s="15" t="s">
        <v>35</v>
      </c>
      <c r="K222" s="15" t="s">
        <v>35</v>
      </c>
      <c r="L222" s="15" t="s">
        <v>35</v>
      </c>
      <c r="M222" s="15">
        <v>0</v>
      </c>
      <c r="N222" s="13" t="s">
        <v>35</v>
      </c>
      <c r="O222" s="13" t="s">
        <v>36</v>
      </c>
      <c r="P222" s="13" t="s">
        <v>35</v>
      </c>
      <c r="Q222" s="15">
        <v>96849139.272099957</v>
      </c>
      <c r="R222" s="15">
        <v>0</v>
      </c>
      <c r="S222" s="15">
        <v>71368563.304699987</v>
      </c>
      <c r="T222" s="15">
        <v>0</v>
      </c>
      <c r="U222" s="16">
        <v>16</v>
      </c>
      <c r="V222" s="15">
        <v>0</v>
      </c>
      <c r="W222" s="15">
        <v>21966013.764999997</v>
      </c>
      <c r="X222" s="16">
        <v>16</v>
      </c>
      <c r="Y222" s="15">
        <v>3514562.2023999994</v>
      </c>
      <c r="Z222" s="15">
        <v>0</v>
      </c>
      <c r="AA222" s="16">
        <v>8</v>
      </c>
      <c r="AB222" s="15">
        <v>0</v>
      </c>
      <c r="AC222" s="15">
        <v>0</v>
      </c>
      <c r="AD222" s="35">
        <v>8</v>
      </c>
      <c r="AE222" s="15">
        <v>0</v>
      </c>
    </row>
    <row r="223" spans="1:31" x14ac:dyDescent="0.25">
      <c r="A223" s="13" t="s">
        <v>334</v>
      </c>
      <c r="B223" s="14" t="s">
        <v>594</v>
      </c>
      <c r="C223" s="13" t="s">
        <v>51</v>
      </c>
      <c r="D223" s="13" t="s">
        <v>49</v>
      </c>
      <c r="E223" s="13" t="s">
        <v>230</v>
      </c>
      <c r="F223" s="13" t="s">
        <v>575</v>
      </c>
      <c r="G223" s="13" t="s">
        <v>34</v>
      </c>
      <c r="H223" s="13" t="s">
        <v>596</v>
      </c>
      <c r="I223" s="15" t="s">
        <v>35</v>
      </c>
      <c r="J223" s="15" t="s">
        <v>35</v>
      </c>
      <c r="K223" s="15" t="s">
        <v>35</v>
      </c>
      <c r="L223" s="15" t="s">
        <v>35</v>
      </c>
      <c r="M223" s="15">
        <v>0</v>
      </c>
      <c r="N223" s="13" t="s">
        <v>35</v>
      </c>
      <c r="O223" s="13" t="s">
        <v>36</v>
      </c>
      <c r="P223" s="13" t="s">
        <v>35</v>
      </c>
      <c r="Q223" s="15">
        <v>30243535.331549991</v>
      </c>
      <c r="R223" s="15">
        <v>0</v>
      </c>
      <c r="S223" s="15">
        <v>20933830.5801</v>
      </c>
      <c r="T223" s="15">
        <v>0</v>
      </c>
      <c r="U223" s="16">
        <v>16</v>
      </c>
      <c r="V223" s="15">
        <v>0</v>
      </c>
      <c r="W223" s="15">
        <v>8025607.5443500001</v>
      </c>
      <c r="X223" s="16">
        <v>16</v>
      </c>
      <c r="Y223" s="15">
        <v>1284097.2071</v>
      </c>
      <c r="Z223" s="15">
        <v>0</v>
      </c>
      <c r="AA223" s="16">
        <v>8</v>
      </c>
      <c r="AB223" s="15">
        <v>0</v>
      </c>
      <c r="AC223" s="15">
        <v>0</v>
      </c>
      <c r="AD223" s="35">
        <v>8</v>
      </c>
      <c r="AE223" s="15">
        <v>0</v>
      </c>
    </row>
    <row r="224" spans="1:31" x14ac:dyDescent="0.25">
      <c r="A224" s="13" t="s">
        <v>336</v>
      </c>
      <c r="B224" s="14" t="s">
        <v>594</v>
      </c>
      <c r="C224" s="13" t="s">
        <v>51</v>
      </c>
      <c r="D224" s="13" t="s">
        <v>38</v>
      </c>
      <c r="E224" s="13" t="s">
        <v>392</v>
      </c>
      <c r="F224" s="13" t="s">
        <v>611</v>
      </c>
      <c r="G224" s="13" t="s">
        <v>34</v>
      </c>
      <c r="H224" s="13" t="s">
        <v>690</v>
      </c>
      <c r="I224" s="15" t="s">
        <v>35</v>
      </c>
      <c r="J224" s="15" t="s">
        <v>35</v>
      </c>
      <c r="K224" s="15" t="s">
        <v>35</v>
      </c>
      <c r="L224" s="15" t="s">
        <v>35</v>
      </c>
      <c r="M224" s="15">
        <v>0</v>
      </c>
      <c r="N224" s="13" t="s">
        <v>35</v>
      </c>
      <c r="O224" s="13" t="s">
        <v>36</v>
      </c>
      <c r="P224" s="13" t="s">
        <v>35</v>
      </c>
      <c r="Q224" s="15">
        <v>26537355.442500003</v>
      </c>
      <c r="R224" s="15">
        <v>0</v>
      </c>
      <c r="S224" s="15">
        <v>16718260.209300004</v>
      </c>
      <c r="T224" s="15">
        <v>0</v>
      </c>
      <c r="U224" s="16">
        <v>16</v>
      </c>
      <c r="V224" s="15">
        <v>0</v>
      </c>
      <c r="W224" s="15">
        <v>8196320.5500000017</v>
      </c>
      <c r="X224" s="16">
        <v>16</v>
      </c>
      <c r="Y224" s="15">
        <v>1311411.2880000002</v>
      </c>
      <c r="Z224" s="15">
        <v>0</v>
      </c>
      <c r="AA224" s="16">
        <v>8</v>
      </c>
      <c r="AB224" s="15">
        <v>0</v>
      </c>
      <c r="AC224" s="15">
        <v>288299.44</v>
      </c>
      <c r="AD224" s="35">
        <v>8</v>
      </c>
      <c r="AE224" s="15">
        <v>23063.9552</v>
      </c>
    </row>
    <row r="225" spans="1:31" x14ac:dyDescent="0.25">
      <c r="A225" s="13" t="s">
        <v>338</v>
      </c>
      <c r="B225" s="14" t="s">
        <v>594</v>
      </c>
      <c r="C225" s="13" t="s">
        <v>51</v>
      </c>
      <c r="D225" s="13" t="s">
        <v>67</v>
      </c>
      <c r="E225" s="13" t="s">
        <v>398</v>
      </c>
      <c r="F225" s="13" t="s">
        <v>439</v>
      </c>
      <c r="G225" s="13" t="s">
        <v>34</v>
      </c>
      <c r="H225" s="13" t="s">
        <v>597</v>
      </c>
      <c r="I225" s="15" t="s">
        <v>35</v>
      </c>
      <c r="J225" s="15" t="s">
        <v>35</v>
      </c>
      <c r="K225" s="15" t="s">
        <v>35</v>
      </c>
      <c r="L225" s="15" t="s">
        <v>35</v>
      </c>
      <c r="M225" s="15">
        <v>0</v>
      </c>
      <c r="N225" s="13" t="s">
        <v>35</v>
      </c>
      <c r="O225" s="13" t="s">
        <v>36</v>
      </c>
      <c r="P225" s="13" t="s">
        <v>35</v>
      </c>
      <c r="Q225" s="15">
        <v>13959366.233550001</v>
      </c>
      <c r="R225" s="15">
        <v>0</v>
      </c>
      <c r="S225" s="15">
        <v>9143815.3462999985</v>
      </c>
      <c r="T225" s="15">
        <v>0</v>
      </c>
      <c r="U225" s="16">
        <v>16</v>
      </c>
      <c r="V225" s="15">
        <v>0</v>
      </c>
      <c r="W225" s="15">
        <v>4151336.9717499996</v>
      </c>
      <c r="X225" s="16">
        <v>16</v>
      </c>
      <c r="Y225" s="15">
        <v>664213.9155</v>
      </c>
      <c r="Z225" s="15">
        <v>0</v>
      </c>
      <c r="AA225" s="16">
        <v>8</v>
      </c>
      <c r="AB225" s="15">
        <v>0</v>
      </c>
      <c r="AC225" s="15">
        <v>0</v>
      </c>
      <c r="AD225" s="35">
        <v>8</v>
      </c>
      <c r="AE225" s="15">
        <v>0</v>
      </c>
    </row>
    <row r="226" spans="1:31" x14ac:dyDescent="0.25">
      <c r="A226" s="13" t="s">
        <v>340</v>
      </c>
      <c r="B226" s="14" t="s">
        <v>594</v>
      </c>
      <c r="C226" s="13" t="s">
        <v>51</v>
      </c>
      <c r="D226" s="13" t="s">
        <v>67</v>
      </c>
      <c r="E226" s="13" t="s">
        <v>398</v>
      </c>
      <c r="F226" s="13" t="s">
        <v>439</v>
      </c>
      <c r="G226" s="13" t="s">
        <v>34</v>
      </c>
      <c r="H226" s="13" t="s">
        <v>598</v>
      </c>
      <c r="I226" s="15" t="s">
        <v>35</v>
      </c>
      <c r="J226" s="15" t="s">
        <v>35</v>
      </c>
      <c r="K226" s="15" t="s">
        <v>35</v>
      </c>
      <c r="L226" s="15" t="s">
        <v>35</v>
      </c>
      <c r="M226" s="15">
        <v>0</v>
      </c>
      <c r="N226" s="13" t="s">
        <v>35</v>
      </c>
      <c r="O226" s="13" t="s">
        <v>599</v>
      </c>
      <c r="P226" s="13" t="s">
        <v>600</v>
      </c>
      <c r="Q226" s="15">
        <v>452966.2</v>
      </c>
      <c r="R226" s="15">
        <v>0</v>
      </c>
      <c r="S226" s="15">
        <v>275869</v>
      </c>
      <c r="T226" s="15">
        <v>152670</v>
      </c>
      <c r="U226" s="16">
        <v>16</v>
      </c>
      <c r="V226" s="15">
        <v>24427.200000000001</v>
      </c>
      <c r="W226" s="15">
        <v>0</v>
      </c>
      <c r="X226" s="16">
        <v>16</v>
      </c>
      <c r="Y226" s="15">
        <v>0</v>
      </c>
      <c r="Z226" s="15">
        <v>0</v>
      </c>
      <c r="AA226" s="16">
        <v>8</v>
      </c>
      <c r="AB226" s="15">
        <v>0</v>
      </c>
      <c r="AC226" s="15">
        <v>0</v>
      </c>
      <c r="AD226" s="35">
        <v>8</v>
      </c>
      <c r="AE226" s="15">
        <v>0</v>
      </c>
    </row>
    <row r="227" spans="1:31" x14ac:dyDescent="0.25">
      <c r="A227" s="13" t="s">
        <v>342</v>
      </c>
      <c r="B227" s="14" t="s">
        <v>594</v>
      </c>
      <c r="C227" s="13" t="s">
        <v>51</v>
      </c>
      <c r="D227" s="13" t="s">
        <v>67</v>
      </c>
      <c r="E227" s="13" t="s">
        <v>398</v>
      </c>
      <c r="F227" s="13" t="s">
        <v>439</v>
      </c>
      <c r="G227" s="13" t="s">
        <v>34</v>
      </c>
      <c r="H227" s="13" t="s">
        <v>601</v>
      </c>
      <c r="I227" s="15" t="s">
        <v>35</v>
      </c>
      <c r="J227" s="15" t="s">
        <v>35</v>
      </c>
      <c r="K227" s="15" t="s">
        <v>35</v>
      </c>
      <c r="L227" s="15" t="s">
        <v>35</v>
      </c>
      <c r="M227" s="15">
        <v>0</v>
      </c>
      <c r="N227" s="13" t="s">
        <v>35</v>
      </c>
      <c r="O227" s="13" t="s">
        <v>36</v>
      </c>
      <c r="P227" s="13" t="s">
        <v>35</v>
      </c>
      <c r="Q227" s="15">
        <v>59968949.565099999</v>
      </c>
      <c r="R227" s="15">
        <v>0</v>
      </c>
      <c r="S227" s="15">
        <v>39391911.747299999</v>
      </c>
      <c r="T227" s="15">
        <v>0</v>
      </c>
      <c r="U227" s="16">
        <v>16</v>
      </c>
      <c r="V227" s="15">
        <v>0</v>
      </c>
      <c r="W227" s="15">
        <v>17738825.704999998</v>
      </c>
      <c r="X227" s="16">
        <v>16</v>
      </c>
      <c r="Y227" s="15">
        <v>2838212.1128000007</v>
      </c>
      <c r="Z227" s="15">
        <v>0</v>
      </c>
      <c r="AA227" s="16">
        <v>8</v>
      </c>
      <c r="AB227" s="15">
        <v>0</v>
      </c>
      <c r="AC227" s="15">
        <v>0</v>
      </c>
      <c r="AD227" s="35">
        <v>8</v>
      </c>
      <c r="AE227" s="15">
        <v>0</v>
      </c>
    </row>
    <row r="228" spans="1:31" x14ac:dyDescent="0.25">
      <c r="A228" s="13" t="s">
        <v>344</v>
      </c>
      <c r="B228" s="14" t="s">
        <v>602</v>
      </c>
      <c r="C228" s="13" t="s">
        <v>51</v>
      </c>
      <c r="D228" s="13" t="s">
        <v>39</v>
      </c>
      <c r="E228" s="13" t="s">
        <v>394</v>
      </c>
      <c r="F228" s="13" t="s">
        <v>575</v>
      </c>
      <c r="G228" s="13" t="s">
        <v>34</v>
      </c>
      <c r="H228" s="13" t="s">
        <v>603</v>
      </c>
      <c r="I228" s="15" t="s">
        <v>35</v>
      </c>
      <c r="J228" s="15" t="s">
        <v>35</v>
      </c>
      <c r="K228" s="15" t="s">
        <v>35</v>
      </c>
      <c r="L228" s="15" t="s">
        <v>35</v>
      </c>
      <c r="M228" s="15">
        <v>0</v>
      </c>
      <c r="N228" s="13" t="s">
        <v>35</v>
      </c>
      <c r="O228" s="13" t="s">
        <v>36</v>
      </c>
      <c r="P228" s="13" t="s">
        <v>35</v>
      </c>
      <c r="Q228" s="15">
        <f>SUBTOTAL(9,R228:AE228)</f>
        <v>113233160.29705003</v>
      </c>
      <c r="R228" s="15">
        <v>0</v>
      </c>
      <c r="S228" s="15">
        <v>74788058.110850021</v>
      </c>
      <c r="T228" s="15">
        <v>0</v>
      </c>
      <c r="U228" s="16">
        <v>16</v>
      </c>
      <c r="V228" s="15">
        <v>0</v>
      </c>
      <c r="W228" s="15">
        <v>33142288.091600001</v>
      </c>
      <c r="X228" s="16">
        <v>16</v>
      </c>
      <c r="Y228" s="15">
        <v>5302766.0946000004</v>
      </c>
      <c r="Z228" s="15">
        <v>0</v>
      </c>
      <c r="AA228" s="16">
        <v>8</v>
      </c>
      <c r="AB228" s="15">
        <v>0</v>
      </c>
      <c r="AC228" s="15">
        <v>0</v>
      </c>
      <c r="AD228" s="35">
        <v>8</v>
      </c>
      <c r="AE228" s="15">
        <v>0</v>
      </c>
    </row>
    <row r="229" spans="1:31" x14ac:dyDescent="0.25">
      <c r="A229" s="13" t="s">
        <v>348</v>
      </c>
      <c r="B229" s="14" t="s">
        <v>602</v>
      </c>
      <c r="C229" s="13" t="s">
        <v>51</v>
      </c>
      <c r="D229" s="13" t="s">
        <v>33</v>
      </c>
      <c r="E229" s="13" t="s">
        <v>52</v>
      </c>
      <c r="F229" s="13" t="s">
        <v>631</v>
      </c>
      <c r="G229" s="13" t="s">
        <v>34</v>
      </c>
      <c r="H229" s="13" t="s">
        <v>632</v>
      </c>
      <c r="I229" s="15" t="s">
        <v>35</v>
      </c>
      <c r="J229" s="15" t="s">
        <v>35</v>
      </c>
      <c r="K229" s="15" t="s">
        <v>35</v>
      </c>
      <c r="L229" s="15" t="s">
        <v>35</v>
      </c>
      <c r="M229" s="15">
        <v>0</v>
      </c>
      <c r="N229" s="13" t="s">
        <v>35</v>
      </c>
      <c r="O229" s="13" t="s">
        <v>36</v>
      </c>
      <c r="P229" s="13" t="s">
        <v>35</v>
      </c>
      <c r="Q229" s="15">
        <v>76083525.047899991</v>
      </c>
      <c r="R229" s="15">
        <v>0</v>
      </c>
      <c r="S229" s="15">
        <v>47244359.812649995</v>
      </c>
      <c r="T229" s="15">
        <v>0</v>
      </c>
      <c r="U229" s="16">
        <v>16</v>
      </c>
      <c r="V229" s="15">
        <v>0</v>
      </c>
      <c r="W229" s="15">
        <v>24727140.980749995</v>
      </c>
      <c r="X229" s="16">
        <v>16</v>
      </c>
      <c r="Y229" s="15">
        <v>3956342.5568999993</v>
      </c>
      <c r="Z229" s="15">
        <v>0</v>
      </c>
      <c r="AA229" s="16">
        <v>8</v>
      </c>
      <c r="AB229" s="15">
        <v>0</v>
      </c>
      <c r="AC229" s="15">
        <v>144149.72</v>
      </c>
      <c r="AD229" s="35">
        <v>8</v>
      </c>
      <c r="AE229" s="15">
        <v>11531.9776</v>
      </c>
    </row>
    <row r="230" spans="1:31" x14ac:dyDescent="0.25">
      <c r="A230" s="13" t="s">
        <v>350</v>
      </c>
      <c r="B230" s="14" t="s">
        <v>602</v>
      </c>
      <c r="C230" s="13" t="s">
        <v>51</v>
      </c>
      <c r="D230" s="13" t="s">
        <v>49</v>
      </c>
      <c r="E230" s="13" t="s">
        <v>230</v>
      </c>
      <c r="F230" s="13" t="s">
        <v>604</v>
      </c>
      <c r="G230" s="13" t="s">
        <v>34</v>
      </c>
      <c r="H230" s="13" t="s">
        <v>605</v>
      </c>
      <c r="I230" s="15" t="s">
        <v>35</v>
      </c>
      <c r="J230" s="15" t="s">
        <v>35</v>
      </c>
      <c r="K230" s="15" t="s">
        <v>35</v>
      </c>
      <c r="L230" s="15" t="s">
        <v>35</v>
      </c>
      <c r="M230" s="15">
        <v>0</v>
      </c>
      <c r="N230" s="13" t="s">
        <v>35</v>
      </c>
      <c r="O230" s="13" t="s">
        <v>36</v>
      </c>
      <c r="P230" s="13" t="s">
        <v>35</v>
      </c>
      <c r="Q230" s="15">
        <v>49691691.320399985</v>
      </c>
      <c r="R230" s="15">
        <v>0</v>
      </c>
      <c r="S230" s="15">
        <v>37148414.165650003</v>
      </c>
      <c r="T230" s="15">
        <v>0</v>
      </c>
      <c r="U230" s="16">
        <v>16</v>
      </c>
      <c r="V230" s="15">
        <v>0</v>
      </c>
      <c r="W230" s="15">
        <v>10813169.961050002</v>
      </c>
      <c r="X230" s="16">
        <v>16</v>
      </c>
      <c r="Y230" s="15">
        <v>1730107.1936999999</v>
      </c>
      <c r="Z230" s="15">
        <v>0</v>
      </c>
      <c r="AA230" s="16">
        <v>8</v>
      </c>
      <c r="AB230" s="15">
        <v>0</v>
      </c>
      <c r="AC230" s="15">
        <v>0</v>
      </c>
      <c r="AD230" s="35">
        <v>8</v>
      </c>
      <c r="AE230" s="15">
        <v>0</v>
      </c>
    </row>
    <row r="231" spans="1:31" x14ac:dyDescent="0.25">
      <c r="A231" s="13" t="s">
        <v>355</v>
      </c>
      <c r="B231" s="14" t="s">
        <v>602</v>
      </c>
      <c r="C231" s="13" t="s">
        <v>51</v>
      </c>
      <c r="D231" s="13" t="s">
        <v>38</v>
      </c>
      <c r="E231" s="13" t="s">
        <v>392</v>
      </c>
      <c r="F231" s="13" t="s">
        <v>627</v>
      </c>
      <c r="G231" s="13" t="s">
        <v>34</v>
      </c>
      <c r="H231" s="13" t="s">
        <v>691</v>
      </c>
      <c r="I231" s="15" t="s">
        <v>35</v>
      </c>
      <c r="J231" s="15" t="s">
        <v>35</v>
      </c>
      <c r="K231" s="15" t="s">
        <v>35</v>
      </c>
      <c r="L231" s="15" t="s">
        <v>35</v>
      </c>
      <c r="M231" s="15">
        <v>0</v>
      </c>
      <c r="N231" s="13" t="s">
        <v>35</v>
      </c>
      <c r="O231" s="13" t="s">
        <v>36</v>
      </c>
      <c r="P231" s="13" t="s">
        <v>35</v>
      </c>
      <c r="Q231" s="15">
        <v>45195039.214200005</v>
      </c>
      <c r="R231" s="15">
        <v>0</v>
      </c>
      <c r="S231" s="15">
        <v>28962525.430800013</v>
      </c>
      <c r="T231" s="15">
        <v>0</v>
      </c>
      <c r="U231" s="16">
        <v>16</v>
      </c>
      <c r="V231" s="15">
        <v>0</v>
      </c>
      <c r="W231" s="15">
        <v>13993546.365</v>
      </c>
      <c r="X231" s="16">
        <v>16</v>
      </c>
      <c r="Y231" s="15">
        <v>2238967.4184000003</v>
      </c>
      <c r="Z231" s="15">
        <v>0</v>
      </c>
      <c r="AA231" s="16">
        <v>8</v>
      </c>
      <c r="AB231" s="15">
        <v>0</v>
      </c>
      <c r="AC231" s="15">
        <v>0</v>
      </c>
      <c r="AD231" s="35">
        <v>8</v>
      </c>
      <c r="AE231" s="15">
        <v>0</v>
      </c>
    </row>
    <row r="232" spans="1:31" x14ac:dyDescent="0.25">
      <c r="A232" s="13" t="s">
        <v>357</v>
      </c>
      <c r="B232" s="14" t="s">
        <v>602</v>
      </c>
      <c r="C232" s="13" t="s">
        <v>51</v>
      </c>
      <c r="D232" s="13" t="s">
        <v>38</v>
      </c>
      <c r="E232" s="13" t="s">
        <v>392</v>
      </c>
      <c r="F232" s="13" t="s">
        <v>627</v>
      </c>
      <c r="G232" s="13" t="s">
        <v>34</v>
      </c>
      <c r="H232" s="13" t="s">
        <v>692</v>
      </c>
      <c r="I232" s="15" t="s">
        <v>35</v>
      </c>
      <c r="J232" s="15" t="s">
        <v>35</v>
      </c>
      <c r="K232" s="15" t="s">
        <v>35</v>
      </c>
      <c r="L232" s="15" t="s">
        <v>35</v>
      </c>
      <c r="M232" s="15">
        <v>0</v>
      </c>
      <c r="N232" s="13" t="s">
        <v>35</v>
      </c>
      <c r="O232" s="13" t="s">
        <v>36</v>
      </c>
      <c r="P232" s="13" t="s">
        <v>35</v>
      </c>
      <c r="Q232" s="15">
        <v>34553891.670200005</v>
      </c>
      <c r="R232" s="15">
        <v>0</v>
      </c>
      <c r="S232" s="15">
        <v>21772318.709399998</v>
      </c>
      <c r="T232" s="15">
        <v>0</v>
      </c>
      <c r="U232" s="16">
        <v>16</v>
      </c>
      <c r="V232" s="15">
        <v>0</v>
      </c>
      <c r="W232" s="15">
        <v>10750180.66</v>
      </c>
      <c r="X232" s="16">
        <v>16</v>
      </c>
      <c r="Y232" s="15">
        <v>1720028.9055999997</v>
      </c>
      <c r="Z232" s="15">
        <v>0</v>
      </c>
      <c r="AA232" s="16">
        <v>8</v>
      </c>
      <c r="AB232" s="15">
        <v>0</v>
      </c>
      <c r="AC232" s="15">
        <v>288299.44</v>
      </c>
      <c r="AD232" s="35">
        <v>8</v>
      </c>
      <c r="AE232" s="15">
        <v>23063.9552</v>
      </c>
    </row>
    <row r="233" spans="1:31" x14ac:dyDescent="0.25">
      <c r="A233" s="13" t="s">
        <v>359</v>
      </c>
      <c r="B233" s="14" t="s">
        <v>602</v>
      </c>
      <c r="C233" s="13" t="s">
        <v>51</v>
      </c>
      <c r="D233" s="13" t="s">
        <v>67</v>
      </c>
      <c r="E233" s="13" t="s">
        <v>398</v>
      </c>
      <c r="F233" s="13" t="s">
        <v>446</v>
      </c>
      <c r="G233" s="13" t="s">
        <v>34</v>
      </c>
      <c r="H233" s="13" t="s">
        <v>606</v>
      </c>
      <c r="I233" s="15" t="s">
        <v>35</v>
      </c>
      <c r="J233" s="15" t="s">
        <v>35</v>
      </c>
      <c r="K233" s="15" t="s">
        <v>35</v>
      </c>
      <c r="L233" s="15" t="s">
        <v>35</v>
      </c>
      <c r="M233" s="15">
        <v>0</v>
      </c>
      <c r="N233" s="13" t="s">
        <v>35</v>
      </c>
      <c r="O233" s="13" t="s">
        <v>36</v>
      </c>
      <c r="P233" s="13" t="s">
        <v>35</v>
      </c>
      <c r="Q233" s="15">
        <v>94579029.81659998</v>
      </c>
      <c r="R233" s="15">
        <v>0</v>
      </c>
      <c r="S233" s="15">
        <v>57609001.372549996</v>
      </c>
      <c r="T233" s="15">
        <v>0</v>
      </c>
      <c r="U233" s="16">
        <v>16</v>
      </c>
      <c r="V233" s="15">
        <v>0</v>
      </c>
      <c r="W233" s="15">
        <v>31870714.175950006</v>
      </c>
      <c r="X233" s="16">
        <v>16</v>
      </c>
      <c r="Y233" s="15">
        <v>5099314.2680999991</v>
      </c>
      <c r="Z233" s="15">
        <v>0</v>
      </c>
      <c r="AA233" s="16">
        <v>8</v>
      </c>
      <c r="AB233" s="15">
        <v>0</v>
      </c>
      <c r="AC233" s="15">
        <v>0</v>
      </c>
      <c r="AD233" s="35">
        <v>8</v>
      </c>
      <c r="AE233" s="15">
        <v>0</v>
      </c>
    </row>
    <row r="234" spans="1:31" x14ac:dyDescent="0.25">
      <c r="A234" s="13" t="s">
        <v>363</v>
      </c>
      <c r="B234" s="14" t="s">
        <v>602</v>
      </c>
      <c r="C234" s="13" t="s">
        <v>51</v>
      </c>
      <c r="D234" s="13" t="s">
        <v>67</v>
      </c>
      <c r="E234" s="13" t="s">
        <v>398</v>
      </c>
      <c r="F234" s="13" t="s">
        <v>446</v>
      </c>
      <c r="G234" s="13" t="s">
        <v>34</v>
      </c>
      <c r="H234" s="13" t="s">
        <v>607</v>
      </c>
      <c r="I234" s="15" t="s">
        <v>35</v>
      </c>
      <c r="J234" s="15" t="s">
        <v>35</v>
      </c>
      <c r="K234" s="15" t="s">
        <v>35</v>
      </c>
      <c r="L234" s="15" t="s">
        <v>35</v>
      </c>
      <c r="M234" s="15">
        <v>0</v>
      </c>
      <c r="N234" s="13" t="s">
        <v>35</v>
      </c>
      <c r="O234" s="13" t="s">
        <v>248</v>
      </c>
      <c r="P234" s="13" t="s">
        <v>249</v>
      </c>
      <c r="Q234" s="15">
        <v>858736.495</v>
      </c>
      <c r="R234" s="15">
        <v>0</v>
      </c>
      <c r="S234" s="15">
        <v>580359.69499999995</v>
      </c>
      <c r="T234" s="15">
        <v>239980</v>
      </c>
      <c r="U234" s="16">
        <v>16</v>
      </c>
      <c r="V234" s="15">
        <v>38396.800000000003</v>
      </c>
      <c r="W234" s="15">
        <v>0</v>
      </c>
      <c r="X234" s="16">
        <v>16</v>
      </c>
      <c r="Y234" s="15">
        <v>0</v>
      </c>
      <c r="Z234" s="15">
        <v>0</v>
      </c>
      <c r="AA234" s="16">
        <v>8</v>
      </c>
      <c r="AB234" s="15">
        <v>0</v>
      </c>
      <c r="AC234" s="15">
        <v>0</v>
      </c>
      <c r="AD234" s="35">
        <v>8</v>
      </c>
      <c r="AE234" s="15">
        <v>0</v>
      </c>
    </row>
    <row r="235" spans="1:31" x14ac:dyDescent="0.25">
      <c r="A235" s="13" t="s">
        <v>365</v>
      </c>
      <c r="B235" s="14" t="s">
        <v>602</v>
      </c>
      <c r="C235" s="13" t="s">
        <v>51</v>
      </c>
      <c r="D235" s="13" t="s">
        <v>67</v>
      </c>
      <c r="E235" s="13" t="s">
        <v>398</v>
      </c>
      <c r="F235" s="13" t="s">
        <v>446</v>
      </c>
      <c r="G235" s="13" t="s">
        <v>34</v>
      </c>
      <c r="H235" s="13" t="s">
        <v>608</v>
      </c>
      <c r="I235" s="15" t="s">
        <v>35</v>
      </c>
      <c r="J235" s="15" t="s">
        <v>35</v>
      </c>
      <c r="K235" s="15" t="s">
        <v>35</v>
      </c>
      <c r="L235" s="15" t="s">
        <v>35</v>
      </c>
      <c r="M235" s="15">
        <v>0</v>
      </c>
      <c r="N235" s="13" t="s">
        <v>35</v>
      </c>
      <c r="O235" s="13" t="s">
        <v>36</v>
      </c>
      <c r="P235" s="13" t="s">
        <v>35</v>
      </c>
      <c r="Q235" s="15">
        <v>6951884.1299000001</v>
      </c>
      <c r="R235" s="15">
        <v>0</v>
      </c>
      <c r="S235" s="15">
        <v>5410150.0655000005</v>
      </c>
      <c r="T235" s="15">
        <v>0</v>
      </c>
      <c r="U235" s="16">
        <v>16</v>
      </c>
      <c r="V235" s="15">
        <v>0</v>
      </c>
      <c r="W235" s="15">
        <v>1329081.0900000001</v>
      </c>
      <c r="X235" s="16">
        <v>16</v>
      </c>
      <c r="Y235" s="15">
        <v>212652.97440000001</v>
      </c>
      <c r="Z235" s="15">
        <v>0</v>
      </c>
      <c r="AA235" s="16">
        <v>8</v>
      </c>
      <c r="AB235" s="15">
        <v>0</v>
      </c>
      <c r="AC235" s="15">
        <v>0</v>
      </c>
      <c r="AD235" s="35">
        <v>8</v>
      </c>
      <c r="AE235" s="15">
        <v>0</v>
      </c>
    </row>
    <row r="236" spans="1:31" x14ac:dyDescent="0.25">
      <c r="A236" s="13" t="s">
        <v>367</v>
      </c>
      <c r="B236" s="14" t="s">
        <v>609</v>
      </c>
      <c r="C236" s="13" t="s">
        <v>51</v>
      </c>
      <c r="D236" s="13" t="s">
        <v>39</v>
      </c>
      <c r="E236" s="13" t="s">
        <v>394</v>
      </c>
      <c r="F236" s="13" t="s">
        <v>604</v>
      </c>
      <c r="G236" s="13" t="s">
        <v>34</v>
      </c>
      <c r="H236" s="13" t="s">
        <v>610</v>
      </c>
      <c r="I236" s="15" t="s">
        <v>35</v>
      </c>
      <c r="J236" s="15" t="s">
        <v>35</v>
      </c>
      <c r="K236" s="15" t="s">
        <v>35</v>
      </c>
      <c r="L236" s="15" t="s">
        <v>35</v>
      </c>
      <c r="M236" s="15">
        <v>0</v>
      </c>
      <c r="N236" s="13" t="s">
        <v>35</v>
      </c>
      <c r="O236" s="13" t="s">
        <v>36</v>
      </c>
      <c r="P236" s="13" t="s">
        <v>35</v>
      </c>
      <c r="Q236" s="15">
        <f>SUBTOTAL(9,R236:AE236)</f>
        <v>75349108.488299966</v>
      </c>
      <c r="R236" s="15">
        <v>0</v>
      </c>
      <c r="S236" s="15">
        <v>51074263.870599985</v>
      </c>
      <c r="T236" s="15">
        <v>0</v>
      </c>
      <c r="U236" s="16">
        <v>16</v>
      </c>
      <c r="V236" s="15">
        <v>0</v>
      </c>
      <c r="W236" s="15">
        <v>20792340.448399995</v>
      </c>
      <c r="X236" s="16">
        <v>16</v>
      </c>
      <c r="Y236" s="15">
        <v>3326774.4716999996</v>
      </c>
      <c r="Z236" s="15">
        <v>0</v>
      </c>
      <c r="AA236" s="16">
        <v>8</v>
      </c>
      <c r="AB236" s="15">
        <v>0</v>
      </c>
      <c r="AC236" s="15">
        <v>144149.72</v>
      </c>
      <c r="AD236" s="35">
        <v>8</v>
      </c>
      <c r="AE236" s="15">
        <v>11531.9776</v>
      </c>
    </row>
    <row r="237" spans="1:31" x14ac:dyDescent="0.25">
      <c r="A237" s="13" t="s">
        <v>368</v>
      </c>
      <c r="B237" s="14" t="s">
        <v>609</v>
      </c>
      <c r="C237" s="13" t="s">
        <v>51</v>
      </c>
      <c r="D237" s="13" t="s">
        <v>33</v>
      </c>
      <c r="E237" s="13" t="s">
        <v>52</v>
      </c>
      <c r="F237" s="13" t="s">
        <v>633</v>
      </c>
      <c r="G237" s="13" t="s">
        <v>34</v>
      </c>
      <c r="H237" s="13" t="s">
        <v>634</v>
      </c>
      <c r="I237" s="15" t="s">
        <v>35</v>
      </c>
      <c r="J237" s="15" t="s">
        <v>35</v>
      </c>
      <c r="K237" s="15" t="s">
        <v>35</v>
      </c>
      <c r="L237" s="15" t="s">
        <v>35</v>
      </c>
      <c r="M237" s="15">
        <v>0</v>
      </c>
      <c r="N237" s="13" t="s">
        <v>35</v>
      </c>
      <c r="O237" s="13" t="s">
        <v>36</v>
      </c>
      <c r="P237" s="13" t="s">
        <v>35</v>
      </c>
      <c r="Q237" s="15">
        <v>60409323.187599994</v>
      </c>
      <c r="R237" s="15">
        <v>0</v>
      </c>
      <c r="S237" s="15">
        <v>41593600.581650004</v>
      </c>
      <c r="T237" s="15">
        <v>0</v>
      </c>
      <c r="U237" s="16">
        <v>16</v>
      </c>
      <c r="V237" s="15">
        <v>0</v>
      </c>
      <c r="W237" s="15">
        <v>16220450.522349995</v>
      </c>
      <c r="X237" s="16">
        <v>16</v>
      </c>
      <c r="Y237" s="15">
        <v>2595272.0835999991</v>
      </c>
      <c r="Z237" s="15">
        <v>0</v>
      </c>
      <c r="AA237" s="16">
        <v>8</v>
      </c>
      <c r="AB237" s="15">
        <v>0</v>
      </c>
      <c r="AC237" s="15">
        <v>0</v>
      </c>
      <c r="AD237" s="35">
        <v>8</v>
      </c>
      <c r="AE237" s="15">
        <v>0</v>
      </c>
    </row>
    <row r="238" spans="1:31" x14ac:dyDescent="0.25">
      <c r="A238" s="13" t="s">
        <v>369</v>
      </c>
      <c r="B238" s="14" t="s">
        <v>609</v>
      </c>
      <c r="C238" s="13" t="s">
        <v>51</v>
      </c>
      <c r="D238" s="13" t="s">
        <v>49</v>
      </c>
      <c r="E238" s="13" t="s">
        <v>230</v>
      </c>
      <c r="F238" s="13" t="s">
        <v>611</v>
      </c>
      <c r="G238" s="13" t="s">
        <v>34</v>
      </c>
      <c r="H238" s="13" t="s">
        <v>612</v>
      </c>
      <c r="I238" s="15" t="s">
        <v>35</v>
      </c>
      <c r="J238" s="15" t="s">
        <v>35</v>
      </c>
      <c r="K238" s="15" t="s">
        <v>35</v>
      </c>
      <c r="L238" s="15" t="s">
        <v>35</v>
      </c>
      <c r="M238" s="15">
        <v>0</v>
      </c>
      <c r="N238" s="13" t="s">
        <v>35</v>
      </c>
      <c r="O238" s="13" t="s">
        <v>36</v>
      </c>
      <c r="P238" s="13" t="s">
        <v>35</v>
      </c>
      <c r="Q238" s="15">
        <v>13547361.357799999</v>
      </c>
      <c r="R238" s="15">
        <v>0</v>
      </c>
      <c r="S238" s="15">
        <v>7159715.6121999994</v>
      </c>
      <c r="T238" s="15">
        <v>0</v>
      </c>
      <c r="U238" s="16">
        <v>16</v>
      </c>
      <c r="V238" s="15">
        <v>0</v>
      </c>
      <c r="W238" s="15">
        <v>5506591.1600000001</v>
      </c>
      <c r="X238" s="16">
        <v>16</v>
      </c>
      <c r="Y238" s="15">
        <v>881054.58559999999</v>
      </c>
      <c r="Z238" s="15">
        <v>0</v>
      </c>
      <c r="AA238" s="16">
        <v>8</v>
      </c>
      <c r="AB238" s="15">
        <v>0</v>
      </c>
      <c r="AC238" s="15">
        <v>0</v>
      </c>
      <c r="AD238" s="35">
        <v>8</v>
      </c>
      <c r="AE238" s="15">
        <v>0</v>
      </c>
    </row>
    <row r="239" spans="1:31" x14ac:dyDescent="0.25">
      <c r="A239" s="13" t="s">
        <v>408</v>
      </c>
      <c r="B239" s="14" t="s">
        <v>609</v>
      </c>
      <c r="C239" s="13" t="s">
        <v>51</v>
      </c>
      <c r="D239" s="13" t="s">
        <v>49</v>
      </c>
      <c r="E239" s="13" t="s">
        <v>230</v>
      </c>
      <c r="F239" s="13" t="s">
        <v>611</v>
      </c>
      <c r="G239" s="13" t="s">
        <v>34</v>
      </c>
      <c r="H239" s="13" t="s">
        <v>613</v>
      </c>
      <c r="I239" s="15" t="s">
        <v>35</v>
      </c>
      <c r="J239" s="15" t="s">
        <v>35</v>
      </c>
      <c r="K239" s="15" t="s">
        <v>35</v>
      </c>
      <c r="L239" s="15" t="s">
        <v>35</v>
      </c>
      <c r="M239" s="15">
        <v>0</v>
      </c>
      <c r="N239" s="13" t="s">
        <v>35</v>
      </c>
      <c r="O239" s="13" t="s">
        <v>614</v>
      </c>
      <c r="P239" s="13" t="s">
        <v>615</v>
      </c>
      <c r="Q239" s="15">
        <v>564635.87</v>
      </c>
      <c r="R239" s="15">
        <v>0</v>
      </c>
      <c r="S239" s="15">
        <v>416791.55000000005</v>
      </c>
      <c r="T239" s="15">
        <v>127452</v>
      </c>
      <c r="U239" s="16">
        <v>16</v>
      </c>
      <c r="V239" s="15">
        <v>20392.32</v>
      </c>
      <c r="W239" s="15">
        <v>0</v>
      </c>
      <c r="X239" s="16">
        <v>16</v>
      </c>
      <c r="Y239" s="15">
        <v>0</v>
      </c>
      <c r="Z239" s="15">
        <v>0</v>
      </c>
      <c r="AA239" s="16">
        <v>8</v>
      </c>
      <c r="AB239" s="15">
        <v>0</v>
      </c>
      <c r="AC239" s="15">
        <v>0</v>
      </c>
      <c r="AD239" s="35">
        <v>8</v>
      </c>
      <c r="AE239" s="15">
        <v>0</v>
      </c>
    </row>
    <row r="240" spans="1:31" x14ac:dyDescent="0.25">
      <c r="A240" s="13" t="s">
        <v>409</v>
      </c>
      <c r="B240" s="14" t="s">
        <v>609</v>
      </c>
      <c r="C240" s="13" t="s">
        <v>51</v>
      </c>
      <c r="D240" s="13" t="s">
        <v>49</v>
      </c>
      <c r="E240" s="13" t="s">
        <v>230</v>
      </c>
      <c r="F240" s="13" t="s">
        <v>611</v>
      </c>
      <c r="G240" s="13" t="s">
        <v>34</v>
      </c>
      <c r="H240" s="13" t="s">
        <v>616</v>
      </c>
      <c r="I240" s="15" t="s">
        <v>35</v>
      </c>
      <c r="J240" s="15" t="s">
        <v>35</v>
      </c>
      <c r="K240" s="15" t="s">
        <v>35</v>
      </c>
      <c r="L240" s="15" t="s">
        <v>35</v>
      </c>
      <c r="M240" s="15">
        <v>0</v>
      </c>
      <c r="N240" s="13" t="s">
        <v>35</v>
      </c>
      <c r="O240" s="13" t="s">
        <v>36</v>
      </c>
      <c r="P240" s="13" t="s">
        <v>35</v>
      </c>
      <c r="Q240" s="15">
        <v>16081327.571449999</v>
      </c>
      <c r="R240" s="15">
        <v>0</v>
      </c>
      <c r="S240" s="15">
        <v>8729694.0911999997</v>
      </c>
      <c r="T240" s="15">
        <v>0</v>
      </c>
      <c r="U240" s="16">
        <v>16</v>
      </c>
      <c r="V240" s="15">
        <v>0</v>
      </c>
      <c r="W240" s="15">
        <v>6337615.0691499989</v>
      </c>
      <c r="X240" s="16">
        <v>16</v>
      </c>
      <c r="Y240" s="15">
        <v>1014018.4110999999</v>
      </c>
      <c r="Z240" s="15">
        <v>0</v>
      </c>
      <c r="AA240" s="16">
        <v>8</v>
      </c>
      <c r="AB240" s="15">
        <v>0</v>
      </c>
      <c r="AC240" s="15">
        <v>0</v>
      </c>
      <c r="AD240" s="35">
        <v>8</v>
      </c>
      <c r="AE240" s="15">
        <v>0</v>
      </c>
    </row>
    <row r="241" spans="1:31" x14ac:dyDescent="0.25">
      <c r="A241" s="13" t="s">
        <v>410</v>
      </c>
      <c r="B241" s="14" t="s">
        <v>609</v>
      </c>
      <c r="C241" s="13" t="s">
        <v>51</v>
      </c>
      <c r="D241" s="13" t="s">
        <v>38</v>
      </c>
      <c r="E241" s="13" t="s">
        <v>392</v>
      </c>
      <c r="F241" s="13" t="s">
        <v>629</v>
      </c>
      <c r="G241" s="13" t="s">
        <v>34</v>
      </c>
      <c r="H241" s="13" t="s">
        <v>693</v>
      </c>
      <c r="I241" s="15" t="s">
        <v>35</v>
      </c>
      <c r="J241" s="15" t="s">
        <v>35</v>
      </c>
      <c r="K241" s="15" t="s">
        <v>35</v>
      </c>
      <c r="L241" s="15" t="s">
        <v>35</v>
      </c>
      <c r="M241" s="15">
        <v>0</v>
      </c>
      <c r="N241" s="13" t="s">
        <v>35</v>
      </c>
      <c r="O241" s="13" t="s">
        <v>36</v>
      </c>
      <c r="P241" s="13" t="s">
        <v>35</v>
      </c>
      <c r="Q241" s="15">
        <v>52035782.296699993</v>
      </c>
      <c r="R241" s="15">
        <v>0</v>
      </c>
      <c r="S241" s="15">
        <v>33358860.7949</v>
      </c>
      <c r="T241" s="15">
        <v>0</v>
      </c>
      <c r="U241" s="16">
        <v>16</v>
      </c>
      <c r="V241" s="15">
        <v>0</v>
      </c>
      <c r="W241" s="15">
        <v>15966586.0381</v>
      </c>
      <c r="X241" s="16">
        <v>16</v>
      </c>
      <c r="Y241" s="15">
        <v>2554653.7660999997</v>
      </c>
      <c r="Z241" s="15">
        <v>0</v>
      </c>
      <c r="AA241" s="16">
        <v>8</v>
      </c>
      <c r="AB241" s="15">
        <v>0</v>
      </c>
      <c r="AC241" s="15">
        <v>144149.72</v>
      </c>
      <c r="AD241" s="35">
        <v>8</v>
      </c>
      <c r="AE241" s="15">
        <v>11531.9776</v>
      </c>
    </row>
    <row r="242" spans="1:31" x14ac:dyDescent="0.25">
      <c r="A242" s="13" t="s">
        <v>411</v>
      </c>
      <c r="B242" s="14" t="s">
        <v>609</v>
      </c>
      <c r="C242" s="13" t="s">
        <v>51</v>
      </c>
      <c r="D242" s="13" t="s">
        <v>67</v>
      </c>
      <c r="E242" s="13" t="s">
        <v>398</v>
      </c>
      <c r="F242" s="13" t="s">
        <v>458</v>
      </c>
      <c r="G242" s="13" t="s">
        <v>34</v>
      </c>
      <c r="H242" s="13" t="s">
        <v>617</v>
      </c>
      <c r="I242" s="15" t="s">
        <v>35</v>
      </c>
      <c r="J242" s="15" t="s">
        <v>35</v>
      </c>
      <c r="K242" s="15" t="s">
        <v>35</v>
      </c>
      <c r="L242" s="15" t="s">
        <v>35</v>
      </c>
      <c r="M242" s="15">
        <v>0</v>
      </c>
      <c r="N242" s="13" t="s">
        <v>35</v>
      </c>
      <c r="O242" s="13" t="s">
        <v>36</v>
      </c>
      <c r="P242" s="13" t="s">
        <v>35</v>
      </c>
      <c r="Q242" s="15">
        <v>69000460.209849983</v>
      </c>
      <c r="R242" s="15">
        <v>0</v>
      </c>
      <c r="S242" s="15">
        <v>49574854.99614998</v>
      </c>
      <c r="T242" s="15">
        <v>0</v>
      </c>
      <c r="U242" s="16">
        <v>16</v>
      </c>
      <c r="V242" s="15">
        <v>0</v>
      </c>
      <c r="W242" s="15">
        <v>16746211.391100002</v>
      </c>
      <c r="X242" s="16">
        <v>16</v>
      </c>
      <c r="Y242" s="15">
        <v>2679393.8226000001</v>
      </c>
      <c r="Z242" s="15">
        <v>0</v>
      </c>
      <c r="AA242" s="16">
        <v>8</v>
      </c>
      <c r="AB242" s="15">
        <v>0</v>
      </c>
      <c r="AC242" s="15">
        <v>0</v>
      </c>
      <c r="AD242" s="35">
        <v>8</v>
      </c>
      <c r="AE242" s="15">
        <v>0</v>
      </c>
    </row>
    <row r="243" spans="1:31" s="57" customFormat="1" x14ac:dyDescent="0.25">
      <c r="A243" s="52" t="s">
        <v>564</v>
      </c>
      <c r="B243" s="53" t="s">
        <v>635</v>
      </c>
      <c r="C243" s="52" t="s">
        <v>51</v>
      </c>
      <c r="D243" s="52" t="s">
        <v>39</v>
      </c>
      <c r="E243" s="52" t="s">
        <v>394</v>
      </c>
      <c r="F243" s="52" t="s">
        <v>611</v>
      </c>
      <c r="G243" s="52" t="s">
        <v>34</v>
      </c>
      <c r="H243" s="52" t="s">
        <v>716</v>
      </c>
      <c r="I243" s="54" t="s">
        <v>35</v>
      </c>
      <c r="J243" s="54" t="s">
        <v>35</v>
      </c>
      <c r="K243" s="54" t="s">
        <v>35</v>
      </c>
      <c r="L243" s="54" t="s">
        <v>35</v>
      </c>
      <c r="M243" s="54">
        <v>0</v>
      </c>
      <c r="N243" s="52" t="s">
        <v>35</v>
      </c>
      <c r="O243" s="52" t="s">
        <v>36</v>
      </c>
      <c r="P243" s="52" t="s">
        <v>35</v>
      </c>
      <c r="Q243" s="54">
        <f t="shared" ref="Q243:Q274" si="6">SUM(S243:AE243)</f>
        <v>18905017.625550002</v>
      </c>
      <c r="R243" s="54">
        <v>0</v>
      </c>
      <c r="S243" s="54">
        <v>10872283.985450001</v>
      </c>
      <c r="T243" s="54">
        <v>0</v>
      </c>
      <c r="U243" s="55">
        <v>16</v>
      </c>
      <c r="V243" s="54">
        <v>0</v>
      </c>
      <c r="W243" s="54">
        <v>6924729.0000999998</v>
      </c>
      <c r="X243" s="55">
        <v>16</v>
      </c>
      <c r="Y243" s="54">
        <v>1107956.6399999999</v>
      </c>
      <c r="Z243" s="54">
        <v>0</v>
      </c>
      <c r="AA243" s="55">
        <v>8</v>
      </c>
      <c r="AB243" s="54">
        <v>0</v>
      </c>
      <c r="AC243" s="54">
        <v>0</v>
      </c>
      <c r="AD243" s="56">
        <v>8</v>
      </c>
      <c r="AE243" s="54">
        <v>0</v>
      </c>
    </row>
    <row r="244" spans="1:31" s="57" customFormat="1" x14ac:dyDescent="0.25">
      <c r="A244" s="52" t="s">
        <v>1019</v>
      </c>
      <c r="B244" s="53" t="s">
        <v>635</v>
      </c>
      <c r="C244" s="52" t="s">
        <v>51</v>
      </c>
      <c r="D244" s="52" t="s">
        <v>39</v>
      </c>
      <c r="E244" s="52" t="s">
        <v>394</v>
      </c>
      <c r="F244" s="52" t="s">
        <v>611</v>
      </c>
      <c r="G244" s="52" t="s">
        <v>34</v>
      </c>
      <c r="H244" s="52" t="s">
        <v>717</v>
      </c>
      <c r="I244" s="54" t="s">
        <v>35</v>
      </c>
      <c r="J244" s="54" t="s">
        <v>35</v>
      </c>
      <c r="K244" s="54" t="s">
        <v>35</v>
      </c>
      <c r="L244" s="54" t="s">
        <v>35</v>
      </c>
      <c r="M244" s="54">
        <v>0</v>
      </c>
      <c r="N244" s="52" t="s">
        <v>35</v>
      </c>
      <c r="O244" s="52" t="s">
        <v>623</v>
      </c>
      <c r="P244" s="52" t="s">
        <v>624</v>
      </c>
      <c r="Q244" s="54">
        <f t="shared" si="6"/>
        <v>3122987.2882000003</v>
      </c>
      <c r="R244" s="54">
        <v>0</v>
      </c>
      <c r="S244" s="54">
        <v>2433355.1670000004</v>
      </c>
      <c r="T244" s="54">
        <v>594469.06999999995</v>
      </c>
      <c r="U244" s="55">
        <v>16</v>
      </c>
      <c r="V244" s="54">
        <v>95115.051200000002</v>
      </c>
      <c r="W244" s="54">
        <v>0</v>
      </c>
      <c r="X244" s="55">
        <v>16</v>
      </c>
      <c r="Y244" s="54">
        <v>0</v>
      </c>
      <c r="Z244" s="54">
        <v>0</v>
      </c>
      <c r="AA244" s="55">
        <v>8</v>
      </c>
      <c r="AB244" s="54">
        <v>0</v>
      </c>
      <c r="AC244" s="54">
        <v>0</v>
      </c>
      <c r="AD244" s="56">
        <v>8</v>
      </c>
      <c r="AE244" s="54">
        <v>0</v>
      </c>
    </row>
    <row r="245" spans="1:31" s="57" customFormat="1" x14ac:dyDescent="0.25">
      <c r="A245" s="52" t="s">
        <v>1020</v>
      </c>
      <c r="B245" s="53" t="s">
        <v>635</v>
      </c>
      <c r="C245" s="52" t="s">
        <v>51</v>
      </c>
      <c r="D245" s="52" t="s">
        <v>39</v>
      </c>
      <c r="E245" s="52" t="s">
        <v>394</v>
      </c>
      <c r="F245" s="52" t="s">
        <v>611</v>
      </c>
      <c r="G245" s="52" t="s">
        <v>34</v>
      </c>
      <c r="H245" s="52" t="s">
        <v>718</v>
      </c>
      <c r="I245" s="54" t="s">
        <v>35</v>
      </c>
      <c r="J245" s="54" t="s">
        <v>35</v>
      </c>
      <c r="K245" s="54" t="s">
        <v>35</v>
      </c>
      <c r="L245" s="54" t="s">
        <v>35</v>
      </c>
      <c r="M245" s="54">
        <v>0</v>
      </c>
      <c r="N245" s="52" t="s">
        <v>35</v>
      </c>
      <c r="O245" s="52" t="s">
        <v>36</v>
      </c>
      <c r="P245" s="52" t="s">
        <v>35</v>
      </c>
      <c r="Q245" s="54">
        <f t="shared" si="6"/>
        <v>27833925.323099993</v>
      </c>
      <c r="R245" s="54">
        <v>0</v>
      </c>
      <c r="S245" s="54">
        <v>19301348.634999998</v>
      </c>
      <c r="T245" s="54">
        <v>0</v>
      </c>
      <c r="U245" s="55">
        <v>16</v>
      </c>
      <c r="V245" s="54">
        <v>0</v>
      </c>
      <c r="W245" s="54">
        <v>7355628.1793999989</v>
      </c>
      <c r="X245" s="55">
        <v>16</v>
      </c>
      <c r="Y245" s="54">
        <v>1176900.5086999999</v>
      </c>
      <c r="Z245" s="54">
        <v>0</v>
      </c>
      <c r="AA245" s="55">
        <v>8</v>
      </c>
      <c r="AB245" s="54">
        <v>0</v>
      </c>
      <c r="AC245" s="54">
        <v>0</v>
      </c>
      <c r="AD245" s="56">
        <v>8</v>
      </c>
      <c r="AE245" s="54">
        <v>0</v>
      </c>
    </row>
    <row r="246" spans="1:31" s="57" customFormat="1" x14ac:dyDescent="0.25">
      <c r="A246" s="52" t="s">
        <v>1021</v>
      </c>
      <c r="B246" s="53" t="s">
        <v>635</v>
      </c>
      <c r="C246" s="52" t="s">
        <v>51</v>
      </c>
      <c r="D246" s="52" t="s">
        <v>33</v>
      </c>
      <c r="E246" s="52" t="s">
        <v>52</v>
      </c>
      <c r="F246" s="52" t="s">
        <v>636</v>
      </c>
      <c r="G246" s="52" t="s">
        <v>34</v>
      </c>
      <c r="H246" s="52" t="s">
        <v>637</v>
      </c>
      <c r="I246" s="54" t="s">
        <v>35</v>
      </c>
      <c r="J246" s="54" t="s">
        <v>35</v>
      </c>
      <c r="K246" s="54" t="s">
        <v>35</v>
      </c>
      <c r="L246" s="54" t="s">
        <v>35</v>
      </c>
      <c r="M246" s="54">
        <v>0</v>
      </c>
      <c r="N246" s="52" t="s">
        <v>35</v>
      </c>
      <c r="O246" s="52" t="s">
        <v>36</v>
      </c>
      <c r="P246" s="52" t="s">
        <v>35</v>
      </c>
      <c r="Q246" s="54">
        <f t="shared" si="6"/>
        <v>49066832.84579999</v>
      </c>
      <c r="R246" s="54">
        <v>0</v>
      </c>
      <c r="S246" s="54">
        <v>31904540.174199987</v>
      </c>
      <c r="T246" s="54">
        <v>0</v>
      </c>
      <c r="U246" s="55">
        <v>16</v>
      </c>
      <c r="V246" s="54">
        <v>0</v>
      </c>
      <c r="W246" s="54">
        <v>14795038.510000002</v>
      </c>
      <c r="X246" s="55">
        <v>16</v>
      </c>
      <c r="Y246" s="54">
        <v>2367206.1615999998</v>
      </c>
      <c r="Z246" s="54">
        <v>0</v>
      </c>
      <c r="AA246" s="55">
        <v>8</v>
      </c>
      <c r="AB246" s="54">
        <v>0</v>
      </c>
      <c r="AC246" s="54">
        <v>0</v>
      </c>
      <c r="AD246" s="56">
        <v>8</v>
      </c>
      <c r="AE246" s="54">
        <v>0</v>
      </c>
    </row>
    <row r="247" spans="1:31" s="57" customFormat="1" x14ac:dyDescent="0.25">
      <c r="A247" s="52" t="s">
        <v>1022</v>
      </c>
      <c r="B247" s="53" t="s">
        <v>635</v>
      </c>
      <c r="C247" s="52" t="s">
        <v>51</v>
      </c>
      <c r="D247" s="52" t="s">
        <v>33</v>
      </c>
      <c r="E247" s="52" t="s">
        <v>52</v>
      </c>
      <c r="F247" s="52" t="s">
        <v>636</v>
      </c>
      <c r="G247" s="52" t="s">
        <v>85</v>
      </c>
      <c r="H247" s="52" t="s">
        <v>35</v>
      </c>
      <c r="I247" s="54" t="s">
        <v>638</v>
      </c>
      <c r="J247" s="54" t="s">
        <v>35</v>
      </c>
      <c r="K247" s="54" t="s">
        <v>639</v>
      </c>
      <c r="L247" s="54" t="s">
        <v>640</v>
      </c>
      <c r="M247" s="54">
        <v>4.43</v>
      </c>
      <c r="N247" s="52" t="s">
        <v>89</v>
      </c>
      <c r="O247" s="52" t="s">
        <v>641</v>
      </c>
      <c r="P247" s="52" t="s">
        <v>642</v>
      </c>
      <c r="Q247" s="54">
        <f t="shared" si="6"/>
        <v>-2209852.4</v>
      </c>
      <c r="R247" s="54">
        <v>0</v>
      </c>
      <c r="S247" s="54">
        <v>-2209900.4</v>
      </c>
      <c r="T247" s="54">
        <v>0</v>
      </c>
      <c r="U247" s="55">
        <v>16</v>
      </c>
      <c r="V247" s="54">
        <v>0</v>
      </c>
      <c r="W247" s="54">
        <v>0</v>
      </c>
      <c r="X247" s="55">
        <v>16</v>
      </c>
      <c r="Y247" s="54">
        <v>0</v>
      </c>
      <c r="Z247" s="54">
        <v>0</v>
      </c>
      <c r="AA247" s="55">
        <v>8</v>
      </c>
      <c r="AB247" s="54">
        <v>0</v>
      </c>
      <c r="AC247" s="54">
        <v>0</v>
      </c>
      <c r="AD247" s="56">
        <v>8</v>
      </c>
      <c r="AE247" s="54">
        <v>0</v>
      </c>
    </row>
    <row r="248" spans="1:31" s="57" customFormat="1" x14ac:dyDescent="0.25">
      <c r="A248" s="52" t="s">
        <v>1023</v>
      </c>
      <c r="B248" s="53" t="s">
        <v>635</v>
      </c>
      <c r="C248" s="52" t="s">
        <v>51</v>
      </c>
      <c r="D248" s="52" t="s">
        <v>33</v>
      </c>
      <c r="E248" s="52" t="s">
        <v>52</v>
      </c>
      <c r="F248" s="52" t="s">
        <v>636</v>
      </c>
      <c r="G248" s="52" t="s">
        <v>34</v>
      </c>
      <c r="H248" s="52" t="s">
        <v>643</v>
      </c>
      <c r="I248" s="54" t="s">
        <v>35</v>
      </c>
      <c r="J248" s="54" t="s">
        <v>35</v>
      </c>
      <c r="K248" s="54" t="s">
        <v>35</v>
      </c>
      <c r="L248" s="54" t="s">
        <v>35</v>
      </c>
      <c r="M248" s="54">
        <v>0</v>
      </c>
      <c r="N248" s="52" t="s">
        <v>35</v>
      </c>
      <c r="O248" s="52" t="s">
        <v>36</v>
      </c>
      <c r="P248" s="52" t="s">
        <v>35</v>
      </c>
      <c r="Q248" s="54">
        <f t="shared" si="6"/>
        <v>35704611.006250001</v>
      </c>
      <c r="R248" s="54">
        <v>0</v>
      </c>
      <c r="S248" s="54">
        <v>29745940.975450002</v>
      </c>
      <c r="T248" s="54">
        <v>0</v>
      </c>
      <c r="U248" s="55">
        <v>16</v>
      </c>
      <c r="V248" s="54">
        <v>0</v>
      </c>
      <c r="W248" s="54">
        <v>5136743.1300000008</v>
      </c>
      <c r="X248" s="55">
        <v>16</v>
      </c>
      <c r="Y248" s="54">
        <v>821878.90079999994</v>
      </c>
      <c r="Z248" s="54">
        <v>0</v>
      </c>
      <c r="AA248" s="55">
        <v>8</v>
      </c>
      <c r="AB248" s="54">
        <v>0</v>
      </c>
      <c r="AC248" s="54">
        <v>0</v>
      </c>
      <c r="AD248" s="56">
        <v>8</v>
      </c>
      <c r="AE248" s="54">
        <v>0</v>
      </c>
    </row>
    <row r="249" spans="1:31" s="57" customFormat="1" x14ac:dyDescent="0.25">
      <c r="A249" s="52" t="s">
        <v>1024</v>
      </c>
      <c r="B249" s="53" t="s">
        <v>635</v>
      </c>
      <c r="C249" s="52" t="s">
        <v>51</v>
      </c>
      <c r="D249" s="52" t="s">
        <v>33</v>
      </c>
      <c r="E249" s="52" t="s">
        <v>52</v>
      </c>
      <c r="F249" s="52" t="s">
        <v>636</v>
      </c>
      <c r="G249" s="52" t="s">
        <v>34</v>
      </c>
      <c r="H249" s="52" t="s">
        <v>644</v>
      </c>
      <c r="I249" s="54" t="s">
        <v>35</v>
      </c>
      <c r="J249" s="54" t="s">
        <v>35</v>
      </c>
      <c r="K249" s="54" t="s">
        <v>35</v>
      </c>
      <c r="L249" s="54" t="s">
        <v>35</v>
      </c>
      <c r="M249" s="54">
        <v>0</v>
      </c>
      <c r="N249" s="52" t="s">
        <v>35</v>
      </c>
      <c r="O249" s="52" t="s">
        <v>645</v>
      </c>
      <c r="P249" s="52" t="s">
        <v>646</v>
      </c>
      <c r="Q249" s="54">
        <f t="shared" si="6"/>
        <v>802428.27060000005</v>
      </c>
      <c r="R249" s="54">
        <v>0</v>
      </c>
      <c r="S249" s="54">
        <v>674415.26500000001</v>
      </c>
      <c r="T249" s="54">
        <v>110314.66</v>
      </c>
      <c r="U249" s="55">
        <v>16</v>
      </c>
      <c r="V249" s="54">
        <v>17650.345600000001</v>
      </c>
      <c r="W249" s="54">
        <v>0</v>
      </c>
      <c r="X249" s="55">
        <v>16</v>
      </c>
      <c r="Y249" s="54">
        <v>0</v>
      </c>
      <c r="Z249" s="54">
        <v>0</v>
      </c>
      <c r="AA249" s="55">
        <v>8</v>
      </c>
      <c r="AB249" s="54">
        <v>0</v>
      </c>
      <c r="AC249" s="54">
        <v>0</v>
      </c>
      <c r="AD249" s="56">
        <v>8</v>
      </c>
      <c r="AE249" s="54">
        <v>0</v>
      </c>
    </row>
    <row r="250" spans="1:31" s="57" customFormat="1" x14ac:dyDescent="0.25">
      <c r="A250" s="52" t="s">
        <v>1025</v>
      </c>
      <c r="B250" s="53" t="s">
        <v>635</v>
      </c>
      <c r="C250" s="52" t="s">
        <v>51</v>
      </c>
      <c r="D250" s="52" t="s">
        <v>33</v>
      </c>
      <c r="E250" s="52" t="s">
        <v>52</v>
      </c>
      <c r="F250" s="52" t="s">
        <v>636</v>
      </c>
      <c r="G250" s="52" t="s">
        <v>34</v>
      </c>
      <c r="H250" s="52" t="s">
        <v>647</v>
      </c>
      <c r="I250" s="54" t="s">
        <v>35</v>
      </c>
      <c r="J250" s="54" t="s">
        <v>35</v>
      </c>
      <c r="K250" s="54" t="s">
        <v>35</v>
      </c>
      <c r="L250" s="54" t="s">
        <v>35</v>
      </c>
      <c r="M250" s="54">
        <v>0</v>
      </c>
      <c r="N250" s="52" t="s">
        <v>35</v>
      </c>
      <c r="O250" s="52" t="s">
        <v>645</v>
      </c>
      <c r="P250" s="52" t="s">
        <v>646</v>
      </c>
      <c r="Q250" s="54">
        <f t="shared" si="6"/>
        <v>2043922.1455000001</v>
      </c>
      <c r="R250" s="54">
        <v>0</v>
      </c>
      <c r="S250" s="54">
        <v>1651077.6831</v>
      </c>
      <c r="T250" s="54">
        <v>338617.64</v>
      </c>
      <c r="U250" s="55">
        <v>16</v>
      </c>
      <c r="V250" s="54">
        <v>54178.822399999997</v>
      </c>
      <c r="W250" s="54">
        <v>0</v>
      </c>
      <c r="X250" s="55">
        <v>16</v>
      </c>
      <c r="Y250" s="54">
        <v>0</v>
      </c>
      <c r="Z250" s="54">
        <v>0</v>
      </c>
      <c r="AA250" s="55">
        <v>8</v>
      </c>
      <c r="AB250" s="54">
        <v>0</v>
      </c>
      <c r="AC250" s="54">
        <v>0</v>
      </c>
      <c r="AD250" s="56">
        <v>8</v>
      </c>
      <c r="AE250" s="54">
        <v>0</v>
      </c>
    </row>
    <row r="251" spans="1:31" s="57" customFormat="1" x14ac:dyDescent="0.25">
      <c r="A251" s="52" t="s">
        <v>1026</v>
      </c>
      <c r="B251" s="53" t="s">
        <v>635</v>
      </c>
      <c r="C251" s="52" t="s">
        <v>51</v>
      </c>
      <c r="D251" s="52" t="s">
        <v>33</v>
      </c>
      <c r="E251" s="52" t="s">
        <v>52</v>
      </c>
      <c r="F251" s="52" t="s">
        <v>636</v>
      </c>
      <c r="G251" s="52" t="s">
        <v>34</v>
      </c>
      <c r="H251" s="52" t="s">
        <v>648</v>
      </c>
      <c r="I251" s="54" t="s">
        <v>35</v>
      </c>
      <c r="J251" s="54" t="s">
        <v>35</v>
      </c>
      <c r="K251" s="54" t="s">
        <v>35</v>
      </c>
      <c r="L251" s="54" t="s">
        <v>35</v>
      </c>
      <c r="M251" s="54">
        <v>0</v>
      </c>
      <c r="N251" s="52" t="s">
        <v>35</v>
      </c>
      <c r="O251" s="52" t="s">
        <v>36</v>
      </c>
      <c r="P251" s="52" t="s">
        <v>35</v>
      </c>
      <c r="Q251" s="54">
        <f t="shared" si="6"/>
        <v>13135269.911200002</v>
      </c>
      <c r="R251" s="54">
        <v>0</v>
      </c>
      <c r="S251" s="54">
        <v>9188098.0950000007</v>
      </c>
      <c r="T251" s="54">
        <v>0</v>
      </c>
      <c r="U251" s="55">
        <v>16</v>
      </c>
      <c r="V251" s="54">
        <v>0</v>
      </c>
      <c r="W251" s="54">
        <v>3402692.9450000003</v>
      </c>
      <c r="X251" s="55">
        <v>16</v>
      </c>
      <c r="Y251" s="54">
        <v>544430.87119999994</v>
      </c>
      <c r="Z251" s="54">
        <v>0</v>
      </c>
      <c r="AA251" s="55">
        <v>8</v>
      </c>
      <c r="AB251" s="54">
        <v>0</v>
      </c>
      <c r="AC251" s="54">
        <v>0</v>
      </c>
      <c r="AD251" s="56">
        <v>8</v>
      </c>
      <c r="AE251" s="54">
        <v>0</v>
      </c>
    </row>
    <row r="252" spans="1:31" s="57" customFormat="1" x14ac:dyDescent="0.25">
      <c r="A252" s="52" t="s">
        <v>1027</v>
      </c>
      <c r="B252" s="53" t="s">
        <v>635</v>
      </c>
      <c r="C252" s="52" t="s">
        <v>51</v>
      </c>
      <c r="D252" s="52" t="s">
        <v>49</v>
      </c>
      <c r="E252" s="52" t="s">
        <v>230</v>
      </c>
      <c r="F252" s="52" t="s">
        <v>627</v>
      </c>
      <c r="G252" s="52" t="s">
        <v>34</v>
      </c>
      <c r="H252" s="52" t="s">
        <v>749</v>
      </c>
      <c r="I252" s="54" t="s">
        <v>35</v>
      </c>
      <c r="J252" s="54" t="s">
        <v>35</v>
      </c>
      <c r="K252" s="54" t="s">
        <v>35</v>
      </c>
      <c r="L252" s="54" t="s">
        <v>35</v>
      </c>
      <c r="M252" s="54">
        <v>0</v>
      </c>
      <c r="N252" s="52" t="s">
        <v>35</v>
      </c>
      <c r="O252" s="52" t="s">
        <v>36</v>
      </c>
      <c r="P252" s="52" t="s">
        <v>35</v>
      </c>
      <c r="Q252" s="54">
        <f t="shared" si="6"/>
        <v>29329140.219000001</v>
      </c>
      <c r="R252" s="54">
        <v>0</v>
      </c>
      <c r="S252" s="54">
        <v>18950586.069400001</v>
      </c>
      <c r="T252" s="54">
        <v>0</v>
      </c>
      <c r="U252" s="55">
        <v>16</v>
      </c>
      <c r="V252" s="54">
        <v>0</v>
      </c>
      <c r="W252" s="54">
        <v>8946988.0599999987</v>
      </c>
      <c r="X252" s="55">
        <v>16</v>
      </c>
      <c r="Y252" s="54">
        <v>1431518.0895999998</v>
      </c>
      <c r="Z252" s="54">
        <v>0</v>
      </c>
      <c r="AA252" s="55">
        <v>8</v>
      </c>
      <c r="AB252" s="54">
        <v>0</v>
      </c>
      <c r="AC252" s="54">
        <v>0</v>
      </c>
      <c r="AD252" s="56">
        <v>8</v>
      </c>
      <c r="AE252" s="54">
        <v>0</v>
      </c>
    </row>
    <row r="253" spans="1:31" s="57" customFormat="1" x14ac:dyDescent="0.25">
      <c r="A253" s="52" t="s">
        <v>1028</v>
      </c>
      <c r="B253" s="53" t="s">
        <v>635</v>
      </c>
      <c r="C253" s="52" t="s">
        <v>51</v>
      </c>
      <c r="D253" s="52" t="s">
        <v>49</v>
      </c>
      <c r="E253" s="52" t="s">
        <v>230</v>
      </c>
      <c r="F253" s="52" t="s">
        <v>627</v>
      </c>
      <c r="G253" s="52" t="s">
        <v>34</v>
      </c>
      <c r="H253" s="52" t="s">
        <v>750</v>
      </c>
      <c r="I253" s="54" t="s">
        <v>35</v>
      </c>
      <c r="J253" s="54" t="s">
        <v>35</v>
      </c>
      <c r="K253" s="54" t="s">
        <v>35</v>
      </c>
      <c r="L253" s="54" t="s">
        <v>35</v>
      </c>
      <c r="M253" s="54">
        <v>0</v>
      </c>
      <c r="N253" s="52" t="s">
        <v>35</v>
      </c>
      <c r="O253" s="52" t="s">
        <v>36</v>
      </c>
      <c r="P253" s="52" t="s">
        <v>35</v>
      </c>
      <c r="Q253" s="54">
        <f t="shared" si="6"/>
        <v>20493939.28215</v>
      </c>
      <c r="R253" s="54">
        <v>0</v>
      </c>
      <c r="S253" s="54">
        <v>12566606.554400003</v>
      </c>
      <c r="T253" s="54">
        <v>0</v>
      </c>
      <c r="U253" s="55">
        <v>16</v>
      </c>
      <c r="V253" s="54">
        <v>0</v>
      </c>
      <c r="W253" s="54">
        <v>6699657.7846499989</v>
      </c>
      <c r="X253" s="55">
        <v>16</v>
      </c>
      <c r="Y253" s="54">
        <v>1071945.2455000002</v>
      </c>
      <c r="Z253" s="54">
        <v>0</v>
      </c>
      <c r="AA253" s="55">
        <v>8</v>
      </c>
      <c r="AB253" s="54">
        <v>0</v>
      </c>
      <c r="AC253" s="54">
        <v>144149.72</v>
      </c>
      <c r="AD253" s="56">
        <v>8</v>
      </c>
      <c r="AE253" s="54">
        <v>11531.9776</v>
      </c>
    </row>
    <row r="254" spans="1:31" s="57" customFormat="1" x14ac:dyDescent="0.25">
      <c r="A254" s="52" t="s">
        <v>1029</v>
      </c>
      <c r="B254" s="53" t="s">
        <v>635</v>
      </c>
      <c r="C254" s="52" t="s">
        <v>51</v>
      </c>
      <c r="D254" s="52" t="s">
        <v>67</v>
      </c>
      <c r="E254" s="52" t="s">
        <v>230</v>
      </c>
      <c r="F254" s="52" t="s">
        <v>575</v>
      </c>
      <c r="G254" s="52" t="s">
        <v>34</v>
      </c>
      <c r="H254" s="52" t="s">
        <v>757</v>
      </c>
      <c r="I254" s="54" t="s">
        <v>35</v>
      </c>
      <c r="J254" s="54" t="s">
        <v>35</v>
      </c>
      <c r="K254" s="54" t="s">
        <v>35</v>
      </c>
      <c r="L254" s="54" t="s">
        <v>35</v>
      </c>
      <c r="M254" s="54">
        <v>0</v>
      </c>
      <c r="N254" s="52" t="s">
        <v>35</v>
      </c>
      <c r="O254" s="52" t="s">
        <v>36</v>
      </c>
      <c r="P254" s="52" t="s">
        <v>35</v>
      </c>
      <c r="Q254" s="54">
        <f t="shared" si="6"/>
        <v>34756606.930100001</v>
      </c>
      <c r="R254" s="54">
        <v>0</v>
      </c>
      <c r="S254" s="54">
        <v>23760025.283500001</v>
      </c>
      <c r="T254" s="54">
        <v>0</v>
      </c>
      <c r="U254" s="55">
        <v>16</v>
      </c>
      <c r="V254" s="54">
        <v>0</v>
      </c>
      <c r="W254" s="54">
        <v>9479770.3849999998</v>
      </c>
      <c r="X254" s="55">
        <v>16</v>
      </c>
      <c r="Y254" s="54">
        <v>1516763.2616000003</v>
      </c>
      <c r="Z254" s="54">
        <v>0</v>
      </c>
      <c r="AA254" s="55">
        <v>8</v>
      </c>
      <c r="AB254" s="54">
        <v>0</v>
      </c>
      <c r="AC254" s="54">
        <v>0</v>
      </c>
      <c r="AD254" s="56">
        <v>8</v>
      </c>
      <c r="AE254" s="54">
        <v>0</v>
      </c>
    </row>
    <row r="255" spans="1:31" s="57" customFormat="1" x14ac:dyDescent="0.25">
      <c r="A255" s="52" t="s">
        <v>1030</v>
      </c>
      <c r="B255" s="53" t="s">
        <v>635</v>
      </c>
      <c r="C255" s="52" t="s">
        <v>51</v>
      </c>
      <c r="D255" s="52" t="s">
        <v>67</v>
      </c>
      <c r="E255" s="52" t="s">
        <v>230</v>
      </c>
      <c r="F255" s="52" t="s">
        <v>575</v>
      </c>
      <c r="G255" s="52" t="s">
        <v>34</v>
      </c>
      <c r="H255" s="52" t="s">
        <v>758</v>
      </c>
      <c r="I255" s="54" t="s">
        <v>35</v>
      </c>
      <c r="J255" s="54" t="s">
        <v>35</v>
      </c>
      <c r="K255" s="54" t="s">
        <v>35</v>
      </c>
      <c r="L255" s="54" t="s">
        <v>35</v>
      </c>
      <c r="M255" s="54">
        <v>0</v>
      </c>
      <c r="N255" s="52" t="s">
        <v>35</v>
      </c>
      <c r="O255" s="52" t="s">
        <v>36</v>
      </c>
      <c r="P255" s="52" t="s">
        <v>35</v>
      </c>
      <c r="Q255" s="54">
        <f t="shared" si="6"/>
        <v>26191840.696450002</v>
      </c>
      <c r="R255" s="54">
        <v>0</v>
      </c>
      <c r="S255" s="54">
        <v>19751871.794</v>
      </c>
      <c r="T255" s="54">
        <v>0</v>
      </c>
      <c r="U255" s="55">
        <v>16</v>
      </c>
      <c r="V255" s="54">
        <v>0</v>
      </c>
      <c r="W255" s="54">
        <v>5551655.9503499996</v>
      </c>
      <c r="X255" s="55">
        <v>16</v>
      </c>
      <c r="Y255" s="54">
        <v>888264.95209999999</v>
      </c>
      <c r="Z255" s="54">
        <v>0</v>
      </c>
      <c r="AA255" s="55">
        <v>8</v>
      </c>
      <c r="AB255" s="54">
        <v>0</v>
      </c>
      <c r="AC255" s="54">
        <v>0</v>
      </c>
      <c r="AD255" s="56">
        <v>8</v>
      </c>
      <c r="AE255" s="54">
        <v>0</v>
      </c>
    </row>
    <row r="256" spans="1:31" s="57" customFormat="1" x14ac:dyDescent="0.25">
      <c r="A256" s="52" t="s">
        <v>1031</v>
      </c>
      <c r="B256" s="53" t="s">
        <v>635</v>
      </c>
      <c r="C256" s="52" t="s">
        <v>51</v>
      </c>
      <c r="D256" s="52" t="s">
        <v>38</v>
      </c>
      <c r="E256" s="52" t="s">
        <v>392</v>
      </c>
      <c r="F256" s="52" t="s">
        <v>631</v>
      </c>
      <c r="G256" s="52" t="s">
        <v>34</v>
      </c>
      <c r="H256" s="52" t="s">
        <v>694</v>
      </c>
      <c r="I256" s="54" t="s">
        <v>35</v>
      </c>
      <c r="J256" s="54" t="s">
        <v>35</v>
      </c>
      <c r="K256" s="54" t="s">
        <v>35</v>
      </c>
      <c r="L256" s="54" t="s">
        <v>35</v>
      </c>
      <c r="M256" s="54">
        <v>0</v>
      </c>
      <c r="N256" s="52" t="s">
        <v>35</v>
      </c>
      <c r="O256" s="52" t="s">
        <v>36</v>
      </c>
      <c r="P256" s="52" t="s">
        <v>35</v>
      </c>
      <c r="Q256" s="54">
        <f t="shared" si="6"/>
        <v>2372527.3493999997</v>
      </c>
      <c r="R256" s="54">
        <v>0</v>
      </c>
      <c r="S256" s="54">
        <v>1403406.5449999999</v>
      </c>
      <c r="T256" s="54">
        <v>0</v>
      </c>
      <c r="U256" s="55">
        <v>16</v>
      </c>
      <c r="V256" s="54">
        <v>0</v>
      </c>
      <c r="W256" s="54">
        <v>835407.59</v>
      </c>
      <c r="X256" s="55">
        <v>16</v>
      </c>
      <c r="Y256" s="54">
        <v>133665.2144</v>
      </c>
      <c r="Z256" s="54">
        <v>0</v>
      </c>
      <c r="AA256" s="55">
        <v>8</v>
      </c>
      <c r="AB256" s="54">
        <v>0</v>
      </c>
      <c r="AC256" s="54">
        <v>0</v>
      </c>
      <c r="AD256" s="56">
        <v>8</v>
      </c>
      <c r="AE256" s="54">
        <v>0</v>
      </c>
    </row>
    <row r="257" spans="1:31" x14ac:dyDescent="0.25">
      <c r="A257" s="13" t="s">
        <v>1032</v>
      </c>
      <c r="B257" s="14" t="s">
        <v>649</v>
      </c>
      <c r="C257" s="13" t="s">
        <v>51</v>
      </c>
      <c r="D257" s="13" t="s">
        <v>39</v>
      </c>
      <c r="E257" s="13" t="s">
        <v>394</v>
      </c>
      <c r="F257" s="13" t="s">
        <v>627</v>
      </c>
      <c r="G257" s="13" t="s">
        <v>34</v>
      </c>
      <c r="H257" s="13" t="s">
        <v>719</v>
      </c>
      <c r="I257" s="15" t="s">
        <v>35</v>
      </c>
      <c r="J257" s="15" t="s">
        <v>35</v>
      </c>
      <c r="K257" s="15" t="s">
        <v>35</v>
      </c>
      <c r="L257" s="15" t="s">
        <v>35</v>
      </c>
      <c r="M257" s="15">
        <v>0</v>
      </c>
      <c r="N257" s="13" t="s">
        <v>35</v>
      </c>
      <c r="O257" s="13" t="s">
        <v>36</v>
      </c>
      <c r="P257" s="13" t="s">
        <v>35</v>
      </c>
      <c r="Q257" s="15">
        <f t="shared" si="6"/>
        <v>9418515.7259999998</v>
      </c>
      <c r="R257" s="15">
        <v>0</v>
      </c>
      <c r="S257" s="15">
        <v>6339026.2588</v>
      </c>
      <c r="T257" s="15">
        <v>0</v>
      </c>
      <c r="U257" s="16">
        <v>16</v>
      </c>
      <c r="V257" s="15">
        <v>0</v>
      </c>
      <c r="W257" s="15">
        <v>2654690.92</v>
      </c>
      <c r="X257" s="16">
        <v>16</v>
      </c>
      <c r="Y257" s="15">
        <v>424750.54720000003</v>
      </c>
      <c r="Z257" s="15">
        <v>0</v>
      </c>
      <c r="AA257" s="16">
        <v>8</v>
      </c>
      <c r="AB257" s="15">
        <v>0</v>
      </c>
      <c r="AC257" s="15">
        <v>0</v>
      </c>
      <c r="AD257" s="35">
        <v>8</v>
      </c>
      <c r="AE257" s="15">
        <v>0</v>
      </c>
    </row>
    <row r="258" spans="1:31" x14ac:dyDescent="0.25">
      <c r="A258" s="13" t="s">
        <v>1033</v>
      </c>
      <c r="B258" s="14" t="s">
        <v>649</v>
      </c>
      <c r="C258" s="13" t="s">
        <v>51</v>
      </c>
      <c r="D258" s="13" t="s">
        <v>39</v>
      </c>
      <c r="E258" s="13" t="s">
        <v>394</v>
      </c>
      <c r="F258" s="13" t="s">
        <v>627</v>
      </c>
      <c r="G258" s="13" t="s">
        <v>34</v>
      </c>
      <c r="H258" s="13" t="s">
        <v>720</v>
      </c>
      <c r="I258" s="15" t="s">
        <v>35</v>
      </c>
      <c r="J258" s="15" t="s">
        <v>35</v>
      </c>
      <c r="K258" s="15" t="s">
        <v>35</v>
      </c>
      <c r="L258" s="15" t="s">
        <v>35</v>
      </c>
      <c r="M258" s="15">
        <v>0</v>
      </c>
      <c r="N258" s="13" t="s">
        <v>35</v>
      </c>
      <c r="O258" s="13" t="s">
        <v>179</v>
      </c>
      <c r="P258" s="13" t="s">
        <v>180</v>
      </c>
      <c r="Q258" s="15">
        <f t="shared" si="6"/>
        <v>2093563.4642999999</v>
      </c>
      <c r="R258" s="15">
        <v>0</v>
      </c>
      <c r="S258" s="15">
        <v>775403.60149999987</v>
      </c>
      <c r="T258" s="15">
        <v>1136303.33</v>
      </c>
      <c r="U258" s="16">
        <v>16</v>
      </c>
      <c r="V258" s="15">
        <v>181808.53279999999</v>
      </c>
      <c r="W258" s="15">
        <v>0</v>
      </c>
      <c r="X258" s="16">
        <v>16</v>
      </c>
      <c r="Y258" s="15">
        <v>0</v>
      </c>
      <c r="Z258" s="15">
        <v>0</v>
      </c>
      <c r="AA258" s="16">
        <v>8</v>
      </c>
      <c r="AB258" s="15">
        <v>0</v>
      </c>
      <c r="AC258" s="15">
        <v>0</v>
      </c>
      <c r="AD258" s="35">
        <v>8</v>
      </c>
      <c r="AE258" s="15">
        <v>0</v>
      </c>
    </row>
    <row r="259" spans="1:31" x14ac:dyDescent="0.25">
      <c r="A259" s="13" t="s">
        <v>1034</v>
      </c>
      <c r="B259" s="14" t="s">
        <v>649</v>
      </c>
      <c r="C259" s="13" t="s">
        <v>51</v>
      </c>
      <c r="D259" s="13" t="s">
        <v>39</v>
      </c>
      <c r="E259" s="13" t="s">
        <v>394</v>
      </c>
      <c r="F259" s="13" t="s">
        <v>627</v>
      </c>
      <c r="G259" s="13" t="s">
        <v>34</v>
      </c>
      <c r="H259" s="13" t="s">
        <v>721</v>
      </c>
      <c r="I259" s="15" t="s">
        <v>35</v>
      </c>
      <c r="J259" s="15" t="s">
        <v>35</v>
      </c>
      <c r="K259" s="15" t="s">
        <v>35</v>
      </c>
      <c r="L259" s="15" t="s">
        <v>35</v>
      </c>
      <c r="M259" s="15">
        <v>0</v>
      </c>
      <c r="N259" s="13" t="s">
        <v>35</v>
      </c>
      <c r="O259" s="13" t="s">
        <v>36</v>
      </c>
      <c r="P259" s="13" t="s">
        <v>35</v>
      </c>
      <c r="Q259" s="15">
        <f t="shared" si="6"/>
        <v>4086750.0048000007</v>
      </c>
      <c r="R259" s="15">
        <v>0</v>
      </c>
      <c r="S259" s="15">
        <v>3404249.9000000004</v>
      </c>
      <c r="T259" s="15">
        <v>0</v>
      </c>
      <c r="U259" s="16">
        <v>16</v>
      </c>
      <c r="V259" s="15">
        <v>0</v>
      </c>
      <c r="W259" s="15">
        <v>588320.78</v>
      </c>
      <c r="X259" s="16">
        <v>16</v>
      </c>
      <c r="Y259" s="15">
        <v>94131.324800000002</v>
      </c>
      <c r="Z259" s="15">
        <v>0</v>
      </c>
      <c r="AA259" s="16">
        <v>8</v>
      </c>
      <c r="AB259" s="15">
        <v>0</v>
      </c>
      <c r="AC259" s="15">
        <v>0</v>
      </c>
      <c r="AD259" s="35">
        <v>8</v>
      </c>
      <c r="AE259" s="15">
        <v>0</v>
      </c>
    </row>
    <row r="260" spans="1:31" x14ac:dyDescent="0.25">
      <c r="A260" s="13" t="s">
        <v>1035</v>
      </c>
      <c r="B260" s="14" t="s">
        <v>649</v>
      </c>
      <c r="C260" s="13" t="s">
        <v>51</v>
      </c>
      <c r="D260" s="13" t="s">
        <v>39</v>
      </c>
      <c r="E260" s="13" t="s">
        <v>394</v>
      </c>
      <c r="F260" s="13" t="s">
        <v>627</v>
      </c>
      <c r="G260" s="13" t="s">
        <v>34</v>
      </c>
      <c r="H260" s="13" t="s">
        <v>722</v>
      </c>
      <c r="I260" s="15" t="s">
        <v>35</v>
      </c>
      <c r="J260" s="15" t="s">
        <v>35</v>
      </c>
      <c r="K260" s="15" t="s">
        <v>35</v>
      </c>
      <c r="L260" s="15" t="s">
        <v>35</v>
      </c>
      <c r="M260" s="15">
        <v>0</v>
      </c>
      <c r="N260" s="13" t="s">
        <v>35</v>
      </c>
      <c r="O260" s="13" t="s">
        <v>346</v>
      </c>
      <c r="P260" s="13" t="s">
        <v>347</v>
      </c>
      <c r="Q260" s="15">
        <f t="shared" si="6"/>
        <v>22291030.038350001</v>
      </c>
      <c r="R260" s="15">
        <v>0</v>
      </c>
      <c r="S260" s="15">
        <v>11363635.031550001</v>
      </c>
      <c r="T260" s="15">
        <v>9420126.7300000004</v>
      </c>
      <c r="U260" s="16">
        <v>16</v>
      </c>
      <c r="V260" s="15">
        <v>1507220.2768000001</v>
      </c>
      <c r="W260" s="15">
        <v>0</v>
      </c>
      <c r="X260" s="16">
        <v>16</v>
      </c>
      <c r="Y260" s="15">
        <v>0</v>
      </c>
      <c r="Z260" s="15">
        <v>0</v>
      </c>
      <c r="AA260" s="16">
        <v>8</v>
      </c>
      <c r="AB260" s="15">
        <v>0</v>
      </c>
      <c r="AC260" s="15">
        <v>0</v>
      </c>
      <c r="AD260" s="35">
        <v>8</v>
      </c>
      <c r="AE260" s="15">
        <v>0</v>
      </c>
    </row>
    <row r="261" spans="1:31" x14ac:dyDescent="0.25">
      <c r="A261" s="13" t="s">
        <v>1036</v>
      </c>
      <c r="B261" s="14" t="s">
        <v>649</v>
      </c>
      <c r="C261" s="13" t="s">
        <v>51</v>
      </c>
      <c r="D261" s="13" t="s">
        <v>39</v>
      </c>
      <c r="E261" s="13" t="s">
        <v>394</v>
      </c>
      <c r="F261" s="13" t="s">
        <v>627</v>
      </c>
      <c r="G261" s="13" t="s">
        <v>34</v>
      </c>
      <c r="H261" s="13" t="s">
        <v>723</v>
      </c>
      <c r="I261" s="15" t="s">
        <v>35</v>
      </c>
      <c r="J261" s="15" t="s">
        <v>35</v>
      </c>
      <c r="K261" s="15" t="s">
        <v>35</v>
      </c>
      <c r="L261" s="15" t="s">
        <v>35</v>
      </c>
      <c r="M261" s="15">
        <v>0</v>
      </c>
      <c r="N261" s="13" t="s">
        <v>35</v>
      </c>
      <c r="O261" s="13" t="s">
        <v>36</v>
      </c>
      <c r="P261" s="13" t="s">
        <v>35</v>
      </c>
      <c r="Q261" s="15">
        <f t="shared" si="6"/>
        <v>33889505.787250005</v>
      </c>
      <c r="R261" s="15">
        <v>0</v>
      </c>
      <c r="S261" s="15">
        <v>24858706.144100007</v>
      </c>
      <c r="T261" s="15">
        <v>0</v>
      </c>
      <c r="U261" s="16">
        <v>16</v>
      </c>
      <c r="V261" s="15">
        <v>0</v>
      </c>
      <c r="W261" s="15">
        <v>7785130.7268499993</v>
      </c>
      <c r="X261" s="16">
        <v>16</v>
      </c>
      <c r="Y261" s="15">
        <v>1245620.9163000002</v>
      </c>
      <c r="Z261" s="15">
        <v>0</v>
      </c>
      <c r="AA261" s="16">
        <v>8</v>
      </c>
      <c r="AB261" s="15">
        <v>0</v>
      </c>
      <c r="AC261" s="15">
        <v>0</v>
      </c>
      <c r="AD261" s="35">
        <v>8</v>
      </c>
      <c r="AE261" s="15">
        <v>0</v>
      </c>
    </row>
    <row r="262" spans="1:31" x14ac:dyDescent="0.25">
      <c r="A262" s="13" t="s">
        <v>1037</v>
      </c>
      <c r="B262" s="14" t="s">
        <v>649</v>
      </c>
      <c r="C262" s="13" t="s">
        <v>51</v>
      </c>
      <c r="D262" s="13" t="s">
        <v>39</v>
      </c>
      <c r="E262" s="13" t="s">
        <v>394</v>
      </c>
      <c r="F262" s="13" t="s">
        <v>627</v>
      </c>
      <c r="G262" s="13" t="s">
        <v>34</v>
      </c>
      <c r="H262" s="13" t="s">
        <v>724</v>
      </c>
      <c r="I262" s="15" t="s">
        <v>35</v>
      </c>
      <c r="J262" s="15" t="s">
        <v>35</v>
      </c>
      <c r="K262" s="15" t="s">
        <v>35</v>
      </c>
      <c r="L262" s="15" t="s">
        <v>35</v>
      </c>
      <c r="M262" s="15">
        <v>0</v>
      </c>
      <c r="N262" s="13" t="s">
        <v>35</v>
      </c>
      <c r="O262" s="13" t="s">
        <v>725</v>
      </c>
      <c r="P262" s="13" t="s">
        <v>726</v>
      </c>
      <c r="Q262" s="15">
        <f t="shared" si="6"/>
        <v>216729.565</v>
      </c>
      <c r="R262" s="15">
        <v>0</v>
      </c>
      <c r="S262" s="15">
        <v>216681.565</v>
      </c>
      <c r="T262" s="15">
        <v>0</v>
      </c>
      <c r="U262" s="16">
        <v>16</v>
      </c>
      <c r="V262" s="15">
        <v>0</v>
      </c>
      <c r="W262" s="15">
        <v>0</v>
      </c>
      <c r="X262" s="16">
        <v>16</v>
      </c>
      <c r="Y262" s="15">
        <v>0</v>
      </c>
      <c r="Z262" s="15">
        <v>0</v>
      </c>
      <c r="AA262" s="16">
        <v>8</v>
      </c>
      <c r="AB262" s="15">
        <v>0</v>
      </c>
      <c r="AC262" s="15">
        <v>0</v>
      </c>
      <c r="AD262" s="35">
        <v>8</v>
      </c>
      <c r="AE262" s="15">
        <v>0</v>
      </c>
    </row>
    <row r="263" spans="1:31" x14ac:dyDescent="0.25">
      <c r="A263" s="13" t="s">
        <v>1038</v>
      </c>
      <c r="B263" s="14" t="s">
        <v>649</v>
      </c>
      <c r="C263" s="13" t="s">
        <v>51</v>
      </c>
      <c r="D263" s="13" t="s">
        <v>39</v>
      </c>
      <c r="E263" s="13" t="s">
        <v>394</v>
      </c>
      <c r="F263" s="13" t="s">
        <v>627</v>
      </c>
      <c r="G263" s="13" t="s">
        <v>34</v>
      </c>
      <c r="H263" s="13" t="s">
        <v>727</v>
      </c>
      <c r="I263" s="15" t="s">
        <v>35</v>
      </c>
      <c r="J263" s="15" t="s">
        <v>35</v>
      </c>
      <c r="K263" s="15" t="s">
        <v>35</v>
      </c>
      <c r="L263" s="15" t="s">
        <v>35</v>
      </c>
      <c r="M263" s="15">
        <v>0</v>
      </c>
      <c r="N263" s="13" t="s">
        <v>35</v>
      </c>
      <c r="O263" s="13" t="s">
        <v>36</v>
      </c>
      <c r="P263" s="13" t="s">
        <v>35</v>
      </c>
      <c r="Q263" s="15">
        <f t="shared" si="6"/>
        <v>3776494.1187999998</v>
      </c>
      <c r="R263" s="15">
        <v>0</v>
      </c>
      <c r="S263" s="15">
        <v>2956910.6428</v>
      </c>
      <c r="T263" s="15">
        <v>0</v>
      </c>
      <c r="U263" s="16">
        <v>16</v>
      </c>
      <c r="V263" s="15">
        <v>0</v>
      </c>
      <c r="W263" s="15">
        <v>572287.74</v>
      </c>
      <c r="X263" s="16">
        <v>16</v>
      </c>
      <c r="Y263" s="15">
        <v>91566.038400000005</v>
      </c>
      <c r="Z263" s="15">
        <v>0</v>
      </c>
      <c r="AA263" s="16">
        <v>8</v>
      </c>
      <c r="AB263" s="15">
        <v>0</v>
      </c>
      <c r="AC263" s="15">
        <v>144149.72</v>
      </c>
      <c r="AD263" s="35">
        <v>8</v>
      </c>
      <c r="AE263" s="15">
        <v>11531.9776</v>
      </c>
    </row>
    <row r="264" spans="1:31" x14ac:dyDescent="0.25">
      <c r="A264" s="13" t="s">
        <v>1039</v>
      </c>
      <c r="B264" s="14" t="s">
        <v>649</v>
      </c>
      <c r="C264" s="13" t="s">
        <v>51</v>
      </c>
      <c r="D264" s="13" t="s">
        <v>33</v>
      </c>
      <c r="E264" s="13" t="s">
        <v>52</v>
      </c>
      <c r="F264" s="13" t="s">
        <v>650</v>
      </c>
      <c r="G264" s="13" t="s">
        <v>34</v>
      </c>
      <c r="H264" s="13" t="s">
        <v>651</v>
      </c>
      <c r="I264" s="15" t="s">
        <v>35</v>
      </c>
      <c r="J264" s="15" t="s">
        <v>35</v>
      </c>
      <c r="K264" s="15" t="s">
        <v>35</v>
      </c>
      <c r="L264" s="15" t="s">
        <v>35</v>
      </c>
      <c r="M264" s="15">
        <v>0</v>
      </c>
      <c r="N264" s="13" t="s">
        <v>35</v>
      </c>
      <c r="O264" s="13" t="s">
        <v>36</v>
      </c>
      <c r="P264" s="13" t="s">
        <v>35</v>
      </c>
      <c r="Q264" s="15">
        <f t="shared" si="6"/>
        <v>32157702.856900007</v>
      </c>
      <c r="R264" s="15">
        <v>0</v>
      </c>
      <c r="S264" s="15">
        <v>17585383.831300005</v>
      </c>
      <c r="T264" s="15">
        <v>0</v>
      </c>
      <c r="U264" s="16">
        <v>16</v>
      </c>
      <c r="V264" s="15">
        <v>0</v>
      </c>
      <c r="W264" s="15">
        <v>12562302.608299999</v>
      </c>
      <c r="X264" s="16">
        <v>16</v>
      </c>
      <c r="Y264" s="15">
        <v>2009968.4172999999</v>
      </c>
      <c r="Z264" s="15">
        <v>0</v>
      </c>
      <c r="AA264" s="16">
        <v>8</v>
      </c>
      <c r="AB264" s="15">
        <v>0</v>
      </c>
      <c r="AC264" s="15">
        <v>0</v>
      </c>
      <c r="AD264" s="35">
        <v>8</v>
      </c>
      <c r="AE264" s="15">
        <v>0</v>
      </c>
    </row>
    <row r="265" spans="1:31" x14ac:dyDescent="0.25">
      <c r="A265" s="13" t="s">
        <v>1040</v>
      </c>
      <c r="B265" s="14" t="s">
        <v>649</v>
      </c>
      <c r="C265" s="13" t="s">
        <v>51</v>
      </c>
      <c r="D265" s="13" t="s">
        <v>33</v>
      </c>
      <c r="E265" s="13" t="s">
        <v>52</v>
      </c>
      <c r="F265" s="13" t="s">
        <v>650</v>
      </c>
      <c r="G265" s="13" t="s">
        <v>34</v>
      </c>
      <c r="H265" s="13" t="s">
        <v>652</v>
      </c>
      <c r="I265" s="15" t="s">
        <v>35</v>
      </c>
      <c r="J265" s="15" t="s">
        <v>35</v>
      </c>
      <c r="K265" s="15" t="s">
        <v>35</v>
      </c>
      <c r="L265" s="15" t="s">
        <v>35</v>
      </c>
      <c r="M265" s="15">
        <v>0</v>
      </c>
      <c r="N265" s="13" t="s">
        <v>35</v>
      </c>
      <c r="O265" s="13" t="s">
        <v>653</v>
      </c>
      <c r="P265" s="13" t="s">
        <v>654</v>
      </c>
      <c r="Q265" s="15">
        <f t="shared" si="6"/>
        <v>1694710.4074000001</v>
      </c>
      <c r="R265" s="15">
        <v>0</v>
      </c>
      <c r="S265" s="15">
        <v>811034.8550000001</v>
      </c>
      <c r="T265" s="15">
        <v>761747.89</v>
      </c>
      <c r="U265" s="16">
        <v>16</v>
      </c>
      <c r="V265" s="15">
        <v>121879.6624</v>
      </c>
      <c r="W265" s="15">
        <v>0</v>
      </c>
      <c r="X265" s="16">
        <v>16</v>
      </c>
      <c r="Y265" s="15">
        <v>0</v>
      </c>
      <c r="Z265" s="15">
        <v>0</v>
      </c>
      <c r="AA265" s="16">
        <v>8</v>
      </c>
      <c r="AB265" s="15">
        <v>0</v>
      </c>
      <c r="AC265" s="15">
        <v>0</v>
      </c>
      <c r="AD265" s="35">
        <v>8</v>
      </c>
      <c r="AE265" s="15">
        <v>0</v>
      </c>
    </row>
    <row r="266" spans="1:31" x14ac:dyDescent="0.25">
      <c r="A266" s="13" t="s">
        <v>1041</v>
      </c>
      <c r="B266" s="14" t="s">
        <v>649</v>
      </c>
      <c r="C266" s="13" t="s">
        <v>51</v>
      </c>
      <c r="D266" s="13" t="s">
        <v>33</v>
      </c>
      <c r="E266" s="13" t="s">
        <v>52</v>
      </c>
      <c r="F266" s="13" t="s">
        <v>650</v>
      </c>
      <c r="G266" s="13" t="s">
        <v>34</v>
      </c>
      <c r="H266" s="13" t="s">
        <v>655</v>
      </c>
      <c r="I266" s="15" t="s">
        <v>35</v>
      </c>
      <c r="J266" s="15" t="s">
        <v>35</v>
      </c>
      <c r="K266" s="15" t="s">
        <v>35</v>
      </c>
      <c r="L266" s="15" t="s">
        <v>35</v>
      </c>
      <c r="M266" s="15">
        <v>0</v>
      </c>
      <c r="N266" s="13" t="s">
        <v>35</v>
      </c>
      <c r="O266" s="13" t="s">
        <v>36</v>
      </c>
      <c r="P266" s="13" t="s">
        <v>35</v>
      </c>
      <c r="Q266" s="15">
        <f t="shared" si="6"/>
        <v>1323972.5551999998</v>
      </c>
      <c r="R266" s="15">
        <v>0</v>
      </c>
      <c r="S266" s="15">
        <v>764876.28960000002</v>
      </c>
      <c r="T266" s="15">
        <v>0</v>
      </c>
      <c r="U266" s="16">
        <v>16</v>
      </c>
      <c r="V266" s="15">
        <v>0</v>
      </c>
      <c r="W266" s="15">
        <v>481938.16</v>
      </c>
      <c r="X266" s="16">
        <v>16</v>
      </c>
      <c r="Y266" s="15">
        <v>77110.105599999995</v>
      </c>
      <c r="Z266" s="15">
        <v>0</v>
      </c>
      <c r="AA266" s="16">
        <v>8</v>
      </c>
      <c r="AB266" s="15">
        <v>0</v>
      </c>
      <c r="AC266" s="15">
        <v>0</v>
      </c>
      <c r="AD266" s="35">
        <v>8</v>
      </c>
      <c r="AE266" s="15">
        <v>0</v>
      </c>
    </row>
    <row r="267" spans="1:31" x14ac:dyDescent="0.25">
      <c r="A267" s="13" t="s">
        <v>1042</v>
      </c>
      <c r="B267" s="14" t="s">
        <v>649</v>
      </c>
      <c r="C267" s="13" t="s">
        <v>51</v>
      </c>
      <c r="D267" s="13" t="s">
        <v>49</v>
      </c>
      <c r="E267" s="13" t="s">
        <v>230</v>
      </c>
      <c r="F267" s="13" t="s">
        <v>629</v>
      </c>
      <c r="G267" s="13" t="s">
        <v>34</v>
      </c>
      <c r="H267" s="13" t="s">
        <v>751</v>
      </c>
      <c r="I267" s="15" t="s">
        <v>35</v>
      </c>
      <c r="J267" s="15" t="s">
        <v>35</v>
      </c>
      <c r="K267" s="15" t="s">
        <v>35</v>
      </c>
      <c r="L267" s="15" t="s">
        <v>35</v>
      </c>
      <c r="M267" s="15">
        <v>0</v>
      </c>
      <c r="N267" s="13" t="s">
        <v>35</v>
      </c>
      <c r="O267" s="13" t="s">
        <v>36</v>
      </c>
      <c r="P267" s="13" t="s">
        <v>35</v>
      </c>
      <c r="Q267" s="15">
        <f t="shared" si="6"/>
        <v>17415171.627999999</v>
      </c>
      <c r="R267" s="15">
        <v>0</v>
      </c>
      <c r="S267" s="15">
        <v>13291134.49</v>
      </c>
      <c r="T267" s="15">
        <v>0</v>
      </c>
      <c r="U267" s="16">
        <v>16</v>
      </c>
      <c r="V267" s="15">
        <v>0</v>
      </c>
      <c r="W267" s="15">
        <v>3555163.05</v>
      </c>
      <c r="X267" s="16">
        <v>16</v>
      </c>
      <c r="Y267" s="15">
        <v>568826.08799999999</v>
      </c>
      <c r="Z267" s="15">
        <v>0</v>
      </c>
      <c r="AA267" s="16">
        <v>8</v>
      </c>
      <c r="AB267" s="15">
        <v>0</v>
      </c>
      <c r="AC267" s="15">
        <v>0</v>
      </c>
      <c r="AD267" s="35">
        <v>8</v>
      </c>
      <c r="AE267" s="15">
        <v>0</v>
      </c>
    </row>
    <row r="268" spans="1:31" x14ac:dyDescent="0.25">
      <c r="A268" s="13" t="s">
        <v>1043</v>
      </c>
      <c r="B268" s="14" t="s">
        <v>649</v>
      </c>
      <c r="C268" s="13" t="s">
        <v>51</v>
      </c>
      <c r="D268" s="13" t="s">
        <v>67</v>
      </c>
      <c r="E268" s="13" t="s">
        <v>230</v>
      </c>
      <c r="F268" s="13" t="s">
        <v>604</v>
      </c>
      <c r="G268" s="13" t="s">
        <v>34</v>
      </c>
      <c r="H268" s="13" t="s">
        <v>759</v>
      </c>
      <c r="I268" s="15" t="s">
        <v>35</v>
      </c>
      <c r="J268" s="15" t="s">
        <v>35</v>
      </c>
      <c r="K268" s="15" t="s">
        <v>35</v>
      </c>
      <c r="L268" s="15" t="s">
        <v>35</v>
      </c>
      <c r="M268" s="15">
        <v>0</v>
      </c>
      <c r="N268" s="13" t="s">
        <v>35</v>
      </c>
      <c r="O268" s="13" t="s">
        <v>36</v>
      </c>
      <c r="P268" s="13" t="s">
        <v>35</v>
      </c>
      <c r="Q268" s="15">
        <f t="shared" si="6"/>
        <v>70931803.284800008</v>
      </c>
      <c r="R268" s="15">
        <v>0</v>
      </c>
      <c r="S268" s="15">
        <v>53466005.589300007</v>
      </c>
      <c r="T268" s="15">
        <v>0</v>
      </c>
      <c r="U268" s="16">
        <v>16</v>
      </c>
      <c r="V268" s="15">
        <v>0</v>
      </c>
      <c r="W268" s="15">
        <v>15056680.771999998</v>
      </c>
      <c r="X268" s="16">
        <v>16</v>
      </c>
      <c r="Y268" s="15">
        <v>2409068.9235000005</v>
      </c>
      <c r="Z268" s="15">
        <v>0</v>
      </c>
      <c r="AA268" s="16">
        <v>8</v>
      </c>
      <c r="AB268" s="15">
        <v>0</v>
      </c>
      <c r="AC268" s="15">
        <v>0</v>
      </c>
      <c r="AD268" s="35">
        <v>8</v>
      </c>
      <c r="AE268" s="15">
        <v>0</v>
      </c>
    </row>
    <row r="269" spans="1:31" x14ac:dyDescent="0.25">
      <c r="A269" s="13" t="s">
        <v>1044</v>
      </c>
      <c r="B269" s="14" t="s">
        <v>649</v>
      </c>
      <c r="C269" s="13" t="s">
        <v>51</v>
      </c>
      <c r="D269" s="13" t="s">
        <v>38</v>
      </c>
      <c r="E269" s="13" t="s">
        <v>392</v>
      </c>
      <c r="F269" s="13" t="s">
        <v>633</v>
      </c>
      <c r="G269" s="13" t="s">
        <v>34</v>
      </c>
      <c r="H269" s="13" t="s">
        <v>695</v>
      </c>
      <c r="I269" s="15" t="s">
        <v>35</v>
      </c>
      <c r="J269" s="15" t="s">
        <v>35</v>
      </c>
      <c r="K269" s="15" t="s">
        <v>35</v>
      </c>
      <c r="L269" s="15" t="s">
        <v>35</v>
      </c>
      <c r="M269" s="15">
        <v>0</v>
      </c>
      <c r="N269" s="13" t="s">
        <v>35</v>
      </c>
      <c r="O269" s="13" t="s">
        <v>36</v>
      </c>
      <c r="P269" s="13" t="s">
        <v>35</v>
      </c>
      <c r="Q269" s="15">
        <f t="shared" si="6"/>
        <v>84613821.032150015</v>
      </c>
      <c r="R269" s="15">
        <v>0</v>
      </c>
      <c r="S269" s="15">
        <v>53905131.014900014</v>
      </c>
      <c r="T269" s="15">
        <v>0</v>
      </c>
      <c r="U269" s="16">
        <v>16</v>
      </c>
      <c r="V269" s="15">
        <v>0</v>
      </c>
      <c r="W269" s="15">
        <v>26472967.256249998</v>
      </c>
      <c r="X269" s="16">
        <v>16</v>
      </c>
      <c r="Y269" s="15">
        <v>4235674.7610000009</v>
      </c>
      <c r="Z269" s="15">
        <v>0</v>
      </c>
      <c r="AA269" s="16">
        <v>8</v>
      </c>
      <c r="AB269" s="15">
        <v>0</v>
      </c>
      <c r="AC269" s="15">
        <v>0</v>
      </c>
      <c r="AD269" s="35">
        <v>8</v>
      </c>
      <c r="AE269" s="15">
        <v>0</v>
      </c>
    </row>
    <row r="270" spans="1:31" x14ac:dyDescent="0.25">
      <c r="A270" s="13" t="s">
        <v>1045</v>
      </c>
      <c r="B270" s="14" t="s">
        <v>649</v>
      </c>
      <c r="C270" s="13" t="s">
        <v>51</v>
      </c>
      <c r="D270" s="13" t="s">
        <v>38</v>
      </c>
      <c r="E270" s="13" t="s">
        <v>392</v>
      </c>
      <c r="F270" s="13" t="s">
        <v>633</v>
      </c>
      <c r="G270" s="13" t="s">
        <v>85</v>
      </c>
      <c r="H270" s="13" t="s">
        <v>35</v>
      </c>
      <c r="I270" s="15" t="s">
        <v>696</v>
      </c>
      <c r="J270" s="15" t="s">
        <v>35</v>
      </c>
      <c r="K270" s="15" t="s">
        <v>697</v>
      </c>
      <c r="L270" s="15" t="s">
        <v>698</v>
      </c>
      <c r="M270" s="15">
        <v>77393</v>
      </c>
      <c r="N270" s="13" t="s">
        <v>89</v>
      </c>
      <c r="O270" s="13" t="s">
        <v>699</v>
      </c>
      <c r="P270" s="13" t="s">
        <v>700</v>
      </c>
      <c r="Q270" s="15">
        <f t="shared" si="6"/>
        <v>-159952</v>
      </c>
      <c r="R270" s="15">
        <v>0</v>
      </c>
      <c r="S270" s="15">
        <v>-160000</v>
      </c>
      <c r="T270" s="15">
        <v>0</v>
      </c>
      <c r="U270" s="16">
        <v>16</v>
      </c>
      <c r="V270" s="15">
        <v>0</v>
      </c>
      <c r="W270" s="15">
        <v>0</v>
      </c>
      <c r="X270" s="16">
        <v>16</v>
      </c>
      <c r="Y270" s="15">
        <v>0</v>
      </c>
      <c r="Z270" s="15">
        <v>0</v>
      </c>
      <c r="AA270" s="16">
        <v>8</v>
      </c>
      <c r="AB270" s="15">
        <v>0</v>
      </c>
      <c r="AC270" s="15">
        <v>0</v>
      </c>
      <c r="AD270" s="35">
        <v>8</v>
      </c>
      <c r="AE270" s="15">
        <v>0</v>
      </c>
    </row>
    <row r="271" spans="1:31" x14ac:dyDescent="0.25">
      <c r="A271" s="13" t="s">
        <v>1046</v>
      </c>
      <c r="B271" s="14" t="s">
        <v>656</v>
      </c>
      <c r="C271" s="13" t="s">
        <v>51</v>
      </c>
      <c r="D271" s="13" t="s">
        <v>39</v>
      </c>
      <c r="E271" s="13" t="s">
        <v>394</v>
      </c>
      <c r="F271" s="13" t="s">
        <v>629</v>
      </c>
      <c r="G271" s="13" t="s">
        <v>34</v>
      </c>
      <c r="H271" s="13" t="s">
        <v>728</v>
      </c>
      <c r="I271" s="15" t="s">
        <v>35</v>
      </c>
      <c r="J271" s="15" t="s">
        <v>35</v>
      </c>
      <c r="K271" s="15" t="s">
        <v>35</v>
      </c>
      <c r="L271" s="15" t="s">
        <v>35</v>
      </c>
      <c r="M271" s="15">
        <v>0</v>
      </c>
      <c r="N271" s="13" t="s">
        <v>35</v>
      </c>
      <c r="O271" s="13" t="s">
        <v>36</v>
      </c>
      <c r="P271" s="13" t="s">
        <v>35</v>
      </c>
      <c r="Q271" s="15">
        <f t="shared" si="6"/>
        <v>78882337.256099999</v>
      </c>
      <c r="R271" s="15">
        <v>0</v>
      </c>
      <c r="S271" s="15">
        <v>52042281.299999997</v>
      </c>
      <c r="T271" s="15">
        <v>0</v>
      </c>
      <c r="U271" s="16">
        <v>16</v>
      </c>
      <c r="V271" s="15">
        <v>0</v>
      </c>
      <c r="W271" s="15">
        <v>23003729.533200003</v>
      </c>
      <c r="X271" s="16">
        <v>16</v>
      </c>
      <c r="Y271" s="15">
        <v>3680596.725300001</v>
      </c>
      <c r="Z271" s="15">
        <v>0</v>
      </c>
      <c r="AA271" s="16">
        <v>8</v>
      </c>
      <c r="AB271" s="15">
        <v>0</v>
      </c>
      <c r="AC271" s="15">
        <v>144149.72</v>
      </c>
      <c r="AD271" s="35">
        <v>8</v>
      </c>
      <c r="AE271" s="15">
        <v>11531.9776</v>
      </c>
    </row>
    <row r="272" spans="1:31" x14ac:dyDescent="0.25">
      <c r="A272" s="13" t="s">
        <v>1047</v>
      </c>
      <c r="B272" s="14" t="s">
        <v>656</v>
      </c>
      <c r="C272" s="13" t="s">
        <v>51</v>
      </c>
      <c r="D272" s="13" t="s">
        <v>39</v>
      </c>
      <c r="E272" s="13" t="s">
        <v>394</v>
      </c>
      <c r="F272" s="13" t="s">
        <v>629</v>
      </c>
      <c r="G272" s="13" t="s">
        <v>34</v>
      </c>
      <c r="H272" s="13" t="s">
        <v>729</v>
      </c>
      <c r="I272" s="15" t="s">
        <v>35</v>
      </c>
      <c r="J272" s="15" t="s">
        <v>35</v>
      </c>
      <c r="K272" s="15" t="s">
        <v>35</v>
      </c>
      <c r="L272" s="15" t="s">
        <v>35</v>
      </c>
      <c r="M272" s="15">
        <v>0</v>
      </c>
      <c r="N272" s="13" t="s">
        <v>35</v>
      </c>
      <c r="O272" s="13" t="s">
        <v>172</v>
      </c>
      <c r="P272" s="13" t="s">
        <v>173</v>
      </c>
      <c r="Q272" s="15">
        <f t="shared" si="6"/>
        <v>842209.45559999999</v>
      </c>
      <c r="R272" s="15">
        <v>0</v>
      </c>
      <c r="S272" s="15">
        <v>649079.55999999994</v>
      </c>
      <c r="T272" s="15">
        <v>166449.91</v>
      </c>
      <c r="U272" s="16">
        <v>16</v>
      </c>
      <c r="V272" s="15">
        <v>26631.9856</v>
      </c>
      <c r="W272" s="15">
        <v>0</v>
      </c>
      <c r="X272" s="16">
        <v>16</v>
      </c>
      <c r="Y272" s="15">
        <v>0</v>
      </c>
      <c r="Z272" s="15">
        <v>0</v>
      </c>
      <c r="AA272" s="16">
        <v>8</v>
      </c>
      <c r="AB272" s="15">
        <v>0</v>
      </c>
      <c r="AC272" s="15">
        <v>0</v>
      </c>
      <c r="AD272" s="35">
        <v>8</v>
      </c>
      <c r="AE272" s="15">
        <v>0</v>
      </c>
    </row>
    <row r="273" spans="1:31" x14ac:dyDescent="0.25">
      <c r="A273" s="13" t="s">
        <v>1048</v>
      </c>
      <c r="B273" s="14" t="s">
        <v>656</v>
      </c>
      <c r="C273" s="13" t="s">
        <v>51</v>
      </c>
      <c r="D273" s="13" t="s">
        <v>39</v>
      </c>
      <c r="E273" s="13" t="s">
        <v>394</v>
      </c>
      <c r="F273" s="13" t="s">
        <v>629</v>
      </c>
      <c r="G273" s="13" t="s">
        <v>34</v>
      </c>
      <c r="H273" s="13" t="s">
        <v>730</v>
      </c>
      <c r="I273" s="15" t="s">
        <v>35</v>
      </c>
      <c r="J273" s="15" t="s">
        <v>35</v>
      </c>
      <c r="K273" s="15" t="s">
        <v>35</v>
      </c>
      <c r="L273" s="15" t="s">
        <v>35</v>
      </c>
      <c r="M273" s="15">
        <v>0</v>
      </c>
      <c r="N273" s="13" t="s">
        <v>35</v>
      </c>
      <c r="O273" s="13" t="s">
        <v>36</v>
      </c>
      <c r="P273" s="13" t="s">
        <v>35</v>
      </c>
      <c r="Q273" s="15">
        <f t="shared" si="6"/>
        <v>4045846.4923999999</v>
      </c>
      <c r="R273" s="15">
        <v>0</v>
      </c>
      <c r="S273" s="15">
        <v>2040659.1599999997</v>
      </c>
      <c r="T273" s="15">
        <v>0</v>
      </c>
      <c r="U273" s="16">
        <v>16</v>
      </c>
      <c r="V273" s="15">
        <v>0</v>
      </c>
      <c r="W273" s="15">
        <v>1728568.3900000001</v>
      </c>
      <c r="X273" s="16">
        <v>16</v>
      </c>
      <c r="Y273" s="15">
        <v>276570.9424</v>
      </c>
      <c r="Z273" s="15">
        <v>0</v>
      </c>
      <c r="AA273" s="16">
        <v>8</v>
      </c>
      <c r="AB273" s="15">
        <v>0</v>
      </c>
      <c r="AC273" s="15">
        <v>0</v>
      </c>
      <c r="AD273" s="35">
        <v>8</v>
      </c>
      <c r="AE273" s="15">
        <v>0</v>
      </c>
    </row>
    <row r="274" spans="1:31" x14ac:dyDescent="0.25">
      <c r="A274" s="13" t="s">
        <v>1049</v>
      </c>
      <c r="B274" s="14" t="s">
        <v>656</v>
      </c>
      <c r="C274" s="13" t="s">
        <v>51</v>
      </c>
      <c r="D274" s="13" t="s">
        <v>39</v>
      </c>
      <c r="E274" s="13" t="s">
        <v>394</v>
      </c>
      <c r="F274" s="13" t="s">
        <v>629</v>
      </c>
      <c r="G274" s="13" t="s">
        <v>34</v>
      </c>
      <c r="H274" s="13" t="s">
        <v>731</v>
      </c>
      <c r="I274" s="15" t="s">
        <v>35</v>
      </c>
      <c r="J274" s="15" t="s">
        <v>35</v>
      </c>
      <c r="K274" s="15" t="s">
        <v>35</v>
      </c>
      <c r="L274" s="15" t="s">
        <v>35</v>
      </c>
      <c r="M274" s="15">
        <v>0</v>
      </c>
      <c r="N274" s="13" t="s">
        <v>35</v>
      </c>
      <c r="O274" s="13" t="s">
        <v>346</v>
      </c>
      <c r="P274" s="13" t="s">
        <v>347</v>
      </c>
      <c r="Q274" s="15">
        <f t="shared" si="6"/>
        <v>927050.40359999996</v>
      </c>
      <c r="R274" s="15">
        <v>0</v>
      </c>
      <c r="S274" s="15">
        <v>867000</v>
      </c>
      <c r="T274" s="15">
        <v>51726.21</v>
      </c>
      <c r="U274" s="16">
        <v>16</v>
      </c>
      <c r="V274" s="15">
        <v>8276.1936000000005</v>
      </c>
      <c r="W274" s="15">
        <v>0</v>
      </c>
      <c r="X274" s="16">
        <v>16</v>
      </c>
      <c r="Y274" s="15">
        <v>0</v>
      </c>
      <c r="Z274" s="15">
        <v>0</v>
      </c>
      <c r="AA274" s="16">
        <v>8</v>
      </c>
      <c r="AB274" s="15">
        <v>0</v>
      </c>
      <c r="AC274" s="15">
        <v>0</v>
      </c>
      <c r="AD274" s="35">
        <v>8</v>
      </c>
      <c r="AE274" s="15">
        <v>0</v>
      </c>
    </row>
    <row r="275" spans="1:31" x14ac:dyDescent="0.25">
      <c r="A275" s="13" t="s">
        <v>1050</v>
      </c>
      <c r="B275" s="14" t="s">
        <v>656</v>
      </c>
      <c r="C275" s="13" t="s">
        <v>51</v>
      </c>
      <c r="D275" s="13" t="s">
        <v>39</v>
      </c>
      <c r="E275" s="13" t="s">
        <v>394</v>
      </c>
      <c r="F275" s="13" t="s">
        <v>629</v>
      </c>
      <c r="G275" s="13" t="s">
        <v>34</v>
      </c>
      <c r="H275" s="13" t="s">
        <v>732</v>
      </c>
      <c r="I275" s="15" t="s">
        <v>35</v>
      </c>
      <c r="J275" s="15" t="s">
        <v>35</v>
      </c>
      <c r="K275" s="15" t="s">
        <v>35</v>
      </c>
      <c r="L275" s="15" t="s">
        <v>35</v>
      </c>
      <c r="M275" s="15">
        <v>0</v>
      </c>
      <c r="N275" s="13" t="s">
        <v>35</v>
      </c>
      <c r="O275" s="13" t="s">
        <v>36</v>
      </c>
      <c r="P275" s="13" t="s">
        <v>35</v>
      </c>
      <c r="Q275" s="15">
        <f t="shared" ref="Q275:Q306" si="7">SUM(S275:AE275)</f>
        <v>18387886.397049997</v>
      </c>
      <c r="R275" s="15">
        <v>0</v>
      </c>
      <c r="S275" s="15">
        <v>12463989.541899998</v>
      </c>
      <c r="T275" s="15">
        <v>0</v>
      </c>
      <c r="U275" s="16">
        <v>16</v>
      </c>
      <c r="V275" s="15">
        <v>0</v>
      </c>
      <c r="W275" s="15">
        <v>5106766.2544499999</v>
      </c>
      <c r="X275" s="16">
        <v>16</v>
      </c>
      <c r="Y275" s="15">
        <v>817082.60070000018</v>
      </c>
      <c r="Z275" s="15">
        <v>0</v>
      </c>
      <c r="AA275" s="16">
        <v>8</v>
      </c>
      <c r="AB275" s="15">
        <v>0</v>
      </c>
      <c r="AC275" s="15">
        <v>0</v>
      </c>
      <c r="AD275" s="35">
        <v>8</v>
      </c>
      <c r="AE275" s="15">
        <v>0</v>
      </c>
    </row>
    <row r="276" spans="1:31" x14ac:dyDescent="0.25">
      <c r="A276" s="13" t="s">
        <v>1051</v>
      </c>
      <c r="B276" s="14" t="s">
        <v>656</v>
      </c>
      <c r="C276" s="13" t="s">
        <v>51</v>
      </c>
      <c r="D276" s="13" t="s">
        <v>33</v>
      </c>
      <c r="E276" s="13" t="s">
        <v>52</v>
      </c>
      <c r="F276" s="13" t="s">
        <v>657</v>
      </c>
      <c r="G276" s="13" t="s">
        <v>34</v>
      </c>
      <c r="H276" s="13" t="s">
        <v>658</v>
      </c>
      <c r="I276" s="15" t="s">
        <v>35</v>
      </c>
      <c r="J276" s="15" t="s">
        <v>35</v>
      </c>
      <c r="K276" s="15" t="s">
        <v>35</v>
      </c>
      <c r="L276" s="15" t="s">
        <v>35</v>
      </c>
      <c r="M276" s="15">
        <v>0</v>
      </c>
      <c r="N276" s="13" t="s">
        <v>35</v>
      </c>
      <c r="O276" s="13" t="s">
        <v>36</v>
      </c>
      <c r="P276" s="13" t="s">
        <v>35</v>
      </c>
      <c r="Q276" s="15">
        <f t="shared" si="7"/>
        <v>56409342.345449999</v>
      </c>
      <c r="R276" s="15">
        <v>0</v>
      </c>
      <c r="S276" s="15">
        <v>43326790.173299998</v>
      </c>
      <c r="T276" s="15">
        <v>0</v>
      </c>
      <c r="U276" s="16">
        <v>16</v>
      </c>
      <c r="V276" s="15">
        <v>0</v>
      </c>
      <c r="W276" s="15">
        <v>11278020.838150002</v>
      </c>
      <c r="X276" s="16">
        <v>16</v>
      </c>
      <c r="Y276" s="15">
        <v>1804483.3339999996</v>
      </c>
      <c r="Z276" s="15">
        <v>0</v>
      </c>
      <c r="AA276" s="16">
        <v>8</v>
      </c>
      <c r="AB276" s="15">
        <v>0</v>
      </c>
      <c r="AC276" s="15">
        <v>0</v>
      </c>
      <c r="AD276" s="35">
        <v>8</v>
      </c>
      <c r="AE276" s="15">
        <v>0</v>
      </c>
    </row>
    <row r="277" spans="1:31" x14ac:dyDescent="0.25">
      <c r="A277" s="13" t="s">
        <v>1052</v>
      </c>
      <c r="B277" s="14" t="s">
        <v>656</v>
      </c>
      <c r="C277" s="13" t="s">
        <v>51</v>
      </c>
      <c r="D277" s="13" t="s">
        <v>33</v>
      </c>
      <c r="E277" s="13" t="s">
        <v>52</v>
      </c>
      <c r="F277" s="13" t="s">
        <v>657</v>
      </c>
      <c r="G277" s="13" t="s">
        <v>34</v>
      </c>
      <c r="H277" s="13" t="s">
        <v>659</v>
      </c>
      <c r="I277" s="15" t="s">
        <v>35</v>
      </c>
      <c r="J277" s="15" t="s">
        <v>35</v>
      </c>
      <c r="K277" s="15" t="s">
        <v>35</v>
      </c>
      <c r="L277" s="15" t="s">
        <v>35</v>
      </c>
      <c r="M277" s="15">
        <v>0</v>
      </c>
      <c r="N277" s="13" t="s">
        <v>35</v>
      </c>
      <c r="O277" s="13" t="s">
        <v>546</v>
      </c>
      <c r="P277" s="13" t="s">
        <v>547</v>
      </c>
      <c r="Q277" s="15">
        <f t="shared" si="7"/>
        <v>3159931.7124000001</v>
      </c>
      <c r="R277" s="15">
        <v>0</v>
      </c>
      <c r="S277" s="15">
        <v>1003884.1063999999</v>
      </c>
      <c r="T277" s="15">
        <v>1858620.35</v>
      </c>
      <c r="U277" s="16">
        <v>16</v>
      </c>
      <c r="V277" s="15">
        <v>297379.25599999999</v>
      </c>
      <c r="W277" s="15">
        <v>0</v>
      </c>
      <c r="X277" s="16">
        <v>16</v>
      </c>
      <c r="Y277" s="15">
        <v>0</v>
      </c>
      <c r="Z277" s="15">
        <v>0</v>
      </c>
      <c r="AA277" s="16">
        <v>8</v>
      </c>
      <c r="AB277" s="15">
        <v>0</v>
      </c>
      <c r="AC277" s="15">
        <v>0</v>
      </c>
      <c r="AD277" s="35">
        <v>8</v>
      </c>
      <c r="AE277" s="15">
        <v>0</v>
      </c>
    </row>
    <row r="278" spans="1:31" x14ac:dyDescent="0.25">
      <c r="A278" s="13" t="s">
        <v>1053</v>
      </c>
      <c r="B278" s="14" t="s">
        <v>656</v>
      </c>
      <c r="C278" s="13" t="s">
        <v>51</v>
      </c>
      <c r="D278" s="13" t="s">
        <v>33</v>
      </c>
      <c r="E278" s="13" t="s">
        <v>52</v>
      </c>
      <c r="F278" s="13" t="s">
        <v>657</v>
      </c>
      <c r="G278" s="13" t="s">
        <v>34</v>
      </c>
      <c r="H278" s="13" t="s">
        <v>660</v>
      </c>
      <c r="I278" s="15" t="s">
        <v>35</v>
      </c>
      <c r="J278" s="15" t="s">
        <v>35</v>
      </c>
      <c r="K278" s="15" t="s">
        <v>35</v>
      </c>
      <c r="L278" s="15" t="s">
        <v>35</v>
      </c>
      <c r="M278" s="15">
        <v>0</v>
      </c>
      <c r="N278" s="13" t="s">
        <v>35</v>
      </c>
      <c r="O278" s="13" t="s">
        <v>546</v>
      </c>
      <c r="P278" s="13" t="s">
        <v>547</v>
      </c>
      <c r="Q278" s="15">
        <f t="shared" si="7"/>
        <v>262810.50400000002</v>
      </c>
      <c r="R278" s="15">
        <v>0</v>
      </c>
      <c r="S278" s="15">
        <v>0</v>
      </c>
      <c r="T278" s="15">
        <v>226519.4</v>
      </c>
      <c r="U278" s="16">
        <v>16</v>
      </c>
      <c r="V278" s="15">
        <v>36243.103999999999</v>
      </c>
      <c r="W278" s="15">
        <v>0</v>
      </c>
      <c r="X278" s="16">
        <v>16</v>
      </c>
      <c r="Y278" s="15">
        <v>0</v>
      </c>
      <c r="Z278" s="15">
        <v>0</v>
      </c>
      <c r="AA278" s="16">
        <v>8</v>
      </c>
      <c r="AB278" s="15">
        <v>0</v>
      </c>
      <c r="AC278" s="15">
        <v>0</v>
      </c>
      <c r="AD278" s="35">
        <v>8</v>
      </c>
      <c r="AE278" s="15">
        <v>0</v>
      </c>
    </row>
    <row r="279" spans="1:31" x14ac:dyDescent="0.25">
      <c r="A279" s="13" t="s">
        <v>1054</v>
      </c>
      <c r="B279" s="14" t="s">
        <v>656</v>
      </c>
      <c r="C279" s="13" t="s">
        <v>51</v>
      </c>
      <c r="D279" s="13" t="s">
        <v>33</v>
      </c>
      <c r="E279" s="13" t="s">
        <v>52</v>
      </c>
      <c r="F279" s="13" t="s">
        <v>657</v>
      </c>
      <c r="G279" s="13" t="s">
        <v>34</v>
      </c>
      <c r="H279" s="13" t="s">
        <v>661</v>
      </c>
      <c r="I279" s="15" t="s">
        <v>35</v>
      </c>
      <c r="J279" s="15" t="s">
        <v>35</v>
      </c>
      <c r="K279" s="15" t="s">
        <v>35</v>
      </c>
      <c r="L279" s="15" t="s">
        <v>35</v>
      </c>
      <c r="M279" s="15">
        <v>0</v>
      </c>
      <c r="N279" s="13" t="s">
        <v>35</v>
      </c>
      <c r="O279" s="13" t="s">
        <v>36</v>
      </c>
      <c r="P279" s="13" t="s">
        <v>35</v>
      </c>
      <c r="Q279" s="15">
        <f t="shared" si="7"/>
        <v>10842785.1916</v>
      </c>
      <c r="R279" s="15">
        <v>0</v>
      </c>
      <c r="S279" s="15">
        <v>5755193.7781000007</v>
      </c>
      <c r="T279" s="15">
        <v>0</v>
      </c>
      <c r="U279" s="16">
        <v>16</v>
      </c>
      <c r="V279" s="15">
        <v>0</v>
      </c>
      <c r="W279" s="15">
        <v>4385813.2874999996</v>
      </c>
      <c r="X279" s="16">
        <v>16</v>
      </c>
      <c r="Y279" s="15">
        <v>701730.12600000005</v>
      </c>
      <c r="Z279" s="15">
        <v>0</v>
      </c>
      <c r="AA279" s="16">
        <v>8</v>
      </c>
      <c r="AB279" s="15">
        <v>0</v>
      </c>
      <c r="AC279" s="15">
        <v>0</v>
      </c>
      <c r="AD279" s="35">
        <v>8</v>
      </c>
      <c r="AE279" s="15">
        <v>0</v>
      </c>
    </row>
    <row r="280" spans="1:31" x14ac:dyDescent="0.25">
      <c r="A280" s="13" t="s">
        <v>1055</v>
      </c>
      <c r="B280" s="14" t="s">
        <v>656</v>
      </c>
      <c r="C280" s="13" t="s">
        <v>51</v>
      </c>
      <c r="D280" s="13" t="s">
        <v>49</v>
      </c>
      <c r="E280" s="13" t="s">
        <v>230</v>
      </c>
      <c r="F280" s="13" t="s">
        <v>631</v>
      </c>
      <c r="G280" s="13" t="s">
        <v>34</v>
      </c>
      <c r="H280" s="13" t="s">
        <v>752</v>
      </c>
      <c r="I280" s="15" t="s">
        <v>35</v>
      </c>
      <c r="J280" s="15" t="s">
        <v>35</v>
      </c>
      <c r="K280" s="15" t="s">
        <v>35</v>
      </c>
      <c r="L280" s="15" t="s">
        <v>35</v>
      </c>
      <c r="M280" s="15">
        <v>0</v>
      </c>
      <c r="N280" s="13" t="s">
        <v>35</v>
      </c>
      <c r="O280" s="13" t="s">
        <v>36</v>
      </c>
      <c r="P280" s="13" t="s">
        <v>35</v>
      </c>
      <c r="Q280" s="15">
        <f t="shared" si="7"/>
        <v>17027534.131099999</v>
      </c>
      <c r="R280" s="15">
        <v>0</v>
      </c>
      <c r="S280" s="15">
        <v>10167296.109999999</v>
      </c>
      <c r="T280" s="15">
        <v>0</v>
      </c>
      <c r="U280" s="16">
        <v>16</v>
      </c>
      <c r="V280" s="15">
        <v>0</v>
      </c>
      <c r="W280" s="15">
        <v>5913956.9146999996</v>
      </c>
      <c r="X280" s="16">
        <v>16</v>
      </c>
      <c r="Y280" s="15">
        <v>946233.10639999993</v>
      </c>
      <c r="Z280" s="15">
        <v>0</v>
      </c>
      <c r="AA280" s="16">
        <v>8</v>
      </c>
      <c r="AB280" s="15">
        <v>0</v>
      </c>
      <c r="AC280" s="15">
        <v>0</v>
      </c>
      <c r="AD280" s="35">
        <v>8</v>
      </c>
      <c r="AE280" s="15">
        <v>0</v>
      </c>
    </row>
    <row r="281" spans="1:31" x14ac:dyDescent="0.25">
      <c r="A281" s="13" t="s">
        <v>1056</v>
      </c>
      <c r="B281" s="14" t="s">
        <v>656</v>
      </c>
      <c r="C281" s="13" t="s">
        <v>51</v>
      </c>
      <c r="D281" s="13" t="s">
        <v>67</v>
      </c>
      <c r="E281" s="13" t="s">
        <v>230</v>
      </c>
      <c r="F281" s="13" t="s">
        <v>611</v>
      </c>
      <c r="G281" s="13" t="s">
        <v>34</v>
      </c>
      <c r="H281" s="13" t="s">
        <v>760</v>
      </c>
      <c r="I281" s="15" t="s">
        <v>35</v>
      </c>
      <c r="J281" s="15" t="s">
        <v>35</v>
      </c>
      <c r="K281" s="15" t="s">
        <v>35</v>
      </c>
      <c r="L281" s="15" t="s">
        <v>35</v>
      </c>
      <c r="M281" s="15">
        <v>0</v>
      </c>
      <c r="N281" s="13" t="s">
        <v>35</v>
      </c>
      <c r="O281" s="13" t="s">
        <v>36</v>
      </c>
      <c r="P281" s="13" t="s">
        <v>35</v>
      </c>
      <c r="Q281" s="15">
        <f t="shared" si="7"/>
        <v>52908801.645400003</v>
      </c>
      <c r="R281" s="15">
        <v>0</v>
      </c>
      <c r="S281" s="15">
        <v>32622172.017600007</v>
      </c>
      <c r="T281" s="15">
        <v>0</v>
      </c>
      <c r="U281" s="16">
        <v>16</v>
      </c>
      <c r="V281" s="15">
        <v>0</v>
      </c>
      <c r="W281" s="15">
        <v>17488432.437799998</v>
      </c>
      <c r="X281" s="16">
        <v>16</v>
      </c>
      <c r="Y281" s="15">
        <v>2798149.1900000009</v>
      </c>
      <c r="Z281" s="15">
        <v>0</v>
      </c>
      <c r="AA281" s="16">
        <v>8</v>
      </c>
      <c r="AB281" s="15">
        <v>0</v>
      </c>
      <c r="AC281" s="15">
        <v>0</v>
      </c>
      <c r="AD281" s="35">
        <v>8</v>
      </c>
      <c r="AE281" s="15">
        <v>0</v>
      </c>
    </row>
    <row r="282" spans="1:31" x14ac:dyDescent="0.25">
      <c r="A282" s="13" t="s">
        <v>1057</v>
      </c>
      <c r="B282" s="14" t="s">
        <v>656</v>
      </c>
      <c r="C282" s="13" t="s">
        <v>51</v>
      </c>
      <c r="D282" s="13" t="s">
        <v>67</v>
      </c>
      <c r="E282" s="13" t="s">
        <v>230</v>
      </c>
      <c r="F282" s="13" t="s">
        <v>611</v>
      </c>
      <c r="G282" s="13" t="s">
        <v>34</v>
      </c>
      <c r="H282" s="13" t="s">
        <v>761</v>
      </c>
      <c r="I282" s="15" t="s">
        <v>35</v>
      </c>
      <c r="J282" s="15" t="s">
        <v>35</v>
      </c>
      <c r="K282" s="15" t="s">
        <v>35</v>
      </c>
      <c r="L282" s="15" t="s">
        <v>35</v>
      </c>
      <c r="M282" s="15">
        <v>0</v>
      </c>
      <c r="N282" s="13" t="s">
        <v>35</v>
      </c>
      <c r="O282" s="13" t="s">
        <v>167</v>
      </c>
      <c r="P282" s="13" t="s">
        <v>168</v>
      </c>
      <c r="Q282" s="15">
        <f t="shared" si="7"/>
        <v>5041840.7954000002</v>
      </c>
      <c r="R282" s="15">
        <v>0</v>
      </c>
      <c r="S282" s="15">
        <v>2654271.5850000004</v>
      </c>
      <c r="T282" s="15">
        <v>2058207.94</v>
      </c>
      <c r="U282" s="16">
        <v>16</v>
      </c>
      <c r="V282" s="15">
        <v>329313.27039999998</v>
      </c>
      <c r="W282" s="15">
        <v>0</v>
      </c>
      <c r="X282" s="16">
        <v>16</v>
      </c>
      <c r="Y282" s="15">
        <v>0</v>
      </c>
      <c r="Z282" s="15">
        <v>0</v>
      </c>
      <c r="AA282" s="16">
        <v>8</v>
      </c>
      <c r="AB282" s="15">
        <v>0</v>
      </c>
      <c r="AC282" s="15">
        <v>0</v>
      </c>
      <c r="AD282" s="35">
        <v>8</v>
      </c>
      <c r="AE282" s="15">
        <v>0</v>
      </c>
    </row>
    <row r="283" spans="1:31" x14ac:dyDescent="0.25">
      <c r="A283" s="13" t="s">
        <v>1058</v>
      </c>
      <c r="B283" s="14" t="s">
        <v>656</v>
      </c>
      <c r="C283" s="13" t="s">
        <v>51</v>
      </c>
      <c r="D283" s="13" t="s">
        <v>67</v>
      </c>
      <c r="E283" s="13" t="s">
        <v>230</v>
      </c>
      <c r="F283" s="13" t="s">
        <v>611</v>
      </c>
      <c r="G283" s="13" t="s">
        <v>34</v>
      </c>
      <c r="H283" s="13" t="s">
        <v>762</v>
      </c>
      <c r="I283" s="15" t="s">
        <v>35</v>
      </c>
      <c r="J283" s="15" t="s">
        <v>35</v>
      </c>
      <c r="K283" s="15" t="s">
        <v>35</v>
      </c>
      <c r="L283" s="15" t="s">
        <v>35</v>
      </c>
      <c r="M283" s="15">
        <v>0</v>
      </c>
      <c r="N283" s="13" t="s">
        <v>35</v>
      </c>
      <c r="O283" s="13" t="s">
        <v>36</v>
      </c>
      <c r="P283" s="13" t="s">
        <v>35</v>
      </c>
      <c r="Q283" s="15">
        <f t="shared" si="7"/>
        <v>23277572.323199999</v>
      </c>
      <c r="R283" s="15">
        <v>0</v>
      </c>
      <c r="S283" s="15">
        <v>12674427.2676</v>
      </c>
      <c r="T283" s="15">
        <v>0</v>
      </c>
      <c r="U283" s="16">
        <v>16</v>
      </c>
      <c r="V283" s="15">
        <v>0</v>
      </c>
      <c r="W283" s="15">
        <v>9140600.9100000001</v>
      </c>
      <c r="X283" s="16">
        <v>16</v>
      </c>
      <c r="Y283" s="15">
        <v>1462496.1455999999</v>
      </c>
      <c r="Z283" s="15">
        <v>0</v>
      </c>
      <c r="AA283" s="16">
        <v>8</v>
      </c>
      <c r="AB283" s="15">
        <v>0</v>
      </c>
      <c r="AC283" s="15">
        <v>0</v>
      </c>
      <c r="AD283" s="35">
        <v>8</v>
      </c>
      <c r="AE283" s="15">
        <v>0</v>
      </c>
    </row>
    <row r="284" spans="1:31" x14ac:dyDescent="0.25">
      <c r="A284" s="13" t="s">
        <v>1059</v>
      </c>
      <c r="B284" s="14" t="s">
        <v>656</v>
      </c>
      <c r="C284" s="13" t="s">
        <v>51</v>
      </c>
      <c r="D284" s="13" t="s">
        <v>67</v>
      </c>
      <c r="E284" s="13" t="s">
        <v>230</v>
      </c>
      <c r="F284" s="13" t="s">
        <v>611</v>
      </c>
      <c r="G284" s="13" t="s">
        <v>34</v>
      </c>
      <c r="H284" s="13" t="s">
        <v>763</v>
      </c>
      <c r="I284" s="15" t="s">
        <v>35</v>
      </c>
      <c r="J284" s="15" t="s">
        <v>35</v>
      </c>
      <c r="K284" s="15" t="s">
        <v>35</v>
      </c>
      <c r="L284" s="15" t="s">
        <v>35</v>
      </c>
      <c r="M284" s="15">
        <v>0</v>
      </c>
      <c r="N284" s="13" t="s">
        <v>35</v>
      </c>
      <c r="O284" s="13" t="s">
        <v>535</v>
      </c>
      <c r="P284" s="13" t="s">
        <v>536</v>
      </c>
      <c r="Q284" s="15">
        <f t="shared" si="7"/>
        <v>1920471.8992000001</v>
      </c>
      <c r="R284" s="15">
        <v>0</v>
      </c>
      <c r="S284" s="15">
        <v>668918.89999999991</v>
      </c>
      <c r="T284" s="15">
        <v>1078883.6200000001</v>
      </c>
      <c r="U284" s="16">
        <v>16</v>
      </c>
      <c r="V284" s="15">
        <v>172621.3792</v>
      </c>
      <c r="W284" s="15">
        <v>0</v>
      </c>
      <c r="X284" s="16">
        <v>16</v>
      </c>
      <c r="Y284" s="15">
        <v>0</v>
      </c>
      <c r="Z284" s="15">
        <v>0</v>
      </c>
      <c r="AA284" s="16">
        <v>8</v>
      </c>
      <c r="AB284" s="15">
        <v>0</v>
      </c>
      <c r="AC284" s="15">
        <v>0</v>
      </c>
      <c r="AD284" s="35">
        <v>8</v>
      </c>
      <c r="AE284" s="15">
        <v>0</v>
      </c>
    </row>
    <row r="285" spans="1:31" x14ac:dyDescent="0.25">
      <c r="A285" s="13" t="s">
        <v>1060</v>
      </c>
      <c r="B285" s="14" t="s">
        <v>656</v>
      </c>
      <c r="C285" s="13" t="s">
        <v>51</v>
      </c>
      <c r="D285" s="13" t="s">
        <v>67</v>
      </c>
      <c r="E285" s="13" t="s">
        <v>230</v>
      </c>
      <c r="F285" s="13" t="s">
        <v>611</v>
      </c>
      <c r="G285" s="13" t="s">
        <v>34</v>
      </c>
      <c r="H285" s="13" t="s">
        <v>764</v>
      </c>
      <c r="I285" s="15" t="s">
        <v>35</v>
      </c>
      <c r="J285" s="15" t="s">
        <v>35</v>
      </c>
      <c r="K285" s="15" t="s">
        <v>35</v>
      </c>
      <c r="L285" s="15" t="s">
        <v>35</v>
      </c>
      <c r="M285" s="15">
        <v>0</v>
      </c>
      <c r="N285" s="13" t="s">
        <v>35</v>
      </c>
      <c r="O285" s="13" t="s">
        <v>36</v>
      </c>
      <c r="P285" s="13" t="s">
        <v>35</v>
      </c>
      <c r="Q285" s="15">
        <f t="shared" si="7"/>
        <v>23278319.030700006</v>
      </c>
      <c r="R285" s="15">
        <v>0</v>
      </c>
      <c r="S285" s="15">
        <v>17045438.365400001</v>
      </c>
      <c r="T285" s="15">
        <v>0</v>
      </c>
      <c r="U285" s="16">
        <v>16</v>
      </c>
      <c r="V285" s="15">
        <v>0</v>
      </c>
      <c r="W285" s="15">
        <v>5373131.6080000009</v>
      </c>
      <c r="X285" s="16">
        <v>16</v>
      </c>
      <c r="Y285" s="15">
        <v>859701.05729999999</v>
      </c>
      <c r="Z285" s="15">
        <v>0</v>
      </c>
      <c r="AA285" s="16">
        <v>8</v>
      </c>
      <c r="AB285" s="15">
        <v>0</v>
      </c>
      <c r="AC285" s="15">
        <v>0</v>
      </c>
      <c r="AD285" s="35">
        <v>8</v>
      </c>
      <c r="AE285" s="15">
        <v>0</v>
      </c>
    </row>
    <row r="286" spans="1:31" x14ac:dyDescent="0.25">
      <c r="A286" s="13" t="s">
        <v>1061</v>
      </c>
      <c r="B286" s="14" t="s">
        <v>656</v>
      </c>
      <c r="C286" s="13" t="s">
        <v>51</v>
      </c>
      <c r="D286" s="13" t="s">
        <v>67</v>
      </c>
      <c r="E286" s="13" t="s">
        <v>230</v>
      </c>
      <c r="F286" s="13" t="s">
        <v>611</v>
      </c>
      <c r="G286" s="13" t="s">
        <v>85</v>
      </c>
      <c r="H286" s="13" t="s">
        <v>35</v>
      </c>
      <c r="I286" s="15" t="s">
        <v>765</v>
      </c>
      <c r="J286" s="15" t="s">
        <v>35</v>
      </c>
      <c r="K286" s="15" t="s">
        <v>766</v>
      </c>
      <c r="L286" s="15" t="s">
        <v>705</v>
      </c>
      <c r="M286" s="15">
        <v>13</v>
      </c>
      <c r="N286" s="13" t="s">
        <v>89</v>
      </c>
      <c r="O286" s="13" t="s">
        <v>767</v>
      </c>
      <c r="P286" s="13" t="s">
        <v>768</v>
      </c>
      <c r="Q286" s="15">
        <f t="shared" si="7"/>
        <v>-159942</v>
      </c>
      <c r="R286" s="15">
        <v>0</v>
      </c>
      <c r="S286" s="15">
        <v>-159990</v>
      </c>
      <c r="T286" s="15">
        <v>0</v>
      </c>
      <c r="U286" s="16">
        <v>16</v>
      </c>
      <c r="V286" s="15">
        <v>0</v>
      </c>
      <c r="W286" s="15">
        <v>0</v>
      </c>
      <c r="X286" s="16">
        <v>16</v>
      </c>
      <c r="Y286" s="15">
        <v>0</v>
      </c>
      <c r="Z286" s="15">
        <v>0</v>
      </c>
      <c r="AA286" s="16">
        <v>8</v>
      </c>
      <c r="AB286" s="15">
        <v>0</v>
      </c>
      <c r="AC286" s="15">
        <v>0</v>
      </c>
      <c r="AD286" s="35">
        <v>8</v>
      </c>
      <c r="AE286" s="15">
        <v>0</v>
      </c>
    </row>
    <row r="287" spans="1:31" x14ac:dyDescent="0.25">
      <c r="A287" s="13" t="s">
        <v>1062</v>
      </c>
      <c r="B287" s="14" t="s">
        <v>656</v>
      </c>
      <c r="C287" s="13" t="s">
        <v>51</v>
      </c>
      <c r="D287" s="13" t="s">
        <v>38</v>
      </c>
      <c r="E287" s="13" t="s">
        <v>392</v>
      </c>
      <c r="F287" s="13" t="s">
        <v>636</v>
      </c>
      <c r="G287" s="13" t="s">
        <v>34</v>
      </c>
      <c r="H287" s="13" t="s">
        <v>701</v>
      </c>
      <c r="I287" s="15" t="s">
        <v>35</v>
      </c>
      <c r="J287" s="15" t="s">
        <v>35</v>
      </c>
      <c r="K287" s="15" t="s">
        <v>35</v>
      </c>
      <c r="L287" s="15" t="s">
        <v>35</v>
      </c>
      <c r="M287" s="15">
        <v>0</v>
      </c>
      <c r="N287" s="13" t="s">
        <v>35</v>
      </c>
      <c r="O287" s="13" t="s">
        <v>36</v>
      </c>
      <c r="P287" s="13" t="s">
        <v>35</v>
      </c>
      <c r="Q287" s="15">
        <f t="shared" si="7"/>
        <v>25758971.421949998</v>
      </c>
      <c r="R287" s="15">
        <v>0</v>
      </c>
      <c r="S287" s="15">
        <v>14243225.583999999</v>
      </c>
      <c r="T287" s="15">
        <v>0</v>
      </c>
      <c r="U287" s="16">
        <v>16</v>
      </c>
      <c r="V287" s="15">
        <v>0</v>
      </c>
      <c r="W287" s="15">
        <v>9927325.7223499976</v>
      </c>
      <c r="X287" s="16">
        <v>16</v>
      </c>
      <c r="Y287" s="15">
        <v>1588372.1155999997</v>
      </c>
      <c r="Z287" s="15">
        <v>0</v>
      </c>
      <c r="AA287" s="16">
        <v>8</v>
      </c>
      <c r="AB287" s="15">
        <v>0</v>
      </c>
      <c r="AC287" s="15">
        <v>0</v>
      </c>
      <c r="AD287" s="35">
        <v>8</v>
      </c>
      <c r="AE287" s="15">
        <v>0</v>
      </c>
    </row>
    <row r="288" spans="1:31" x14ac:dyDescent="0.25">
      <c r="A288" s="13" t="s">
        <v>1063</v>
      </c>
      <c r="B288" s="14" t="s">
        <v>662</v>
      </c>
      <c r="C288" s="13" t="s">
        <v>51</v>
      </c>
      <c r="D288" s="13" t="s">
        <v>39</v>
      </c>
      <c r="E288" s="13" t="s">
        <v>394</v>
      </c>
      <c r="F288" s="13" t="s">
        <v>633</v>
      </c>
      <c r="G288" s="13" t="s">
        <v>34</v>
      </c>
      <c r="H288" s="13" t="s">
        <v>733</v>
      </c>
      <c r="I288" s="15" t="s">
        <v>35</v>
      </c>
      <c r="J288" s="15" t="s">
        <v>35</v>
      </c>
      <c r="K288" s="15" t="s">
        <v>35</v>
      </c>
      <c r="L288" s="15" t="s">
        <v>35</v>
      </c>
      <c r="M288" s="15">
        <v>0</v>
      </c>
      <c r="N288" s="13" t="s">
        <v>35</v>
      </c>
      <c r="O288" s="13" t="s">
        <v>36</v>
      </c>
      <c r="P288" s="13" t="s">
        <v>35</v>
      </c>
      <c r="Q288" s="15">
        <f t="shared" si="7"/>
        <v>43632515.595949993</v>
      </c>
      <c r="R288" s="15">
        <v>0</v>
      </c>
      <c r="S288" s="15">
        <v>28590861.333949991</v>
      </c>
      <c r="T288" s="15">
        <v>0</v>
      </c>
      <c r="U288" s="16">
        <v>16</v>
      </c>
      <c r="V288" s="15">
        <v>0</v>
      </c>
      <c r="W288" s="15">
        <v>12966901.950000001</v>
      </c>
      <c r="X288" s="16">
        <v>16</v>
      </c>
      <c r="Y288" s="15">
        <v>2074704.3119999997</v>
      </c>
      <c r="Z288" s="15">
        <v>0</v>
      </c>
      <c r="AA288" s="16">
        <v>8</v>
      </c>
      <c r="AB288" s="15">
        <v>0</v>
      </c>
      <c r="AC288" s="15">
        <v>0</v>
      </c>
      <c r="AD288" s="35">
        <v>8</v>
      </c>
      <c r="AE288" s="15">
        <v>0</v>
      </c>
    </row>
    <row r="289" spans="1:31" x14ac:dyDescent="0.25">
      <c r="A289" s="13" t="s">
        <v>1064</v>
      </c>
      <c r="B289" s="14" t="s">
        <v>662</v>
      </c>
      <c r="C289" s="13" t="s">
        <v>51</v>
      </c>
      <c r="D289" s="13" t="s">
        <v>39</v>
      </c>
      <c r="E289" s="13" t="s">
        <v>394</v>
      </c>
      <c r="F289" s="13" t="s">
        <v>633</v>
      </c>
      <c r="G289" s="13" t="s">
        <v>34</v>
      </c>
      <c r="H289" s="13" t="s">
        <v>734</v>
      </c>
      <c r="I289" s="15" t="s">
        <v>35</v>
      </c>
      <c r="J289" s="15" t="s">
        <v>35</v>
      </c>
      <c r="K289" s="15" t="s">
        <v>35</v>
      </c>
      <c r="L289" s="15" t="s">
        <v>35</v>
      </c>
      <c r="M289" s="15">
        <v>0</v>
      </c>
      <c r="N289" s="13" t="s">
        <v>35</v>
      </c>
      <c r="O289" s="13" t="s">
        <v>248</v>
      </c>
      <c r="P289" s="13" t="s">
        <v>249</v>
      </c>
      <c r="Q289" s="15">
        <f t="shared" si="7"/>
        <v>319727.49</v>
      </c>
      <c r="R289" s="15">
        <v>0</v>
      </c>
      <c r="S289" s="15">
        <v>319679.49</v>
      </c>
      <c r="T289" s="15">
        <v>0</v>
      </c>
      <c r="U289" s="16">
        <v>16</v>
      </c>
      <c r="V289" s="15">
        <v>0</v>
      </c>
      <c r="W289" s="15">
        <v>0</v>
      </c>
      <c r="X289" s="16">
        <v>16</v>
      </c>
      <c r="Y289" s="15">
        <v>0</v>
      </c>
      <c r="Z289" s="15">
        <v>0</v>
      </c>
      <c r="AA289" s="16">
        <v>8</v>
      </c>
      <c r="AB289" s="15">
        <v>0</v>
      </c>
      <c r="AC289" s="15">
        <v>0</v>
      </c>
      <c r="AD289" s="35">
        <v>8</v>
      </c>
      <c r="AE289" s="15">
        <v>0</v>
      </c>
    </row>
    <row r="290" spans="1:31" x14ac:dyDescent="0.25">
      <c r="A290" s="13" t="s">
        <v>1065</v>
      </c>
      <c r="B290" s="14" t="s">
        <v>662</v>
      </c>
      <c r="C290" s="13" t="s">
        <v>51</v>
      </c>
      <c r="D290" s="13" t="s">
        <v>39</v>
      </c>
      <c r="E290" s="13" t="s">
        <v>394</v>
      </c>
      <c r="F290" s="13" t="s">
        <v>633</v>
      </c>
      <c r="G290" s="13" t="s">
        <v>34</v>
      </c>
      <c r="H290" s="13" t="s">
        <v>735</v>
      </c>
      <c r="I290" s="15" t="s">
        <v>35</v>
      </c>
      <c r="J290" s="15" t="s">
        <v>35</v>
      </c>
      <c r="K290" s="15" t="s">
        <v>35</v>
      </c>
      <c r="L290" s="15" t="s">
        <v>35</v>
      </c>
      <c r="M290" s="15">
        <v>0</v>
      </c>
      <c r="N290" s="13" t="s">
        <v>35</v>
      </c>
      <c r="O290" s="13" t="s">
        <v>736</v>
      </c>
      <c r="P290" s="13" t="s">
        <v>737</v>
      </c>
      <c r="Q290" s="15">
        <f t="shared" si="7"/>
        <v>87948</v>
      </c>
      <c r="R290" s="15">
        <v>0</v>
      </c>
      <c r="S290" s="15">
        <v>87900</v>
      </c>
      <c r="T290" s="15">
        <v>0</v>
      </c>
      <c r="U290" s="16">
        <v>16</v>
      </c>
      <c r="V290" s="15">
        <v>0</v>
      </c>
      <c r="W290" s="15">
        <v>0</v>
      </c>
      <c r="X290" s="16">
        <v>16</v>
      </c>
      <c r="Y290" s="15">
        <v>0</v>
      </c>
      <c r="Z290" s="15">
        <v>0</v>
      </c>
      <c r="AA290" s="16">
        <v>8</v>
      </c>
      <c r="AB290" s="15">
        <v>0</v>
      </c>
      <c r="AC290" s="15">
        <v>0</v>
      </c>
      <c r="AD290" s="35">
        <v>8</v>
      </c>
      <c r="AE290" s="15">
        <v>0</v>
      </c>
    </row>
    <row r="291" spans="1:31" x14ac:dyDescent="0.25">
      <c r="A291" s="13" t="s">
        <v>1066</v>
      </c>
      <c r="B291" s="14" t="s">
        <v>662</v>
      </c>
      <c r="C291" s="13" t="s">
        <v>51</v>
      </c>
      <c r="D291" s="13" t="s">
        <v>33</v>
      </c>
      <c r="E291" s="13" t="s">
        <v>52</v>
      </c>
      <c r="F291" s="13" t="s">
        <v>663</v>
      </c>
      <c r="G291" s="13" t="s">
        <v>34</v>
      </c>
      <c r="H291" s="13" t="s">
        <v>664</v>
      </c>
      <c r="I291" s="15" t="s">
        <v>35</v>
      </c>
      <c r="J291" s="15" t="s">
        <v>35</v>
      </c>
      <c r="K291" s="15" t="s">
        <v>35</v>
      </c>
      <c r="L291" s="15" t="s">
        <v>35</v>
      </c>
      <c r="M291" s="15">
        <v>0</v>
      </c>
      <c r="N291" s="13" t="s">
        <v>35</v>
      </c>
      <c r="O291" s="13" t="s">
        <v>36</v>
      </c>
      <c r="P291" s="13" t="s">
        <v>35</v>
      </c>
      <c r="Q291" s="15">
        <f t="shared" si="7"/>
        <v>86152532.114999995</v>
      </c>
      <c r="R291" s="15">
        <v>0</v>
      </c>
      <c r="S291" s="15">
        <v>59241354.899999999</v>
      </c>
      <c r="T291" s="15">
        <v>0</v>
      </c>
      <c r="U291" s="16">
        <v>16</v>
      </c>
      <c r="V291" s="15">
        <v>0</v>
      </c>
      <c r="W291" s="15">
        <v>23199249.3233</v>
      </c>
      <c r="X291" s="16">
        <v>16</v>
      </c>
      <c r="Y291" s="15">
        <v>3711879.8916999986</v>
      </c>
      <c r="Z291" s="15">
        <v>0</v>
      </c>
      <c r="AA291" s="16">
        <v>8</v>
      </c>
      <c r="AB291" s="15">
        <v>0</v>
      </c>
      <c r="AC291" s="15">
        <v>0</v>
      </c>
      <c r="AD291" s="35">
        <v>8</v>
      </c>
      <c r="AE291" s="15">
        <v>0</v>
      </c>
    </row>
    <row r="292" spans="1:31" x14ac:dyDescent="0.25">
      <c r="A292" s="13" t="s">
        <v>1067</v>
      </c>
      <c r="B292" s="14" t="s">
        <v>662</v>
      </c>
      <c r="C292" s="13" t="s">
        <v>51</v>
      </c>
      <c r="D292" s="13" t="s">
        <v>33</v>
      </c>
      <c r="E292" s="13" t="s">
        <v>52</v>
      </c>
      <c r="F292" s="13" t="s">
        <v>663</v>
      </c>
      <c r="G292" s="13" t="s">
        <v>34</v>
      </c>
      <c r="H292" s="13" t="s">
        <v>665</v>
      </c>
      <c r="I292" s="15" t="s">
        <v>35</v>
      </c>
      <c r="J292" s="15" t="s">
        <v>35</v>
      </c>
      <c r="K292" s="15" t="s">
        <v>35</v>
      </c>
      <c r="L292" s="15" t="s">
        <v>35</v>
      </c>
      <c r="M292" s="15">
        <v>0</v>
      </c>
      <c r="N292" s="13" t="s">
        <v>35</v>
      </c>
      <c r="O292" s="13" t="s">
        <v>666</v>
      </c>
      <c r="P292" s="13" t="s">
        <v>667</v>
      </c>
      <c r="Q292" s="15">
        <f t="shared" si="7"/>
        <v>2545215.1993000004</v>
      </c>
      <c r="R292" s="15">
        <v>0</v>
      </c>
      <c r="S292" s="15">
        <v>1307284.7850000001</v>
      </c>
      <c r="T292" s="15">
        <v>1067140.0123000001</v>
      </c>
      <c r="U292" s="16">
        <v>16</v>
      </c>
      <c r="V292" s="15">
        <v>170742.402</v>
      </c>
      <c r="W292" s="15">
        <v>0</v>
      </c>
      <c r="X292" s="16">
        <v>16</v>
      </c>
      <c r="Y292" s="15">
        <v>0</v>
      </c>
      <c r="Z292" s="15">
        <v>0</v>
      </c>
      <c r="AA292" s="16">
        <v>8</v>
      </c>
      <c r="AB292" s="15">
        <v>0</v>
      </c>
      <c r="AC292" s="15">
        <v>0</v>
      </c>
      <c r="AD292" s="35">
        <v>8</v>
      </c>
      <c r="AE292" s="15">
        <v>0</v>
      </c>
    </row>
    <row r="293" spans="1:31" x14ac:dyDescent="0.25">
      <c r="A293" s="13" t="s">
        <v>1068</v>
      </c>
      <c r="B293" s="14" t="s">
        <v>662</v>
      </c>
      <c r="C293" s="13" t="s">
        <v>51</v>
      </c>
      <c r="D293" s="13" t="s">
        <v>33</v>
      </c>
      <c r="E293" s="13" t="s">
        <v>52</v>
      </c>
      <c r="F293" s="13" t="s">
        <v>663</v>
      </c>
      <c r="G293" s="13" t="s">
        <v>34</v>
      </c>
      <c r="H293" s="13" t="s">
        <v>668</v>
      </c>
      <c r="I293" s="15" t="s">
        <v>35</v>
      </c>
      <c r="J293" s="15" t="s">
        <v>35</v>
      </c>
      <c r="K293" s="15" t="s">
        <v>35</v>
      </c>
      <c r="L293" s="15" t="s">
        <v>35</v>
      </c>
      <c r="M293" s="15">
        <v>0</v>
      </c>
      <c r="N293" s="13" t="s">
        <v>35</v>
      </c>
      <c r="O293" s="13" t="s">
        <v>669</v>
      </c>
      <c r="P293" s="13" t="s">
        <v>670</v>
      </c>
      <c r="Q293" s="15">
        <f t="shared" si="7"/>
        <v>4887842.9279999994</v>
      </c>
      <c r="R293" s="15">
        <v>0</v>
      </c>
      <c r="S293" s="15">
        <v>1013944.71</v>
      </c>
      <c r="T293" s="15">
        <v>0</v>
      </c>
      <c r="U293" s="16">
        <v>16</v>
      </c>
      <c r="V293" s="15">
        <v>0</v>
      </c>
      <c r="W293" s="15">
        <v>3339526.05</v>
      </c>
      <c r="X293" s="16">
        <v>16</v>
      </c>
      <c r="Y293" s="15">
        <v>534324.16799999995</v>
      </c>
      <c r="Z293" s="15">
        <v>0</v>
      </c>
      <c r="AA293" s="16">
        <v>8</v>
      </c>
      <c r="AB293" s="15">
        <v>0</v>
      </c>
      <c r="AC293" s="15">
        <v>0</v>
      </c>
      <c r="AD293" s="35">
        <v>8</v>
      </c>
      <c r="AE293" s="15">
        <v>0</v>
      </c>
    </row>
    <row r="294" spans="1:31" x14ac:dyDescent="0.25">
      <c r="A294" s="13" t="s">
        <v>1069</v>
      </c>
      <c r="B294" s="14" t="s">
        <v>662</v>
      </c>
      <c r="C294" s="13" t="s">
        <v>51</v>
      </c>
      <c r="D294" s="13" t="s">
        <v>49</v>
      </c>
      <c r="E294" s="13" t="s">
        <v>230</v>
      </c>
      <c r="F294" s="13" t="s">
        <v>633</v>
      </c>
      <c r="G294" s="13" t="s">
        <v>34</v>
      </c>
      <c r="H294" s="13" t="s">
        <v>753</v>
      </c>
      <c r="I294" s="15" t="s">
        <v>35</v>
      </c>
      <c r="J294" s="15" t="s">
        <v>35</v>
      </c>
      <c r="K294" s="15" t="s">
        <v>35</v>
      </c>
      <c r="L294" s="15" t="s">
        <v>35</v>
      </c>
      <c r="M294" s="15">
        <v>0</v>
      </c>
      <c r="N294" s="13" t="s">
        <v>35</v>
      </c>
      <c r="O294" s="13" t="s">
        <v>36</v>
      </c>
      <c r="P294" s="13" t="s">
        <v>35</v>
      </c>
      <c r="Q294" s="15">
        <f t="shared" si="7"/>
        <v>19645649.309300002</v>
      </c>
      <c r="R294" s="15">
        <v>0</v>
      </c>
      <c r="S294" s="15">
        <v>11402784.034550004</v>
      </c>
      <c r="T294" s="15">
        <v>0</v>
      </c>
      <c r="U294" s="16">
        <v>16</v>
      </c>
      <c r="V294" s="15">
        <v>0</v>
      </c>
      <c r="W294" s="15">
        <v>7105876.9609499993</v>
      </c>
      <c r="X294" s="16">
        <v>16</v>
      </c>
      <c r="Y294" s="15">
        <v>1136940.3137999999</v>
      </c>
      <c r="Z294" s="15">
        <v>0</v>
      </c>
      <c r="AA294" s="16">
        <v>8</v>
      </c>
      <c r="AB294" s="15">
        <v>0</v>
      </c>
      <c r="AC294" s="15">
        <v>0</v>
      </c>
      <c r="AD294" s="35">
        <v>8</v>
      </c>
      <c r="AE294" s="15">
        <v>0</v>
      </c>
    </row>
    <row r="295" spans="1:31" x14ac:dyDescent="0.25">
      <c r="A295" s="13" t="s">
        <v>1070</v>
      </c>
      <c r="B295" s="14" t="s">
        <v>662</v>
      </c>
      <c r="C295" s="13" t="s">
        <v>51</v>
      </c>
      <c r="D295" s="13" t="s">
        <v>67</v>
      </c>
      <c r="E295" s="13" t="s">
        <v>230</v>
      </c>
      <c r="F295" s="13" t="s">
        <v>627</v>
      </c>
      <c r="G295" s="13" t="s">
        <v>34</v>
      </c>
      <c r="H295" s="13" t="s">
        <v>769</v>
      </c>
      <c r="I295" s="15" t="s">
        <v>35</v>
      </c>
      <c r="J295" s="15" t="s">
        <v>35</v>
      </c>
      <c r="K295" s="15" t="s">
        <v>35</v>
      </c>
      <c r="L295" s="15" t="s">
        <v>35</v>
      </c>
      <c r="M295" s="15">
        <v>0</v>
      </c>
      <c r="N295" s="13" t="s">
        <v>35</v>
      </c>
      <c r="O295" s="13" t="s">
        <v>36</v>
      </c>
      <c r="P295" s="13" t="s">
        <v>35</v>
      </c>
      <c r="Q295" s="15">
        <f t="shared" si="7"/>
        <v>8460149.9016499985</v>
      </c>
      <c r="R295" s="15">
        <v>0</v>
      </c>
      <c r="S295" s="15">
        <v>6447189.0960499989</v>
      </c>
      <c r="T295" s="15">
        <v>0</v>
      </c>
      <c r="U295" s="16">
        <v>16</v>
      </c>
      <c r="V295" s="15">
        <v>0</v>
      </c>
      <c r="W295" s="15">
        <v>1735269.66</v>
      </c>
      <c r="X295" s="16">
        <v>16</v>
      </c>
      <c r="Y295" s="15">
        <v>277643.14559999993</v>
      </c>
      <c r="Z295" s="15">
        <v>0</v>
      </c>
      <c r="AA295" s="16">
        <v>8</v>
      </c>
      <c r="AB295" s="15">
        <v>0</v>
      </c>
      <c r="AC295" s="15">
        <v>0</v>
      </c>
      <c r="AD295" s="35">
        <v>8</v>
      </c>
      <c r="AE295" s="15">
        <v>0</v>
      </c>
    </row>
    <row r="296" spans="1:31" x14ac:dyDescent="0.25">
      <c r="A296" s="13" t="s">
        <v>1071</v>
      </c>
      <c r="B296" s="14" t="s">
        <v>662</v>
      </c>
      <c r="C296" s="13" t="s">
        <v>51</v>
      </c>
      <c r="D296" s="13" t="s">
        <v>67</v>
      </c>
      <c r="E296" s="13" t="s">
        <v>230</v>
      </c>
      <c r="F296" s="13" t="s">
        <v>627</v>
      </c>
      <c r="G296" s="13" t="s">
        <v>34</v>
      </c>
      <c r="H296" s="13" t="s">
        <v>770</v>
      </c>
      <c r="I296" s="15" t="s">
        <v>35</v>
      </c>
      <c r="J296" s="15" t="s">
        <v>35</v>
      </c>
      <c r="K296" s="15" t="s">
        <v>35</v>
      </c>
      <c r="L296" s="15" t="s">
        <v>35</v>
      </c>
      <c r="M296" s="15">
        <v>0</v>
      </c>
      <c r="N296" s="13" t="s">
        <v>35</v>
      </c>
      <c r="O296" s="13" t="s">
        <v>179</v>
      </c>
      <c r="P296" s="13" t="s">
        <v>180</v>
      </c>
      <c r="Q296" s="15">
        <f t="shared" si="7"/>
        <v>1812930.1063999999</v>
      </c>
      <c r="R296" s="15">
        <v>0</v>
      </c>
      <c r="S296" s="15">
        <v>1291057.51</v>
      </c>
      <c r="T296" s="15">
        <v>449848.79</v>
      </c>
      <c r="U296" s="16">
        <v>16</v>
      </c>
      <c r="V296" s="15">
        <v>71975.806400000001</v>
      </c>
      <c r="W296" s="15">
        <v>0</v>
      </c>
      <c r="X296" s="16">
        <v>16</v>
      </c>
      <c r="Y296" s="15">
        <v>0</v>
      </c>
      <c r="Z296" s="15">
        <v>0</v>
      </c>
      <c r="AA296" s="16">
        <v>8</v>
      </c>
      <c r="AB296" s="15">
        <v>0</v>
      </c>
      <c r="AC296" s="15">
        <v>0</v>
      </c>
      <c r="AD296" s="35">
        <v>8</v>
      </c>
      <c r="AE296" s="15">
        <v>0</v>
      </c>
    </row>
    <row r="297" spans="1:31" x14ac:dyDescent="0.25">
      <c r="A297" s="13" t="s">
        <v>1072</v>
      </c>
      <c r="B297" s="14" t="s">
        <v>662</v>
      </c>
      <c r="C297" s="13" t="s">
        <v>51</v>
      </c>
      <c r="D297" s="13" t="s">
        <v>67</v>
      </c>
      <c r="E297" s="13" t="s">
        <v>230</v>
      </c>
      <c r="F297" s="13" t="s">
        <v>627</v>
      </c>
      <c r="G297" s="13" t="s">
        <v>34</v>
      </c>
      <c r="H297" s="13" t="s">
        <v>771</v>
      </c>
      <c r="I297" s="15" t="s">
        <v>35</v>
      </c>
      <c r="J297" s="15" t="s">
        <v>35</v>
      </c>
      <c r="K297" s="15" t="s">
        <v>35</v>
      </c>
      <c r="L297" s="15" t="s">
        <v>35</v>
      </c>
      <c r="M297" s="15">
        <v>0</v>
      </c>
      <c r="N297" s="13" t="s">
        <v>35</v>
      </c>
      <c r="O297" s="13" t="s">
        <v>36</v>
      </c>
      <c r="P297" s="13" t="s">
        <v>35</v>
      </c>
      <c r="Q297" s="15">
        <f t="shared" si="7"/>
        <v>100214741.4134521</v>
      </c>
      <c r="R297" s="15">
        <v>0</v>
      </c>
      <c r="S297" s="15">
        <v>62672359.745902099</v>
      </c>
      <c r="T297" s="15">
        <v>0</v>
      </c>
      <c r="U297" s="16">
        <v>16</v>
      </c>
      <c r="V297" s="15">
        <v>0</v>
      </c>
      <c r="W297" s="15">
        <v>32364080.74795001</v>
      </c>
      <c r="X297" s="16">
        <v>16</v>
      </c>
      <c r="Y297" s="15">
        <v>5178252.9195999987</v>
      </c>
      <c r="Z297" s="15">
        <v>0</v>
      </c>
      <c r="AA297" s="16">
        <v>8</v>
      </c>
      <c r="AB297" s="15">
        <v>0</v>
      </c>
      <c r="AC297" s="15">
        <v>0</v>
      </c>
      <c r="AD297" s="35">
        <v>8</v>
      </c>
      <c r="AE297" s="15">
        <v>0</v>
      </c>
    </row>
    <row r="298" spans="1:31" x14ac:dyDescent="0.25">
      <c r="A298" s="13" t="s">
        <v>1073</v>
      </c>
      <c r="B298" s="14" t="s">
        <v>662</v>
      </c>
      <c r="C298" s="13" t="s">
        <v>51</v>
      </c>
      <c r="D298" s="13" t="s">
        <v>38</v>
      </c>
      <c r="E298" s="13" t="s">
        <v>392</v>
      </c>
      <c r="F298" s="13" t="s">
        <v>650</v>
      </c>
      <c r="G298" s="13" t="s">
        <v>34</v>
      </c>
      <c r="H298" s="13" t="s">
        <v>702</v>
      </c>
      <c r="I298" s="15" t="s">
        <v>35</v>
      </c>
      <c r="J298" s="15" t="s">
        <v>35</v>
      </c>
      <c r="K298" s="15" t="s">
        <v>35</v>
      </c>
      <c r="L298" s="15" t="s">
        <v>35</v>
      </c>
      <c r="M298" s="15">
        <v>0</v>
      </c>
      <c r="N298" s="13" t="s">
        <v>35</v>
      </c>
      <c r="O298" s="13" t="s">
        <v>36</v>
      </c>
      <c r="P298" s="13" t="s">
        <v>35</v>
      </c>
      <c r="Q298" s="15">
        <f t="shared" si="7"/>
        <v>40781180.882349998</v>
      </c>
      <c r="R298" s="15">
        <v>0</v>
      </c>
      <c r="S298" s="15">
        <v>23167952.1032</v>
      </c>
      <c r="T298" s="15">
        <v>0</v>
      </c>
      <c r="U298" s="16">
        <v>16</v>
      </c>
      <c r="V298" s="15">
        <v>0</v>
      </c>
      <c r="W298" s="15">
        <v>15183776.533750001</v>
      </c>
      <c r="X298" s="16">
        <v>16</v>
      </c>
      <c r="Y298" s="15">
        <v>2429404.2453999994</v>
      </c>
      <c r="Z298" s="15">
        <v>0</v>
      </c>
      <c r="AA298" s="16">
        <v>8</v>
      </c>
      <c r="AB298" s="15">
        <v>0</v>
      </c>
      <c r="AC298" s="15">
        <v>0</v>
      </c>
      <c r="AD298" s="35">
        <v>8</v>
      </c>
      <c r="AE298" s="15">
        <v>0</v>
      </c>
    </row>
    <row r="299" spans="1:31" x14ac:dyDescent="0.25">
      <c r="A299" s="13" t="s">
        <v>1074</v>
      </c>
      <c r="B299" s="14" t="s">
        <v>662</v>
      </c>
      <c r="C299" s="13" t="s">
        <v>51</v>
      </c>
      <c r="D299" s="13" t="s">
        <v>38</v>
      </c>
      <c r="E299" s="13" t="s">
        <v>392</v>
      </c>
      <c r="F299" s="13" t="s">
        <v>650</v>
      </c>
      <c r="G299" s="13" t="s">
        <v>85</v>
      </c>
      <c r="H299" s="13" t="s">
        <v>35</v>
      </c>
      <c r="I299" s="15" t="s">
        <v>703</v>
      </c>
      <c r="J299" s="15" t="s">
        <v>35</v>
      </c>
      <c r="K299" s="15" t="s">
        <v>704</v>
      </c>
      <c r="L299" s="15" t="s">
        <v>705</v>
      </c>
      <c r="M299" s="15">
        <v>51.3</v>
      </c>
      <c r="N299" s="13" t="s">
        <v>89</v>
      </c>
      <c r="O299" s="13" t="s">
        <v>706</v>
      </c>
      <c r="P299" s="13" t="s">
        <v>707</v>
      </c>
      <c r="Q299" s="15">
        <f t="shared" si="7"/>
        <v>-141260.29999999999</v>
      </c>
      <c r="R299" s="15">
        <v>0</v>
      </c>
      <c r="S299" s="15">
        <v>0</v>
      </c>
      <c r="T299" s="15">
        <v>0</v>
      </c>
      <c r="U299" s="16">
        <v>16</v>
      </c>
      <c r="V299" s="15">
        <v>0</v>
      </c>
      <c r="W299" s="15">
        <v>-121817.5</v>
      </c>
      <c r="X299" s="16">
        <v>16</v>
      </c>
      <c r="Y299" s="15">
        <v>-19490.8</v>
      </c>
      <c r="Z299" s="15">
        <v>0</v>
      </c>
      <c r="AA299" s="16">
        <v>8</v>
      </c>
      <c r="AB299" s="15">
        <v>0</v>
      </c>
      <c r="AC299" s="15">
        <v>0</v>
      </c>
      <c r="AD299" s="35">
        <v>8</v>
      </c>
      <c r="AE299" s="15">
        <v>0</v>
      </c>
    </row>
    <row r="300" spans="1:31" x14ac:dyDescent="0.25">
      <c r="A300" s="13" t="s">
        <v>1075</v>
      </c>
      <c r="B300" s="14" t="s">
        <v>671</v>
      </c>
      <c r="C300" s="13" t="s">
        <v>51</v>
      </c>
      <c r="D300" s="13" t="s">
        <v>39</v>
      </c>
      <c r="E300" s="13" t="s">
        <v>394</v>
      </c>
      <c r="F300" s="13" t="s">
        <v>636</v>
      </c>
      <c r="G300" s="13" t="s">
        <v>34</v>
      </c>
      <c r="H300" s="13" t="s">
        <v>738</v>
      </c>
      <c r="I300" s="15" t="s">
        <v>35</v>
      </c>
      <c r="J300" s="15" t="s">
        <v>35</v>
      </c>
      <c r="K300" s="15" t="s">
        <v>35</v>
      </c>
      <c r="L300" s="15" t="s">
        <v>35</v>
      </c>
      <c r="M300" s="15">
        <v>0</v>
      </c>
      <c r="N300" s="13" t="s">
        <v>35</v>
      </c>
      <c r="O300" s="13" t="s">
        <v>36</v>
      </c>
      <c r="P300" s="13" t="s">
        <v>35</v>
      </c>
      <c r="Q300" s="15">
        <f t="shared" si="7"/>
        <v>36013769.220899999</v>
      </c>
      <c r="R300" s="15">
        <v>0</v>
      </c>
      <c r="S300" s="15">
        <v>24066674.684449993</v>
      </c>
      <c r="T300" s="15">
        <v>0</v>
      </c>
      <c r="U300" s="16">
        <v>16</v>
      </c>
      <c r="V300" s="15">
        <v>0</v>
      </c>
      <c r="W300" s="15">
        <v>10299178.048650002</v>
      </c>
      <c r="X300" s="16">
        <v>16</v>
      </c>
      <c r="Y300" s="15">
        <v>1647868.4877999998</v>
      </c>
      <c r="Z300" s="15">
        <v>0</v>
      </c>
      <c r="AA300" s="16">
        <v>8</v>
      </c>
      <c r="AB300" s="15">
        <v>0</v>
      </c>
      <c r="AC300" s="15">
        <v>0</v>
      </c>
      <c r="AD300" s="35">
        <v>8</v>
      </c>
      <c r="AE300" s="15">
        <v>0</v>
      </c>
    </row>
    <row r="301" spans="1:31" x14ac:dyDescent="0.25">
      <c r="A301" s="13" t="s">
        <v>1076</v>
      </c>
      <c r="B301" s="14" t="s">
        <v>671</v>
      </c>
      <c r="C301" s="13" t="s">
        <v>51</v>
      </c>
      <c r="D301" s="13" t="s">
        <v>39</v>
      </c>
      <c r="E301" s="13" t="s">
        <v>394</v>
      </c>
      <c r="F301" s="13" t="s">
        <v>636</v>
      </c>
      <c r="G301" s="13" t="s">
        <v>34</v>
      </c>
      <c r="H301" s="13" t="s">
        <v>739</v>
      </c>
      <c r="I301" s="15" t="s">
        <v>35</v>
      </c>
      <c r="J301" s="15" t="s">
        <v>35</v>
      </c>
      <c r="K301" s="15" t="s">
        <v>35</v>
      </c>
      <c r="L301" s="15" t="s">
        <v>35</v>
      </c>
      <c r="M301" s="15">
        <v>0</v>
      </c>
      <c r="N301" s="13" t="s">
        <v>35</v>
      </c>
      <c r="O301" s="13" t="s">
        <v>740</v>
      </c>
      <c r="P301" s="13" t="s">
        <v>741</v>
      </c>
      <c r="Q301" s="15">
        <f t="shared" si="7"/>
        <v>514205.0036</v>
      </c>
      <c r="R301" s="15">
        <v>0</v>
      </c>
      <c r="S301" s="15">
        <v>370647.36</v>
      </c>
      <c r="T301" s="15">
        <v>123715.21</v>
      </c>
      <c r="U301" s="16">
        <v>16</v>
      </c>
      <c r="V301" s="15">
        <v>19794.4336</v>
      </c>
      <c r="W301" s="15">
        <v>0</v>
      </c>
      <c r="X301" s="16">
        <v>16</v>
      </c>
      <c r="Y301" s="15">
        <v>0</v>
      </c>
      <c r="Z301" s="15">
        <v>0</v>
      </c>
      <c r="AA301" s="16">
        <v>8</v>
      </c>
      <c r="AB301" s="15">
        <v>0</v>
      </c>
      <c r="AC301" s="15">
        <v>0</v>
      </c>
      <c r="AD301" s="35">
        <v>8</v>
      </c>
      <c r="AE301" s="15">
        <v>0</v>
      </c>
    </row>
    <row r="302" spans="1:31" x14ac:dyDescent="0.25">
      <c r="A302" s="13" t="s">
        <v>1077</v>
      </c>
      <c r="B302" s="14" t="s">
        <v>671</v>
      </c>
      <c r="C302" s="13" t="s">
        <v>51</v>
      </c>
      <c r="D302" s="13" t="s">
        <v>39</v>
      </c>
      <c r="E302" s="13" t="s">
        <v>394</v>
      </c>
      <c r="F302" s="13" t="s">
        <v>636</v>
      </c>
      <c r="G302" s="13" t="s">
        <v>34</v>
      </c>
      <c r="H302" s="13" t="s">
        <v>742</v>
      </c>
      <c r="I302" s="15" t="s">
        <v>35</v>
      </c>
      <c r="J302" s="15" t="s">
        <v>35</v>
      </c>
      <c r="K302" s="15" t="s">
        <v>35</v>
      </c>
      <c r="L302" s="15" t="s">
        <v>35</v>
      </c>
      <c r="M302" s="15">
        <v>0</v>
      </c>
      <c r="N302" s="13" t="s">
        <v>35</v>
      </c>
      <c r="O302" s="13" t="s">
        <v>36</v>
      </c>
      <c r="P302" s="13" t="s">
        <v>35</v>
      </c>
      <c r="Q302" s="15">
        <f t="shared" si="7"/>
        <v>43378346.228600003</v>
      </c>
      <c r="R302" s="15">
        <v>0</v>
      </c>
      <c r="S302" s="15">
        <v>31590208.6468</v>
      </c>
      <c r="T302" s="15">
        <v>0</v>
      </c>
      <c r="U302" s="16">
        <v>16</v>
      </c>
      <c r="V302" s="15">
        <v>0</v>
      </c>
      <c r="W302" s="15">
        <v>10162146.191199999</v>
      </c>
      <c r="X302" s="16">
        <v>16</v>
      </c>
      <c r="Y302" s="15">
        <v>1625943.3906</v>
      </c>
      <c r="Z302" s="15">
        <v>0</v>
      </c>
      <c r="AA302" s="16">
        <v>8</v>
      </c>
      <c r="AB302" s="15">
        <v>0</v>
      </c>
      <c r="AC302" s="15">
        <v>0</v>
      </c>
      <c r="AD302" s="35">
        <v>8</v>
      </c>
      <c r="AE302" s="15">
        <v>0</v>
      </c>
    </row>
    <row r="303" spans="1:31" x14ac:dyDescent="0.25">
      <c r="A303" s="13" t="s">
        <v>1078</v>
      </c>
      <c r="B303" s="14" t="s">
        <v>671</v>
      </c>
      <c r="C303" s="13" t="s">
        <v>51</v>
      </c>
      <c r="D303" s="13" t="s">
        <v>33</v>
      </c>
      <c r="E303" s="13" t="s">
        <v>52</v>
      </c>
      <c r="F303" s="13" t="s">
        <v>672</v>
      </c>
      <c r="G303" s="13" t="s">
        <v>34</v>
      </c>
      <c r="H303" s="13" t="s">
        <v>673</v>
      </c>
      <c r="I303" s="15" t="s">
        <v>35</v>
      </c>
      <c r="J303" s="15" t="s">
        <v>35</v>
      </c>
      <c r="K303" s="15" t="s">
        <v>35</v>
      </c>
      <c r="L303" s="15" t="s">
        <v>35</v>
      </c>
      <c r="M303" s="15">
        <v>0</v>
      </c>
      <c r="N303" s="13" t="s">
        <v>35</v>
      </c>
      <c r="O303" s="13" t="s">
        <v>36</v>
      </c>
      <c r="P303" s="13" t="s">
        <v>35</v>
      </c>
      <c r="Q303" s="15">
        <f t="shared" si="7"/>
        <v>109149561.83035001</v>
      </c>
      <c r="R303" s="15">
        <v>0</v>
      </c>
      <c r="S303" s="15">
        <v>73851470.735950023</v>
      </c>
      <c r="T303" s="15">
        <v>0</v>
      </c>
      <c r="U303" s="16">
        <v>16</v>
      </c>
      <c r="V303" s="15">
        <v>0</v>
      </c>
      <c r="W303" s="15">
        <v>30429347.495099999</v>
      </c>
      <c r="X303" s="16">
        <v>16</v>
      </c>
      <c r="Y303" s="15">
        <v>4868695.5993000008</v>
      </c>
      <c r="Z303" s="15">
        <v>0</v>
      </c>
      <c r="AA303" s="16">
        <v>8</v>
      </c>
      <c r="AB303" s="15">
        <v>0</v>
      </c>
      <c r="AC303" s="15">
        <v>0</v>
      </c>
      <c r="AD303" s="35">
        <v>8</v>
      </c>
      <c r="AE303" s="15">
        <v>0</v>
      </c>
    </row>
    <row r="304" spans="1:31" x14ac:dyDescent="0.25">
      <c r="A304" s="13" t="s">
        <v>1079</v>
      </c>
      <c r="B304" s="14" t="s">
        <v>671</v>
      </c>
      <c r="C304" s="13" t="s">
        <v>51</v>
      </c>
      <c r="D304" s="13" t="s">
        <v>49</v>
      </c>
      <c r="E304" s="13" t="s">
        <v>230</v>
      </c>
      <c r="F304" s="13" t="s">
        <v>636</v>
      </c>
      <c r="G304" s="13" t="s">
        <v>34</v>
      </c>
      <c r="H304" s="13" t="s">
        <v>754</v>
      </c>
      <c r="I304" s="15" t="s">
        <v>35</v>
      </c>
      <c r="J304" s="15" t="s">
        <v>35</v>
      </c>
      <c r="K304" s="15" t="s">
        <v>35</v>
      </c>
      <c r="L304" s="15" t="s">
        <v>35</v>
      </c>
      <c r="M304" s="15">
        <v>0</v>
      </c>
      <c r="N304" s="13" t="s">
        <v>35</v>
      </c>
      <c r="O304" s="13" t="s">
        <v>36</v>
      </c>
      <c r="P304" s="13" t="s">
        <v>35</v>
      </c>
      <c r="Q304" s="15">
        <f t="shared" si="7"/>
        <v>46097501.594150007</v>
      </c>
      <c r="R304" s="15">
        <v>0</v>
      </c>
      <c r="S304" s="15">
        <v>33383011.230500005</v>
      </c>
      <c r="T304" s="15">
        <v>0</v>
      </c>
      <c r="U304" s="16">
        <v>16</v>
      </c>
      <c r="V304" s="15">
        <v>0</v>
      </c>
      <c r="W304" s="15">
        <v>10960726.175549999</v>
      </c>
      <c r="X304" s="16">
        <v>16</v>
      </c>
      <c r="Y304" s="15">
        <v>1753716.1880999999</v>
      </c>
      <c r="Z304" s="15">
        <v>0</v>
      </c>
      <c r="AA304" s="16">
        <v>8</v>
      </c>
      <c r="AB304" s="15">
        <v>0</v>
      </c>
      <c r="AC304" s="15">
        <v>0</v>
      </c>
      <c r="AD304" s="35">
        <v>8</v>
      </c>
      <c r="AE304" s="15">
        <v>0</v>
      </c>
    </row>
    <row r="305" spans="1:31" x14ac:dyDescent="0.25">
      <c r="A305" s="13" t="s">
        <v>1080</v>
      </c>
      <c r="B305" s="14" t="s">
        <v>671</v>
      </c>
      <c r="C305" s="13" t="s">
        <v>51</v>
      </c>
      <c r="D305" s="13" t="s">
        <v>67</v>
      </c>
      <c r="E305" s="13" t="s">
        <v>230</v>
      </c>
      <c r="F305" s="13" t="s">
        <v>629</v>
      </c>
      <c r="G305" s="13" t="s">
        <v>34</v>
      </c>
      <c r="H305" s="13" t="s">
        <v>772</v>
      </c>
      <c r="I305" s="15" t="s">
        <v>35</v>
      </c>
      <c r="J305" s="15" t="s">
        <v>35</v>
      </c>
      <c r="K305" s="15" t="s">
        <v>35</v>
      </c>
      <c r="L305" s="15" t="s">
        <v>35</v>
      </c>
      <c r="M305" s="15">
        <v>0</v>
      </c>
      <c r="N305" s="13" t="s">
        <v>35</v>
      </c>
      <c r="O305" s="13" t="s">
        <v>36</v>
      </c>
      <c r="P305" s="13" t="s">
        <v>35</v>
      </c>
      <c r="Q305" s="15">
        <f t="shared" si="7"/>
        <v>38225988.178399995</v>
      </c>
      <c r="R305" s="15">
        <v>0</v>
      </c>
      <c r="S305" s="15">
        <v>22843259.821449995</v>
      </c>
      <c r="T305" s="15">
        <v>0</v>
      </c>
      <c r="U305" s="16">
        <v>16</v>
      </c>
      <c r="V305" s="15">
        <v>0</v>
      </c>
      <c r="W305" s="15">
        <v>13108427.893949999</v>
      </c>
      <c r="X305" s="16">
        <v>16</v>
      </c>
      <c r="Y305" s="15">
        <v>2097348.463</v>
      </c>
      <c r="Z305" s="15">
        <v>0</v>
      </c>
      <c r="AA305" s="16">
        <v>8</v>
      </c>
      <c r="AB305" s="15">
        <v>0</v>
      </c>
      <c r="AC305" s="15">
        <v>163800</v>
      </c>
      <c r="AD305" s="35">
        <v>8</v>
      </c>
      <c r="AE305" s="15">
        <v>13104</v>
      </c>
    </row>
    <row r="306" spans="1:31" x14ac:dyDescent="0.25">
      <c r="A306" s="13" t="s">
        <v>1081</v>
      </c>
      <c r="B306" s="14" t="s">
        <v>671</v>
      </c>
      <c r="C306" s="13" t="s">
        <v>51</v>
      </c>
      <c r="D306" s="13" t="s">
        <v>67</v>
      </c>
      <c r="E306" s="13" t="s">
        <v>230</v>
      </c>
      <c r="F306" s="13" t="s">
        <v>629</v>
      </c>
      <c r="G306" s="13" t="s">
        <v>34</v>
      </c>
      <c r="H306" s="13" t="s">
        <v>773</v>
      </c>
      <c r="I306" s="15" t="s">
        <v>35</v>
      </c>
      <c r="J306" s="15" t="s">
        <v>35</v>
      </c>
      <c r="K306" s="15" t="s">
        <v>35</v>
      </c>
      <c r="L306" s="15" t="s">
        <v>35</v>
      </c>
      <c r="M306" s="15">
        <v>0</v>
      </c>
      <c r="N306" s="13" t="s">
        <v>35</v>
      </c>
      <c r="O306" s="13" t="s">
        <v>774</v>
      </c>
      <c r="P306" s="13" t="s">
        <v>775</v>
      </c>
      <c r="Q306" s="15">
        <f t="shared" si="7"/>
        <v>3074403.2560999999</v>
      </c>
      <c r="R306" s="15">
        <v>0</v>
      </c>
      <c r="S306" s="15">
        <v>2766990.3809000002</v>
      </c>
      <c r="T306" s="15">
        <v>264969.71999999997</v>
      </c>
      <c r="U306" s="16">
        <v>16</v>
      </c>
      <c r="V306" s="15">
        <v>42395.155200000001</v>
      </c>
      <c r="W306" s="15">
        <v>0</v>
      </c>
      <c r="X306" s="16">
        <v>16</v>
      </c>
      <c r="Y306" s="15">
        <v>0</v>
      </c>
      <c r="Z306" s="15">
        <v>0</v>
      </c>
      <c r="AA306" s="16">
        <v>8</v>
      </c>
      <c r="AB306" s="15">
        <v>0</v>
      </c>
      <c r="AC306" s="15">
        <v>0</v>
      </c>
      <c r="AD306" s="35">
        <v>8</v>
      </c>
      <c r="AE306" s="15">
        <v>0</v>
      </c>
    </row>
    <row r="307" spans="1:31" x14ac:dyDescent="0.25">
      <c r="A307" s="13" t="s">
        <v>1082</v>
      </c>
      <c r="B307" s="14" t="s">
        <v>671</v>
      </c>
      <c r="C307" s="13" t="s">
        <v>51</v>
      </c>
      <c r="D307" s="13" t="s">
        <v>67</v>
      </c>
      <c r="E307" s="13" t="s">
        <v>230</v>
      </c>
      <c r="F307" s="13" t="s">
        <v>629</v>
      </c>
      <c r="G307" s="13" t="s">
        <v>34</v>
      </c>
      <c r="H307" s="13" t="s">
        <v>776</v>
      </c>
      <c r="I307" s="15" t="s">
        <v>35</v>
      </c>
      <c r="J307" s="15" t="s">
        <v>35</v>
      </c>
      <c r="K307" s="15" t="s">
        <v>35</v>
      </c>
      <c r="L307" s="15" t="s">
        <v>35</v>
      </c>
      <c r="M307" s="15">
        <v>0</v>
      </c>
      <c r="N307" s="13" t="s">
        <v>35</v>
      </c>
      <c r="O307" s="13" t="s">
        <v>36</v>
      </c>
      <c r="P307" s="13" t="s">
        <v>35</v>
      </c>
      <c r="Q307" s="15">
        <f t="shared" ref="Q307:Q323" si="8">SUM(S307:AE307)</f>
        <v>40166995.565649994</v>
      </c>
      <c r="R307" s="15">
        <v>0</v>
      </c>
      <c r="S307" s="15">
        <v>26920316.568599995</v>
      </c>
      <c r="T307" s="15">
        <v>0</v>
      </c>
      <c r="U307" s="16">
        <v>16</v>
      </c>
      <c r="V307" s="15">
        <v>0</v>
      </c>
      <c r="W307" s="15">
        <v>11267006.031950001</v>
      </c>
      <c r="X307" s="16">
        <v>16</v>
      </c>
      <c r="Y307" s="15">
        <v>1802720.9650999997</v>
      </c>
      <c r="Z307" s="15">
        <v>0</v>
      </c>
      <c r="AA307" s="16">
        <v>8</v>
      </c>
      <c r="AB307" s="15">
        <v>0</v>
      </c>
      <c r="AC307" s="15">
        <v>163800</v>
      </c>
      <c r="AD307" s="35">
        <v>8</v>
      </c>
      <c r="AE307" s="15">
        <v>13104</v>
      </c>
    </row>
    <row r="308" spans="1:31" x14ac:dyDescent="0.25">
      <c r="A308" s="13" t="s">
        <v>1083</v>
      </c>
      <c r="B308" s="14" t="s">
        <v>671</v>
      </c>
      <c r="C308" s="13" t="s">
        <v>51</v>
      </c>
      <c r="D308" s="13" t="s">
        <v>67</v>
      </c>
      <c r="E308" s="13" t="s">
        <v>230</v>
      </c>
      <c r="F308" s="13" t="s">
        <v>629</v>
      </c>
      <c r="G308" s="13" t="s">
        <v>85</v>
      </c>
      <c r="H308" s="13" t="s">
        <v>35</v>
      </c>
      <c r="I308" s="15" t="s">
        <v>777</v>
      </c>
      <c r="J308" s="15" t="s">
        <v>35</v>
      </c>
      <c r="K308" s="15" t="s">
        <v>778</v>
      </c>
      <c r="L308" s="15" t="s">
        <v>662</v>
      </c>
      <c r="M308" s="15">
        <v>1196313.8999999999</v>
      </c>
      <c r="N308" s="13" t="s">
        <v>89</v>
      </c>
      <c r="O308" s="13" t="s">
        <v>779</v>
      </c>
      <c r="P308" s="13" t="s">
        <v>780</v>
      </c>
      <c r="Q308" s="15">
        <f t="shared" si="8"/>
        <v>-159942</v>
      </c>
      <c r="R308" s="15">
        <v>0</v>
      </c>
      <c r="S308" s="15">
        <v>-159990</v>
      </c>
      <c r="T308" s="15">
        <v>0</v>
      </c>
      <c r="U308" s="16">
        <v>16</v>
      </c>
      <c r="V308" s="15">
        <v>0</v>
      </c>
      <c r="W308" s="15">
        <v>0</v>
      </c>
      <c r="X308" s="16">
        <v>16</v>
      </c>
      <c r="Y308" s="15">
        <v>0</v>
      </c>
      <c r="Z308" s="15">
        <v>0</v>
      </c>
      <c r="AA308" s="16">
        <v>8</v>
      </c>
      <c r="AB308" s="15">
        <v>0</v>
      </c>
      <c r="AC308" s="15">
        <v>0</v>
      </c>
      <c r="AD308" s="35">
        <v>8</v>
      </c>
      <c r="AE308" s="15">
        <v>0</v>
      </c>
    </row>
    <row r="309" spans="1:31" x14ac:dyDescent="0.25">
      <c r="A309" s="13" t="s">
        <v>1084</v>
      </c>
      <c r="B309" s="14" t="s">
        <v>671</v>
      </c>
      <c r="C309" s="13" t="s">
        <v>51</v>
      </c>
      <c r="D309" s="13" t="s">
        <v>67</v>
      </c>
      <c r="E309" s="13" t="s">
        <v>230</v>
      </c>
      <c r="F309" s="13" t="s">
        <v>629</v>
      </c>
      <c r="G309" s="13" t="s">
        <v>85</v>
      </c>
      <c r="H309" s="13" t="s">
        <v>35</v>
      </c>
      <c r="I309" s="15" t="s">
        <v>781</v>
      </c>
      <c r="J309" s="15" t="s">
        <v>35</v>
      </c>
      <c r="K309" s="15" t="s">
        <v>782</v>
      </c>
      <c r="L309" s="15" t="s">
        <v>705</v>
      </c>
      <c r="M309" s="15">
        <v>2.4900000000000002</v>
      </c>
      <c r="N309" s="13" t="s">
        <v>89</v>
      </c>
      <c r="O309" s="13" t="s">
        <v>783</v>
      </c>
      <c r="P309" s="13" t="s">
        <v>784</v>
      </c>
      <c r="Q309" s="15">
        <f t="shared" si="8"/>
        <v>-506964.8</v>
      </c>
      <c r="R309" s="15">
        <v>0</v>
      </c>
      <c r="S309" s="15">
        <v>0</v>
      </c>
      <c r="T309" s="15">
        <v>0</v>
      </c>
      <c r="U309" s="16">
        <v>16</v>
      </c>
      <c r="V309" s="15">
        <v>0</v>
      </c>
      <c r="W309" s="15">
        <v>-437080</v>
      </c>
      <c r="X309" s="16">
        <v>16</v>
      </c>
      <c r="Y309" s="15">
        <v>-69932.800000000003</v>
      </c>
      <c r="Z309" s="15">
        <v>0</v>
      </c>
      <c r="AA309" s="16">
        <v>8</v>
      </c>
      <c r="AB309" s="15">
        <v>0</v>
      </c>
      <c r="AC309" s="15">
        <v>0</v>
      </c>
      <c r="AD309" s="35">
        <v>8</v>
      </c>
      <c r="AE309" s="15">
        <v>0</v>
      </c>
    </row>
    <row r="310" spans="1:31" x14ac:dyDescent="0.25">
      <c r="A310" s="13" t="s">
        <v>1085</v>
      </c>
      <c r="B310" s="14" t="s">
        <v>671</v>
      </c>
      <c r="C310" s="13" t="s">
        <v>51</v>
      </c>
      <c r="D310" s="13" t="s">
        <v>38</v>
      </c>
      <c r="E310" s="13" t="s">
        <v>392</v>
      </c>
      <c r="F310" s="13" t="s">
        <v>657</v>
      </c>
      <c r="G310" s="13" t="s">
        <v>34</v>
      </c>
      <c r="H310" s="13" t="s">
        <v>708</v>
      </c>
      <c r="I310" s="15" t="s">
        <v>35</v>
      </c>
      <c r="J310" s="15" t="s">
        <v>35</v>
      </c>
      <c r="K310" s="15" t="s">
        <v>35</v>
      </c>
      <c r="L310" s="15" t="s">
        <v>35</v>
      </c>
      <c r="M310" s="15">
        <v>0</v>
      </c>
      <c r="N310" s="13" t="s">
        <v>35</v>
      </c>
      <c r="O310" s="13" t="s">
        <v>36</v>
      </c>
      <c r="P310" s="13" t="s">
        <v>35</v>
      </c>
      <c r="Q310" s="15">
        <f t="shared" si="8"/>
        <v>44440728.082400002</v>
      </c>
      <c r="R310" s="15">
        <v>0</v>
      </c>
      <c r="S310" s="15">
        <v>29261640.614199996</v>
      </c>
      <c r="T310" s="15">
        <v>0</v>
      </c>
      <c r="U310" s="16">
        <v>16</v>
      </c>
      <c r="V310" s="15">
        <v>0</v>
      </c>
      <c r="W310" s="15">
        <v>13085378.851900002</v>
      </c>
      <c r="X310" s="16">
        <v>16</v>
      </c>
      <c r="Y310" s="15">
        <v>2093660.6163000001</v>
      </c>
      <c r="Z310" s="15">
        <v>0</v>
      </c>
      <c r="AA310" s="16">
        <v>8</v>
      </c>
      <c r="AB310" s="15">
        <v>0</v>
      </c>
      <c r="AC310" s="15">
        <v>0</v>
      </c>
      <c r="AD310" s="35">
        <v>8</v>
      </c>
      <c r="AE310" s="15">
        <v>0</v>
      </c>
    </row>
    <row r="311" spans="1:31" x14ac:dyDescent="0.25">
      <c r="A311" s="13" t="s">
        <v>1086</v>
      </c>
      <c r="B311" s="14" t="s">
        <v>671</v>
      </c>
      <c r="C311" s="13" t="s">
        <v>51</v>
      </c>
      <c r="D311" s="13" t="s">
        <v>38</v>
      </c>
      <c r="E311" s="13" t="s">
        <v>392</v>
      </c>
      <c r="F311" s="13" t="s">
        <v>657</v>
      </c>
      <c r="G311" s="13" t="s">
        <v>85</v>
      </c>
      <c r="H311" s="13" t="s">
        <v>35</v>
      </c>
      <c r="I311" s="15" t="s">
        <v>709</v>
      </c>
      <c r="J311" s="15" t="s">
        <v>35</v>
      </c>
      <c r="K311" s="15" t="s">
        <v>710</v>
      </c>
      <c r="L311" s="15" t="s">
        <v>711</v>
      </c>
      <c r="M311" s="15">
        <v>9985</v>
      </c>
      <c r="N311" s="13" t="s">
        <v>89</v>
      </c>
      <c r="O311" s="13" t="s">
        <v>712</v>
      </c>
      <c r="P311" s="13" t="s">
        <v>713</v>
      </c>
      <c r="Q311" s="15">
        <f t="shared" si="8"/>
        <v>-199921.24</v>
      </c>
      <c r="R311" s="15">
        <v>0</v>
      </c>
      <c r="S311" s="15">
        <v>-199969.24</v>
      </c>
      <c r="T311" s="15">
        <v>0</v>
      </c>
      <c r="U311" s="16">
        <v>16</v>
      </c>
      <c r="V311" s="15">
        <v>0</v>
      </c>
      <c r="W311" s="15">
        <v>0</v>
      </c>
      <c r="X311" s="16">
        <v>16</v>
      </c>
      <c r="Y311" s="15">
        <v>0</v>
      </c>
      <c r="Z311" s="15">
        <v>0</v>
      </c>
      <c r="AA311" s="16">
        <v>8</v>
      </c>
      <c r="AB311" s="15">
        <v>0</v>
      </c>
      <c r="AC311" s="15">
        <v>0</v>
      </c>
      <c r="AD311" s="35">
        <v>8</v>
      </c>
      <c r="AE311" s="15">
        <v>0</v>
      </c>
    </row>
    <row r="312" spans="1:31" x14ac:dyDescent="0.25">
      <c r="A312" s="13" t="s">
        <v>1087</v>
      </c>
      <c r="B312" s="14" t="s">
        <v>674</v>
      </c>
      <c r="C312" s="13" t="s">
        <v>51</v>
      </c>
      <c r="D312" s="13" t="s">
        <v>39</v>
      </c>
      <c r="E312" s="13" t="s">
        <v>394</v>
      </c>
      <c r="F312" s="13" t="s">
        <v>650</v>
      </c>
      <c r="G312" s="13" t="s">
        <v>34</v>
      </c>
      <c r="H312" s="13" t="s">
        <v>743</v>
      </c>
      <c r="I312" s="15" t="s">
        <v>35</v>
      </c>
      <c r="J312" s="15" t="s">
        <v>35</v>
      </c>
      <c r="K312" s="15" t="s">
        <v>35</v>
      </c>
      <c r="L312" s="15" t="s">
        <v>35</v>
      </c>
      <c r="M312" s="15">
        <v>0</v>
      </c>
      <c r="N312" s="13" t="s">
        <v>35</v>
      </c>
      <c r="O312" s="13" t="s">
        <v>36</v>
      </c>
      <c r="P312" s="13" t="s">
        <v>35</v>
      </c>
      <c r="Q312" s="15">
        <f t="shared" si="8"/>
        <v>16995754.444300003</v>
      </c>
      <c r="R312" s="15">
        <v>0</v>
      </c>
      <c r="S312" s="15">
        <v>13979923.375900002</v>
      </c>
      <c r="T312" s="15">
        <v>0</v>
      </c>
      <c r="U312" s="16">
        <v>16</v>
      </c>
      <c r="V312" s="15">
        <v>0</v>
      </c>
      <c r="W312" s="15">
        <v>2599812.9899999998</v>
      </c>
      <c r="X312" s="16">
        <v>16</v>
      </c>
      <c r="Y312" s="15">
        <v>415970.0784</v>
      </c>
      <c r="Z312" s="15">
        <v>0</v>
      </c>
      <c r="AA312" s="16">
        <v>8</v>
      </c>
      <c r="AB312" s="15">
        <v>0</v>
      </c>
      <c r="AC312" s="15">
        <v>0</v>
      </c>
      <c r="AD312" s="35">
        <v>8</v>
      </c>
      <c r="AE312" s="15">
        <v>0</v>
      </c>
    </row>
    <row r="313" spans="1:31" x14ac:dyDescent="0.25">
      <c r="A313" s="13" t="s">
        <v>1088</v>
      </c>
      <c r="B313" s="14" t="s">
        <v>674</v>
      </c>
      <c r="C313" s="13" t="s">
        <v>51</v>
      </c>
      <c r="D313" s="13" t="s">
        <v>39</v>
      </c>
      <c r="E313" s="13" t="s">
        <v>394</v>
      </c>
      <c r="F313" s="13" t="s">
        <v>650</v>
      </c>
      <c r="G313" s="13" t="s">
        <v>34</v>
      </c>
      <c r="H313" s="13" t="s">
        <v>744</v>
      </c>
      <c r="I313" s="15" t="s">
        <v>35</v>
      </c>
      <c r="J313" s="15" t="s">
        <v>35</v>
      </c>
      <c r="K313" s="15" t="s">
        <v>35</v>
      </c>
      <c r="L313" s="15" t="s">
        <v>35</v>
      </c>
      <c r="M313" s="15">
        <v>0</v>
      </c>
      <c r="N313" s="13" t="s">
        <v>35</v>
      </c>
      <c r="O313" s="13" t="s">
        <v>745</v>
      </c>
      <c r="P313" s="13" t="s">
        <v>746</v>
      </c>
      <c r="Q313" s="15">
        <f t="shared" si="8"/>
        <v>3431293.6972000003</v>
      </c>
      <c r="R313" s="15">
        <v>0</v>
      </c>
      <c r="S313" s="15">
        <v>2988118.5632000002</v>
      </c>
      <c r="T313" s="15">
        <v>382006.15</v>
      </c>
      <c r="U313" s="16">
        <v>16</v>
      </c>
      <c r="V313" s="15">
        <v>61120.983999999997</v>
      </c>
      <c r="W313" s="15">
        <v>0</v>
      </c>
      <c r="X313" s="16">
        <v>16</v>
      </c>
      <c r="Y313" s="15">
        <v>0</v>
      </c>
      <c r="Z313" s="15">
        <v>0</v>
      </c>
      <c r="AA313" s="16">
        <v>8</v>
      </c>
      <c r="AB313" s="15">
        <v>0</v>
      </c>
      <c r="AC313" s="15">
        <v>0</v>
      </c>
      <c r="AD313" s="35">
        <v>8</v>
      </c>
      <c r="AE313" s="15">
        <v>0</v>
      </c>
    </row>
    <row r="314" spans="1:31" x14ac:dyDescent="0.25">
      <c r="A314" s="13" t="s">
        <v>1089</v>
      </c>
      <c r="B314" s="14" t="s">
        <v>674</v>
      </c>
      <c r="C314" s="13" t="s">
        <v>51</v>
      </c>
      <c r="D314" s="13" t="s">
        <v>39</v>
      </c>
      <c r="E314" s="13" t="s">
        <v>394</v>
      </c>
      <c r="F314" s="13" t="s">
        <v>650</v>
      </c>
      <c r="G314" s="13" t="s">
        <v>34</v>
      </c>
      <c r="H314" s="13" t="s">
        <v>747</v>
      </c>
      <c r="I314" s="15" t="s">
        <v>35</v>
      </c>
      <c r="J314" s="15" t="s">
        <v>35</v>
      </c>
      <c r="K314" s="15" t="s">
        <v>35</v>
      </c>
      <c r="L314" s="15" t="s">
        <v>35</v>
      </c>
      <c r="M314" s="15">
        <v>0</v>
      </c>
      <c r="N314" s="13" t="s">
        <v>35</v>
      </c>
      <c r="O314" s="13" t="s">
        <v>36</v>
      </c>
      <c r="P314" s="13" t="s">
        <v>35</v>
      </c>
      <c r="Q314" s="15">
        <f t="shared" si="8"/>
        <v>34062471.980250001</v>
      </c>
      <c r="R314" s="15">
        <v>0</v>
      </c>
      <c r="S314" s="15">
        <v>24726012.90845</v>
      </c>
      <c r="T314" s="15">
        <v>0</v>
      </c>
      <c r="U314" s="16">
        <v>16</v>
      </c>
      <c r="V314" s="15">
        <v>0</v>
      </c>
      <c r="W314" s="15">
        <v>8048630.2343000006</v>
      </c>
      <c r="X314" s="16">
        <v>16</v>
      </c>
      <c r="Y314" s="15">
        <v>1287780.8374999999</v>
      </c>
      <c r="Z314" s="15">
        <v>0</v>
      </c>
      <c r="AA314" s="16">
        <v>8</v>
      </c>
      <c r="AB314" s="15">
        <v>0</v>
      </c>
      <c r="AC314" s="15">
        <v>0</v>
      </c>
      <c r="AD314" s="35">
        <v>8</v>
      </c>
      <c r="AE314" s="15">
        <v>0</v>
      </c>
    </row>
    <row r="315" spans="1:31" x14ac:dyDescent="0.25">
      <c r="A315" s="13" t="s">
        <v>1090</v>
      </c>
      <c r="B315" s="14" t="s">
        <v>674</v>
      </c>
      <c r="C315" s="13" t="s">
        <v>51</v>
      </c>
      <c r="D315" s="13" t="s">
        <v>33</v>
      </c>
      <c r="E315" s="13" t="s">
        <v>52</v>
      </c>
      <c r="F315" s="13" t="s">
        <v>675</v>
      </c>
      <c r="G315" s="13" t="s">
        <v>34</v>
      </c>
      <c r="H315" s="13" t="s">
        <v>676</v>
      </c>
      <c r="I315" s="15" t="s">
        <v>35</v>
      </c>
      <c r="J315" s="15" t="s">
        <v>35</v>
      </c>
      <c r="K315" s="15" t="s">
        <v>35</v>
      </c>
      <c r="L315" s="15" t="s">
        <v>35</v>
      </c>
      <c r="M315" s="15">
        <v>0</v>
      </c>
      <c r="N315" s="13" t="s">
        <v>35</v>
      </c>
      <c r="O315" s="13" t="s">
        <v>36</v>
      </c>
      <c r="P315" s="13" t="s">
        <v>35</v>
      </c>
      <c r="Q315" s="15">
        <f t="shared" si="8"/>
        <v>101575480.00489999</v>
      </c>
      <c r="R315" s="15">
        <v>0</v>
      </c>
      <c r="S315" s="15">
        <v>68665306.900049999</v>
      </c>
      <c r="T315" s="15">
        <v>0</v>
      </c>
      <c r="U315" s="16">
        <v>16</v>
      </c>
      <c r="V315" s="15">
        <v>0</v>
      </c>
      <c r="W315" s="15">
        <v>28218294.055850003</v>
      </c>
      <c r="X315" s="16">
        <v>16</v>
      </c>
      <c r="Y315" s="15">
        <v>4514927.0490000006</v>
      </c>
      <c r="Z315" s="15">
        <v>0</v>
      </c>
      <c r="AA315" s="16">
        <v>8</v>
      </c>
      <c r="AB315" s="15">
        <v>0</v>
      </c>
      <c r="AC315" s="15">
        <v>163800</v>
      </c>
      <c r="AD315" s="35">
        <v>8</v>
      </c>
      <c r="AE315" s="15">
        <v>13104</v>
      </c>
    </row>
    <row r="316" spans="1:31" x14ac:dyDescent="0.25">
      <c r="A316" s="13" t="s">
        <v>1091</v>
      </c>
      <c r="B316" s="14" t="s">
        <v>674</v>
      </c>
      <c r="C316" s="13" t="s">
        <v>51</v>
      </c>
      <c r="D316" s="13" t="s">
        <v>49</v>
      </c>
      <c r="E316" s="13" t="s">
        <v>230</v>
      </c>
      <c r="F316" s="13" t="s">
        <v>650</v>
      </c>
      <c r="G316" s="13" t="s">
        <v>34</v>
      </c>
      <c r="H316" s="13" t="s">
        <v>755</v>
      </c>
      <c r="I316" s="15" t="s">
        <v>35</v>
      </c>
      <c r="J316" s="15" t="s">
        <v>35</v>
      </c>
      <c r="K316" s="15" t="s">
        <v>35</v>
      </c>
      <c r="L316" s="15" t="s">
        <v>35</v>
      </c>
      <c r="M316" s="15">
        <v>0</v>
      </c>
      <c r="N316" s="13" t="s">
        <v>35</v>
      </c>
      <c r="O316" s="13" t="s">
        <v>36</v>
      </c>
      <c r="P316" s="13" t="s">
        <v>35</v>
      </c>
      <c r="Q316" s="15">
        <f t="shared" si="8"/>
        <v>39243526.415850006</v>
      </c>
      <c r="R316" s="15">
        <v>0</v>
      </c>
      <c r="S316" s="15">
        <v>25175670.237400007</v>
      </c>
      <c r="T316" s="15">
        <v>0</v>
      </c>
      <c r="U316" s="16">
        <v>16</v>
      </c>
      <c r="V316" s="15">
        <v>0</v>
      </c>
      <c r="W316" s="15">
        <v>12127420.843449999</v>
      </c>
      <c r="X316" s="16">
        <v>16</v>
      </c>
      <c r="Y316" s="15">
        <v>1940387.3350000002</v>
      </c>
      <c r="Z316" s="15">
        <v>0</v>
      </c>
      <c r="AA316" s="16">
        <v>8</v>
      </c>
      <c r="AB316" s="15">
        <v>0</v>
      </c>
      <c r="AC316" s="15">
        <v>0</v>
      </c>
      <c r="AD316" s="35">
        <v>8</v>
      </c>
      <c r="AE316" s="15">
        <v>0</v>
      </c>
    </row>
    <row r="317" spans="1:31" x14ac:dyDescent="0.25">
      <c r="A317" s="13" t="s">
        <v>1092</v>
      </c>
      <c r="B317" s="14" t="s">
        <v>674</v>
      </c>
      <c r="C317" s="13" t="s">
        <v>51</v>
      </c>
      <c r="D317" s="13" t="s">
        <v>67</v>
      </c>
      <c r="E317" s="13" t="s">
        <v>230</v>
      </c>
      <c r="F317" s="13" t="s">
        <v>631</v>
      </c>
      <c r="G317" s="13" t="s">
        <v>34</v>
      </c>
      <c r="H317" s="13" t="s">
        <v>785</v>
      </c>
      <c r="I317" s="15" t="s">
        <v>35</v>
      </c>
      <c r="J317" s="15" t="s">
        <v>35</v>
      </c>
      <c r="K317" s="15" t="s">
        <v>35</v>
      </c>
      <c r="L317" s="15" t="s">
        <v>35</v>
      </c>
      <c r="M317" s="15">
        <v>0</v>
      </c>
      <c r="N317" s="13" t="s">
        <v>35</v>
      </c>
      <c r="O317" s="13" t="s">
        <v>36</v>
      </c>
      <c r="P317" s="13" t="s">
        <v>35</v>
      </c>
      <c r="Q317" s="15">
        <f t="shared" si="8"/>
        <v>79158143.898149997</v>
      </c>
      <c r="R317" s="15">
        <v>0</v>
      </c>
      <c r="S317" s="15">
        <v>54524055.596649989</v>
      </c>
      <c r="T317" s="15">
        <v>0</v>
      </c>
      <c r="U317" s="16">
        <v>16</v>
      </c>
      <c r="V317" s="15">
        <v>0</v>
      </c>
      <c r="W317" s="15">
        <v>21236241.6393</v>
      </c>
      <c r="X317" s="16">
        <v>16</v>
      </c>
      <c r="Y317" s="15">
        <v>3397798.6621999997</v>
      </c>
      <c r="Z317" s="15">
        <v>0</v>
      </c>
      <c r="AA317" s="16">
        <v>8</v>
      </c>
      <c r="AB317" s="15">
        <v>0</v>
      </c>
      <c r="AC317" s="15">
        <v>0</v>
      </c>
      <c r="AD317" s="35">
        <v>8</v>
      </c>
      <c r="AE317" s="15">
        <v>0</v>
      </c>
    </row>
    <row r="318" spans="1:31" x14ac:dyDescent="0.25">
      <c r="A318" s="13" t="s">
        <v>1093</v>
      </c>
      <c r="B318" s="14" t="s">
        <v>674</v>
      </c>
      <c r="C318" s="13" t="s">
        <v>51</v>
      </c>
      <c r="D318" s="13" t="s">
        <v>38</v>
      </c>
      <c r="E318" s="13" t="s">
        <v>392</v>
      </c>
      <c r="F318" s="13" t="s">
        <v>663</v>
      </c>
      <c r="G318" s="13" t="s">
        <v>34</v>
      </c>
      <c r="H318" s="13" t="s">
        <v>714</v>
      </c>
      <c r="I318" s="15" t="s">
        <v>35</v>
      </c>
      <c r="J318" s="15" t="s">
        <v>35</v>
      </c>
      <c r="K318" s="15" t="s">
        <v>35</v>
      </c>
      <c r="L318" s="15" t="s">
        <v>35</v>
      </c>
      <c r="M318" s="15">
        <v>0</v>
      </c>
      <c r="N318" s="13" t="s">
        <v>35</v>
      </c>
      <c r="O318" s="13" t="s">
        <v>36</v>
      </c>
      <c r="P318" s="13" t="s">
        <v>35</v>
      </c>
      <c r="Q318" s="15">
        <f t="shared" si="8"/>
        <v>60451835.123400003</v>
      </c>
      <c r="R318" s="15">
        <v>0</v>
      </c>
      <c r="S318" s="15">
        <v>39321431.535799995</v>
      </c>
      <c r="T318" s="15">
        <v>0</v>
      </c>
      <c r="U318" s="16">
        <v>16</v>
      </c>
      <c r="V318" s="15">
        <v>0</v>
      </c>
      <c r="W318" s="15">
        <v>18215823.782400005</v>
      </c>
      <c r="X318" s="16">
        <v>16</v>
      </c>
      <c r="Y318" s="15">
        <v>2914531.8052000003</v>
      </c>
      <c r="Z318" s="15">
        <v>0</v>
      </c>
      <c r="AA318" s="16">
        <v>8</v>
      </c>
      <c r="AB318" s="15">
        <v>0</v>
      </c>
      <c r="AC318" s="15">
        <v>0</v>
      </c>
      <c r="AD318" s="35">
        <v>8</v>
      </c>
      <c r="AE318" s="15">
        <v>0</v>
      </c>
    </row>
    <row r="319" spans="1:31" x14ac:dyDescent="0.25">
      <c r="A319" s="13" t="s">
        <v>1094</v>
      </c>
      <c r="B319" s="14" t="s">
        <v>677</v>
      </c>
      <c r="C319" s="13" t="s">
        <v>51</v>
      </c>
      <c r="D319" s="13" t="s">
        <v>39</v>
      </c>
      <c r="E319" s="13" t="s">
        <v>394</v>
      </c>
      <c r="F319" s="13" t="s">
        <v>657</v>
      </c>
      <c r="G319" s="13" t="s">
        <v>34</v>
      </c>
      <c r="H319" s="13" t="s">
        <v>748</v>
      </c>
      <c r="I319" s="15" t="s">
        <v>35</v>
      </c>
      <c r="J319" s="15" t="s">
        <v>35</v>
      </c>
      <c r="K319" s="15" t="s">
        <v>35</v>
      </c>
      <c r="L319" s="15" t="s">
        <v>35</v>
      </c>
      <c r="M319" s="15">
        <v>0</v>
      </c>
      <c r="N319" s="13" t="s">
        <v>35</v>
      </c>
      <c r="O319" s="13" t="s">
        <v>36</v>
      </c>
      <c r="P319" s="13" t="s">
        <v>35</v>
      </c>
      <c r="Q319" s="15">
        <f t="shared" si="8"/>
        <v>28594907.806650002</v>
      </c>
      <c r="R319" s="15">
        <v>0</v>
      </c>
      <c r="S319" s="15">
        <v>20548294.720250003</v>
      </c>
      <c r="T319" s="15">
        <v>0</v>
      </c>
      <c r="U319" s="16">
        <v>16</v>
      </c>
      <c r="V319" s="15">
        <v>0</v>
      </c>
      <c r="W319" s="15">
        <v>6936694.0399999991</v>
      </c>
      <c r="X319" s="16">
        <v>16</v>
      </c>
      <c r="Y319" s="15">
        <v>1109871.0463999999</v>
      </c>
      <c r="Z319" s="15">
        <v>0</v>
      </c>
      <c r="AA319" s="16">
        <v>8</v>
      </c>
      <c r="AB319" s="15">
        <v>0</v>
      </c>
      <c r="AC319" s="15">
        <v>0</v>
      </c>
      <c r="AD319" s="35">
        <v>8</v>
      </c>
      <c r="AE319" s="15">
        <v>0</v>
      </c>
    </row>
    <row r="320" spans="1:31" x14ac:dyDescent="0.25">
      <c r="A320" s="13" t="s">
        <v>1095</v>
      </c>
      <c r="B320" s="14" t="s">
        <v>677</v>
      </c>
      <c r="C320" s="13" t="s">
        <v>51</v>
      </c>
      <c r="D320" s="13" t="s">
        <v>33</v>
      </c>
      <c r="E320" s="13" t="s">
        <v>52</v>
      </c>
      <c r="F320" s="13" t="s">
        <v>678</v>
      </c>
      <c r="G320" s="13" t="s">
        <v>34</v>
      </c>
      <c r="H320" s="13" t="s">
        <v>679</v>
      </c>
      <c r="I320" s="15" t="s">
        <v>35</v>
      </c>
      <c r="J320" s="15" t="s">
        <v>35</v>
      </c>
      <c r="K320" s="15" t="s">
        <v>35</v>
      </c>
      <c r="L320" s="15" t="s">
        <v>35</v>
      </c>
      <c r="M320" s="15">
        <v>0</v>
      </c>
      <c r="N320" s="13" t="s">
        <v>35</v>
      </c>
      <c r="O320" s="13" t="s">
        <v>36</v>
      </c>
      <c r="P320" s="13" t="s">
        <v>35</v>
      </c>
      <c r="Q320" s="15">
        <f t="shared" si="8"/>
        <v>55167729.361549996</v>
      </c>
      <c r="R320" s="15">
        <v>0</v>
      </c>
      <c r="S320" s="15">
        <v>35346574.490949996</v>
      </c>
      <c r="T320" s="15">
        <v>0</v>
      </c>
      <c r="U320" s="16">
        <v>16</v>
      </c>
      <c r="V320" s="15">
        <v>0</v>
      </c>
      <c r="W320" s="15">
        <v>17087161.095399998</v>
      </c>
      <c r="X320" s="16">
        <v>16</v>
      </c>
      <c r="Y320" s="15">
        <v>2733945.7752</v>
      </c>
      <c r="Z320" s="15">
        <v>0</v>
      </c>
      <c r="AA320" s="16">
        <v>8</v>
      </c>
      <c r="AB320" s="15">
        <v>0</v>
      </c>
      <c r="AC320" s="15">
        <v>0</v>
      </c>
      <c r="AD320" s="35">
        <v>8</v>
      </c>
      <c r="AE320" s="15">
        <v>0</v>
      </c>
    </row>
    <row r="321" spans="1:31" x14ac:dyDescent="0.25">
      <c r="A321" s="13" t="s">
        <v>1096</v>
      </c>
      <c r="B321" s="14" t="s">
        <v>677</v>
      </c>
      <c r="C321" s="13" t="s">
        <v>51</v>
      </c>
      <c r="D321" s="13" t="s">
        <v>49</v>
      </c>
      <c r="E321" s="13" t="s">
        <v>230</v>
      </c>
      <c r="F321" s="13" t="s">
        <v>657</v>
      </c>
      <c r="G321" s="13" t="s">
        <v>34</v>
      </c>
      <c r="H321" s="13" t="s">
        <v>756</v>
      </c>
      <c r="I321" s="15" t="s">
        <v>35</v>
      </c>
      <c r="J321" s="15" t="s">
        <v>35</v>
      </c>
      <c r="K321" s="15" t="s">
        <v>35</v>
      </c>
      <c r="L321" s="15" t="s">
        <v>35</v>
      </c>
      <c r="M321" s="15">
        <v>0</v>
      </c>
      <c r="N321" s="13" t="s">
        <v>35</v>
      </c>
      <c r="O321" s="13" t="s">
        <v>36</v>
      </c>
      <c r="P321" s="13" t="s">
        <v>35</v>
      </c>
      <c r="Q321" s="15">
        <f t="shared" si="8"/>
        <v>26063588.845350001</v>
      </c>
      <c r="R321" s="15">
        <v>0</v>
      </c>
      <c r="S321" s="15">
        <v>19710502.6666</v>
      </c>
      <c r="T321" s="15">
        <v>0</v>
      </c>
      <c r="U321" s="16">
        <v>16</v>
      </c>
      <c r="V321" s="15">
        <v>0</v>
      </c>
      <c r="W321" s="15">
        <v>5476757.0506499996</v>
      </c>
      <c r="X321" s="16">
        <v>16</v>
      </c>
      <c r="Y321" s="15">
        <v>876281.12810000009</v>
      </c>
      <c r="Z321" s="15">
        <v>0</v>
      </c>
      <c r="AA321" s="16">
        <v>8</v>
      </c>
      <c r="AB321" s="15">
        <v>0</v>
      </c>
      <c r="AC321" s="15">
        <v>0</v>
      </c>
      <c r="AD321" s="35">
        <v>8</v>
      </c>
      <c r="AE321" s="15">
        <v>0</v>
      </c>
    </row>
    <row r="322" spans="1:31" x14ac:dyDescent="0.25">
      <c r="A322" s="13" t="s">
        <v>1097</v>
      </c>
      <c r="B322" s="14" t="s">
        <v>677</v>
      </c>
      <c r="C322" s="13" t="s">
        <v>51</v>
      </c>
      <c r="D322" s="13" t="s">
        <v>67</v>
      </c>
      <c r="E322" s="13" t="s">
        <v>230</v>
      </c>
      <c r="F322" s="13" t="s">
        <v>633</v>
      </c>
      <c r="G322" s="13" t="s">
        <v>34</v>
      </c>
      <c r="H322" s="13" t="s">
        <v>786</v>
      </c>
      <c r="I322" s="15" t="s">
        <v>35</v>
      </c>
      <c r="J322" s="15" t="s">
        <v>35</v>
      </c>
      <c r="K322" s="15" t="s">
        <v>35</v>
      </c>
      <c r="L322" s="15" t="s">
        <v>35</v>
      </c>
      <c r="M322" s="15">
        <v>0</v>
      </c>
      <c r="N322" s="13" t="s">
        <v>35</v>
      </c>
      <c r="O322" s="13" t="s">
        <v>36</v>
      </c>
      <c r="P322" s="13" t="s">
        <v>35</v>
      </c>
      <c r="Q322" s="15">
        <f t="shared" si="8"/>
        <v>40591746.546549991</v>
      </c>
      <c r="R322" s="15">
        <v>0</v>
      </c>
      <c r="S322" s="15">
        <v>24692837.166449998</v>
      </c>
      <c r="T322" s="15">
        <v>0</v>
      </c>
      <c r="U322" s="16">
        <v>16</v>
      </c>
      <c r="V322" s="15">
        <v>0</v>
      </c>
      <c r="W322" s="15">
        <v>13705914.982799996</v>
      </c>
      <c r="X322" s="16">
        <v>16</v>
      </c>
      <c r="Y322" s="15">
        <v>2192946.3972999998</v>
      </c>
      <c r="Z322" s="15">
        <v>0</v>
      </c>
      <c r="AA322" s="16">
        <v>8</v>
      </c>
      <c r="AB322" s="15">
        <v>0</v>
      </c>
      <c r="AC322" s="15">
        <v>0</v>
      </c>
      <c r="AD322" s="35">
        <v>8</v>
      </c>
      <c r="AE322" s="15">
        <v>0</v>
      </c>
    </row>
    <row r="323" spans="1:31" x14ac:dyDescent="0.25">
      <c r="A323" s="13" t="s">
        <v>1098</v>
      </c>
      <c r="B323" s="14" t="s">
        <v>677</v>
      </c>
      <c r="C323" s="13" t="s">
        <v>51</v>
      </c>
      <c r="D323" s="13" t="s">
        <v>38</v>
      </c>
      <c r="E323" s="13" t="s">
        <v>392</v>
      </c>
      <c r="F323" s="13" t="s">
        <v>672</v>
      </c>
      <c r="G323" s="13" t="s">
        <v>34</v>
      </c>
      <c r="H323" s="13" t="s">
        <v>715</v>
      </c>
      <c r="I323" s="15" t="s">
        <v>35</v>
      </c>
      <c r="J323" s="15" t="s">
        <v>35</v>
      </c>
      <c r="K323" s="15" t="s">
        <v>35</v>
      </c>
      <c r="L323" s="15" t="s">
        <v>35</v>
      </c>
      <c r="M323" s="15">
        <v>0</v>
      </c>
      <c r="N323" s="13" t="s">
        <v>35</v>
      </c>
      <c r="O323" s="13" t="s">
        <v>36</v>
      </c>
      <c r="P323" s="13" t="s">
        <v>35</v>
      </c>
      <c r="Q323" s="15">
        <f t="shared" si="8"/>
        <v>24931102.560749993</v>
      </c>
      <c r="R323" s="15">
        <v>0</v>
      </c>
      <c r="S323" s="15">
        <v>17312624.174749993</v>
      </c>
      <c r="T323" s="15">
        <v>0</v>
      </c>
      <c r="U323" s="16">
        <v>16</v>
      </c>
      <c r="V323" s="15">
        <v>0</v>
      </c>
      <c r="W323" s="15">
        <v>6567612.4017000021</v>
      </c>
      <c r="X323" s="16">
        <v>16</v>
      </c>
      <c r="Y323" s="15">
        <v>1050817.9842999999</v>
      </c>
      <c r="Z323" s="15">
        <v>0</v>
      </c>
      <c r="AA323" s="16">
        <v>8</v>
      </c>
      <c r="AB323" s="15">
        <v>0</v>
      </c>
      <c r="AC323" s="15">
        <v>0</v>
      </c>
      <c r="AD323" s="35">
        <v>8</v>
      </c>
      <c r="AE323" s="15">
        <v>0</v>
      </c>
    </row>
    <row r="325" spans="1:31" x14ac:dyDescent="0.25">
      <c r="Q325" s="34">
        <f>SUM(Q2:Q323)</f>
        <v>6757921334.8311539</v>
      </c>
      <c r="R325" s="34">
        <f t="shared" ref="R325:AE325" si="9">SUM(R2:R323)</f>
        <v>0</v>
      </c>
      <c r="S325" s="34">
        <f t="shared" si="9"/>
        <v>4584965666.3185053</v>
      </c>
      <c r="T325" s="34">
        <f t="shared" si="9"/>
        <v>50096205.526100002</v>
      </c>
      <c r="U325" s="34"/>
      <c r="V325" s="34">
        <f t="shared" si="9"/>
        <v>8015392.8842000002</v>
      </c>
      <c r="W325" s="34">
        <f t="shared" si="9"/>
        <v>1819234507.6706507</v>
      </c>
      <c r="X325" s="34"/>
      <c r="Y325" s="34">
        <f t="shared" si="9"/>
        <v>291077521.24129999</v>
      </c>
      <c r="Z325" s="34">
        <f t="shared" si="9"/>
        <v>0</v>
      </c>
      <c r="AA325" s="34"/>
      <c r="AB325" s="34">
        <f t="shared" si="9"/>
        <v>0</v>
      </c>
      <c r="AC325" s="34">
        <f t="shared" si="9"/>
        <v>4184378.8800000013</v>
      </c>
      <c r="AD325" s="34"/>
      <c r="AE325" s="34">
        <f t="shared" si="9"/>
        <v>334750.31040000002</v>
      </c>
    </row>
    <row r="327" spans="1:31" x14ac:dyDescent="0.25">
      <c r="J327" s="21" t="s">
        <v>383</v>
      </c>
    </row>
    <row r="329" spans="1:31" x14ac:dyDescent="0.25">
      <c r="J329" s="21" t="s">
        <v>384</v>
      </c>
      <c r="K329" s="21" t="s">
        <v>385</v>
      </c>
      <c r="L329" s="21" t="s">
        <v>386</v>
      </c>
    </row>
    <row r="331" spans="1:31" x14ac:dyDescent="0.25">
      <c r="I331" s="21" t="s">
        <v>387</v>
      </c>
      <c r="J331" s="23">
        <f>+S325</f>
        <v>4584965666.3185053</v>
      </c>
      <c r="K331" s="23"/>
      <c r="L331" s="23"/>
    </row>
    <row r="332" spans="1:31" x14ac:dyDescent="0.25">
      <c r="J332" s="23"/>
      <c r="K332" s="23"/>
      <c r="L332" s="23"/>
    </row>
    <row r="333" spans="1:31" x14ac:dyDescent="0.25">
      <c r="I333" s="21" t="s">
        <v>388</v>
      </c>
      <c r="J333" s="23">
        <f>+T325+W325</f>
        <v>1869330713.1967506</v>
      </c>
      <c r="K333" s="23">
        <f>+V325+Y325</f>
        <v>299092914.12549996</v>
      </c>
      <c r="L333" s="23"/>
    </row>
    <row r="334" spans="1:31" x14ac:dyDescent="0.25">
      <c r="J334" s="23"/>
      <c r="K334" s="23"/>
      <c r="L334" s="23"/>
    </row>
    <row r="335" spans="1:31" x14ac:dyDescent="0.25">
      <c r="I335" s="21" t="s">
        <v>389</v>
      </c>
      <c r="J335" s="23">
        <f>+AC325</f>
        <v>4184378.8800000013</v>
      </c>
      <c r="K335" s="23">
        <f>+AE325</f>
        <v>334750.31040000002</v>
      </c>
      <c r="L335" s="23">
        <v>0</v>
      </c>
    </row>
    <row r="336" spans="1:31" x14ac:dyDescent="0.25">
      <c r="J336" s="23"/>
      <c r="K336" s="23"/>
      <c r="L336" s="23"/>
    </row>
    <row r="337" spans="1:12" x14ac:dyDescent="0.25">
      <c r="I337" s="21" t="s">
        <v>390</v>
      </c>
      <c r="J337" s="23">
        <v>0</v>
      </c>
      <c r="K337" s="23">
        <v>0</v>
      </c>
      <c r="L337" s="23"/>
    </row>
    <row r="338" spans="1:12" x14ac:dyDescent="0.25">
      <c r="J338" s="23"/>
      <c r="K338" s="23"/>
      <c r="L338" s="23"/>
    </row>
    <row r="339" spans="1:12" x14ac:dyDescent="0.25">
      <c r="I339" s="21" t="s">
        <v>391</v>
      </c>
      <c r="J339" s="23">
        <f>SUM(J331:J337)</f>
        <v>6458480758.395256</v>
      </c>
      <c r="K339" s="23">
        <f t="shared" ref="K339:L339" si="10">SUM(K331:K337)</f>
        <v>299427664.43589997</v>
      </c>
      <c r="L339" s="23">
        <f t="shared" si="10"/>
        <v>0</v>
      </c>
    </row>
    <row r="340" spans="1:12" x14ac:dyDescent="0.25">
      <c r="J340" s="23"/>
      <c r="K340" s="23"/>
      <c r="L340" s="23"/>
    </row>
    <row r="341" spans="1:12" x14ac:dyDescent="0.25">
      <c r="A341" s="44" t="s">
        <v>1099</v>
      </c>
      <c r="B341" s="45"/>
      <c r="C341" s="44"/>
      <c r="D341" s="44"/>
      <c r="E341" s="44"/>
    </row>
    <row r="342" spans="1:12" x14ac:dyDescent="0.25">
      <c r="A342" s="44"/>
      <c r="B342" s="46"/>
      <c r="C342" s="47"/>
      <c r="D342" s="44"/>
      <c r="E342" s="44"/>
    </row>
    <row r="343" spans="1:12" x14ac:dyDescent="0.25">
      <c r="A343" s="44" t="s">
        <v>1101</v>
      </c>
      <c r="B343" s="45"/>
      <c r="C343" s="44"/>
      <c r="D343" s="49">
        <v>6458480758.3999996</v>
      </c>
      <c r="E343" s="49"/>
    </row>
    <row r="344" spans="1:12" x14ac:dyDescent="0.25">
      <c r="A344" s="44" t="s">
        <v>1100</v>
      </c>
      <c r="B344" s="45"/>
      <c r="C344" s="44"/>
      <c r="D344" s="48">
        <v>89380759.230000004</v>
      </c>
      <c r="E344" s="48"/>
    </row>
    <row r="345" spans="1:12" x14ac:dyDescent="0.25">
      <c r="A345" s="44"/>
      <c r="B345" s="45"/>
      <c r="C345" s="44"/>
      <c r="D345" s="49">
        <f>D343-D344</f>
        <v>6369099999.1700001</v>
      </c>
      <c r="E345" s="49"/>
    </row>
  </sheetData>
  <sortState ref="A8:AQ323">
    <sortCondition ref="B8:B323"/>
    <sortCondition ref="E8:E323"/>
  </sortState>
  <mergeCells count="7">
    <mergeCell ref="D344:E344"/>
    <mergeCell ref="D345:E345"/>
    <mergeCell ref="A2:I2"/>
    <mergeCell ref="A3:I3"/>
    <mergeCell ref="A4:I4"/>
    <mergeCell ref="A5:I5"/>
    <mergeCell ref="D343:E343"/>
  </mergeCells>
  <pageMargins left="0.7" right="0.7" top="0.75" bottom="0.75" header="0.3" footer="0.3"/>
  <pageSetup paperSize="14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FEBRERO 2020</vt:lpstr>
      <vt:lpstr>MARZO 2020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 AUX</dc:creator>
  <cp:lastModifiedBy>Contaduria</cp:lastModifiedBy>
  <cp:lastPrinted>2020-04-07T15:39:12Z</cp:lastPrinted>
  <dcterms:created xsi:type="dcterms:W3CDTF">2020-03-09T13:15:09Z</dcterms:created>
  <dcterms:modified xsi:type="dcterms:W3CDTF">2020-04-08T15:14:07Z</dcterms:modified>
</cp:coreProperties>
</file>