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5360" windowHeight="7680" tabRatio="334"/>
  </bookViews>
  <sheets>
    <sheet name="EXQUISITECES CIERRE 2017" sheetId="4" r:id="rId1"/>
    <sheet name="EXQUISITECES CIERRE 2016" sheetId="3" r:id="rId2"/>
    <sheet name="EXQUISITECES CIERRE 2015" sheetId="2" r:id="rId3"/>
    <sheet name="EXQUISITECES CIERRE 2014" sheetId="1" r:id="rId4"/>
  </sheets>
  <calcPr calcId="145621"/>
</workbook>
</file>

<file path=xl/calcChain.xml><?xml version="1.0" encoding="utf-8"?>
<calcChain xmlns="http://schemas.openxmlformats.org/spreadsheetml/2006/main">
  <c r="F59" i="4" l="1"/>
  <c r="F51" i="4"/>
  <c r="F47" i="4"/>
  <c r="E24" i="4"/>
  <c r="F30" i="4" s="1"/>
  <c r="F19" i="4"/>
  <c r="G31" i="4" l="1"/>
  <c r="G52" i="4"/>
  <c r="G60" i="4" s="1"/>
  <c r="G48" i="4"/>
  <c r="F58" i="3"/>
  <c r="F50" i="3"/>
  <c r="F46" i="3"/>
  <c r="G51" i="3" s="1"/>
  <c r="E24" i="3"/>
  <c r="F30" i="3"/>
  <c r="F19" i="3"/>
  <c r="G59" i="3" l="1"/>
  <c r="G47" i="3"/>
  <c r="G31" i="3"/>
  <c r="E28" i="1"/>
  <c r="E24" i="1"/>
  <c r="E22" i="1"/>
  <c r="F58" i="2"/>
  <c r="F50" i="2"/>
  <c r="F46" i="2"/>
  <c r="G51" i="2" s="1"/>
  <c r="G59" i="2" s="1"/>
  <c r="E29" i="2"/>
  <c r="E25" i="2"/>
  <c r="E24" i="2"/>
  <c r="E23" i="2"/>
  <c r="F30" i="2" s="1"/>
  <c r="F19" i="2"/>
  <c r="G31" i="2" l="1"/>
  <c r="G20" i="2"/>
  <c r="G47" i="2"/>
  <c r="F45" i="1" l="1"/>
  <c r="G46" i="1" s="1"/>
  <c r="F49" i="1" l="1"/>
  <c r="G50" i="1" l="1"/>
  <c r="F56" i="1"/>
  <c r="G57" i="1" l="1"/>
  <c r="E23" i="1"/>
  <c r="F18" i="1"/>
  <c r="G19" i="1" s="1"/>
  <c r="F29" i="1" l="1"/>
  <c r="G30" i="1" s="1"/>
</calcChain>
</file>

<file path=xl/sharedStrings.xml><?xml version="1.0" encoding="utf-8"?>
<sst xmlns="http://schemas.openxmlformats.org/spreadsheetml/2006/main" count="223" uniqueCount="56">
  <si>
    <t>Depreciación Acum. Instalaciones</t>
  </si>
  <si>
    <t>Depreciación Acum. Vehículos</t>
  </si>
  <si>
    <t>Capital Social</t>
  </si>
  <si>
    <t>PASIVOS</t>
  </si>
  <si>
    <t>Depreciación Acum. Maquinaria y Equipo</t>
  </si>
  <si>
    <t>Impuesto Pag por Antic. (Decl. Estimada)</t>
  </si>
  <si>
    <t>Mobiliario y Equipo Local</t>
  </si>
  <si>
    <t>ACTIVO</t>
  </si>
  <si>
    <t>Balance General</t>
  </si>
  <si>
    <t>Maquinarías y Equipos</t>
  </si>
  <si>
    <t>PASIVO</t>
  </si>
  <si>
    <t>Vehículos</t>
  </si>
  <si>
    <t>ACTIVOS</t>
  </si>
  <si>
    <t>Retención Impuestos Otros</t>
  </si>
  <si>
    <t>Cuentas Por Pagar Proveedores</t>
  </si>
  <si>
    <t>Inventario de Mercancías</t>
  </si>
  <si>
    <t>Depreciación Acum. Mobiliario y Eq Local</t>
  </si>
  <si>
    <t>Reserva Legal</t>
  </si>
  <si>
    <t>I.V.A. Retenido a Terceros</t>
  </si>
  <si>
    <t>Instalaciones</t>
  </si>
  <si>
    <t>Resultado Ejercicios Anteriores</t>
  </si>
  <si>
    <t>Impuesto Al Valor Agregado (I.V.A.)</t>
  </si>
  <si>
    <t>Impuesto Pagado Por Anticipado (I.V.A.)</t>
  </si>
  <si>
    <t>Expresado en Bolívares</t>
  </si>
  <si>
    <t>TOTAL ACTIVOS</t>
  </si>
  <si>
    <t>CORRIENTE</t>
  </si>
  <si>
    <t>TOTAL CORRIENTE</t>
  </si>
  <si>
    <t xml:space="preserve"> </t>
  </si>
  <si>
    <t xml:space="preserve">TOTAL PASIVO </t>
  </si>
  <si>
    <t>CAPITAL CONTABLE</t>
  </si>
  <si>
    <t>Resultado del Ejercicio</t>
  </si>
  <si>
    <t>TOTAL  CAPITAL CONTABLE</t>
  </si>
  <si>
    <t>TOTAL PASIVO + CAPITAL</t>
  </si>
  <si>
    <t>Pagares Bancarios</t>
  </si>
  <si>
    <t>OTROS PASIVOS</t>
  </si>
  <si>
    <t>Gastos varios por pagar</t>
  </si>
  <si>
    <t>AL 31/12/2015</t>
  </si>
  <si>
    <t>Caja Chica y General</t>
  </si>
  <si>
    <t>Impuesto Pagado Por Anticipado (I.S.L.R)</t>
  </si>
  <si>
    <t>TOTAL ACTIVOS CORRIENTES</t>
  </si>
  <si>
    <t>ACTIVOS NO CORRIENTES</t>
  </si>
  <si>
    <t>TOTAL ACTIVOS NO CORRIENTES</t>
  </si>
  <si>
    <t>Gastos Acum.s por pagar</t>
  </si>
  <si>
    <t>Retención S.S.O y Paro Forsozo</t>
  </si>
  <si>
    <t>Retencion I.N.C.E.</t>
  </si>
  <si>
    <t>Retencion Ley Politica Habitacional</t>
  </si>
  <si>
    <t>TOTAL OTROS PASIVOS</t>
  </si>
  <si>
    <t>TOTAL PASIVOS CORRIENTES</t>
  </si>
  <si>
    <t>AL 31/12/2014</t>
  </si>
  <si>
    <t>Cuentas a Pagar Accionistas</t>
  </si>
  <si>
    <t>AL 31/12/2016</t>
  </si>
  <si>
    <t>AL 31/12/2017</t>
  </si>
  <si>
    <t>Impuesto Sobre La Renta Compañía</t>
  </si>
  <si>
    <t xml:space="preserve">                                    EXQUISITECES MODELO, C.A.</t>
  </si>
  <si>
    <t xml:space="preserve">                                                 J-31252895-8</t>
  </si>
  <si>
    <t>Expresado en Bolívares Fuertes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</si>
</sst>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?"/>
    <numFmt numFmtId="165" formatCode="?,???,??0.00"/>
    <numFmt numFmtId="166" formatCode="???,??0.00"/>
    <numFmt numFmtId="167" formatCode="??,??0.00"/>
    <numFmt numFmtId="168" formatCode="?,??0.00"/>
    <numFmt numFmtId="169" formatCode="#,##0.00_ ;\-#,##0.00\ "/>
  </numFmts>
  <fonts count="20" x14ac:knownFonts="1">
    <font>
      <sz val="10"/>
      <name val="Arial"/>
    </font>
    <font>
      <sz val="10"/>
      <name val="Arial"/>
    </font>
    <font>
      <b/>
      <sz val="13"/>
      <color indexed="8"/>
      <name val="Arial"/>
    </font>
    <font>
      <sz val="8"/>
      <color indexed="8"/>
      <name val="Arial"/>
    </font>
    <font>
      <b/>
      <sz val="11"/>
      <color indexed="8"/>
      <name val="Arial"/>
    </font>
    <font>
      <sz val="9"/>
      <color indexed="8"/>
      <name val="Arial"/>
    </font>
    <font>
      <sz val="10"/>
      <color indexed="9"/>
      <name val="Arial"/>
    </font>
    <font>
      <b/>
      <sz val="8.5"/>
      <color indexed="8"/>
      <name val="Arial"/>
    </font>
    <font>
      <sz val="7.5"/>
      <color indexed="8"/>
      <name val="Arial"/>
    </font>
    <font>
      <sz val="7.5"/>
      <color indexed="8"/>
      <name val="Arial"/>
      <family val="2"/>
    </font>
    <font>
      <sz val="8"/>
      <color indexed="8"/>
      <name val="Arial"/>
      <family val="2"/>
    </font>
    <font>
      <b/>
      <sz val="8.5"/>
      <color indexed="8"/>
      <name val="Arial"/>
      <family val="2"/>
    </font>
    <font>
      <b/>
      <sz val="9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7.5"/>
      <color indexed="8"/>
      <name val="Arial"/>
      <family val="2"/>
    </font>
    <font>
      <b/>
      <sz val="7.5"/>
      <name val="Arial"/>
      <family val="2"/>
    </font>
    <font>
      <b/>
      <sz val="13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top"/>
    </xf>
    <xf numFmtId="0" fontId="5" fillId="0" borderId="0" xfId="1" applyFont="1" applyAlignment="1">
      <alignment horizontal="center" vertical="top"/>
    </xf>
    <xf numFmtId="164" fontId="6" fillId="0" borderId="0" xfId="1" applyNumberFormat="1" applyFont="1" applyAlignment="1">
      <alignment horizontal="left" vertical="top"/>
    </xf>
    <xf numFmtId="0" fontId="7" fillId="0" borderId="0" xfId="1" applyFont="1" applyAlignment="1">
      <alignment horizontal="center" vertical="top"/>
    </xf>
    <xf numFmtId="0" fontId="8" fillId="0" borderId="0" xfId="1" applyFont="1" applyAlignment="1">
      <alignment horizontal="left" vertical="top"/>
    </xf>
    <xf numFmtId="165" fontId="3" fillId="0" borderId="0" xfId="1" applyNumberFormat="1" applyFont="1" applyAlignment="1">
      <alignment horizontal="right" vertical="center"/>
    </xf>
    <xf numFmtId="166" fontId="3" fillId="0" borderId="0" xfId="1" applyNumberFormat="1" applyFont="1" applyAlignment="1">
      <alignment horizontal="right" vertical="center"/>
    </xf>
    <xf numFmtId="167" fontId="3" fillId="0" borderId="0" xfId="1" applyNumberFormat="1" applyFont="1" applyAlignment="1">
      <alignment horizontal="right" vertical="center"/>
    </xf>
    <xf numFmtId="168" fontId="3" fillId="0" borderId="0" xfId="1" applyNumberFormat="1" applyFont="1" applyAlignment="1">
      <alignment horizontal="right" vertical="center"/>
    </xf>
    <xf numFmtId="0" fontId="9" fillId="0" borderId="0" xfId="1" applyFont="1" applyAlignment="1">
      <alignment horizontal="left" vertical="top"/>
    </xf>
    <xf numFmtId="4" fontId="3" fillId="0" borderId="0" xfId="1" applyNumberFormat="1" applyFont="1" applyAlignment="1">
      <alignment horizontal="right" vertical="center"/>
    </xf>
    <xf numFmtId="165" fontId="10" fillId="0" borderId="0" xfId="1" applyNumberFormat="1" applyFont="1" applyAlignment="1">
      <alignment horizontal="right" vertical="center"/>
    </xf>
    <xf numFmtId="0" fontId="11" fillId="0" borderId="0" xfId="1" applyFont="1" applyAlignment="1">
      <alignment horizontal="center" vertical="top"/>
    </xf>
    <xf numFmtId="169" fontId="3" fillId="0" borderId="0" xfId="1" applyNumberFormat="1" applyFont="1" applyAlignment="1">
      <alignment horizontal="right" vertical="center"/>
    </xf>
    <xf numFmtId="0" fontId="12" fillId="0" borderId="0" xfId="1" applyFont="1" applyAlignment="1">
      <alignment horizontal="center" vertical="top"/>
    </xf>
    <xf numFmtId="165" fontId="13" fillId="0" borderId="0" xfId="0" applyNumberFormat="1" applyFont="1"/>
    <xf numFmtId="4" fontId="13" fillId="0" borderId="0" xfId="0" applyNumberFormat="1" applyFont="1"/>
    <xf numFmtId="0" fontId="14" fillId="0" borderId="0" xfId="0" applyFont="1"/>
    <xf numFmtId="166" fontId="3" fillId="0" borderId="1" xfId="1" applyNumberFormat="1" applyFont="1" applyBorder="1" applyAlignment="1">
      <alignment horizontal="right" vertical="center"/>
    </xf>
    <xf numFmtId="4" fontId="3" fillId="0" borderId="1" xfId="1" applyNumberFormat="1" applyFont="1" applyBorder="1" applyAlignment="1">
      <alignment horizontal="right" vertical="center"/>
    </xf>
    <xf numFmtId="166" fontId="13" fillId="0" borderId="1" xfId="0" applyNumberFormat="1" applyFont="1" applyBorder="1"/>
    <xf numFmtId="4" fontId="13" fillId="0" borderId="2" xfId="0" applyNumberFormat="1" applyFont="1" applyBorder="1"/>
    <xf numFmtId="4" fontId="13" fillId="0" borderId="1" xfId="0" applyNumberFormat="1" applyFont="1" applyBorder="1"/>
    <xf numFmtId="165" fontId="3" fillId="0" borderId="1" xfId="1" applyNumberFormat="1" applyFont="1" applyBorder="1" applyAlignment="1">
      <alignment horizontal="right" vertical="center"/>
    </xf>
    <xf numFmtId="165" fontId="13" fillId="0" borderId="1" xfId="0" applyNumberFormat="1" applyFont="1" applyBorder="1"/>
    <xf numFmtId="165" fontId="0" fillId="0" borderId="0" xfId="0" applyNumberFormat="1"/>
    <xf numFmtId="4" fontId="3" fillId="0" borderId="0" xfId="1" applyNumberFormat="1" applyFont="1" applyBorder="1" applyAlignment="1">
      <alignment horizontal="right" vertical="center"/>
    </xf>
    <xf numFmtId="0" fontId="16" fillId="0" borderId="0" xfId="0" applyFont="1"/>
    <xf numFmtId="0" fontId="17" fillId="0" borderId="0" xfId="1" applyFont="1" applyAlignment="1">
      <alignment horizontal="left" vertical="top"/>
    </xf>
    <xf numFmtId="4" fontId="13" fillId="0" borderId="0" xfId="0" applyNumberFormat="1" applyFont="1" applyBorder="1"/>
    <xf numFmtId="0" fontId="17" fillId="0" borderId="0" xfId="1" applyFont="1" applyFill="1" applyAlignment="1">
      <alignment horizontal="left" vertical="top"/>
    </xf>
    <xf numFmtId="0" fontId="18" fillId="0" borderId="0" xfId="0" applyFont="1"/>
    <xf numFmtId="0" fontId="19" fillId="0" borderId="0" xfId="1" applyFont="1" applyAlignment="1">
      <alignment horizontal="center" vertical="center"/>
    </xf>
    <xf numFmtId="0" fontId="15" fillId="0" borderId="0" xfId="0" applyFont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abSelected="1" topLeftCell="A31" workbookViewId="0">
      <selection activeCell="D44" sqref="D44"/>
    </sheetView>
  </sheetViews>
  <sheetFormatPr baseColWidth="10" defaultRowHeight="12.75" x14ac:dyDescent="0.2"/>
  <cols>
    <col min="1" max="1" width="4" customWidth="1"/>
    <col min="2" max="2" width="1.85546875" customWidth="1" collapsed="1"/>
    <col min="3" max="3" width="9.140625" customWidth="1"/>
    <col min="4" max="4" width="27.42578125" customWidth="1" collapsed="1"/>
    <col min="5" max="5" width="15" customWidth="1" collapsed="1"/>
    <col min="6" max="6" width="15.42578125" customWidth="1" collapsed="1"/>
    <col min="7" max="7" width="13.7109375" customWidth="1"/>
  </cols>
  <sheetData>
    <row r="1" spans="1:6" ht="17.850000000000001" customHeight="1" x14ac:dyDescent="0.2">
      <c r="E1" s="1"/>
    </row>
    <row r="2" spans="1:6" ht="10.9" hidden="1" customHeight="1" x14ac:dyDescent="0.2"/>
    <row r="3" spans="1:6" ht="10.9" hidden="1" customHeight="1" x14ac:dyDescent="0.2"/>
    <row r="4" spans="1:6" ht="10.9" hidden="1" customHeight="1" x14ac:dyDescent="0.2"/>
    <row r="5" spans="1:6" ht="12" customHeight="1" x14ac:dyDescent="0.2">
      <c r="D5" s="29" t="s">
        <v>53</v>
      </c>
      <c r="E5" s="29"/>
      <c r="F5" s="29"/>
    </row>
    <row r="6" spans="1:6" ht="12" customHeight="1" x14ac:dyDescent="0.2">
      <c r="D6" s="29" t="s">
        <v>54</v>
      </c>
      <c r="E6" s="34"/>
      <c r="F6" s="29"/>
    </row>
    <row r="7" spans="1:6" ht="13.9" customHeight="1" x14ac:dyDescent="0.2">
      <c r="E7" s="2" t="s">
        <v>8</v>
      </c>
    </row>
    <row r="8" spans="1:6" ht="12" customHeight="1" x14ac:dyDescent="0.2">
      <c r="E8" s="16" t="s">
        <v>51</v>
      </c>
    </row>
    <row r="9" spans="1:6" ht="12" customHeight="1" x14ac:dyDescent="0.2">
      <c r="E9" s="3" t="s">
        <v>55</v>
      </c>
    </row>
    <row r="10" spans="1:6" ht="12.95" customHeight="1" x14ac:dyDescent="0.2">
      <c r="A10" s="4">
        <v>4</v>
      </c>
    </row>
    <row r="11" spans="1:6" ht="12.95" customHeight="1" x14ac:dyDescent="0.2">
      <c r="A11" s="4">
        <v>4</v>
      </c>
      <c r="D11" s="5" t="s">
        <v>7</v>
      </c>
    </row>
    <row r="12" spans="1:6" ht="10.5" customHeight="1" x14ac:dyDescent="0.2">
      <c r="B12" s="30" t="s">
        <v>12</v>
      </c>
      <c r="C12" s="29"/>
    </row>
    <row r="13" spans="1:6" ht="10.5" customHeight="1" x14ac:dyDescent="0.2">
      <c r="B13" s="30" t="s">
        <v>25</v>
      </c>
      <c r="C13" s="29"/>
    </row>
    <row r="14" spans="1:6" ht="10.9" customHeight="1" x14ac:dyDescent="0.2">
      <c r="C14" s="6" t="s">
        <v>37</v>
      </c>
      <c r="E14" s="7">
        <v>1766810101.6800001</v>
      </c>
    </row>
    <row r="15" spans="1:6" ht="10.9" customHeight="1" x14ac:dyDescent="0.2">
      <c r="C15" s="6" t="s">
        <v>5</v>
      </c>
      <c r="E15" s="8">
        <v>5937385.2000000002</v>
      </c>
    </row>
    <row r="16" spans="1:6" ht="10.9" customHeight="1" x14ac:dyDescent="0.2">
      <c r="C16" s="6" t="s">
        <v>38</v>
      </c>
      <c r="E16" s="10">
        <v>39174773.710000001</v>
      </c>
    </row>
    <row r="17" spans="2:7" ht="10.9" customHeight="1" x14ac:dyDescent="0.2">
      <c r="C17" s="6" t="s">
        <v>22</v>
      </c>
      <c r="E17" s="10">
        <v>309796.90000000002</v>
      </c>
    </row>
    <row r="18" spans="2:7" ht="10.9" customHeight="1" x14ac:dyDescent="0.2">
      <c r="C18" s="6" t="s">
        <v>15</v>
      </c>
      <c r="E18" s="20">
        <v>2389764600</v>
      </c>
    </row>
    <row r="19" spans="2:7" ht="10.9" customHeight="1" x14ac:dyDescent="0.2">
      <c r="C19" s="30" t="s">
        <v>26</v>
      </c>
      <c r="D19" s="29"/>
      <c r="F19" s="26">
        <f>SUM(E14:E18)</f>
        <v>4201996657.4900002</v>
      </c>
    </row>
    <row r="20" spans="2:7" ht="10.9" customHeight="1" x14ac:dyDescent="0.2">
      <c r="C20" s="30" t="s">
        <v>39</v>
      </c>
      <c r="D20" s="29"/>
      <c r="F20" s="17"/>
      <c r="G20" s="27"/>
    </row>
    <row r="21" spans="2:7" ht="10.5" customHeight="1" x14ac:dyDescent="0.2">
      <c r="B21" s="11"/>
      <c r="C21" s="32" t="s">
        <v>40</v>
      </c>
      <c r="D21" s="29"/>
    </row>
    <row r="22" spans="2:7" ht="10.9" customHeight="1" x14ac:dyDescent="0.2">
      <c r="C22" s="6" t="s">
        <v>9</v>
      </c>
      <c r="E22" s="8">
        <v>5026199.66</v>
      </c>
    </row>
    <row r="23" spans="2:7" ht="10.9" customHeight="1" x14ac:dyDescent="0.2">
      <c r="C23" s="6" t="s">
        <v>4</v>
      </c>
      <c r="E23" s="8">
        <v>-867084.58</v>
      </c>
    </row>
    <row r="24" spans="2:7" ht="10.9" customHeight="1" x14ac:dyDescent="0.2">
      <c r="C24" s="6" t="s">
        <v>6</v>
      </c>
      <c r="E24" s="8">
        <f>5940349.06</f>
        <v>5940349.0599999996</v>
      </c>
    </row>
    <row r="25" spans="2:7" ht="10.9" customHeight="1" x14ac:dyDescent="0.2">
      <c r="C25" s="6" t="s">
        <v>16</v>
      </c>
      <c r="E25" s="8">
        <v>-854661.56</v>
      </c>
    </row>
    <row r="26" spans="2:7" ht="10.9" customHeight="1" x14ac:dyDescent="0.2">
      <c r="C26" s="6" t="s">
        <v>19</v>
      </c>
      <c r="E26" s="9">
        <v>3794250.08</v>
      </c>
    </row>
    <row r="27" spans="2:7" ht="10.9" customHeight="1" x14ac:dyDescent="0.2">
      <c r="C27" s="6" t="s">
        <v>0</v>
      </c>
      <c r="E27" s="9">
        <v>-636159.31999999995</v>
      </c>
    </row>
    <row r="28" spans="2:7" ht="10.9" customHeight="1" x14ac:dyDescent="0.2">
      <c r="C28" s="6" t="s">
        <v>11</v>
      </c>
      <c r="E28" s="12">
        <v>2677250.11</v>
      </c>
    </row>
    <row r="29" spans="2:7" ht="10.9" customHeight="1" x14ac:dyDescent="0.2">
      <c r="C29" s="6" t="s">
        <v>1</v>
      </c>
      <c r="E29" s="21">
        <v>-409052.96</v>
      </c>
    </row>
    <row r="30" spans="2:7" ht="12.75" customHeight="1" x14ac:dyDescent="0.2">
      <c r="B30" s="29"/>
      <c r="C30" s="32" t="s">
        <v>41</v>
      </c>
      <c r="D30" s="29"/>
      <c r="F30" s="22">
        <f>SUM(E22:E29)</f>
        <v>14671090.489999998</v>
      </c>
    </row>
    <row r="31" spans="2:7" ht="10.9" customHeight="1" thickBot="1" x14ac:dyDescent="0.25">
      <c r="B31" s="30" t="s">
        <v>24</v>
      </c>
      <c r="C31" s="29"/>
      <c r="D31" s="29"/>
      <c r="G31" s="23">
        <f>SUM(F18:F30)</f>
        <v>4216667747.98</v>
      </c>
    </row>
    <row r="32" spans="2:7" ht="10.9" customHeight="1" thickTop="1" x14ac:dyDescent="0.2">
      <c r="B32" s="6"/>
      <c r="G32" s="31"/>
    </row>
    <row r="33" spans="1:7" ht="12.95" customHeight="1" x14ac:dyDescent="0.2">
      <c r="A33" s="4">
        <v>4</v>
      </c>
      <c r="D33" s="5" t="s">
        <v>10</v>
      </c>
    </row>
    <row r="34" spans="1:7" ht="10.5" customHeight="1" x14ac:dyDescent="0.2">
      <c r="B34" s="30" t="s">
        <v>3</v>
      </c>
      <c r="C34" s="29"/>
    </row>
    <row r="35" spans="1:7" ht="10.5" customHeight="1" x14ac:dyDescent="0.2">
      <c r="B35" s="30" t="s">
        <v>25</v>
      </c>
      <c r="C35" s="29"/>
    </row>
    <row r="36" spans="1:7" ht="10.9" customHeight="1" x14ac:dyDescent="0.2">
      <c r="C36" s="6" t="s">
        <v>14</v>
      </c>
      <c r="E36" s="7">
        <v>2959477894.4400001</v>
      </c>
    </row>
    <row r="37" spans="1:7" ht="10.9" customHeight="1" x14ac:dyDescent="0.2">
      <c r="C37" s="11" t="s">
        <v>35</v>
      </c>
      <c r="E37" s="10">
        <v>1236000</v>
      </c>
    </row>
    <row r="38" spans="1:7" ht="10.9" customHeight="1" x14ac:dyDescent="0.2">
      <c r="C38" s="11" t="s">
        <v>33</v>
      </c>
      <c r="E38" s="7">
        <v>41666668</v>
      </c>
    </row>
    <row r="39" spans="1:7" ht="10.9" customHeight="1" x14ac:dyDescent="0.2">
      <c r="C39" s="6" t="s">
        <v>21</v>
      </c>
      <c r="E39" s="15">
        <v>-146532636.31999999</v>
      </c>
    </row>
    <row r="40" spans="1:7" ht="10.9" customHeight="1" x14ac:dyDescent="0.2">
      <c r="C40" s="6" t="s">
        <v>52</v>
      </c>
      <c r="E40" s="15">
        <v>357501220.95999998</v>
      </c>
    </row>
    <row r="41" spans="1:7" ht="10.9" customHeight="1" x14ac:dyDescent="0.2">
      <c r="C41" s="6" t="s">
        <v>13</v>
      </c>
      <c r="E41" s="12">
        <v>94844.800000000003</v>
      </c>
    </row>
    <row r="42" spans="1:7" ht="10.9" customHeight="1" x14ac:dyDescent="0.2">
      <c r="C42" s="6" t="s">
        <v>42</v>
      </c>
      <c r="E42" s="12">
        <v>215300170.88999999</v>
      </c>
    </row>
    <row r="43" spans="1:7" ht="10.9" customHeight="1" x14ac:dyDescent="0.2">
      <c r="C43" s="6" t="s">
        <v>18</v>
      </c>
      <c r="E43" s="9">
        <v>71810121.079999998</v>
      </c>
    </row>
    <row r="44" spans="1:7" ht="10.9" customHeight="1" x14ac:dyDescent="0.2">
      <c r="C44" s="6" t="s">
        <v>43</v>
      </c>
      <c r="E44" s="28">
        <v>1441981.19</v>
      </c>
    </row>
    <row r="45" spans="1:7" ht="10.9" customHeight="1" x14ac:dyDescent="0.2">
      <c r="C45" s="6" t="s">
        <v>44</v>
      </c>
      <c r="E45" s="28">
        <v>174871.04000000001</v>
      </c>
    </row>
    <row r="46" spans="1:7" ht="10.9" customHeight="1" x14ac:dyDescent="0.2">
      <c r="C46" s="6" t="s">
        <v>45</v>
      </c>
      <c r="E46" s="21">
        <v>92303.75</v>
      </c>
    </row>
    <row r="47" spans="1:7" ht="10.9" customHeight="1" x14ac:dyDescent="0.2">
      <c r="B47" s="29"/>
      <c r="C47" s="30" t="s">
        <v>26</v>
      </c>
      <c r="D47" s="29"/>
      <c r="F47" s="26">
        <f>SUM(E36:E46)</f>
        <v>3502263439.8299999</v>
      </c>
    </row>
    <row r="48" spans="1:7" ht="10.9" customHeight="1" x14ac:dyDescent="0.2">
      <c r="B48" s="29"/>
      <c r="C48" s="30" t="s">
        <v>47</v>
      </c>
      <c r="D48" s="29"/>
      <c r="G48" s="17">
        <f>F47</f>
        <v>3502263439.8299999</v>
      </c>
    </row>
    <row r="49" spans="1:7" ht="10.9" customHeight="1" x14ac:dyDescent="0.2">
      <c r="B49" s="33" t="s">
        <v>34</v>
      </c>
      <c r="C49" s="30"/>
      <c r="D49" s="29"/>
    </row>
    <row r="50" spans="1:7" ht="10.9" customHeight="1" x14ac:dyDescent="0.2">
      <c r="B50" s="33"/>
      <c r="C50" s="30" t="s">
        <v>46</v>
      </c>
      <c r="D50" s="29"/>
      <c r="E50" s="24">
        <v>0</v>
      </c>
    </row>
    <row r="51" spans="1:7" ht="10.9" customHeight="1" x14ac:dyDescent="0.2">
      <c r="B51" s="33"/>
      <c r="C51" s="30" t="s">
        <v>46</v>
      </c>
      <c r="D51" s="29"/>
      <c r="F51" s="24">
        <f>SUM(E50)</f>
        <v>0</v>
      </c>
    </row>
    <row r="52" spans="1:7" ht="10.9" customHeight="1" x14ac:dyDescent="0.2">
      <c r="B52" s="30" t="s">
        <v>28</v>
      </c>
      <c r="C52" s="29"/>
      <c r="D52" s="29"/>
      <c r="F52" s="13" t="s">
        <v>27</v>
      </c>
      <c r="G52" s="17">
        <f>SUM(F47:F51)</f>
        <v>3502263439.8299999</v>
      </c>
    </row>
    <row r="53" spans="1:7" ht="12.95" customHeight="1" x14ac:dyDescent="0.2">
      <c r="A53" s="4">
        <v>4</v>
      </c>
      <c r="D53" s="14" t="s">
        <v>27</v>
      </c>
    </row>
    <row r="54" spans="1:7" ht="10.5" customHeight="1" x14ac:dyDescent="0.2">
      <c r="B54" s="30" t="s">
        <v>29</v>
      </c>
      <c r="C54" s="29"/>
      <c r="D54" s="29"/>
    </row>
    <row r="55" spans="1:7" ht="10.9" customHeight="1" x14ac:dyDescent="0.2">
      <c r="C55" s="6" t="s">
        <v>2</v>
      </c>
      <c r="E55" s="8">
        <v>1004000</v>
      </c>
    </row>
    <row r="56" spans="1:7" ht="10.9" customHeight="1" x14ac:dyDescent="0.2">
      <c r="C56" s="6" t="s">
        <v>17</v>
      </c>
      <c r="E56" s="9">
        <v>100400</v>
      </c>
    </row>
    <row r="57" spans="1:7" ht="10.9" customHeight="1" x14ac:dyDescent="0.2">
      <c r="C57" s="11" t="s">
        <v>20</v>
      </c>
      <c r="E57" s="8">
        <v>18885773.34</v>
      </c>
    </row>
    <row r="58" spans="1:7" ht="10.9" customHeight="1" x14ac:dyDescent="0.2">
      <c r="C58" s="11" t="s">
        <v>30</v>
      </c>
      <c r="E58" s="25">
        <v>694414134.80999994</v>
      </c>
    </row>
    <row r="59" spans="1:7" ht="10.9" customHeight="1" x14ac:dyDescent="0.2">
      <c r="B59" s="29"/>
      <c r="C59" s="30" t="s">
        <v>31</v>
      </c>
      <c r="D59" s="29"/>
      <c r="F59" s="22">
        <f>SUM(E55:E58)</f>
        <v>714404308.14999998</v>
      </c>
    </row>
    <row r="60" spans="1:7" ht="10.9" customHeight="1" thickBot="1" x14ac:dyDescent="0.25">
      <c r="B60" s="30" t="s">
        <v>32</v>
      </c>
      <c r="C60" s="29"/>
      <c r="D60" s="29"/>
      <c r="F60" s="13" t="s">
        <v>27</v>
      </c>
      <c r="G60" s="23">
        <f>G53+G52+F59</f>
        <v>4216667747.98</v>
      </c>
    </row>
    <row r="61" spans="1:7" ht="10.9" customHeight="1" thickTop="1" x14ac:dyDescent="0.2">
      <c r="B61" s="11"/>
      <c r="F61" s="13"/>
      <c r="G61" s="18"/>
    </row>
    <row r="62" spans="1:7" ht="10.9" customHeight="1" x14ac:dyDescent="0.2">
      <c r="B62" s="11"/>
      <c r="F62" s="13"/>
      <c r="G62" s="18"/>
    </row>
    <row r="63" spans="1:7" ht="10.9" customHeight="1" x14ac:dyDescent="0.2">
      <c r="B63" s="11"/>
      <c r="F63" s="13"/>
      <c r="G63" s="18"/>
    </row>
    <row r="64" spans="1:7" ht="10.9" customHeight="1" x14ac:dyDescent="0.2">
      <c r="B64" s="11" t="s">
        <v>27</v>
      </c>
    </row>
    <row r="65" spans="1:7" ht="12.75" customHeight="1" x14ac:dyDescent="0.2">
      <c r="A65" s="35"/>
      <c r="B65" s="35"/>
      <c r="C65" s="35"/>
      <c r="D65" s="35"/>
      <c r="E65" s="35"/>
      <c r="F65" s="35"/>
      <c r="G65" s="35"/>
    </row>
    <row r="66" spans="1:7" ht="15" customHeight="1" x14ac:dyDescent="0.2">
      <c r="A66" s="35"/>
      <c r="B66" s="35"/>
      <c r="C66" s="35"/>
      <c r="D66" s="35"/>
      <c r="E66" s="35"/>
      <c r="F66" s="35"/>
      <c r="G66" s="35"/>
    </row>
    <row r="68" spans="1:7" x14ac:dyDescent="0.2">
      <c r="G68" s="19" t="s">
        <v>27</v>
      </c>
    </row>
  </sheetData>
  <mergeCells count="1">
    <mergeCell ref="A65:G66"/>
  </mergeCells>
  <pageMargins left="0.74803149606299213" right="0.74803149606299213" top="0.98425196850393704" bottom="0.98425196850393704" header="0.51181102362204722" footer="0.51181102362204722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workbookViewId="0">
      <selection activeCell="F6" sqref="F6"/>
    </sheetView>
  </sheetViews>
  <sheetFormatPr baseColWidth="10" defaultRowHeight="12.75" x14ac:dyDescent="0.2"/>
  <cols>
    <col min="1" max="1" width="4" customWidth="1"/>
    <col min="2" max="2" width="1.85546875" customWidth="1" collapsed="1"/>
    <col min="3" max="3" width="9.140625" customWidth="1"/>
    <col min="4" max="4" width="27.42578125" customWidth="1" collapsed="1"/>
    <col min="5" max="5" width="15" customWidth="1" collapsed="1"/>
    <col min="6" max="6" width="15.42578125" customWidth="1" collapsed="1"/>
    <col min="7" max="7" width="13.7109375" customWidth="1"/>
  </cols>
  <sheetData>
    <row r="1" spans="1:6" ht="17.850000000000001" customHeight="1" x14ac:dyDescent="0.2">
      <c r="E1" s="1"/>
    </row>
    <row r="2" spans="1:6" ht="10.9" customHeight="1" x14ac:dyDescent="0.2"/>
    <row r="3" spans="1:6" ht="10.9" customHeight="1" x14ac:dyDescent="0.2"/>
    <row r="4" spans="1:6" ht="9" customHeight="1" x14ac:dyDescent="0.2"/>
    <row r="5" spans="1:6" ht="12" customHeight="1" x14ac:dyDescent="0.2">
      <c r="D5" s="29" t="s">
        <v>53</v>
      </c>
      <c r="E5" s="29"/>
      <c r="F5" s="29"/>
    </row>
    <row r="6" spans="1:6" ht="17.850000000000001" customHeight="1" x14ac:dyDescent="0.2">
      <c r="D6" s="29" t="s">
        <v>54</v>
      </c>
      <c r="E6" s="34"/>
      <c r="F6" s="29"/>
    </row>
    <row r="7" spans="1:6" ht="13.9" customHeight="1" x14ac:dyDescent="0.2">
      <c r="E7" s="2" t="s">
        <v>8</v>
      </c>
    </row>
    <row r="8" spans="1:6" ht="12" customHeight="1" x14ac:dyDescent="0.2">
      <c r="E8" s="16" t="s">
        <v>50</v>
      </c>
    </row>
    <row r="9" spans="1:6" ht="12" customHeight="1" x14ac:dyDescent="0.2">
      <c r="E9" s="3" t="s">
        <v>55</v>
      </c>
    </row>
    <row r="10" spans="1:6" ht="12.95" customHeight="1" x14ac:dyDescent="0.2">
      <c r="A10" s="4">
        <v>4</v>
      </c>
    </row>
    <row r="11" spans="1:6" ht="12.95" customHeight="1" x14ac:dyDescent="0.2">
      <c r="A11" s="4">
        <v>4</v>
      </c>
      <c r="D11" s="5" t="s">
        <v>7</v>
      </c>
    </row>
    <row r="12" spans="1:6" ht="10.5" customHeight="1" x14ac:dyDescent="0.2">
      <c r="B12" s="30" t="s">
        <v>12</v>
      </c>
      <c r="C12" s="29"/>
    </row>
    <row r="13" spans="1:6" ht="10.5" customHeight="1" x14ac:dyDescent="0.2">
      <c r="B13" s="30" t="s">
        <v>25</v>
      </c>
      <c r="C13" s="29"/>
    </row>
    <row r="14" spans="1:6" ht="10.9" customHeight="1" x14ac:dyDescent="0.2">
      <c r="C14" s="6" t="s">
        <v>37</v>
      </c>
      <c r="E14" s="7">
        <v>36978823.07</v>
      </c>
    </row>
    <row r="15" spans="1:6" ht="10.9" customHeight="1" x14ac:dyDescent="0.2">
      <c r="C15" s="6" t="s">
        <v>5</v>
      </c>
      <c r="E15" s="8">
        <v>880683.57</v>
      </c>
    </row>
    <row r="16" spans="1:6" ht="10.9" customHeight="1" x14ac:dyDescent="0.2">
      <c r="C16" s="6" t="s">
        <v>38</v>
      </c>
      <c r="E16" s="10">
        <v>3943868.18</v>
      </c>
    </row>
    <row r="17" spans="2:7" ht="10.9" customHeight="1" x14ac:dyDescent="0.2">
      <c r="C17" s="6" t="s">
        <v>22</v>
      </c>
      <c r="E17" s="10">
        <v>189487.13</v>
      </c>
    </row>
    <row r="18" spans="2:7" ht="10.9" customHeight="1" x14ac:dyDescent="0.2">
      <c r="C18" s="6" t="s">
        <v>15</v>
      </c>
      <c r="E18" s="20">
        <v>142868588.12</v>
      </c>
    </row>
    <row r="19" spans="2:7" ht="10.9" customHeight="1" x14ac:dyDescent="0.2">
      <c r="C19" s="30" t="s">
        <v>26</v>
      </c>
      <c r="D19" s="29"/>
      <c r="F19" s="26">
        <f>SUM(E14:E18)</f>
        <v>184861450.06999999</v>
      </c>
    </row>
    <row r="20" spans="2:7" ht="10.9" customHeight="1" x14ac:dyDescent="0.2">
      <c r="C20" s="30" t="s">
        <v>39</v>
      </c>
      <c r="D20" s="29"/>
      <c r="F20" s="17"/>
      <c r="G20" s="27"/>
    </row>
    <row r="21" spans="2:7" ht="10.5" customHeight="1" x14ac:dyDescent="0.2">
      <c r="B21" s="11"/>
      <c r="C21" s="32" t="s">
        <v>40</v>
      </c>
      <c r="D21" s="29"/>
    </row>
    <row r="22" spans="2:7" ht="10.9" customHeight="1" x14ac:dyDescent="0.2">
      <c r="C22" s="6" t="s">
        <v>9</v>
      </c>
      <c r="E22" s="8">
        <v>5026199.66</v>
      </c>
    </row>
    <row r="23" spans="2:7" ht="10.9" customHeight="1" x14ac:dyDescent="0.2">
      <c r="C23" s="6" t="s">
        <v>4</v>
      </c>
      <c r="E23" s="8">
        <v>-663431.94999999995</v>
      </c>
    </row>
    <row r="24" spans="2:7" ht="10.9" customHeight="1" x14ac:dyDescent="0.2">
      <c r="C24" s="6" t="s">
        <v>6</v>
      </c>
      <c r="E24" s="8">
        <f>5940349.06</f>
        <v>5940349.0599999996</v>
      </c>
    </row>
    <row r="25" spans="2:7" ht="10.9" customHeight="1" x14ac:dyDescent="0.2">
      <c r="C25" s="6" t="s">
        <v>16</v>
      </c>
      <c r="E25" s="8">
        <v>-647735.82999999996</v>
      </c>
    </row>
    <row r="26" spans="2:7" ht="10.9" customHeight="1" x14ac:dyDescent="0.2">
      <c r="C26" s="6" t="s">
        <v>19</v>
      </c>
      <c r="E26" s="9">
        <v>3794250.08</v>
      </c>
    </row>
    <row r="27" spans="2:7" ht="10.9" customHeight="1" x14ac:dyDescent="0.2">
      <c r="C27" s="6" t="s">
        <v>0</v>
      </c>
      <c r="E27" s="9">
        <v>-492063.97</v>
      </c>
    </row>
    <row r="28" spans="2:7" ht="10.9" customHeight="1" x14ac:dyDescent="0.2">
      <c r="C28" s="6" t="s">
        <v>11</v>
      </c>
      <c r="E28" s="12">
        <v>2677250.11</v>
      </c>
    </row>
    <row r="29" spans="2:7" ht="10.9" customHeight="1" x14ac:dyDescent="0.2">
      <c r="C29" s="6" t="s">
        <v>1</v>
      </c>
      <c r="E29" s="21">
        <v>-268087.78000000003</v>
      </c>
    </row>
    <row r="30" spans="2:7" ht="12.75" customHeight="1" x14ac:dyDescent="0.2">
      <c r="B30" s="29"/>
      <c r="C30" s="32" t="s">
        <v>41</v>
      </c>
      <c r="D30" s="29"/>
      <c r="F30" s="22">
        <f>SUM(E22:E29)</f>
        <v>15366729.379999999</v>
      </c>
    </row>
    <row r="31" spans="2:7" ht="10.9" customHeight="1" thickBot="1" x14ac:dyDescent="0.25">
      <c r="B31" s="30" t="s">
        <v>24</v>
      </c>
      <c r="C31" s="29"/>
      <c r="D31" s="29"/>
      <c r="G31" s="23">
        <f>SUM(F18:F30)</f>
        <v>200228179.44999999</v>
      </c>
    </row>
    <row r="32" spans="2:7" ht="10.9" customHeight="1" thickTop="1" x14ac:dyDescent="0.2">
      <c r="B32" s="6"/>
      <c r="G32" s="31"/>
    </row>
    <row r="33" spans="1:7" ht="12.95" customHeight="1" x14ac:dyDescent="0.2">
      <c r="A33" s="4">
        <v>4</v>
      </c>
      <c r="D33" s="5" t="s">
        <v>10</v>
      </c>
    </row>
    <row r="34" spans="1:7" ht="10.5" customHeight="1" x14ac:dyDescent="0.2">
      <c r="B34" s="30" t="s">
        <v>3</v>
      </c>
      <c r="C34" s="29"/>
    </row>
    <row r="35" spans="1:7" ht="10.5" customHeight="1" x14ac:dyDescent="0.2">
      <c r="B35" s="30" t="s">
        <v>25</v>
      </c>
      <c r="C35" s="29"/>
    </row>
    <row r="36" spans="1:7" ht="10.9" customHeight="1" x14ac:dyDescent="0.2">
      <c r="C36" s="6" t="s">
        <v>14</v>
      </c>
      <c r="E36" s="7">
        <v>163200611.34999999</v>
      </c>
    </row>
    <row r="37" spans="1:7" ht="10.9" customHeight="1" x14ac:dyDescent="0.2">
      <c r="C37" s="11" t="s">
        <v>35</v>
      </c>
      <c r="E37" s="10">
        <v>8225580</v>
      </c>
    </row>
    <row r="38" spans="1:7" ht="10.9" customHeight="1" x14ac:dyDescent="0.2">
      <c r="C38" s="11" t="s">
        <v>33</v>
      </c>
      <c r="E38" s="7">
        <v>0</v>
      </c>
    </row>
    <row r="39" spans="1:7" ht="10.9" customHeight="1" x14ac:dyDescent="0.2">
      <c r="C39" s="6" t="s">
        <v>21</v>
      </c>
      <c r="E39" s="15">
        <v>-6890400.0599999996</v>
      </c>
    </row>
    <row r="40" spans="1:7" ht="10.9" customHeight="1" x14ac:dyDescent="0.2">
      <c r="C40" s="6" t="s">
        <v>13</v>
      </c>
      <c r="E40" s="12">
        <v>36873.480000000003</v>
      </c>
    </row>
    <row r="41" spans="1:7" ht="10.9" customHeight="1" x14ac:dyDescent="0.2">
      <c r="C41" s="6" t="s">
        <v>42</v>
      </c>
      <c r="E41" s="12">
        <v>167906.13</v>
      </c>
    </row>
    <row r="42" spans="1:7" ht="10.9" customHeight="1" x14ac:dyDescent="0.2">
      <c r="C42" s="6" t="s">
        <v>18</v>
      </c>
      <c r="E42" s="9">
        <v>5434422.0800000001</v>
      </c>
    </row>
    <row r="43" spans="1:7" ht="10.9" customHeight="1" x14ac:dyDescent="0.2">
      <c r="C43" s="6" t="s">
        <v>43</v>
      </c>
      <c r="E43" s="28">
        <v>30459.279999999999</v>
      </c>
    </row>
    <row r="44" spans="1:7" ht="10.9" customHeight="1" x14ac:dyDescent="0.2">
      <c r="C44" s="6" t="s">
        <v>44</v>
      </c>
      <c r="E44" s="28">
        <v>23661.73</v>
      </c>
    </row>
    <row r="45" spans="1:7" ht="10.9" customHeight="1" x14ac:dyDescent="0.2">
      <c r="C45" s="6" t="s">
        <v>45</v>
      </c>
      <c r="E45" s="21">
        <v>14250.12</v>
      </c>
    </row>
    <row r="46" spans="1:7" ht="10.9" customHeight="1" x14ac:dyDescent="0.2">
      <c r="B46" s="29"/>
      <c r="C46" s="30" t="s">
        <v>26</v>
      </c>
      <c r="D46" s="29"/>
      <c r="F46" s="26">
        <f>SUM(E36:E45)</f>
        <v>170243364.10999998</v>
      </c>
    </row>
    <row r="47" spans="1:7" ht="10.9" customHeight="1" x14ac:dyDescent="0.2">
      <c r="B47" s="29"/>
      <c r="C47" s="30" t="s">
        <v>47</v>
      </c>
      <c r="D47" s="29"/>
      <c r="G47" s="17">
        <f>F46</f>
        <v>170243364.10999998</v>
      </c>
    </row>
    <row r="48" spans="1:7" ht="10.9" customHeight="1" x14ac:dyDescent="0.2">
      <c r="B48" s="33" t="s">
        <v>34</v>
      </c>
      <c r="C48" s="30"/>
      <c r="D48" s="29"/>
    </row>
    <row r="49" spans="1:7" ht="10.9" customHeight="1" x14ac:dyDescent="0.2">
      <c r="B49" s="33"/>
      <c r="C49" s="30" t="s">
        <v>46</v>
      </c>
      <c r="D49" s="29"/>
      <c r="E49" s="24">
        <v>0</v>
      </c>
    </row>
    <row r="50" spans="1:7" ht="10.9" customHeight="1" x14ac:dyDescent="0.2">
      <c r="B50" s="33"/>
      <c r="C50" s="30" t="s">
        <v>46</v>
      </c>
      <c r="D50" s="29"/>
      <c r="F50" s="24">
        <f>SUM(E49)</f>
        <v>0</v>
      </c>
    </row>
    <row r="51" spans="1:7" ht="10.9" customHeight="1" x14ac:dyDescent="0.2">
      <c r="B51" s="30" t="s">
        <v>28</v>
      </c>
      <c r="C51" s="29"/>
      <c r="D51" s="29"/>
      <c r="F51" s="13" t="s">
        <v>27</v>
      </c>
      <c r="G51" s="17">
        <f>SUM(F46:F50)</f>
        <v>170243364.10999998</v>
      </c>
    </row>
    <row r="52" spans="1:7" ht="12.95" customHeight="1" x14ac:dyDescent="0.2">
      <c r="A52" s="4">
        <v>4</v>
      </c>
      <c r="D52" s="14" t="s">
        <v>27</v>
      </c>
    </row>
    <row r="53" spans="1:7" ht="10.5" customHeight="1" x14ac:dyDescent="0.2">
      <c r="B53" s="30" t="s">
        <v>29</v>
      </c>
      <c r="C53" s="29"/>
      <c r="D53" s="29"/>
    </row>
    <row r="54" spans="1:7" ht="10.9" customHeight="1" x14ac:dyDescent="0.2">
      <c r="C54" s="6" t="s">
        <v>2</v>
      </c>
      <c r="E54" s="8">
        <v>1004000</v>
      </c>
    </row>
    <row r="55" spans="1:7" ht="10.9" customHeight="1" x14ac:dyDescent="0.2">
      <c r="C55" s="6" t="s">
        <v>17</v>
      </c>
      <c r="E55" s="9">
        <v>67606.58</v>
      </c>
    </row>
    <row r="56" spans="1:7" ht="10.9" customHeight="1" x14ac:dyDescent="0.2">
      <c r="C56" s="11" t="s">
        <v>20</v>
      </c>
      <c r="E56" s="8">
        <v>-743091.24</v>
      </c>
    </row>
    <row r="57" spans="1:7" ht="10.9" customHeight="1" x14ac:dyDescent="0.2">
      <c r="C57" s="11" t="s">
        <v>30</v>
      </c>
      <c r="E57" s="25">
        <v>29656300</v>
      </c>
    </row>
    <row r="58" spans="1:7" ht="10.9" customHeight="1" x14ac:dyDescent="0.2">
      <c r="B58" s="29"/>
      <c r="C58" s="30" t="s">
        <v>31</v>
      </c>
      <c r="D58" s="29"/>
      <c r="F58" s="22">
        <f>SUM(E54:E57)</f>
        <v>29984815.34</v>
      </c>
    </row>
    <row r="59" spans="1:7" ht="10.9" customHeight="1" thickBot="1" x14ac:dyDescent="0.25">
      <c r="B59" s="30" t="s">
        <v>32</v>
      </c>
      <c r="C59" s="29"/>
      <c r="D59" s="29"/>
      <c r="F59" s="13" t="s">
        <v>27</v>
      </c>
      <c r="G59" s="23">
        <f>G52+G51+F58</f>
        <v>200228179.44999999</v>
      </c>
    </row>
    <row r="60" spans="1:7" ht="10.9" customHeight="1" thickTop="1" x14ac:dyDescent="0.2">
      <c r="B60" s="11"/>
      <c r="F60" s="13"/>
      <c r="G60" s="18"/>
    </row>
    <row r="61" spans="1:7" ht="10.9" customHeight="1" x14ac:dyDescent="0.2">
      <c r="B61" s="11"/>
      <c r="F61" s="13"/>
      <c r="G61" s="18"/>
    </row>
    <row r="62" spans="1:7" ht="10.9" customHeight="1" x14ac:dyDescent="0.2">
      <c r="B62" s="11"/>
      <c r="F62" s="13"/>
      <c r="G62" s="18"/>
    </row>
    <row r="63" spans="1:7" ht="10.9" customHeight="1" x14ac:dyDescent="0.2">
      <c r="B63" s="11" t="s">
        <v>27</v>
      </c>
    </row>
    <row r="64" spans="1:7" ht="12.75" customHeight="1" x14ac:dyDescent="0.2">
      <c r="A64" s="35"/>
      <c r="B64" s="35"/>
      <c r="C64" s="35"/>
      <c r="D64" s="35"/>
      <c r="E64" s="35"/>
      <c r="F64" s="35"/>
      <c r="G64" s="35"/>
    </row>
    <row r="65" spans="1:7" ht="15" customHeight="1" x14ac:dyDescent="0.2">
      <c r="A65" s="35"/>
      <c r="B65" s="35"/>
      <c r="C65" s="35"/>
      <c r="D65" s="35"/>
      <c r="E65" s="35"/>
      <c r="F65" s="35"/>
      <c r="G65" s="35"/>
    </row>
    <row r="67" spans="1:7" x14ac:dyDescent="0.2">
      <c r="G67" s="19" t="s">
        <v>27</v>
      </c>
    </row>
  </sheetData>
  <mergeCells count="1">
    <mergeCell ref="A64:G65"/>
  </mergeCells>
  <pageMargins left="0.74803149606299213" right="0.74803149606299213" top="0.98425196850393704" bottom="0.98425196850393704" header="0.51181102362204722" footer="0.51181102362204722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workbookViewId="0">
      <selection activeCell="D70" sqref="D70"/>
    </sheetView>
  </sheetViews>
  <sheetFormatPr baseColWidth="10" defaultRowHeight="12.75" x14ac:dyDescent="0.2"/>
  <cols>
    <col min="1" max="1" width="4" customWidth="1"/>
    <col min="2" max="2" width="1.85546875" customWidth="1" collapsed="1"/>
    <col min="3" max="3" width="9.140625" customWidth="1"/>
    <col min="4" max="4" width="27.42578125" customWidth="1" collapsed="1"/>
    <col min="5" max="5" width="15" customWidth="1" collapsed="1"/>
    <col min="6" max="6" width="15.42578125" customWidth="1" collapsed="1"/>
    <col min="7" max="7" width="12.7109375" bestFit="1" customWidth="1"/>
  </cols>
  <sheetData>
    <row r="1" spans="1:5" ht="17.850000000000001" customHeight="1" x14ac:dyDescent="0.2">
      <c r="E1" s="1"/>
    </row>
    <row r="2" spans="1:5" ht="10.9" customHeight="1" x14ac:dyDescent="0.2"/>
    <row r="3" spans="1:5" ht="10.9" customHeight="1" x14ac:dyDescent="0.2"/>
    <row r="4" spans="1:5" ht="10.9" customHeight="1" x14ac:dyDescent="0.2"/>
    <row r="5" spans="1:5" ht="10.9" customHeight="1" x14ac:dyDescent="0.2"/>
    <row r="6" spans="1:5" ht="17.850000000000001" customHeight="1" x14ac:dyDescent="0.2">
      <c r="E6" s="1"/>
    </row>
    <row r="7" spans="1:5" ht="13.9" customHeight="1" x14ac:dyDescent="0.2">
      <c r="E7" s="2" t="s">
        <v>8</v>
      </c>
    </row>
    <row r="8" spans="1:5" ht="12" customHeight="1" x14ac:dyDescent="0.2">
      <c r="E8" s="16" t="s">
        <v>36</v>
      </c>
    </row>
    <row r="9" spans="1:5" ht="12" customHeight="1" x14ac:dyDescent="0.2">
      <c r="E9" s="3" t="s">
        <v>23</v>
      </c>
    </row>
    <row r="10" spans="1:5" ht="12.95" customHeight="1" x14ac:dyDescent="0.2">
      <c r="A10" s="4">
        <v>4</v>
      </c>
    </row>
    <row r="11" spans="1:5" ht="12.95" customHeight="1" x14ac:dyDescent="0.2">
      <c r="A11" s="4">
        <v>4</v>
      </c>
      <c r="D11" s="5" t="s">
        <v>7</v>
      </c>
    </row>
    <row r="12" spans="1:5" ht="10.5" customHeight="1" x14ac:dyDescent="0.2">
      <c r="B12" s="30" t="s">
        <v>12</v>
      </c>
      <c r="C12" s="29"/>
    </row>
    <row r="13" spans="1:5" ht="10.5" customHeight="1" x14ac:dyDescent="0.2">
      <c r="B13" s="30" t="s">
        <v>25</v>
      </c>
      <c r="C13" s="29"/>
    </row>
    <row r="14" spans="1:5" ht="10.9" customHeight="1" x14ac:dyDescent="0.2">
      <c r="C14" s="6" t="s">
        <v>37</v>
      </c>
      <c r="E14" s="7">
        <v>4137644.79</v>
      </c>
    </row>
    <row r="15" spans="1:5" ht="10.9" customHeight="1" x14ac:dyDescent="0.2">
      <c r="C15" s="6" t="s">
        <v>5</v>
      </c>
      <c r="E15" s="8">
        <v>356122.8</v>
      </c>
    </row>
    <row r="16" spans="1:5" ht="10.9" customHeight="1" x14ac:dyDescent="0.2">
      <c r="C16" s="6" t="s">
        <v>38</v>
      </c>
      <c r="E16" s="10">
        <v>1159236.6000000001</v>
      </c>
    </row>
    <row r="17" spans="2:7" ht="10.9" customHeight="1" x14ac:dyDescent="0.2">
      <c r="C17" s="6" t="s">
        <v>22</v>
      </c>
      <c r="E17" s="10">
        <v>32000.22</v>
      </c>
    </row>
    <row r="18" spans="2:7" ht="10.9" customHeight="1" x14ac:dyDescent="0.2">
      <c r="C18" s="6" t="s">
        <v>15</v>
      </c>
      <c r="E18" s="20">
        <v>7125027</v>
      </c>
    </row>
    <row r="19" spans="2:7" ht="10.9" customHeight="1" x14ac:dyDescent="0.2">
      <c r="C19" s="30" t="s">
        <v>26</v>
      </c>
      <c r="D19" s="29"/>
      <c r="F19" s="26">
        <f>SUM(E14:E18)</f>
        <v>12810031.41</v>
      </c>
    </row>
    <row r="20" spans="2:7" ht="10.9" customHeight="1" x14ac:dyDescent="0.2">
      <c r="C20" s="30" t="s">
        <v>39</v>
      </c>
      <c r="D20" s="29"/>
      <c r="F20" s="17"/>
      <c r="G20" s="17">
        <f>F19</f>
        <v>12810031.41</v>
      </c>
    </row>
    <row r="21" spans="2:7" ht="10.5" customHeight="1" x14ac:dyDescent="0.2">
      <c r="B21" s="11"/>
      <c r="C21" s="32" t="s">
        <v>40</v>
      </c>
      <c r="D21" s="29"/>
    </row>
    <row r="22" spans="2:7" ht="10.9" customHeight="1" x14ac:dyDescent="0.2">
      <c r="C22" s="6" t="s">
        <v>9</v>
      </c>
      <c r="E22" s="8">
        <v>5026199.66</v>
      </c>
    </row>
    <row r="23" spans="2:7" ht="10.9" customHeight="1" x14ac:dyDescent="0.2">
      <c r="C23" s="6" t="s">
        <v>4</v>
      </c>
      <c r="E23" s="8">
        <f>-459779.32</f>
        <v>-459779.32</v>
      </c>
    </row>
    <row r="24" spans="2:7" ht="10.9" customHeight="1" x14ac:dyDescent="0.2">
      <c r="C24" s="6" t="s">
        <v>6</v>
      </c>
      <c r="E24" s="8">
        <f>5940349.06</f>
        <v>5940349.0599999996</v>
      </c>
    </row>
    <row r="25" spans="2:7" ht="10.9" customHeight="1" x14ac:dyDescent="0.2">
      <c r="C25" s="6" t="s">
        <v>16</v>
      </c>
      <c r="E25" s="8">
        <f>-440810.1</f>
        <v>-440810.1</v>
      </c>
    </row>
    <row r="26" spans="2:7" ht="10.9" customHeight="1" x14ac:dyDescent="0.2">
      <c r="C26" s="6" t="s">
        <v>19</v>
      </c>
      <c r="E26" s="9">
        <v>3794250.08</v>
      </c>
    </row>
    <row r="27" spans="2:7" ht="10.9" customHeight="1" x14ac:dyDescent="0.2">
      <c r="C27" s="6" t="s">
        <v>0</v>
      </c>
      <c r="E27" s="9">
        <v>-347968.62</v>
      </c>
    </row>
    <row r="28" spans="2:7" ht="10.9" customHeight="1" x14ac:dyDescent="0.2">
      <c r="C28" s="6" t="s">
        <v>11</v>
      </c>
      <c r="E28" s="12">
        <v>2677250.11</v>
      </c>
    </row>
    <row r="29" spans="2:7" ht="10.9" customHeight="1" x14ac:dyDescent="0.2">
      <c r="C29" s="6" t="s">
        <v>1</v>
      </c>
      <c r="E29" s="21">
        <f>-127122.6</f>
        <v>-127122.6</v>
      </c>
    </row>
    <row r="30" spans="2:7" ht="12.75" customHeight="1" x14ac:dyDescent="0.2">
      <c r="B30" s="29"/>
      <c r="C30" s="32" t="s">
        <v>41</v>
      </c>
      <c r="D30" s="29"/>
      <c r="F30" s="22">
        <f>SUM(E22:E29)</f>
        <v>16062368.27</v>
      </c>
    </row>
    <row r="31" spans="2:7" ht="10.9" customHeight="1" thickBot="1" x14ac:dyDescent="0.25">
      <c r="B31" s="30" t="s">
        <v>24</v>
      </c>
      <c r="C31" s="29"/>
      <c r="D31" s="29"/>
      <c r="G31" s="23">
        <f>SUM(F18:F30)</f>
        <v>28872399.68</v>
      </c>
    </row>
    <row r="32" spans="2:7" ht="10.9" customHeight="1" thickTop="1" x14ac:dyDescent="0.2">
      <c r="B32" s="6"/>
      <c r="G32" s="31"/>
    </row>
    <row r="33" spans="1:7" ht="12.95" customHeight="1" x14ac:dyDescent="0.2">
      <c r="A33" s="4">
        <v>4</v>
      </c>
      <c r="D33" s="5" t="s">
        <v>10</v>
      </c>
    </row>
    <row r="34" spans="1:7" ht="10.5" customHeight="1" x14ac:dyDescent="0.2">
      <c r="B34" s="30" t="s">
        <v>3</v>
      </c>
      <c r="C34" s="29"/>
    </row>
    <row r="35" spans="1:7" ht="10.5" customHeight="1" x14ac:dyDescent="0.2">
      <c r="B35" s="30" t="s">
        <v>25</v>
      </c>
      <c r="C35" s="29"/>
    </row>
    <row r="36" spans="1:7" ht="10.9" customHeight="1" x14ac:dyDescent="0.2">
      <c r="C36" s="6" t="s">
        <v>14</v>
      </c>
      <c r="E36" s="7">
        <v>22026606.309999999</v>
      </c>
    </row>
    <row r="37" spans="1:7" ht="10.9" customHeight="1" x14ac:dyDescent="0.2">
      <c r="C37" s="11" t="s">
        <v>35</v>
      </c>
      <c r="E37" s="10">
        <v>144889.25</v>
      </c>
    </row>
    <row r="38" spans="1:7" ht="10.9" customHeight="1" x14ac:dyDescent="0.2">
      <c r="C38" s="11" t="s">
        <v>33</v>
      </c>
      <c r="E38" s="7">
        <v>1543098.81</v>
      </c>
    </row>
    <row r="39" spans="1:7" ht="10.9" customHeight="1" x14ac:dyDescent="0.2">
      <c r="C39" s="6" t="s">
        <v>21</v>
      </c>
      <c r="E39" s="15">
        <v>-935293.01</v>
      </c>
    </row>
    <row r="40" spans="1:7" ht="10.9" customHeight="1" x14ac:dyDescent="0.2">
      <c r="C40" s="6" t="s">
        <v>13</v>
      </c>
      <c r="E40" s="12">
        <v>6823.84</v>
      </c>
    </row>
    <row r="41" spans="1:7" ht="10.9" customHeight="1" x14ac:dyDescent="0.2">
      <c r="C41" s="6" t="s">
        <v>42</v>
      </c>
      <c r="E41" s="12">
        <v>3669579.03</v>
      </c>
    </row>
    <row r="42" spans="1:7" ht="10.9" customHeight="1" x14ac:dyDescent="0.2">
      <c r="C42" s="6" t="s">
        <v>18</v>
      </c>
      <c r="E42" s="9">
        <v>529746.82999999996</v>
      </c>
    </row>
    <row r="43" spans="1:7" ht="10.9" customHeight="1" x14ac:dyDescent="0.2">
      <c r="C43" s="6" t="s">
        <v>43</v>
      </c>
      <c r="E43" s="28">
        <v>33665.519999999997</v>
      </c>
    </row>
    <row r="44" spans="1:7" ht="10.9" customHeight="1" x14ac:dyDescent="0.2">
      <c r="C44" s="6" t="s">
        <v>44</v>
      </c>
      <c r="E44" s="28">
        <v>3449.04</v>
      </c>
    </row>
    <row r="45" spans="1:7" ht="10.9" customHeight="1" x14ac:dyDescent="0.2">
      <c r="C45" s="6" t="s">
        <v>45</v>
      </c>
      <c r="E45" s="21">
        <v>17887.759999999998</v>
      </c>
    </row>
    <row r="46" spans="1:7" ht="10.9" customHeight="1" x14ac:dyDescent="0.2">
      <c r="B46" s="29"/>
      <c r="C46" s="30" t="s">
        <v>26</v>
      </c>
      <c r="D46" s="29"/>
      <c r="F46" s="26">
        <f>SUM(E36:E45)</f>
        <v>27040453.379999995</v>
      </c>
    </row>
    <row r="47" spans="1:7" ht="10.9" customHeight="1" x14ac:dyDescent="0.2">
      <c r="B47" s="29"/>
      <c r="C47" s="30" t="s">
        <v>47</v>
      </c>
      <c r="D47" s="29"/>
      <c r="G47" s="17">
        <f>F46</f>
        <v>27040453.379999995</v>
      </c>
    </row>
    <row r="48" spans="1:7" ht="10.9" customHeight="1" x14ac:dyDescent="0.2">
      <c r="B48" s="33" t="s">
        <v>34</v>
      </c>
      <c r="C48" s="30"/>
      <c r="D48" s="29"/>
    </row>
    <row r="49" spans="1:7" ht="10.9" customHeight="1" x14ac:dyDescent="0.2">
      <c r="B49" s="33"/>
      <c r="C49" s="30" t="s">
        <v>46</v>
      </c>
      <c r="D49" s="29"/>
      <c r="E49" s="24">
        <v>0</v>
      </c>
    </row>
    <row r="50" spans="1:7" ht="10.9" customHeight="1" x14ac:dyDescent="0.2">
      <c r="B50" s="33"/>
      <c r="C50" s="30" t="s">
        <v>46</v>
      </c>
      <c r="D50" s="29"/>
      <c r="F50" s="24">
        <f>SUM(E49)</f>
        <v>0</v>
      </c>
    </row>
    <row r="51" spans="1:7" ht="10.9" customHeight="1" x14ac:dyDescent="0.2">
      <c r="B51" s="30" t="s">
        <v>28</v>
      </c>
      <c r="C51" s="29"/>
      <c r="D51" s="29"/>
      <c r="F51" s="13" t="s">
        <v>27</v>
      </c>
      <c r="G51" s="17">
        <f>SUM(F46:F50)</f>
        <v>27040453.379999995</v>
      </c>
    </row>
    <row r="52" spans="1:7" ht="12.95" customHeight="1" x14ac:dyDescent="0.2">
      <c r="A52" s="4">
        <v>4</v>
      </c>
      <c r="D52" s="14" t="s">
        <v>27</v>
      </c>
    </row>
    <row r="53" spans="1:7" ht="10.5" customHeight="1" x14ac:dyDescent="0.2">
      <c r="B53" s="30" t="s">
        <v>29</v>
      </c>
      <c r="C53" s="29"/>
      <c r="D53" s="29"/>
    </row>
    <row r="54" spans="1:7" ht="10.9" customHeight="1" x14ac:dyDescent="0.2">
      <c r="C54" s="6" t="s">
        <v>2</v>
      </c>
      <c r="E54" s="8">
        <v>1004000</v>
      </c>
    </row>
    <row r="55" spans="1:7" ht="10.9" customHeight="1" x14ac:dyDescent="0.2">
      <c r="C55" s="6" t="s">
        <v>17</v>
      </c>
      <c r="E55" s="9">
        <v>55662.2</v>
      </c>
    </row>
    <row r="56" spans="1:7" ht="10.9" customHeight="1" x14ac:dyDescent="0.2">
      <c r="C56" s="11" t="s">
        <v>20</v>
      </c>
      <c r="E56" s="8">
        <v>-970034.39</v>
      </c>
    </row>
    <row r="57" spans="1:7" ht="10.9" customHeight="1" x14ac:dyDescent="0.2">
      <c r="C57" s="11" t="s">
        <v>30</v>
      </c>
      <c r="E57" s="25">
        <v>1742318.49</v>
      </c>
    </row>
    <row r="58" spans="1:7" ht="10.9" customHeight="1" x14ac:dyDescent="0.2">
      <c r="B58" s="29"/>
      <c r="C58" s="30" t="s">
        <v>31</v>
      </c>
      <c r="D58" s="29"/>
      <c r="F58" s="22">
        <f>SUM(E54:E57)</f>
        <v>1831946.2999999998</v>
      </c>
    </row>
    <row r="59" spans="1:7" ht="10.9" customHeight="1" thickBot="1" x14ac:dyDescent="0.25">
      <c r="B59" s="30" t="s">
        <v>32</v>
      </c>
      <c r="C59" s="29"/>
      <c r="D59" s="29"/>
      <c r="F59" s="13" t="s">
        <v>27</v>
      </c>
      <c r="G59" s="23">
        <f>G52+G51+F58</f>
        <v>28872399.679999996</v>
      </c>
    </row>
    <row r="60" spans="1:7" ht="10.9" customHeight="1" thickTop="1" x14ac:dyDescent="0.2">
      <c r="B60" s="11"/>
      <c r="F60" s="13"/>
      <c r="G60" s="18"/>
    </row>
    <row r="61" spans="1:7" ht="10.9" customHeight="1" x14ac:dyDescent="0.2">
      <c r="B61" s="11"/>
      <c r="F61" s="13"/>
      <c r="G61" s="18"/>
    </row>
    <row r="62" spans="1:7" ht="10.9" customHeight="1" x14ac:dyDescent="0.2">
      <c r="B62" s="11"/>
      <c r="F62" s="13"/>
      <c r="G62" s="18"/>
    </row>
    <row r="63" spans="1:7" ht="10.9" customHeight="1" x14ac:dyDescent="0.2">
      <c r="B63" s="11" t="s">
        <v>27</v>
      </c>
    </row>
    <row r="64" spans="1:7" ht="12.75" customHeight="1" x14ac:dyDescent="0.2">
      <c r="A64" s="35"/>
      <c r="B64" s="35"/>
      <c r="C64" s="35"/>
      <c r="D64" s="35"/>
      <c r="E64" s="35"/>
      <c r="F64" s="35"/>
      <c r="G64" s="35"/>
    </row>
    <row r="65" spans="1:7" ht="15" customHeight="1" x14ac:dyDescent="0.2">
      <c r="A65" s="35"/>
      <c r="B65" s="35"/>
      <c r="C65" s="35"/>
      <c r="D65" s="35"/>
      <c r="E65" s="35"/>
      <c r="F65" s="35"/>
      <c r="G65" s="35"/>
    </row>
    <row r="67" spans="1:7" x14ac:dyDescent="0.2">
      <c r="G67" s="19" t="s">
        <v>27</v>
      </c>
    </row>
  </sheetData>
  <mergeCells count="1">
    <mergeCell ref="A64:G65"/>
  </mergeCells>
  <pageMargins left="0.74803149606299213" right="0.74803149606299213" top="0.98425196850393704" bottom="0.98425196850393704" header="0.51181102362204722" footer="0.51181102362204722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workbookViewId="0">
      <selection activeCell="G8" sqref="G8"/>
    </sheetView>
  </sheetViews>
  <sheetFormatPr baseColWidth="10" defaultRowHeight="12.75" x14ac:dyDescent="0.2"/>
  <cols>
    <col min="1" max="1" width="4" customWidth="1"/>
    <col min="2" max="2" width="1.85546875" customWidth="1" collapsed="1"/>
    <col min="3" max="3" width="9.140625" customWidth="1"/>
    <col min="4" max="4" width="27.42578125" customWidth="1" collapsed="1"/>
    <col min="5" max="5" width="15" customWidth="1" collapsed="1"/>
    <col min="6" max="6" width="15.42578125" customWidth="1" collapsed="1"/>
    <col min="7" max="7" width="12.7109375" bestFit="1" customWidth="1"/>
  </cols>
  <sheetData>
    <row r="1" spans="1:5" ht="17.850000000000001" customHeight="1" x14ac:dyDescent="0.2">
      <c r="E1" s="1"/>
    </row>
    <row r="2" spans="1:5" ht="10.9" customHeight="1" x14ac:dyDescent="0.2"/>
    <row r="3" spans="1:5" ht="10.9" customHeight="1" x14ac:dyDescent="0.2"/>
    <row r="4" spans="1:5" ht="10.9" customHeight="1" x14ac:dyDescent="0.2"/>
    <row r="5" spans="1:5" ht="10.9" customHeight="1" x14ac:dyDescent="0.2"/>
    <row r="6" spans="1:5" ht="17.850000000000001" customHeight="1" x14ac:dyDescent="0.2">
      <c r="E6" s="1"/>
    </row>
    <row r="7" spans="1:5" ht="13.9" customHeight="1" x14ac:dyDescent="0.2">
      <c r="E7" s="2" t="s">
        <v>8</v>
      </c>
    </row>
    <row r="8" spans="1:5" ht="12" customHeight="1" x14ac:dyDescent="0.2">
      <c r="E8" s="16" t="s">
        <v>48</v>
      </c>
    </row>
    <row r="9" spans="1:5" ht="12" customHeight="1" x14ac:dyDescent="0.2">
      <c r="E9" s="3" t="s">
        <v>23</v>
      </c>
    </row>
    <row r="10" spans="1:5" ht="12.95" customHeight="1" x14ac:dyDescent="0.2">
      <c r="A10" s="4">
        <v>4</v>
      </c>
    </row>
    <row r="11" spans="1:5" ht="12.95" customHeight="1" x14ac:dyDescent="0.2">
      <c r="A11" s="4">
        <v>4</v>
      </c>
      <c r="D11" s="5" t="s">
        <v>7</v>
      </c>
    </row>
    <row r="12" spans="1:5" ht="10.5" customHeight="1" x14ac:dyDescent="0.2">
      <c r="B12" s="30" t="s">
        <v>12</v>
      </c>
      <c r="C12" s="29"/>
    </row>
    <row r="13" spans="1:5" ht="10.5" customHeight="1" x14ac:dyDescent="0.2">
      <c r="B13" s="30" t="s">
        <v>25</v>
      </c>
      <c r="C13" s="29"/>
    </row>
    <row r="14" spans="1:5" ht="10.9" customHeight="1" x14ac:dyDescent="0.2">
      <c r="C14" s="6" t="s">
        <v>37</v>
      </c>
      <c r="E14" s="7">
        <v>162452.19</v>
      </c>
    </row>
    <row r="15" spans="1:5" ht="10.9" customHeight="1" x14ac:dyDescent="0.2">
      <c r="C15" s="6" t="s">
        <v>38</v>
      </c>
      <c r="E15" s="10">
        <v>552690.31999999995</v>
      </c>
    </row>
    <row r="16" spans="1:5" ht="10.9" customHeight="1" x14ac:dyDescent="0.2">
      <c r="C16" s="6" t="s">
        <v>22</v>
      </c>
      <c r="E16" s="10">
        <v>9681.43</v>
      </c>
    </row>
    <row r="17" spans="1:7" ht="10.9" customHeight="1" x14ac:dyDescent="0.2">
      <c r="C17" s="6" t="s">
        <v>15</v>
      </c>
      <c r="E17" s="20">
        <v>1050027</v>
      </c>
    </row>
    <row r="18" spans="1:7" ht="10.9" customHeight="1" x14ac:dyDescent="0.2">
      <c r="C18" s="30" t="s">
        <v>26</v>
      </c>
      <c r="D18" s="29"/>
      <c r="F18" s="26">
        <f>SUM(E14:E17)</f>
        <v>1774850.94</v>
      </c>
    </row>
    <row r="19" spans="1:7" ht="10.9" customHeight="1" x14ac:dyDescent="0.2">
      <c r="C19" s="30" t="s">
        <v>39</v>
      </c>
      <c r="D19" s="29"/>
      <c r="F19" s="17"/>
      <c r="G19" s="17">
        <f>F18</f>
        <v>1774850.94</v>
      </c>
    </row>
    <row r="20" spans="1:7" ht="10.5" customHeight="1" x14ac:dyDescent="0.2">
      <c r="B20" s="11"/>
      <c r="C20" s="32" t="s">
        <v>40</v>
      </c>
      <c r="D20" s="29"/>
    </row>
    <row r="21" spans="1:7" ht="10.9" customHeight="1" x14ac:dyDescent="0.2">
      <c r="C21" s="6" t="s">
        <v>9</v>
      </c>
      <c r="E21" s="8">
        <v>4884115.5999999996</v>
      </c>
    </row>
    <row r="22" spans="1:7" ht="10.9" customHeight="1" x14ac:dyDescent="0.2">
      <c r="C22" s="6" t="s">
        <v>4</v>
      </c>
      <c r="E22" s="8">
        <f>-259647.81</f>
        <v>-259647.81</v>
      </c>
    </row>
    <row r="23" spans="1:7" ht="10.9" customHeight="1" x14ac:dyDescent="0.2">
      <c r="C23" s="6" t="s">
        <v>6</v>
      </c>
      <c r="E23" s="8">
        <f>5940349.06</f>
        <v>5940349.0599999996</v>
      </c>
    </row>
    <row r="24" spans="1:7" ht="10.9" customHeight="1" x14ac:dyDescent="0.2">
      <c r="C24" s="6" t="s">
        <v>16</v>
      </c>
      <c r="E24" s="8">
        <f>-233884.37</f>
        <v>-233884.37</v>
      </c>
    </row>
    <row r="25" spans="1:7" ht="10.9" customHeight="1" x14ac:dyDescent="0.2">
      <c r="C25" s="6" t="s">
        <v>19</v>
      </c>
      <c r="E25" s="9">
        <v>3794250.08</v>
      </c>
    </row>
    <row r="26" spans="1:7" ht="10.9" customHeight="1" x14ac:dyDescent="0.2">
      <c r="C26" s="6" t="s">
        <v>0</v>
      </c>
      <c r="E26" s="9">
        <v>-203873.27</v>
      </c>
    </row>
    <row r="27" spans="1:7" ht="10.9" customHeight="1" x14ac:dyDescent="0.2">
      <c r="C27" s="6" t="s">
        <v>11</v>
      </c>
      <c r="E27" s="12">
        <v>426160.48</v>
      </c>
    </row>
    <row r="28" spans="1:7" ht="10.9" customHeight="1" x14ac:dyDescent="0.2">
      <c r="C28" s="6" t="s">
        <v>1</v>
      </c>
      <c r="E28" s="21">
        <f>-23675.58</f>
        <v>-23675.58</v>
      </c>
    </row>
    <row r="29" spans="1:7" ht="12.75" customHeight="1" x14ac:dyDescent="0.2">
      <c r="B29" s="29"/>
      <c r="C29" s="32" t="s">
        <v>41</v>
      </c>
      <c r="D29" s="29"/>
      <c r="F29" s="22">
        <f>SUM(E21:E28)</f>
        <v>14323794.190000001</v>
      </c>
    </row>
    <row r="30" spans="1:7" ht="10.9" customHeight="1" thickBot="1" x14ac:dyDescent="0.25">
      <c r="B30" s="30" t="s">
        <v>24</v>
      </c>
      <c r="C30" s="29"/>
      <c r="D30" s="29"/>
      <c r="G30" s="23">
        <f>SUM(F17:F29)</f>
        <v>16098645.130000001</v>
      </c>
    </row>
    <row r="31" spans="1:7" ht="10.9" customHeight="1" thickTop="1" x14ac:dyDescent="0.2">
      <c r="B31" s="6"/>
      <c r="G31" s="31"/>
    </row>
    <row r="32" spans="1:7" ht="12.95" customHeight="1" x14ac:dyDescent="0.2">
      <c r="A32" s="4">
        <v>4</v>
      </c>
      <c r="D32" s="5" t="s">
        <v>10</v>
      </c>
    </row>
    <row r="33" spans="2:7" ht="10.5" customHeight="1" x14ac:dyDescent="0.2">
      <c r="B33" s="30" t="s">
        <v>3</v>
      </c>
      <c r="C33" s="29"/>
    </row>
    <row r="34" spans="2:7" ht="10.5" customHeight="1" x14ac:dyDescent="0.2">
      <c r="B34" s="30" t="s">
        <v>25</v>
      </c>
      <c r="C34" s="29"/>
    </row>
    <row r="35" spans="2:7" ht="10.9" customHeight="1" x14ac:dyDescent="0.2">
      <c r="C35" s="6" t="s">
        <v>14</v>
      </c>
      <c r="E35" s="7">
        <v>8054649.5300000003</v>
      </c>
    </row>
    <row r="36" spans="2:7" ht="10.9" customHeight="1" x14ac:dyDescent="0.2">
      <c r="C36" s="11" t="s">
        <v>35</v>
      </c>
      <c r="E36" s="10">
        <v>58334.42</v>
      </c>
    </row>
    <row r="37" spans="2:7" ht="10.9" customHeight="1" x14ac:dyDescent="0.2">
      <c r="C37" s="11" t="s">
        <v>33</v>
      </c>
      <c r="E37" s="7">
        <v>0</v>
      </c>
    </row>
    <row r="38" spans="2:7" ht="10.9" customHeight="1" x14ac:dyDescent="0.2">
      <c r="C38" s="6" t="s">
        <v>21</v>
      </c>
      <c r="E38" s="15">
        <v>-1520769.03</v>
      </c>
    </row>
    <row r="39" spans="2:7" ht="10.9" customHeight="1" x14ac:dyDescent="0.2">
      <c r="C39" s="6" t="s">
        <v>13</v>
      </c>
      <c r="E39" s="12">
        <v>11079.83</v>
      </c>
    </row>
    <row r="40" spans="2:7" ht="10.9" customHeight="1" x14ac:dyDescent="0.2">
      <c r="C40" s="6" t="s">
        <v>42</v>
      </c>
      <c r="E40" s="12">
        <v>60853.42</v>
      </c>
    </row>
    <row r="41" spans="2:7" ht="10.9" customHeight="1" x14ac:dyDescent="0.2">
      <c r="C41" s="6" t="s">
        <v>18</v>
      </c>
      <c r="E41" s="9">
        <v>142551.60999999999</v>
      </c>
    </row>
    <row r="42" spans="2:7" ht="10.9" customHeight="1" x14ac:dyDescent="0.2">
      <c r="C42" s="6" t="s">
        <v>43</v>
      </c>
      <c r="E42" s="28">
        <v>35299.120000000003</v>
      </c>
    </row>
    <row r="43" spans="2:7" ht="10.9" customHeight="1" x14ac:dyDescent="0.2">
      <c r="C43" s="6" t="s">
        <v>44</v>
      </c>
      <c r="E43" s="28">
        <v>1278.0899999999999</v>
      </c>
    </row>
    <row r="44" spans="2:7" ht="10.9" customHeight="1" x14ac:dyDescent="0.2">
      <c r="C44" s="6" t="s">
        <v>45</v>
      </c>
      <c r="E44" s="21">
        <v>13628.06</v>
      </c>
    </row>
    <row r="45" spans="2:7" ht="10.9" customHeight="1" x14ac:dyDescent="0.2">
      <c r="B45" s="29"/>
      <c r="C45" s="30" t="s">
        <v>26</v>
      </c>
      <c r="D45" s="29"/>
      <c r="F45" s="26">
        <f>SUM(E35:E44)</f>
        <v>6856905.0499999998</v>
      </c>
    </row>
    <row r="46" spans="2:7" ht="10.9" customHeight="1" x14ac:dyDescent="0.2">
      <c r="B46" s="29"/>
      <c r="C46" s="30" t="s">
        <v>47</v>
      </c>
      <c r="D46" s="29"/>
      <c r="G46" s="17">
        <f>F45</f>
        <v>6856905.0499999998</v>
      </c>
    </row>
    <row r="47" spans="2:7" ht="10.9" customHeight="1" x14ac:dyDescent="0.2">
      <c r="B47" s="33" t="s">
        <v>34</v>
      </c>
      <c r="C47" s="30"/>
      <c r="D47" s="29"/>
    </row>
    <row r="48" spans="2:7" ht="10.9" customHeight="1" x14ac:dyDescent="0.2">
      <c r="B48" s="33"/>
      <c r="C48" s="11" t="s">
        <v>49</v>
      </c>
      <c r="D48" s="19"/>
      <c r="E48" s="24">
        <v>8528324.2699999996</v>
      </c>
    </row>
    <row r="49" spans="1:7" ht="10.9" customHeight="1" x14ac:dyDescent="0.2">
      <c r="B49" s="33"/>
      <c r="C49" s="30" t="s">
        <v>46</v>
      </c>
      <c r="D49" s="29"/>
      <c r="F49" s="24">
        <f>SUM(E48)</f>
        <v>8528324.2699999996</v>
      </c>
    </row>
    <row r="50" spans="1:7" ht="10.9" customHeight="1" x14ac:dyDescent="0.2">
      <c r="B50" s="30" t="s">
        <v>28</v>
      </c>
      <c r="C50" s="29"/>
      <c r="D50" s="29"/>
      <c r="F50" s="13" t="s">
        <v>27</v>
      </c>
      <c r="G50" s="17">
        <f>SUM(F45:F49)</f>
        <v>15385229.32</v>
      </c>
    </row>
    <row r="51" spans="1:7" ht="12.95" customHeight="1" x14ac:dyDescent="0.2">
      <c r="A51" s="4">
        <v>4</v>
      </c>
      <c r="D51" s="14" t="s">
        <v>27</v>
      </c>
    </row>
    <row r="52" spans="1:7" ht="10.5" customHeight="1" x14ac:dyDescent="0.2">
      <c r="B52" s="30" t="s">
        <v>29</v>
      </c>
      <c r="C52" s="29"/>
      <c r="D52" s="29"/>
    </row>
    <row r="53" spans="1:7" ht="10.9" customHeight="1" x14ac:dyDescent="0.2">
      <c r="C53" s="6" t="s">
        <v>2</v>
      </c>
      <c r="E53" s="8">
        <v>1004000</v>
      </c>
    </row>
    <row r="54" spans="1:7" ht="10.9" customHeight="1" x14ac:dyDescent="0.2">
      <c r="C54" s="11" t="s">
        <v>20</v>
      </c>
      <c r="E54" s="8">
        <v>-2027616.52</v>
      </c>
    </row>
    <row r="55" spans="1:7" ht="10.9" customHeight="1" x14ac:dyDescent="0.2">
      <c r="C55" s="11" t="s">
        <v>30</v>
      </c>
      <c r="E55" s="25">
        <v>1737032.33</v>
      </c>
    </row>
    <row r="56" spans="1:7" ht="10.9" customHeight="1" x14ac:dyDescent="0.2">
      <c r="B56" s="29"/>
      <c r="C56" s="30" t="s">
        <v>31</v>
      </c>
      <c r="D56" s="29"/>
      <c r="F56" s="22">
        <f>SUM(E53:E55)</f>
        <v>713415.81</v>
      </c>
    </row>
    <row r="57" spans="1:7" ht="10.9" customHeight="1" thickBot="1" x14ac:dyDescent="0.25">
      <c r="B57" s="30" t="s">
        <v>32</v>
      </c>
      <c r="C57" s="29"/>
      <c r="D57" s="29"/>
      <c r="F57" s="13" t="s">
        <v>27</v>
      </c>
      <c r="G57" s="23">
        <f>G51+G50+F56</f>
        <v>16098645.130000001</v>
      </c>
    </row>
    <row r="58" spans="1:7" ht="10.9" customHeight="1" thickTop="1" x14ac:dyDescent="0.2">
      <c r="B58" s="11"/>
      <c r="F58" s="13"/>
      <c r="G58" s="18"/>
    </row>
    <row r="59" spans="1:7" ht="10.9" customHeight="1" x14ac:dyDescent="0.2">
      <c r="B59" s="11"/>
      <c r="F59" s="13"/>
      <c r="G59" s="18"/>
    </row>
    <row r="60" spans="1:7" ht="10.9" customHeight="1" x14ac:dyDescent="0.2">
      <c r="B60" s="11"/>
      <c r="F60" s="13"/>
      <c r="G60" s="18"/>
    </row>
    <row r="61" spans="1:7" ht="10.9" customHeight="1" x14ac:dyDescent="0.2">
      <c r="B61" s="11" t="s">
        <v>27</v>
      </c>
    </row>
    <row r="62" spans="1:7" ht="12.75" customHeight="1" x14ac:dyDescent="0.2">
      <c r="A62" s="35"/>
      <c r="B62" s="35"/>
      <c r="C62" s="35"/>
      <c r="D62" s="35"/>
      <c r="E62" s="35"/>
      <c r="F62" s="35"/>
      <c r="G62" s="35"/>
    </row>
    <row r="63" spans="1:7" ht="15" customHeight="1" x14ac:dyDescent="0.2">
      <c r="A63" s="35"/>
      <c r="B63" s="35"/>
      <c r="C63" s="35"/>
      <c r="D63" s="35"/>
      <c r="E63" s="35"/>
      <c r="F63" s="35"/>
      <c r="G63" s="35"/>
    </row>
    <row r="65" spans="7:7" x14ac:dyDescent="0.2">
      <c r="G65" s="19" t="s">
        <v>27</v>
      </c>
    </row>
  </sheetData>
  <mergeCells count="1">
    <mergeCell ref="A62:G63"/>
  </mergeCells>
  <pageMargins left="0.74803149606299213" right="0.74803149606299213" top="0.98425196850393704" bottom="0.98425196850393704" header="0.51181102362204722" footer="0.5118110236220472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EXQUISITECES CIERRE 2017</vt:lpstr>
      <vt:lpstr>EXQUISITECES CIERRE 2016</vt:lpstr>
      <vt:lpstr>EXQUISITECES CIERRE 2015</vt:lpstr>
      <vt:lpstr>EXQUISITECES CIERRE 2014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ContabilidadA</dc:creator>
  <cp:lastModifiedBy>Contaduria</cp:lastModifiedBy>
  <cp:lastPrinted>2019-01-17T19:12:49Z</cp:lastPrinted>
  <dcterms:created xsi:type="dcterms:W3CDTF">2015-03-18T13:50:11Z</dcterms:created>
  <dcterms:modified xsi:type="dcterms:W3CDTF">2019-01-17T19:13:11Z</dcterms:modified>
</cp:coreProperties>
</file>