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5" i="1" l="1"/>
  <c r="Q54" i="1"/>
  <c r="Q11" i="1" l="1"/>
  <c r="W8" i="1"/>
  <c r="Q9" i="1"/>
  <c r="Q10" i="1"/>
  <c r="Q17" i="1"/>
  <c r="Q25" i="1"/>
  <c r="Q33" i="1"/>
  <c r="Q34" i="1"/>
  <c r="Q35" i="1"/>
  <c r="Q36" i="1"/>
  <c r="Q37" i="1"/>
  <c r="Q44" i="1"/>
  <c r="Q45" i="1"/>
  <c r="Q46" i="1"/>
  <c r="Q55" i="1"/>
  <c r="Q70" i="1"/>
  <c r="Q71" i="1"/>
  <c r="Q72" i="1"/>
  <c r="Q73" i="1"/>
  <c r="Q74" i="1"/>
  <c r="Q75" i="1"/>
  <c r="Q76" i="1"/>
  <c r="Q18" i="1"/>
  <c r="Q26" i="1"/>
  <c r="Q27" i="1"/>
  <c r="Q28" i="1"/>
  <c r="Q29" i="1"/>
  <c r="Q30" i="1"/>
  <c r="Q38" i="1"/>
  <c r="Q39" i="1"/>
  <c r="Q40" i="1"/>
  <c r="Q47" i="1"/>
  <c r="Q48" i="1"/>
  <c r="Q49" i="1"/>
  <c r="Q56" i="1"/>
  <c r="Q57" i="1"/>
  <c r="Q58" i="1"/>
  <c r="Q77" i="1"/>
  <c r="Q12" i="1"/>
  <c r="Q13" i="1"/>
  <c r="Q14" i="1"/>
  <c r="Q19" i="1"/>
  <c r="Q20" i="1"/>
  <c r="Q21" i="1"/>
  <c r="Q31" i="1"/>
  <c r="Q41" i="1"/>
  <c r="Q42" i="1"/>
  <c r="Q50" i="1"/>
  <c r="Q51" i="1"/>
  <c r="Q52" i="1"/>
  <c r="Q59" i="1"/>
  <c r="Q60" i="1"/>
  <c r="Q61" i="1"/>
  <c r="Q62" i="1"/>
  <c r="Q63" i="1"/>
  <c r="Q64" i="1"/>
  <c r="Q65" i="1"/>
  <c r="Q66" i="1"/>
  <c r="Q67" i="1"/>
  <c r="Q78" i="1"/>
  <c r="Q79" i="1"/>
  <c r="Q80" i="1"/>
  <c r="Q81" i="1"/>
  <c r="Q82" i="1"/>
  <c r="Q83" i="1"/>
  <c r="Q15" i="1"/>
  <c r="Q16" i="1"/>
  <c r="Q22" i="1"/>
  <c r="Q32" i="1"/>
  <c r="Q43" i="1"/>
  <c r="Q53" i="1"/>
  <c r="Q68" i="1"/>
  <c r="Q84" i="1"/>
  <c r="Q23" i="1"/>
  <c r="Q24" i="1"/>
  <c r="Q69" i="1"/>
  <c r="Q8" i="1"/>
  <c r="AL87" i="1" l="1"/>
  <c r="AK87" i="1"/>
  <c r="AI87" i="1"/>
  <c r="AE87" i="1"/>
  <c r="K97" i="1" s="1"/>
  <c r="AC87" i="1"/>
  <c r="J97" i="1" s="1"/>
  <c r="AB87" i="1"/>
  <c r="Z87" i="1"/>
  <c r="Y87" i="1"/>
  <c r="W87" i="1"/>
  <c r="V87" i="1"/>
  <c r="K95" i="1" s="1"/>
  <c r="K101" i="1" s="1"/>
  <c r="T87" i="1"/>
  <c r="J95" i="1" s="1"/>
  <c r="S87" i="1"/>
  <c r="J93" i="1" s="1"/>
  <c r="R87" i="1"/>
  <c r="Q87" i="1"/>
  <c r="J101" i="1" l="1"/>
  <c r="M101" i="1" s="1"/>
</calcChain>
</file>

<file path=xl/sharedStrings.xml><?xml version="1.0" encoding="utf-8"?>
<sst xmlns="http://schemas.openxmlformats.org/spreadsheetml/2006/main" count="1999" uniqueCount="321">
  <si>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</si>
  <si>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</si>
  <si>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</si>
  <si>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</si>
  <si>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</si>
  <si>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</si>
  <si>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</si>
  <si>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</si>
  <si>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</si>
  <si>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</si>
  <si>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</si>
  <si>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</si>
  <si>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</si>
  <si>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</si>
  <si>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</si>
  <si>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</si>
  <si>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</si>
  <si>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</si>
  <si>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</si>
  <si>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</si>
  <si>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</si>
  <si>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</si>
  <si>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</si>
  <si>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</si>
  <si>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</si>
  <si>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</si>
  <si>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</si>
  <si>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</si>
  <si>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</si>
  <si>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</si>
  <si>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</si>
  <si>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</si>
  <si>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</si>
  <si>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</si>
  <si>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</si>
  <si>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</si>
  <si>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</si>
  <si>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</si>
  <si>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</si>
  <si>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</si>
  <si>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</si>
  <si>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</si>
  <si>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</si>
  <si>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</si>
  <si>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</si>
  <si>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</si>
  <si>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11/11/2019</t>
  </si>
  <si>
    <t>0301</t>
  </si>
  <si>
    <t>001</t>
  </si>
  <si>
    <t>Z1B8026797</t>
  </si>
  <si>
    <t/>
  </si>
  <si>
    <t>FC</t>
  </si>
  <si>
    <t>00059744-00059827</t>
  </si>
  <si>
    <t>VENTAS NO CONTRIBUYENTES</t>
  </si>
  <si>
    <t>-</t>
  </si>
  <si>
    <t>8</t>
  </si>
  <si>
    <t>2</t>
  </si>
  <si>
    <t>00059828</t>
  </si>
  <si>
    <t>TROPI COCTELES C.A</t>
  </si>
  <si>
    <t>J296846243</t>
  </si>
  <si>
    <t>3</t>
  </si>
  <si>
    <t>00059829-00059894</t>
  </si>
  <si>
    <t>4</t>
  </si>
  <si>
    <t>002</t>
  </si>
  <si>
    <t>Z1B8026622</t>
  </si>
  <si>
    <t>5</t>
  </si>
  <si>
    <t>003</t>
  </si>
  <si>
    <t>Z1B8027648</t>
  </si>
  <si>
    <t>00213220-00213306</t>
  </si>
  <si>
    <t>6</t>
  </si>
  <si>
    <t>NC</t>
  </si>
  <si>
    <t>00000131</t>
  </si>
  <si>
    <t>00213245</t>
  </si>
  <si>
    <t>VEN</t>
  </si>
  <si>
    <t>JHON RUIZ</t>
  </si>
  <si>
    <t>V16887593</t>
  </si>
  <si>
    <t>7</t>
  </si>
  <si>
    <t>00000132</t>
  </si>
  <si>
    <t>00213304</t>
  </si>
  <si>
    <t>HECTOR TOVAR</t>
  </si>
  <si>
    <t>V10279977</t>
  </si>
  <si>
    <t>004</t>
  </si>
  <si>
    <t>Z1B8026803</t>
  </si>
  <si>
    <t>00047635-00047693</t>
  </si>
  <si>
    <t>16</t>
  </si>
  <si>
    <t>9</t>
  </si>
  <si>
    <t>00000099</t>
  </si>
  <si>
    <t>00047640</t>
  </si>
  <si>
    <t>FRADY MENDOZA</t>
  </si>
  <si>
    <t>V7464034</t>
  </si>
  <si>
    <t>10</t>
  </si>
  <si>
    <t>005</t>
  </si>
  <si>
    <t>Z1B8026520</t>
  </si>
  <si>
    <t>00097746-00097756</t>
  </si>
  <si>
    <t>11</t>
  </si>
  <si>
    <t>12/11/2019</t>
  </si>
  <si>
    <t>00059895-00060011</t>
  </si>
  <si>
    <t>12</t>
  </si>
  <si>
    <t>00213307-00213319</t>
  </si>
  <si>
    <t>13</t>
  </si>
  <si>
    <t>00213320</t>
  </si>
  <si>
    <t>COORPORAION LUISEGRI 151, C.A</t>
  </si>
  <si>
    <t>J-408049660</t>
  </si>
  <si>
    <t>14</t>
  </si>
  <si>
    <t>00213321-00213443</t>
  </si>
  <si>
    <t>15</t>
  </si>
  <si>
    <t>00047694-00047755</t>
  </si>
  <si>
    <t>00097757-00097758</t>
  </si>
  <si>
    <t>17</t>
  </si>
  <si>
    <t>13/11/2019</t>
  </si>
  <si>
    <t>00060012-00060160</t>
  </si>
  <si>
    <t>18</t>
  </si>
  <si>
    <t>00241521-00241601</t>
  </si>
  <si>
    <t>19</t>
  </si>
  <si>
    <t>00241602</t>
  </si>
  <si>
    <t>FUNDACION RESTURADORA DE PORTILLO</t>
  </si>
  <si>
    <t>J-412941119</t>
  </si>
  <si>
    <t>20</t>
  </si>
  <si>
    <t>00241603-00241607</t>
  </si>
  <si>
    <t>21</t>
  </si>
  <si>
    <t>00241608</t>
  </si>
  <si>
    <t>TALLER MULTISERVICOS JES</t>
  </si>
  <si>
    <t>V305902755</t>
  </si>
  <si>
    <t>22</t>
  </si>
  <si>
    <t>00241609-00241638</t>
  </si>
  <si>
    <t>23</t>
  </si>
  <si>
    <t>00213444-00213526</t>
  </si>
  <si>
    <t>24</t>
  </si>
  <si>
    <t>00047756-00047775</t>
  </si>
  <si>
    <t>25</t>
  </si>
  <si>
    <t>14/11/2019</t>
  </si>
  <si>
    <t>00060161-00060276</t>
  </si>
  <si>
    <t>26</t>
  </si>
  <si>
    <t>00060277</t>
  </si>
  <si>
    <t>OSCAR QUINTANA</t>
  </si>
  <si>
    <t>V128777085</t>
  </si>
  <si>
    <t>27</t>
  </si>
  <si>
    <t>00060278-00060291</t>
  </si>
  <si>
    <t>28</t>
  </si>
  <si>
    <t>00060292</t>
  </si>
  <si>
    <t>29</t>
  </si>
  <si>
    <t>00060293-00060334</t>
  </si>
  <si>
    <t>30</t>
  </si>
  <si>
    <t>00241639-00241653</t>
  </si>
  <si>
    <t>31</t>
  </si>
  <si>
    <t>00241654</t>
  </si>
  <si>
    <t>SUMINISTROS DESCART MEDIC</t>
  </si>
  <si>
    <t>J407085530</t>
  </si>
  <si>
    <t>32</t>
  </si>
  <si>
    <t>00241655-00241734</t>
  </si>
  <si>
    <t>33</t>
  </si>
  <si>
    <t>00213527-00213638</t>
  </si>
  <si>
    <t>34</t>
  </si>
  <si>
    <t>00000133</t>
  </si>
  <si>
    <t>00213544</t>
  </si>
  <si>
    <t>JOHANA RODRIGUEZ</t>
  </si>
  <si>
    <t>V15914540</t>
  </si>
  <si>
    <t>35</t>
  </si>
  <si>
    <t>00047776-00047778</t>
  </si>
  <si>
    <t>36</t>
  </si>
  <si>
    <t>15/11/2019</t>
  </si>
  <si>
    <t>00060335-00060354</t>
  </si>
  <si>
    <t>37</t>
  </si>
  <si>
    <t>00060355</t>
  </si>
  <si>
    <t>GRUPO VENEFLEX CA</t>
  </si>
  <si>
    <t>J-295216297</t>
  </si>
  <si>
    <t>38</t>
  </si>
  <si>
    <t>00060356-00060461</t>
  </si>
  <si>
    <t>39</t>
  </si>
  <si>
    <t>00241735-00241752</t>
  </si>
  <si>
    <t>40</t>
  </si>
  <si>
    <t>00241753</t>
  </si>
  <si>
    <t>COOPERATIVA ALF RL</t>
  </si>
  <si>
    <t>J-296108854</t>
  </si>
  <si>
    <t>41</t>
  </si>
  <si>
    <t>00241754-00241852</t>
  </si>
  <si>
    <t>42</t>
  </si>
  <si>
    <t>00213639-00213781</t>
  </si>
  <si>
    <t>43</t>
  </si>
  <si>
    <t>00213782</t>
  </si>
  <si>
    <t>44</t>
  </si>
  <si>
    <t>00213783-00213797</t>
  </si>
  <si>
    <t>45</t>
  </si>
  <si>
    <t>00047779-00047820</t>
  </si>
  <si>
    <t>46</t>
  </si>
  <si>
    <t>16/11/2019</t>
  </si>
  <si>
    <t>00060462-00060618</t>
  </si>
  <si>
    <t>47</t>
  </si>
  <si>
    <t>00241853-00241999</t>
  </si>
  <si>
    <t>48</t>
  </si>
  <si>
    <t>00242000</t>
  </si>
  <si>
    <t>DISTRIBUIDORA JMORGAHCA</t>
  </si>
  <si>
    <t>J412369342</t>
  </si>
  <si>
    <t>49</t>
  </si>
  <si>
    <t>00242001-00242036</t>
  </si>
  <si>
    <t>50</t>
  </si>
  <si>
    <t>00213798-00213841</t>
  </si>
  <si>
    <t>51</t>
  </si>
  <si>
    <t>00213842</t>
  </si>
  <si>
    <t>GRUPO CORPORATIVO MANUBER C.A</t>
  </si>
  <si>
    <t>J409821315</t>
  </si>
  <si>
    <t>52</t>
  </si>
  <si>
    <t>00213843-00213866</t>
  </si>
  <si>
    <t>53</t>
  </si>
  <si>
    <t>00213867</t>
  </si>
  <si>
    <t>CREACIONES MARI</t>
  </si>
  <si>
    <t>J404113240</t>
  </si>
  <si>
    <t>54</t>
  </si>
  <si>
    <t>00213868-00213885</t>
  </si>
  <si>
    <t>55</t>
  </si>
  <si>
    <t>00213886</t>
  </si>
  <si>
    <t>JIOSE BASTIDAS</t>
  </si>
  <si>
    <t>V404074228</t>
  </si>
  <si>
    <t>56</t>
  </si>
  <si>
    <t>00213887-00213925</t>
  </si>
  <si>
    <t>57</t>
  </si>
  <si>
    <t>00213926</t>
  </si>
  <si>
    <t>GLOBALCOPYPLOT C.A</t>
  </si>
  <si>
    <t>J412331272</t>
  </si>
  <si>
    <t>58</t>
  </si>
  <si>
    <t>00213927-00213949</t>
  </si>
  <si>
    <t>59</t>
  </si>
  <si>
    <t>00047821-00047847</t>
  </si>
  <si>
    <t>60</t>
  </si>
  <si>
    <t>00097759</t>
  </si>
  <si>
    <t>MELVIS GARCIA</t>
  </si>
  <si>
    <t>V14865836</t>
  </si>
  <si>
    <t>61</t>
  </si>
  <si>
    <t>17/11/2019</t>
  </si>
  <si>
    <t>00060619-00060627</t>
  </si>
  <si>
    <t>62</t>
  </si>
  <si>
    <t>00060628</t>
  </si>
  <si>
    <t>CRISTIAN GOMEZ</t>
  </si>
  <si>
    <t>V11202283-6</t>
  </si>
  <si>
    <t>63</t>
  </si>
  <si>
    <t>00060629</t>
  </si>
  <si>
    <t>RESTAURANT LA SOLUCION</t>
  </si>
  <si>
    <t>V108646868</t>
  </si>
  <si>
    <t>64</t>
  </si>
  <si>
    <t>00060630-00060800</t>
  </si>
  <si>
    <t>65</t>
  </si>
  <si>
    <t>00060801</t>
  </si>
  <si>
    <t>VICTOR ARGESE</t>
  </si>
  <si>
    <t>J402298625</t>
  </si>
  <si>
    <t>66</t>
  </si>
  <si>
    <t>00060802</t>
  </si>
  <si>
    <t>FARIAS</t>
  </si>
  <si>
    <t>V14911066</t>
  </si>
  <si>
    <t>67</t>
  </si>
  <si>
    <t>00000114</t>
  </si>
  <si>
    <t>00060758</t>
  </si>
  <si>
    <t>EILYN CATIRE</t>
  </si>
  <si>
    <t>V23526704</t>
  </si>
  <si>
    <t>68</t>
  </si>
  <si>
    <t>00242037-00242222</t>
  </si>
  <si>
    <t>69</t>
  </si>
  <si>
    <t>00213950-00213957</t>
  </si>
  <si>
    <t>70</t>
  </si>
  <si>
    <t>00213958</t>
  </si>
  <si>
    <t>INVERSIONES SAN-LOP CA</t>
  </si>
  <si>
    <t>J401558976</t>
  </si>
  <si>
    <t>71</t>
  </si>
  <si>
    <t>00213959-00214011</t>
  </si>
  <si>
    <t>72</t>
  </si>
  <si>
    <t>00214012</t>
  </si>
  <si>
    <t>CORPORACION K1308 C.A</t>
  </si>
  <si>
    <t>J317200632</t>
  </si>
  <si>
    <t>73</t>
  </si>
  <si>
    <t>00214013-00214089</t>
  </si>
  <si>
    <t>74</t>
  </si>
  <si>
    <t>00000135</t>
  </si>
  <si>
    <t>00214041</t>
  </si>
  <si>
    <t>REINALDO URQUIDI</t>
  </si>
  <si>
    <t>V15715563</t>
  </si>
  <si>
    <t>75</t>
  </si>
  <si>
    <t>00047848-00047914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</si>
  <si>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</si>
  <si>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</si>
  <si>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</si>
  <si>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</si>
  <si>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</si>
  <si>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</si>
  <si>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</si>
  <si>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</si>
  <si>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</si>
  <si>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</si>
  <si>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</si>
  <si>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</si>
  <si>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</si>
  <si>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</si>
  <si>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</si>
  <si>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</si>
  <si>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</si>
  <si>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</si>
  <si>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</si>
  <si>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1380</t>
  </si>
  <si>
    <t>00241485-00241520</t>
  </si>
  <si>
    <t>1381</t>
  </si>
  <si>
    <t>00241520</t>
  </si>
  <si>
    <t>CAJA SIN ACTIVIDAD</t>
  </si>
  <si>
    <t>1382</t>
  </si>
  <si>
    <t>1383</t>
  </si>
  <si>
    <t>1384</t>
  </si>
  <si>
    <t>1385</t>
  </si>
  <si>
    <t>1386</t>
  </si>
  <si>
    <t>1493</t>
  </si>
  <si>
    <t>1494</t>
  </si>
  <si>
    <t>1495</t>
  </si>
  <si>
    <t>1496</t>
  </si>
  <si>
    <t>1497</t>
  </si>
  <si>
    <t>1498</t>
  </si>
  <si>
    <t>1499</t>
  </si>
  <si>
    <t>1291</t>
  </si>
  <si>
    <t>1292</t>
  </si>
  <si>
    <t>00097758</t>
  </si>
  <si>
    <t>1293</t>
  </si>
  <si>
    <t>1294</t>
  </si>
  <si>
    <t>76</t>
  </si>
  <si>
    <t>77</t>
  </si>
  <si>
    <t>78</t>
  </si>
  <si>
    <t>LIBRO DE VENTAS DESDE 11-11-19 HASTA 17-11-19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</si>
</sst>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1"/>
  <sheetViews>
    <sheetView tabSelected="1" workbookViewId="0">
      <pane ySplit="7" topLeftCell="A8" activePane="bottomLeft" state="frozen"/>
      <selection pane="bottomLeft" activeCell="H8" sqref="H8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7.5703125" style="2" bestFit="1" customWidth="1"/>
    <col min="16" max="16" width="12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320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285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 t="shared" ref="Q8:Q39" si="0">SUM(S8:AP8)</f>
        <v>8083113.5351999998</v>
      </c>
      <c r="R8" s="15">
        <v>0</v>
      </c>
      <c r="S8" s="15">
        <v>6216636.165</v>
      </c>
      <c r="T8" s="15">
        <v>0</v>
      </c>
      <c r="U8" s="13" t="s">
        <v>54</v>
      </c>
      <c r="V8" s="15">
        <v>0</v>
      </c>
      <c r="W8" s="15">
        <f>1363002.9829+205360.02</f>
        <v>1568363.0029</v>
      </c>
      <c r="X8" s="13" t="s">
        <v>54</v>
      </c>
      <c r="Y8" s="15">
        <v>250938.0773</v>
      </c>
      <c r="Z8" s="15">
        <v>0</v>
      </c>
      <c r="AA8" s="13" t="s">
        <v>54</v>
      </c>
      <c r="AB8" s="15">
        <v>0</v>
      </c>
      <c r="AC8" s="15">
        <v>43681.75</v>
      </c>
      <c r="AD8" s="13" t="s">
        <v>55</v>
      </c>
      <c r="AE8" s="15">
        <v>3494.54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56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285</v>
      </c>
      <c r="G9" s="13" t="s">
        <v>51</v>
      </c>
      <c r="H9" s="13" t="s">
        <v>57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58</v>
      </c>
      <c r="P9" s="13" t="s">
        <v>59</v>
      </c>
      <c r="Q9" s="15">
        <f t="shared" si="0"/>
        <v>410879</v>
      </c>
      <c r="R9" s="15">
        <v>0</v>
      </c>
      <c r="S9" s="15">
        <v>410879</v>
      </c>
      <c r="T9" s="15">
        <v>0</v>
      </c>
      <c r="U9" s="13" t="s">
        <v>54</v>
      </c>
      <c r="V9" s="15">
        <v>0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285</v>
      </c>
      <c r="G10" s="13" t="s">
        <v>51</v>
      </c>
      <c r="H10" s="13" t="s">
        <v>61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 t="shared" si="0"/>
        <v>7147177.5735499989</v>
      </c>
      <c r="R10" s="15">
        <v>0</v>
      </c>
      <c r="S10" s="15">
        <v>4968779.7199999988</v>
      </c>
      <c r="T10" s="15">
        <v>0</v>
      </c>
      <c r="U10" s="13" t="s">
        <v>54</v>
      </c>
      <c r="V10" s="15">
        <v>0</v>
      </c>
      <c r="W10" s="15">
        <v>1877929.18405</v>
      </c>
      <c r="X10" s="13" t="s">
        <v>54</v>
      </c>
      <c r="Y10" s="15">
        <v>300468.66950000002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295</v>
      </c>
      <c r="G11" s="13" t="s">
        <v>51</v>
      </c>
      <c r="H11" s="13" t="s">
        <v>296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53</v>
      </c>
      <c r="P11" s="13" t="s">
        <v>50</v>
      </c>
      <c r="Q11" s="15">
        <f t="shared" si="0"/>
        <v>3689935.8402499999</v>
      </c>
      <c r="R11" s="15">
        <v>0</v>
      </c>
      <c r="S11" s="15">
        <v>3104583.26</v>
      </c>
      <c r="T11" s="15">
        <v>0</v>
      </c>
      <c r="U11" s="13" t="s">
        <v>54</v>
      </c>
      <c r="V11" s="15">
        <v>0</v>
      </c>
      <c r="W11" s="15">
        <v>504614.29334999999</v>
      </c>
      <c r="X11" s="13" t="s">
        <v>54</v>
      </c>
      <c r="Y11" s="15">
        <v>80738.286899999992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65</v>
      </c>
      <c r="B12" s="14" t="s">
        <v>46</v>
      </c>
      <c r="C12" s="13" t="s">
        <v>47</v>
      </c>
      <c r="D12" s="13" t="s">
        <v>66</v>
      </c>
      <c r="E12" s="13" t="s">
        <v>67</v>
      </c>
      <c r="F12" s="13" t="s">
        <v>305</v>
      </c>
      <c r="G12" s="13" t="s">
        <v>51</v>
      </c>
      <c r="H12" s="13" t="s">
        <v>68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 t="shared" si="0"/>
        <v>7771896.0300000003</v>
      </c>
      <c r="R12" s="15">
        <v>0</v>
      </c>
      <c r="S12" s="15">
        <v>5786172.8099999996</v>
      </c>
      <c r="T12" s="15">
        <v>0</v>
      </c>
      <c r="U12" s="13" t="s">
        <v>54</v>
      </c>
      <c r="V12" s="15">
        <v>0</v>
      </c>
      <c r="W12" s="15">
        <v>1711830.36</v>
      </c>
      <c r="X12" s="13" t="s">
        <v>54</v>
      </c>
      <c r="Y12" s="15">
        <v>273892.86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69</v>
      </c>
      <c r="B13" s="14" t="s">
        <v>46</v>
      </c>
      <c r="C13" s="13" t="s">
        <v>47</v>
      </c>
      <c r="D13" s="13" t="s">
        <v>66</v>
      </c>
      <c r="E13" s="13" t="s">
        <v>67</v>
      </c>
      <c r="F13" s="13" t="s">
        <v>305</v>
      </c>
      <c r="G13" s="13" t="s">
        <v>70</v>
      </c>
      <c r="H13" s="13" t="s">
        <v>50</v>
      </c>
      <c r="I13" s="15" t="s">
        <v>71</v>
      </c>
      <c r="J13" s="15" t="s">
        <v>50</v>
      </c>
      <c r="K13" s="15" t="s">
        <v>72</v>
      </c>
      <c r="L13" s="15" t="s">
        <v>46</v>
      </c>
      <c r="M13" s="15">
        <v>26999</v>
      </c>
      <c r="N13" s="13" t="s">
        <v>73</v>
      </c>
      <c r="O13" s="13" t="s">
        <v>74</v>
      </c>
      <c r="P13" s="13" t="s">
        <v>75</v>
      </c>
      <c r="Q13" s="15">
        <f t="shared" si="0"/>
        <v>-26999</v>
      </c>
      <c r="R13" s="15">
        <v>0</v>
      </c>
      <c r="S13" s="15">
        <v>-26999</v>
      </c>
      <c r="T13" s="15">
        <v>0</v>
      </c>
      <c r="U13" s="13" t="s">
        <v>54</v>
      </c>
      <c r="V13" s="15">
        <v>0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76</v>
      </c>
      <c r="B14" s="14" t="s">
        <v>46</v>
      </c>
      <c r="C14" s="13" t="s">
        <v>47</v>
      </c>
      <c r="D14" s="13" t="s">
        <v>66</v>
      </c>
      <c r="E14" s="13" t="s">
        <v>67</v>
      </c>
      <c r="F14" s="13" t="s">
        <v>305</v>
      </c>
      <c r="G14" s="13" t="s">
        <v>70</v>
      </c>
      <c r="H14" s="13" t="s">
        <v>50</v>
      </c>
      <c r="I14" s="15" t="s">
        <v>77</v>
      </c>
      <c r="J14" s="15" t="s">
        <v>50</v>
      </c>
      <c r="K14" s="15" t="s">
        <v>78</v>
      </c>
      <c r="L14" s="15" t="s">
        <v>46</v>
      </c>
      <c r="M14" s="15">
        <v>234123.7</v>
      </c>
      <c r="N14" s="13" t="s">
        <v>73</v>
      </c>
      <c r="O14" s="13" t="s">
        <v>79</v>
      </c>
      <c r="P14" s="13" t="s">
        <v>80</v>
      </c>
      <c r="Q14" s="15">
        <f t="shared" si="0"/>
        <v>-234123.7</v>
      </c>
      <c r="R14" s="15">
        <v>0</v>
      </c>
      <c r="S14" s="15">
        <v>-234123.7</v>
      </c>
      <c r="T14" s="15">
        <v>0</v>
      </c>
      <c r="U14" s="13" t="s">
        <v>54</v>
      </c>
      <c r="V14" s="15">
        <v>0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55</v>
      </c>
      <c r="B15" s="14" t="s">
        <v>46</v>
      </c>
      <c r="C15" s="13" t="s">
        <v>47</v>
      </c>
      <c r="D15" s="13" t="s">
        <v>81</v>
      </c>
      <c r="E15" s="13" t="s">
        <v>82</v>
      </c>
      <c r="F15" s="13" t="s">
        <v>288</v>
      </c>
      <c r="G15" s="13" t="s">
        <v>51</v>
      </c>
      <c r="H15" s="13" t="s">
        <v>83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f t="shared" si="0"/>
        <v>6633044.4227000009</v>
      </c>
      <c r="R15" s="15">
        <v>0</v>
      </c>
      <c r="S15" s="15">
        <v>4913573.57</v>
      </c>
      <c r="T15" s="15">
        <v>0</v>
      </c>
      <c r="U15" s="13" t="s">
        <v>54</v>
      </c>
      <c r="V15" s="15">
        <v>0</v>
      </c>
      <c r="W15" s="15">
        <v>1482302.4592000002</v>
      </c>
      <c r="X15" s="13" t="s">
        <v>84</v>
      </c>
      <c r="Y15" s="15">
        <v>237168.39349999998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85</v>
      </c>
      <c r="B16" s="14" t="s">
        <v>46</v>
      </c>
      <c r="C16" s="13" t="s">
        <v>47</v>
      </c>
      <c r="D16" s="13" t="s">
        <v>81</v>
      </c>
      <c r="E16" s="13" t="s">
        <v>82</v>
      </c>
      <c r="F16" s="13" t="s">
        <v>288</v>
      </c>
      <c r="G16" s="13" t="s">
        <v>70</v>
      </c>
      <c r="H16" s="13" t="s">
        <v>50</v>
      </c>
      <c r="I16" s="15" t="s">
        <v>86</v>
      </c>
      <c r="J16" s="15" t="s">
        <v>50</v>
      </c>
      <c r="K16" s="15" t="s">
        <v>87</v>
      </c>
      <c r="L16" s="15" t="s">
        <v>46</v>
      </c>
      <c r="M16" s="15">
        <v>166543.60999999999</v>
      </c>
      <c r="N16" s="13" t="s">
        <v>73</v>
      </c>
      <c r="O16" s="13" t="s">
        <v>88</v>
      </c>
      <c r="P16" s="13" t="s">
        <v>89</v>
      </c>
      <c r="Q16" s="15">
        <f t="shared" si="0"/>
        <v>-166543.6128</v>
      </c>
      <c r="R16" s="15">
        <v>0</v>
      </c>
      <c r="S16" s="15">
        <v>0</v>
      </c>
      <c r="T16" s="15">
        <v>0</v>
      </c>
      <c r="U16" s="13" t="s">
        <v>54</v>
      </c>
      <c r="V16" s="15">
        <v>0</v>
      </c>
      <c r="W16" s="15">
        <v>-143572.07999999999</v>
      </c>
      <c r="X16" s="13" t="s">
        <v>84</v>
      </c>
      <c r="Y16" s="15">
        <v>-22971.532800000001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90</v>
      </c>
      <c r="B17" s="14" t="s">
        <v>95</v>
      </c>
      <c r="C17" s="13" t="s">
        <v>47</v>
      </c>
      <c r="D17" s="13" t="s">
        <v>48</v>
      </c>
      <c r="E17" s="13" t="s">
        <v>49</v>
      </c>
      <c r="F17" s="13" t="s">
        <v>286</v>
      </c>
      <c r="G17" s="13" t="s">
        <v>51</v>
      </c>
      <c r="H17" s="13" t="s">
        <v>96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f t="shared" si="0"/>
        <v>11576767.099450005</v>
      </c>
      <c r="R17" s="15">
        <v>0</v>
      </c>
      <c r="S17" s="15">
        <v>9188968.5422500055</v>
      </c>
      <c r="T17" s="15">
        <v>0</v>
      </c>
      <c r="U17" s="13" t="s">
        <v>54</v>
      </c>
      <c r="V17" s="15">
        <v>0</v>
      </c>
      <c r="W17" s="15">
        <v>2058447.0321</v>
      </c>
      <c r="X17" s="13" t="s">
        <v>84</v>
      </c>
      <c r="Y17" s="15">
        <v>329351.52509999997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94</v>
      </c>
      <c r="B18" s="17">
        <v>43781</v>
      </c>
      <c r="C18" s="13" t="s">
        <v>47</v>
      </c>
      <c r="D18" s="13" t="s">
        <v>63</v>
      </c>
      <c r="E18" s="13" t="s">
        <v>64</v>
      </c>
      <c r="F18" s="13" t="s">
        <v>297</v>
      </c>
      <c r="G18" s="13" t="s">
        <v>51</v>
      </c>
      <c r="H18" s="13" t="s">
        <v>298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299</v>
      </c>
      <c r="P18" s="13" t="s">
        <v>50</v>
      </c>
      <c r="Q18" s="15">
        <f t="shared" si="0"/>
        <v>0</v>
      </c>
      <c r="R18" s="15">
        <v>0</v>
      </c>
      <c r="S18" s="15">
        <v>0</v>
      </c>
      <c r="T18" s="15">
        <v>0</v>
      </c>
      <c r="U18" s="13" t="s">
        <v>54</v>
      </c>
      <c r="V18" s="15">
        <v>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97</v>
      </c>
      <c r="B19" s="14" t="s">
        <v>95</v>
      </c>
      <c r="C19" s="13" t="s">
        <v>47</v>
      </c>
      <c r="D19" s="13" t="s">
        <v>66</v>
      </c>
      <c r="E19" s="13" t="s">
        <v>67</v>
      </c>
      <c r="F19" s="13" t="s">
        <v>306</v>
      </c>
      <c r="G19" s="13" t="s">
        <v>51</v>
      </c>
      <c r="H19" s="13" t="s">
        <v>98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f t="shared" si="0"/>
        <v>1294019.4978</v>
      </c>
      <c r="R19" s="15">
        <v>0</v>
      </c>
      <c r="S19" s="15">
        <v>1048288.1949999999</v>
      </c>
      <c r="T19" s="15">
        <v>0</v>
      </c>
      <c r="U19" s="13" t="s">
        <v>54</v>
      </c>
      <c r="V19" s="15">
        <v>0</v>
      </c>
      <c r="W19" s="15">
        <v>211837.33</v>
      </c>
      <c r="X19" s="13" t="s">
        <v>84</v>
      </c>
      <c r="Y19" s="15">
        <v>33893.972800000003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99</v>
      </c>
      <c r="B20" s="14" t="s">
        <v>95</v>
      </c>
      <c r="C20" s="13" t="s">
        <v>47</v>
      </c>
      <c r="D20" s="13" t="s">
        <v>66</v>
      </c>
      <c r="E20" s="13" t="s">
        <v>67</v>
      </c>
      <c r="F20" s="13" t="s">
        <v>306</v>
      </c>
      <c r="G20" s="13" t="s">
        <v>51</v>
      </c>
      <c r="H20" s="13" t="s">
        <v>100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101</v>
      </c>
      <c r="P20" s="13" t="s">
        <v>102</v>
      </c>
      <c r="Q20" s="15">
        <f t="shared" si="0"/>
        <v>280043.2</v>
      </c>
      <c r="R20" s="15">
        <v>0</v>
      </c>
      <c r="S20" s="15">
        <v>110080</v>
      </c>
      <c r="T20" s="15">
        <v>146520</v>
      </c>
      <c r="U20" s="13" t="s">
        <v>84</v>
      </c>
      <c r="V20" s="15">
        <v>23443.200000000001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103</v>
      </c>
      <c r="B21" s="14" t="s">
        <v>95</v>
      </c>
      <c r="C21" s="13" t="s">
        <v>47</v>
      </c>
      <c r="D21" s="13" t="s">
        <v>66</v>
      </c>
      <c r="E21" s="13" t="s">
        <v>67</v>
      </c>
      <c r="F21" s="13" t="s">
        <v>306</v>
      </c>
      <c r="G21" s="13" t="s">
        <v>51</v>
      </c>
      <c r="H21" s="13" t="s">
        <v>104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f t="shared" si="0"/>
        <v>11345367.764450001</v>
      </c>
      <c r="R21" s="15">
        <v>0</v>
      </c>
      <c r="S21" s="15">
        <v>9063027.3050000016</v>
      </c>
      <c r="T21" s="15">
        <v>0</v>
      </c>
      <c r="U21" s="13" t="s">
        <v>54</v>
      </c>
      <c r="V21" s="15">
        <v>0</v>
      </c>
      <c r="W21" s="15">
        <v>1920765.3112499996</v>
      </c>
      <c r="X21" s="13" t="s">
        <v>54</v>
      </c>
      <c r="Y21" s="15">
        <v>307322.4498</v>
      </c>
      <c r="Z21" s="15">
        <v>0</v>
      </c>
      <c r="AA21" s="13" t="s">
        <v>54</v>
      </c>
      <c r="AB21" s="15">
        <v>0</v>
      </c>
      <c r="AC21" s="15">
        <v>50233.98</v>
      </c>
      <c r="AD21" s="13" t="s">
        <v>55</v>
      </c>
      <c r="AE21" s="15">
        <v>4018.7184000000002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105</v>
      </c>
      <c r="B22" s="14" t="s">
        <v>95</v>
      </c>
      <c r="C22" s="13" t="s">
        <v>47</v>
      </c>
      <c r="D22" s="13" t="s">
        <v>81</v>
      </c>
      <c r="E22" s="13" t="s">
        <v>82</v>
      </c>
      <c r="F22" s="13" t="s">
        <v>289</v>
      </c>
      <c r="G22" s="13" t="s">
        <v>51</v>
      </c>
      <c r="H22" s="13" t="s">
        <v>106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 t="shared" si="0"/>
        <v>7810495.3902999982</v>
      </c>
      <c r="R22" s="15">
        <v>0</v>
      </c>
      <c r="S22" s="15">
        <v>6449553.004999998</v>
      </c>
      <c r="T22" s="15">
        <v>0</v>
      </c>
      <c r="U22" s="13" t="s">
        <v>54</v>
      </c>
      <c r="V22" s="15">
        <v>0</v>
      </c>
      <c r="W22" s="15">
        <v>1173226.1942</v>
      </c>
      <c r="X22" s="13" t="s">
        <v>54</v>
      </c>
      <c r="Y22" s="15">
        <v>187716.19109999997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84</v>
      </c>
      <c r="B23" s="17">
        <v>43781</v>
      </c>
      <c r="C23" s="13" t="s">
        <v>47</v>
      </c>
      <c r="D23" s="13" t="s">
        <v>91</v>
      </c>
      <c r="E23" s="13" t="s">
        <v>92</v>
      </c>
      <c r="F23" s="13" t="s">
        <v>312</v>
      </c>
      <c r="G23" s="13" t="s">
        <v>51</v>
      </c>
      <c r="H23" s="13" t="s">
        <v>93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f t="shared" si="0"/>
        <v>451416.95940000005</v>
      </c>
      <c r="R23" s="15">
        <v>0</v>
      </c>
      <c r="S23" s="15">
        <v>288025.05500000005</v>
      </c>
      <c r="T23" s="15">
        <v>0</v>
      </c>
      <c r="U23" s="13" t="s">
        <v>54</v>
      </c>
      <c r="V23" s="15">
        <v>0</v>
      </c>
      <c r="W23" s="15">
        <v>140855.09</v>
      </c>
      <c r="X23" s="13" t="s">
        <v>54</v>
      </c>
      <c r="Y23" s="15">
        <v>22536.814400000003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108</v>
      </c>
      <c r="B24" s="14" t="s">
        <v>95</v>
      </c>
      <c r="C24" s="13" t="s">
        <v>47</v>
      </c>
      <c r="D24" s="13" t="s">
        <v>91</v>
      </c>
      <c r="E24" s="13" t="s">
        <v>92</v>
      </c>
      <c r="F24" s="13" t="s">
        <v>312</v>
      </c>
      <c r="G24" s="13" t="s">
        <v>51</v>
      </c>
      <c r="H24" s="13" t="s">
        <v>107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 t="shared" si="0"/>
        <v>169617.53</v>
      </c>
      <c r="R24" s="15">
        <v>0</v>
      </c>
      <c r="S24" s="15">
        <v>169617.53</v>
      </c>
      <c r="T24" s="15">
        <v>0</v>
      </c>
      <c r="U24" s="13" t="s">
        <v>54</v>
      </c>
      <c r="V24" s="15">
        <v>0</v>
      </c>
      <c r="W24" s="15">
        <v>0</v>
      </c>
      <c r="X24" s="13" t="s">
        <v>54</v>
      </c>
      <c r="Y24" s="15">
        <v>0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111</v>
      </c>
      <c r="B25" s="14" t="s">
        <v>109</v>
      </c>
      <c r="C25" s="13" t="s">
        <v>47</v>
      </c>
      <c r="D25" s="13" t="s">
        <v>48</v>
      </c>
      <c r="E25" s="13" t="s">
        <v>49</v>
      </c>
      <c r="F25" s="13" t="s">
        <v>287</v>
      </c>
      <c r="G25" s="13" t="s">
        <v>51</v>
      </c>
      <c r="H25" s="13" t="s">
        <v>110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f t="shared" si="0"/>
        <v>14166002.122499993</v>
      </c>
      <c r="R25" s="15">
        <v>0</v>
      </c>
      <c r="S25" s="15">
        <v>11479440.181100022</v>
      </c>
      <c r="T25" s="15">
        <v>0</v>
      </c>
      <c r="U25" s="13" t="s">
        <v>54</v>
      </c>
      <c r="V25" s="15">
        <v>0</v>
      </c>
      <c r="W25" s="15">
        <v>2316001.6735999803</v>
      </c>
      <c r="X25" s="13" t="s">
        <v>84</v>
      </c>
      <c r="Y25" s="15">
        <v>370560.26779999002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113</v>
      </c>
      <c r="B26" s="14" t="s">
        <v>109</v>
      </c>
      <c r="C26" s="13" t="s">
        <v>47</v>
      </c>
      <c r="D26" s="13" t="s">
        <v>63</v>
      </c>
      <c r="E26" s="13" t="s">
        <v>64</v>
      </c>
      <c r="F26" s="13" t="s">
        <v>300</v>
      </c>
      <c r="G26" s="13" t="s">
        <v>51</v>
      </c>
      <c r="H26" s="13" t="s">
        <v>112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53</v>
      </c>
      <c r="P26" s="13" t="s">
        <v>50</v>
      </c>
      <c r="Q26" s="15">
        <f t="shared" si="0"/>
        <v>7954796.8188499995</v>
      </c>
      <c r="R26" s="15">
        <v>0</v>
      </c>
      <c r="S26" s="15">
        <v>6533364.7199999997</v>
      </c>
      <c r="T26" s="15">
        <v>0</v>
      </c>
      <c r="U26" s="13" t="s">
        <v>54</v>
      </c>
      <c r="V26" s="15">
        <v>0</v>
      </c>
      <c r="W26" s="15">
        <v>1225372.4989500002</v>
      </c>
      <c r="X26" s="13" t="s">
        <v>54</v>
      </c>
      <c r="Y26" s="15">
        <v>196059.59990000006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117</v>
      </c>
      <c r="B27" s="14" t="s">
        <v>109</v>
      </c>
      <c r="C27" s="13" t="s">
        <v>47</v>
      </c>
      <c r="D27" s="13" t="s">
        <v>63</v>
      </c>
      <c r="E27" s="13" t="s">
        <v>64</v>
      </c>
      <c r="F27" s="13" t="s">
        <v>300</v>
      </c>
      <c r="G27" s="13" t="s">
        <v>51</v>
      </c>
      <c r="H27" s="13" t="s">
        <v>114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115</v>
      </c>
      <c r="P27" s="13" t="s">
        <v>116</v>
      </c>
      <c r="Q27" s="15">
        <f t="shared" si="0"/>
        <v>162133.04999999999</v>
      </c>
      <c r="R27" s="15">
        <v>0</v>
      </c>
      <c r="S27" s="15">
        <v>162133.04999999999</v>
      </c>
      <c r="T27" s="15">
        <v>0</v>
      </c>
      <c r="U27" s="13" t="s">
        <v>54</v>
      </c>
      <c r="V27" s="15">
        <v>0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119</v>
      </c>
      <c r="B28" s="14" t="s">
        <v>109</v>
      </c>
      <c r="C28" s="13" t="s">
        <v>47</v>
      </c>
      <c r="D28" s="13" t="s">
        <v>63</v>
      </c>
      <c r="E28" s="13" t="s">
        <v>64</v>
      </c>
      <c r="F28" s="13" t="s">
        <v>300</v>
      </c>
      <c r="G28" s="13" t="s">
        <v>51</v>
      </c>
      <c r="H28" s="13" t="s">
        <v>118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f t="shared" si="0"/>
        <v>492695.97</v>
      </c>
      <c r="R28" s="15">
        <v>0</v>
      </c>
      <c r="S28" s="15">
        <v>383811.12</v>
      </c>
      <c r="T28" s="15">
        <v>0</v>
      </c>
      <c r="U28" s="13" t="s">
        <v>54</v>
      </c>
      <c r="V28" s="15">
        <v>0</v>
      </c>
      <c r="W28" s="15">
        <v>93866.25</v>
      </c>
      <c r="X28" s="13" t="s">
        <v>84</v>
      </c>
      <c r="Y28" s="15">
        <v>15018.6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123</v>
      </c>
      <c r="B29" s="14" t="s">
        <v>109</v>
      </c>
      <c r="C29" s="13" t="s">
        <v>47</v>
      </c>
      <c r="D29" s="13" t="s">
        <v>63</v>
      </c>
      <c r="E29" s="13" t="s">
        <v>64</v>
      </c>
      <c r="F29" s="13" t="s">
        <v>300</v>
      </c>
      <c r="G29" s="13" t="s">
        <v>51</v>
      </c>
      <c r="H29" s="13" t="s">
        <v>120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121</v>
      </c>
      <c r="P29" s="13" t="s">
        <v>122</v>
      </c>
      <c r="Q29" s="15">
        <f t="shared" si="0"/>
        <v>114016.8</v>
      </c>
      <c r="R29" s="15">
        <v>0</v>
      </c>
      <c r="S29" s="15">
        <v>114016.8</v>
      </c>
      <c r="T29" s="15">
        <v>0</v>
      </c>
      <c r="U29" s="13" t="s">
        <v>54</v>
      </c>
      <c r="V29" s="15">
        <v>0</v>
      </c>
      <c r="W29" s="15">
        <v>0</v>
      </c>
      <c r="X29" s="13" t="s">
        <v>54</v>
      </c>
      <c r="Y29" s="15">
        <v>0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125</v>
      </c>
      <c r="B30" s="14" t="s">
        <v>109</v>
      </c>
      <c r="C30" s="13" t="s">
        <v>47</v>
      </c>
      <c r="D30" s="13" t="s">
        <v>63</v>
      </c>
      <c r="E30" s="13" t="s">
        <v>64</v>
      </c>
      <c r="F30" s="13" t="s">
        <v>300</v>
      </c>
      <c r="G30" s="13" t="s">
        <v>51</v>
      </c>
      <c r="H30" s="13" t="s">
        <v>124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53</v>
      </c>
      <c r="P30" s="13" t="s">
        <v>50</v>
      </c>
      <c r="Q30" s="15">
        <f t="shared" si="0"/>
        <v>2578474.0807999996</v>
      </c>
      <c r="R30" s="15">
        <v>0</v>
      </c>
      <c r="S30" s="15">
        <v>2018313.1199999996</v>
      </c>
      <c r="T30" s="15">
        <v>0</v>
      </c>
      <c r="U30" s="13" t="s">
        <v>54</v>
      </c>
      <c r="V30" s="15">
        <v>0</v>
      </c>
      <c r="W30" s="15">
        <v>482897.37999999995</v>
      </c>
      <c r="X30" s="13" t="s">
        <v>54</v>
      </c>
      <c r="Y30" s="15">
        <v>77263.580799999996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127</v>
      </c>
      <c r="B31" s="14" t="s">
        <v>109</v>
      </c>
      <c r="C31" s="13" t="s">
        <v>47</v>
      </c>
      <c r="D31" s="13" t="s">
        <v>66</v>
      </c>
      <c r="E31" s="13" t="s">
        <v>67</v>
      </c>
      <c r="F31" s="13" t="s">
        <v>307</v>
      </c>
      <c r="G31" s="13" t="s">
        <v>51</v>
      </c>
      <c r="H31" s="13" t="s">
        <v>126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 t="shared" si="0"/>
        <v>9785387.8823500052</v>
      </c>
      <c r="R31" s="15">
        <v>0</v>
      </c>
      <c r="S31" s="15">
        <v>7735907.6395500051</v>
      </c>
      <c r="T31" s="15">
        <v>0</v>
      </c>
      <c r="U31" s="13" t="s">
        <v>54</v>
      </c>
      <c r="V31" s="15">
        <v>0</v>
      </c>
      <c r="W31" s="15">
        <v>1766793.3127000004</v>
      </c>
      <c r="X31" s="13" t="s">
        <v>54</v>
      </c>
      <c r="Y31" s="15">
        <v>282686.93010000006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129</v>
      </c>
      <c r="B32" s="14" t="s">
        <v>109</v>
      </c>
      <c r="C32" s="13" t="s">
        <v>47</v>
      </c>
      <c r="D32" s="13" t="s">
        <v>81</v>
      </c>
      <c r="E32" s="13" t="s">
        <v>82</v>
      </c>
      <c r="F32" s="13" t="s">
        <v>290</v>
      </c>
      <c r="G32" s="13" t="s">
        <v>51</v>
      </c>
      <c r="H32" s="13" t="s">
        <v>128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f t="shared" si="0"/>
        <v>1420464.6746</v>
      </c>
      <c r="R32" s="15">
        <v>0</v>
      </c>
      <c r="S32" s="15">
        <v>1343783.385</v>
      </c>
      <c r="T32" s="15">
        <v>0</v>
      </c>
      <c r="U32" s="13" t="s">
        <v>54</v>
      </c>
      <c r="V32" s="15">
        <v>0</v>
      </c>
      <c r="W32" s="15">
        <v>66104.56</v>
      </c>
      <c r="X32" s="13" t="s">
        <v>54</v>
      </c>
      <c r="Y32" s="15">
        <v>10576.729599999999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132</v>
      </c>
      <c r="B33" s="14" t="s">
        <v>130</v>
      </c>
      <c r="C33" s="13" t="s">
        <v>47</v>
      </c>
      <c r="D33" s="13" t="s">
        <v>48</v>
      </c>
      <c r="E33" s="13" t="s">
        <v>49</v>
      </c>
      <c r="F33" s="13" t="s">
        <v>288</v>
      </c>
      <c r="G33" s="13" t="s">
        <v>51</v>
      </c>
      <c r="H33" s="13" t="s">
        <v>131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f t="shared" si="0"/>
        <v>10175205.965050001</v>
      </c>
      <c r="R33" s="15">
        <v>0</v>
      </c>
      <c r="S33" s="15">
        <v>7825884.2622500006</v>
      </c>
      <c r="T33" s="15">
        <v>0</v>
      </c>
      <c r="U33" s="13" t="s">
        <v>54</v>
      </c>
      <c r="V33" s="15">
        <v>0</v>
      </c>
      <c r="W33" s="15">
        <v>2025277.3299999998</v>
      </c>
      <c r="X33" s="13" t="s">
        <v>54</v>
      </c>
      <c r="Y33" s="15">
        <v>324044.37280000001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136</v>
      </c>
      <c r="B34" s="14" t="s">
        <v>130</v>
      </c>
      <c r="C34" s="13" t="s">
        <v>47</v>
      </c>
      <c r="D34" s="13" t="s">
        <v>48</v>
      </c>
      <c r="E34" s="13" t="s">
        <v>49</v>
      </c>
      <c r="F34" s="13" t="s">
        <v>288</v>
      </c>
      <c r="G34" s="13" t="s">
        <v>51</v>
      </c>
      <c r="H34" s="13" t="s">
        <v>133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134</v>
      </c>
      <c r="P34" s="13" t="s">
        <v>135</v>
      </c>
      <c r="Q34" s="15">
        <f t="shared" si="0"/>
        <v>353018.0024</v>
      </c>
      <c r="R34" s="15">
        <v>0</v>
      </c>
      <c r="S34" s="15">
        <v>272551.53999999998</v>
      </c>
      <c r="T34" s="15">
        <v>69367.64</v>
      </c>
      <c r="U34" s="13" t="s">
        <v>84</v>
      </c>
      <c r="V34" s="15">
        <v>11098.822399999999</v>
      </c>
      <c r="W34" s="15">
        <v>0</v>
      </c>
      <c r="X34" s="13" t="s">
        <v>54</v>
      </c>
      <c r="Y34" s="15">
        <v>0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138</v>
      </c>
      <c r="B35" s="14" t="s">
        <v>130</v>
      </c>
      <c r="C35" s="13" t="s">
        <v>47</v>
      </c>
      <c r="D35" s="13" t="s">
        <v>48</v>
      </c>
      <c r="E35" s="13" t="s">
        <v>49</v>
      </c>
      <c r="F35" s="13" t="s">
        <v>288</v>
      </c>
      <c r="G35" s="13" t="s">
        <v>51</v>
      </c>
      <c r="H35" s="13" t="s">
        <v>137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f t="shared" si="0"/>
        <v>2147397.3503999999</v>
      </c>
      <c r="R35" s="15">
        <v>0</v>
      </c>
      <c r="S35" s="15">
        <v>1699090.48</v>
      </c>
      <c r="T35" s="15">
        <v>0</v>
      </c>
      <c r="U35" s="13" t="s">
        <v>54</v>
      </c>
      <c r="V35" s="15">
        <v>0</v>
      </c>
      <c r="W35" s="15">
        <v>386471.43999999994</v>
      </c>
      <c r="X35" s="13" t="s">
        <v>54</v>
      </c>
      <c r="Y35" s="15">
        <v>61835.430400000005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140</v>
      </c>
      <c r="B36" s="14" t="s">
        <v>130</v>
      </c>
      <c r="C36" s="13" t="s">
        <v>47</v>
      </c>
      <c r="D36" s="13" t="s">
        <v>48</v>
      </c>
      <c r="E36" s="13" t="s">
        <v>49</v>
      </c>
      <c r="F36" s="13" t="s">
        <v>288</v>
      </c>
      <c r="G36" s="13" t="s">
        <v>51</v>
      </c>
      <c r="H36" s="13" t="s">
        <v>139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115</v>
      </c>
      <c r="P36" s="13" t="s">
        <v>116</v>
      </c>
      <c r="Q36" s="15">
        <f t="shared" si="0"/>
        <v>54329.415000000001</v>
      </c>
      <c r="R36" s="15">
        <v>0</v>
      </c>
      <c r="S36" s="15">
        <v>54329.415000000001</v>
      </c>
      <c r="T36" s="15">
        <v>0</v>
      </c>
      <c r="U36" s="13" t="s">
        <v>54</v>
      </c>
      <c r="V36" s="15">
        <v>0</v>
      </c>
      <c r="W36" s="15">
        <v>0</v>
      </c>
      <c r="X36" s="13" t="s">
        <v>54</v>
      </c>
      <c r="Y36" s="15">
        <v>0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142</v>
      </c>
      <c r="B37" s="14" t="s">
        <v>130</v>
      </c>
      <c r="C37" s="13" t="s">
        <v>47</v>
      </c>
      <c r="D37" s="13" t="s">
        <v>48</v>
      </c>
      <c r="E37" s="13" t="s">
        <v>49</v>
      </c>
      <c r="F37" s="13" t="s">
        <v>288</v>
      </c>
      <c r="G37" s="13" t="s">
        <v>51</v>
      </c>
      <c r="H37" s="13" t="s">
        <v>141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 t="shared" si="0"/>
        <v>4901357.242300001</v>
      </c>
      <c r="R37" s="15">
        <v>0</v>
      </c>
      <c r="S37" s="15">
        <v>3632026.6300000008</v>
      </c>
      <c r="T37" s="15">
        <v>0</v>
      </c>
      <c r="U37" s="13" t="s">
        <v>54</v>
      </c>
      <c r="V37" s="15">
        <v>0</v>
      </c>
      <c r="W37" s="15">
        <v>1094250.5278999999</v>
      </c>
      <c r="X37" s="13" t="s">
        <v>54</v>
      </c>
      <c r="Y37" s="15">
        <v>175080.08439999999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144</v>
      </c>
      <c r="B38" s="14" t="s">
        <v>130</v>
      </c>
      <c r="C38" s="13" t="s">
        <v>47</v>
      </c>
      <c r="D38" s="13" t="s">
        <v>63</v>
      </c>
      <c r="E38" s="13" t="s">
        <v>64</v>
      </c>
      <c r="F38" s="13" t="s">
        <v>301</v>
      </c>
      <c r="G38" s="13" t="s">
        <v>51</v>
      </c>
      <c r="H38" s="13" t="s">
        <v>143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 t="shared" si="0"/>
        <v>888461.80679999979</v>
      </c>
      <c r="R38" s="15">
        <v>0</v>
      </c>
      <c r="S38" s="15">
        <v>576686.30999999982</v>
      </c>
      <c r="T38" s="15">
        <v>0</v>
      </c>
      <c r="U38" s="13" t="s">
        <v>54</v>
      </c>
      <c r="V38" s="15">
        <v>0</v>
      </c>
      <c r="W38" s="15">
        <v>268771.98000000004</v>
      </c>
      <c r="X38" s="13" t="s">
        <v>84</v>
      </c>
      <c r="Y38" s="15">
        <v>43003.516799999998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148</v>
      </c>
      <c r="B39" s="14" t="s">
        <v>130</v>
      </c>
      <c r="C39" s="13" t="s">
        <v>47</v>
      </c>
      <c r="D39" s="13" t="s">
        <v>63</v>
      </c>
      <c r="E39" s="13" t="s">
        <v>64</v>
      </c>
      <c r="F39" s="13" t="s">
        <v>301</v>
      </c>
      <c r="G39" s="13" t="s">
        <v>51</v>
      </c>
      <c r="H39" s="13" t="s">
        <v>145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146</v>
      </c>
      <c r="P39" s="13" t="s">
        <v>147</v>
      </c>
      <c r="Q39" s="15">
        <f t="shared" si="0"/>
        <v>179369.05600000001</v>
      </c>
      <c r="R39" s="15">
        <v>0</v>
      </c>
      <c r="S39" s="15">
        <v>122620</v>
      </c>
      <c r="T39" s="15">
        <v>48921.599999999999</v>
      </c>
      <c r="U39" s="13" t="s">
        <v>84</v>
      </c>
      <c r="V39" s="15">
        <v>7827.4560000000001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150</v>
      </c>
      <c r="B40" s="14" t="s">
        <v>130</v>
      </c>
      <c r="C40" s="13" t="s">
        <v>47</v>
      </c>
      <c r="D40" s="13" t="s">
        <v>63</v>
      </c>
      <c r="E40" s="13" t="s">
        <v>64</v>
      </c>
      <c r="F40" s="13" t="s">
        <v>301</v>
      </c>
      <c r="G40" s="13" t="s">
        <v>51</v>
      </c>
      <c r="H40" s="13" t="s">
        <v>149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f t="shared" ref="Q40:Q71" si="1">SUM(S40:AP40)</f>
        <v>8119759.8390499996</v>
      </c>
      <c r="R40" s="15">
        <v>0</v>
      </c>
      <c r="S40" s="15">
        <v>6786326.6614999995</v>
      </c>
      <c r="T40" s="15">
        <v>0</v>
      </c>
      <c r="U40" s="13" t="s">
        <v>54</v>
      </c>
      <c r="V40" s="15">
        <v>0</v>
      </c>
      <c r="W40" s="15">
        <v>1149511.35995</v>
      </c>
      <c r="X40" s="13" t="s">
        <v>84</v>
      </c>
      <c r="Y40" s="15">
        <v>183921.81760000001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152</v>
      </c>
      <c r="B41" s="14" t="s">
        <v>130</v>
      </c>
      <c r="C41" s="13" t="s">
        <v>47</v>
      </c>
      <c r="D41" s="13" t="s">
        <v>66</v>
      </c>
      <c r="E41" s="13" t="s">
        <v>67</v>
      </c>
      <c r="F41" s="13" t="s">
        <v>308</v>
      </c>
      <c r="G41" s="13" t="s">
        <v>51</v>
      </c>
      <c r="H41" s="13" t="s">
        <v>151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f t="shared" si="1"/>
        <v>9131189.2939500026</v>
      </c>
      <c r="R41" s="15">
        <v>0</v>
      </c>
      <c r="S41" s="15">
        <v>6983159.3750000019</v>
      </c>
      <c r="T41" s="15">
        <v>0</v>
      </c>
      <c r="U41" s="13" t="s">
        <v>54</v>
      </c>
      <c r="V41" s="15">
        <v>0</v>
      </c>
      <c r="W41" s="15">
        <v>1851749.9301499999</v>
      </c>
      <c r="X41" s="13" t="s">
        <v>84</v>
      </c>
      <c r="Y41" s="15">
        <v>296279.98880000005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157</v>
      </c>
      <c r="B42" s="14" t="s">
        <v>130</v>
      </c>
      <c r="C42" s="13" t="s">
        <v>47</v>
      </c>
      <c r="D42" s="13" t="s">
        <v>66</v>
      </c>
      <c r="E42" s="13" t="s">
        <v>67</v>
      </c>
      <c r="F42" s="13" t="s">
        <v>308</v>
      </c>
      <c r="G42" s="13" t="s">
        <v>70</v>
      </c>
      <c r="H42" s="13" t="s">
        <v>50</v>
      </c>
      <c r="I42" s="15" t="s">
        <v>153</v>
      </c>
      <c r="J42" s="15" t="s">
        <v>50</v>
      </c>
      <c r="K42" s="15" t="s">
        <v>154</v>
      </c>
      <c r="L42" s="15" t="s">
        <v>130</v>
      </c>
      <c r="M42" s="15">
        <v>16036</v>
      </c>
      <c r="N42" s="13" t="s">
        <v>73</v>
      </c>
      <c r="O42" s="13" t="s">
        <v>155</v>
      </c>
      <c r="P42" s="13" t="s">
        <v>156</v>
      </c>
      <c r="Q42" s="15">
        <f t="shared" si="1"/>
        <v>-16036</v>
      </c>
      <c r="R42" s="15">
        <v>0</v>
      </c>
      <c r="S42" s="15">
        <v>-16036</v>
      </c>
      <c r="T42" s="15">
        <v>0</v>
      </c>
      <c r="U42" s="13" t="s">
        <v>54</v>
      </c>
      <c r="V42" s="15">
        <v>0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159</v>
      </c>
      <c r="B43" s="14" t="s">
        <v>130</v>
      </c>
      <c r="C43" s="13" t="s">
        <v>47</v>
      </c>
      <c r="D43" s="13" t="s">
        <v>81</v>
      </c>
      <c r="E43" s="13" t="s">
        <v>82</v>
      </c>
      <c r="F43" s="13" t="s">
        <v>291</v>
      </c>
      <c r="G43" s="13" t="s">
        <v>51</v>
      </c>
      <c r="H43" s="13" t="s">
        <v>158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f t="shared" si="1"/>
        <v>234133.35500000001</v>
      </c>
      <c r="R43" s="15">
        <v>0</v>
      </c>
      <c r="S43" s="15">
        <v>202360.95500000002</v>
      </c>
      <c r="T43" s="15">
        <v>0</v>
      </c>
      <c r="U43" s="13" t="s">
        <v>54</v>
      </c>
      <c r="V43" s="15">
        <v>0</v>
      </c>
      <c r="W43" s="15">
        <v>27390</v>
      </c>
      <c r="X43" s="13" t="s">
        <v>54</v>
      </c>
      <c r="Y43" s="15">
        <v>4382.3999999999996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162</v>
      </c>
      <c r="B44" s="14" t="s">
        <v>160</v>
      </c>
      <c r="C44" s="13" t="s">
        <v>47</v>
      </c>
      <c r="D44" s="13" t="s">
        <v>48</v>
      </c>
      <c r="E44" s="13" t="s">
        <v>49</v>
      </c>
      <c r="F44" s="13" t="s">
        <v>289</v>
      </c>
      <c r="G44" s="13" t="s">
        <v>51</v>
      </c>
      <c r="H44" s="13" t="s">
        <v>161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 t="shared" si="1"/>
        <v>1732118.5628</v>
      </c>
      <c r="R44" s="15">
        <v>0</v>
      </c>
      <c r="S44" s="15">
        <v>1335701.23</v>
      </c>
      <c r="T44" s="15">
        <v>0</v>
      </c>
      <c r="U44" s="13" t="s">
        <v>54</v>
      </c>
      <c r="V44" s="15">
        <v>0</v>
      </c>
      <c r="W44" s="15">
        <v>341739.07999999996</v>
      </c>
      <c r="X44" s="13" t="s">
        <v>54</v>
      </c>
      <c r="Y44" s="15">
        <v>54678.252799999995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166</v>
      </c>
      <c r="B45" s="14" t="s">
        <v>160</v>
      </c>
      <c r="C45" s="13" t="s">
        <v>47</v>
      </c>
      <c r="D45" s="13" t="s">
        <v>48</v>
      </c>
      <c r="E45" s="13" t="s">
        <v>49</v>
      </c>
      <c r="F45" s="13" t="s">
        <v>289</v>
      </c>
      <c r="G45" s="13" t="s">
        <v>51</v>
      </c>
      <c r="H45" s="13" t="s">
        <v>163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164</v>
      </c>
      <c r="P45" s="13" t="s">
        <v>165</v>
      </c>
      <c r="Q45" s="15">
        <f t="shared" si="1"/>
        <v>89768.25</v>
      </c>
      <c r="R45" s="15">
        <v>0</v>
      </c>
      <c r="S45" s="15">
        <v>89768.25</v>
      </c>
      <c r="T45" s="15">
        <v>0</v>
      </c>
      <c r="U45" s="13" t="s">
        <v>54</v>
      </c>
      <c r="V45" s="15">
        <v>0</v>
      </c>
      <c r="W45" s="15">
        <v>0</v>
      </c>
      <c r="X45" s="13" t="s">
        <v>54</v>
      </c>
      <c r="Y45" s="15">
        <v>0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168</v>
      </c>
      <c r="B46" s="14" t="s">
        <v>160</v>
      </c>
      <c r="C46" s="13" t="s">
        <v>47</v>
      </c>
      <c r="D46" s="13" t="s">
        <v>48</v>
      </c>
      <c r="E46" s="13" t="s">
        <v>49</v>
      </c>
      <c r="F46" s="13" t="s">
        <v>289</v>
      </c>
      <c r="G46" s="13" t="s">
        <v>51</v>
      </c>
      <c r="H46" s="13" t="s">
        <v>167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5">
        <f t="shared" si="1"/>
        <v>14392391.714900004</v>
      </c>
      <c r="R46" s="15">
        <v>0</v>
      </c>
      <c r="S46" s="15">
        <v>11521300.320000004</v>
      </c>
      <c r="T46" s="15">
        <v>0</v>
      </c>
      <c r="U46" s="13" t="s">
        <v>54</v>
      </c>
      <c r="V46" s="15">
        <v>0</v>
      </c>
      <c r="W46" s="15">
        <v>2475078.7887000004</v>
      </c>
      <c r="X46" s="13" t="s">
        <v>84</v>
      </c>
      <c r="Y46" s="15">
        <v>396012.60620000015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170</v>
      </c>
      <c r="B47" s="14" t="s">
        <v>160</v>
      </c>
      <c r="C47" s="13" t="s">
        <v>47</v>
      </c>
      <c r="D47" s="13" t="s">
        <v>63</v>
      </c>
      <c r="E47" s="13" t="s">
        <v>64</v>
      </c>
      <c r="F47" s="13" t="s">
        <v>302</v>
      </c>
      <c r="G47" s="13" t="s">
        <v>51</v>
      </c>
      <c r="H47" s="13" t="s">
        <v>169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53</v>
      </c>
      <c r="P47" s="13" t="s">
        <v>50</v>
      </c>
      <c r="Q47" s="15">
        <f t="shared" si="1"/>
        <v>2530683.9253499997</v>
      </c>
      <c r="R47" s="15">
        <v>0</v>
      </c>
      <c r="S47" s="15">
        <v>1660247.9749999996</v>
      </c>
      <c r="T47" s="15">
        <v>0</v>
      </c>
      <c r="U47" s="13" t="s">
        <v>54</v>
      </c>
      <c r="V47" s="15">
        <v>0</v>
      </c>
      <c r="W47" s="15">
        <v>750375.81925000006</v>
      </c>
      <c r="X47" s="13" t="s">
        <v>54</v>
      </c>
      <c r="Y47" s="15">
        <v>120060.1311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174</v>
      </c>
      <c r="B48" s="14" t="s">
        <v>160</v>
      </c>
      <c r="C48" s="13" t="s">
        <v>47</v>
      </c>
      <c r="D48" s="13" t="s">
        <v>63</v>
      </c>
      <c r="E48" s="13" t="s">
        <v>64</v>
      </c>
      <c r="F48" s="13" t="s">
        <v>302</v>
      </c>
      <c r="G48" s="13" t="s">
        <v>51</v>
      </c>
      <c r="H48" s="13" t="s">
        <v>171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172</v>
      </c>
      <c r="P48" s="13" t="s">
        <v>173</v>
      </c>
      <c r="Q48" s="15">
        <f t="shared" si="1"/>
        <v>86057.625</v>
      </c>
      <c r="R48" s="15">
        <v>0</v>
      </c>
      <c r="S48" s="15">
        <v>86057.625</v>
      </c>
      <c r="T48" s="15">
        <v>0</v>
      </c>
      <c r="U48" s="13" t="s">
        <v>54</v>
      </c>
      <c r="V48" s="15">
        <v>0</v>
      </c>
      <c r="W48" s="15">
        <v>0</v>
      </c>
      <c r="X48" s="13" t="s">
        <v>54</v>
      </c>
      <c r="Y48" s="15">
        <v>0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176</v>
      </c>
      <c r="B49" s="14" t="s">
        <v>160</v>
      </c>
      <c r="C49" s="13" t="s">
        <v>47</v>
      </c>
      <c r="D49" s="13" t="s">
        <v>63</v>
      </c>
      <c r="E49" s="13" t="s">
        <v>64</v>
      </c>
      <c r="F49" s="13" t="s">
        <v>302</v>
      </c>
      <c r="G49" s="13" t="s">
        <v>51</v>
      </c>
      <c r="H49" s="13" t="s">
        <v>175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f t="shared" si="1"/>
        <v>10916005.033800002</v>
      </c>
      <c r="R49" s="15">
        <v>0</v>
      </c>
      <c r="S49" s="15">
        <v>8380518.1250000019</v>
      </c>
      <c r="T49" s="15">
        <v>0</v>
      </c>
      <c r="U49" s="13" t="s">
        <v>54</v>
      </c>
      <c r="V49" s="15">
        <v>0</v>
      </c>
      <c r="W49" s="15">
        <v>2185764.5765999998</v>
      </c>
      <c r="X49" s="13" t="s">
        <v>84</v>
      </c>
      <c r="Y49" s="15">
        <v>349722.33219999995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178</v>
      </c>
      <c r="B50" s="14" t="s">
        <v>160</v>
      </c>
      <c r="C50" s="13" t="s">
        <v>47</v>
      </c>
      <c r="D50" s="13" t="s">
        <v>66</v>
      </c>
      <c r="E50" s="13" t="s">
        <v>67</v>
      </c>
      <c r="F50" s="13" t="s">
        <v>309</v>
      </c>
      <c r="G50" s="13" t="s">
        <v>51</v>
      </c>
      <c r="H50" s="13" t="s">
        <v>177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f t="shared" si="1"/>
        <v>12193097.413399998</v>
      </c>
      <c r="R50" s="15">
        <v>0</v>
      </c>
      <c r="S50" s="15">
        <v>9227709.4349999987</v>
      </c>
      <c r="T50" s="15">
        <v>0</v>
      </c>
      <c r="U50" s="13" t="s">
        <v>54</v>
      </c>
      <c r="V50" s="15">
        <v>0</v>
      </c>
      <c r="W50" s="15">
        <v>2556368.9468999999</v>
      </c>
      <c r="X50" s="13" t="s">
        <v>54</v>
      </c>
      <c r="Y50" s="15">
        <v>409019.0315000001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180</v>
      </c>
      <c r="B51" s="14" t="s">
        <v>160</v>
      </c>
      <c r="C51" s="13" t="s">
        <v>47</v>
      </c>
      <c r="D51" s="13" t="s">
        <v>66</v>
      </c>
      <c r="E51" s="13" t="s">
        <v>67</v>
      </c>
      <c r="F51" s="13" t="s">
        <v>309</v>
      </c>
      <c r="G51" s="13" t="s">
        <v>51</v>
      </c>
      <c r="H51" s="13" t="s">
        <v>179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121</v>
      </c>
      <c r="P51" s="13" t="s">
        <v>122</v>
      </c>
      <c r="Q51" s="15">
        <f t="shared" si="1"/>
        <v>243086.65900000001</v>
      </c>
      <c r="R51" s="15">
        <v>0</v>
      </c>
      <c r="S51" s="15">
        <v>214098.95500000002</v>
      </c>
      <c r="T51" s="15">
        <v>24989.4</v>
      </c>
      <c r="U51" s="13" t="s">
        <v>84</v>
      </c>
      <c r="V51" s="15">
        <v>3998.3040000000001</v>
      </c>
      <c r="W51" s="15">
        <v>0</v>
      </c>
      <c r="X51" s="13" t="s">
        <v>54</v>
      </c>
      <c r="Y51" s="15">
        <v>0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182</v>
      </c>
      <c r="B52" s="14" t="s">
        <v>160</v>
      </c>
      <c r="C52" s="13" t="s">
        <v>47</v>
      </c>
      <c r="D52" s="13" t="s">
        <v>66</v>
      </c>
      <c r="E52" s="13" t="s">
        <v>67</v>
      </c>
      <c r="F52" s="13" t="s">
        <v>309</v>
      </c>
      <c r="G52" s="13" t="s">
        <v>51</v>
      </c>
      <c r="H52" s="13" t="s">
        <v>181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f t="shared" si="1"/>
        <v>899245.43919999991</v>
      </c>
      <c r="R52" s="15">
        <v>0</v>
      </c>
      <c r="S52" s="15">
        <v>753444.02999999991</v>
      </c>
      <c r="T52" s="15">
        <v>0</v>
      </c>
      <c r="U52" s="13" t="s">
        <v>54</v>
      </c>
      <c r="V52" s="15">
        <v>0</v>
      </c>
      <c r="W52" s="15">
        <v>125690.87</v>
      </c>
      <c r="X52" s="13" t="s">
        <v>54</v>
      </c>
      <c r="Y52" s="15">
        <v>20110.539200000003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184</v>
      </c>
      <c r="B53" s="14" t="s">
        <v>160</v>
      </c>
      <c r="C53" s="13" t="s">
        <v>47</v>
      </c>
      <c r="D53" s="13" t="s">
        <v>81</v>
      </c>
      <c r="E53" s="13" t="s">
        <v>82</v>
      </c>
      <c r="F53" s="13" t="s">
        <v>292</v>
      </c>
      <c r="G53" s="13" t="s">
        <v>51</v>
      </c>
      <c r="H53" s="13" t="s">
        <v>183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f t="shared" si="1"/>
        <v>5204769.9132999992</v>
      </c>
      <c r="R53" s="15">
        <v>0</v>
      </c>
      <c r="S53" s="15">
        <v>4166069.8449999997</v>
      </c>
      <c r="T53" s="15">
        <v>0</v>
      </c>
      <c r="U53" s="13" t="s">
        <v>54</v>
      </c>
      <c r="V53" s="15">
        <v>0</v>
      </c>
      <c r="W53" s="15">
        <v>895431.0933999999</v>
      </c>
      <c r="X53" s="13" t="s">
        <v>54</v>
      </c>
      <c r="Y53" s="15">
        <v>143268.9749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187</v>
      </c>
      <c r="B54" s="17">
        <v>43784</v>
      </c>
      <c r="C54" s="13" t="s">
        <v>47</v>
      </c>
      <c r="D54" s="13" t="s">
        <v>91</v>
      </c>
      <c r="E54" s="13" t="s">
        <v>92</v>
      </c>
      <c r="F54" s="13" t="s">
        <v>313</v>
      </c>
      <c r="G54" s="13" t="s">
        <v>51</v>
      </c>
      <c r="H54" s="13" t="s">
        <v>314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299</v>
      </c>
      <c r="P54" s="13"/>
      <c r="Q54" s="15">
        <f t="shared" si="1"/>
        <v>0</v>
      </c>
      <c r="R54" s="15">
        <v>0</v>
      </c>
      <c r="S54" s="15">
        <v>0</v>
      </c>
      <c r="T54" s="15">
        <v>0</v>
      </c>
      <c r="U54" s="13" t="s">
        <v>54</v>
      </c>
      <c r="V54" s="15">
        <v>0</v>
      </c>
      <c r="W54" s="15">
        <v>0</v>
      </c>
      <c r="X54" s="13" t="s">
        <v>54</v>
      </c>
      <c r="Y54" s="15">
        <v>0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189</v>
      </c>
      <c r="B55" s="14" t="s">
        <v>185</v>
      </c>
      <c r="C55" s="13" t="s">
        <v>47</v>
      </c>
      <c r="D55" s="13" t="s">
        <v>48</v>
      </c>
      <c r="E55" s="13" t="s">
        <v>49</v>
      </c>
      <c r="F55" s="13" t="s">
        <v>290</v>
      </c>
      <c r="G55" s="13" t="s">
        <v>51</v>
      </c>
      <c r="H55" s="13" t="s">
        <v>186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f t="shared" si="1"/>
        <v>17176192.922700003</v>
      </c>
      <c r="R55" s="15">
        <v>0</v>
      </c>
      <c r="S55" s="15">
        <v>12525429.880000003</v>
      </c>
      <c r="T55" s="15">
        <v>0</v>
      </c>
      <c r="U55" s="13" t="s">
        <v>54</v>
      </c>
      <c r="V55" s="15">
        <v>0</v>
      </c>
      <c r="W55" s="15">
        <v>4009278.4849999985</v>
      </c>
      <c r="X55" s="13" t="s">
        <v>54</v>
      </c>
      <c r="Y55" s="15">
        <v>641484.55770000012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193</v>
      </c>
      <c r="B56" s="14" t="s">
        <v>185</v>
      </c>
      <c r="C56" s="13" t="s">
        <v>47</v>
      </c>
      <c r="D56" s="13" t="s">
        <v>63</v>
      </c>
      <c r="E56" s="13" t="s">
        <v>64</v>
      </c>
      <c r="F56" s="13" t="s">
        <v>303</v>
      </c>
      <c r="G56" s="13" t="s">
        <v>51</v>
      </c>
      <c r="H56" s="13" t="s">
        <v>188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13" t="s">
        <v>50</v>
      </c>
      <c r="O56" s="13" t="s">
        <v>53</v>
      </c>
      <c r="P56" s="13" t="s">
        <v>50</v>
      </c>
      <c r="Q56" s="15">
        <f t="shared" si="1"/>
        <v>17323557.794600006</v>
      </c>
      <c r="R56" s="15">
        <v>0</v>
      </c>
      <c r="S56" s="15">
        <v>12222380.150000006</v>
      </c>
      <c r="T56" s="15">
        <v>0</v>
      </c>
      <c r="U56" s="13" t="s">
        <v>54</v>
      </c>
      <c r="V56" s="15">
        <v>0</v>
      </c>
      <c r="W56" s="15">
        <v>4397566.9349999996</v>
      </c>
      <c r="X56" s="13" t="s">
        <v>84</v>
      </c>
      <c r="Y56" s="15">
        <v>703610.70960000006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195</v>
      </c>
      <c r="B57" s="14" t="s">
        <v>185</v>
      </c>
      <c r="C57" s="13" t="s">
        <v>47</v>
      </c>
      <c r="D57" s="13" t="s">
        <v>63</v>
      </c>
      <c r="E57" s="13" t="s">
        <v>64</v>
      </c>
      <c r="F57" s="13" t="s">
        <v>303</v>
      </c>
      <c r="G57" s="13" t="s">
        <v>51</v>
      </c>
      <c r="H57" s="13" t="s">
        <v>190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191</v>
      </c>
      <c r="P57" s="13" t="s">
        <v>192</v>
      </c>
      <c r="Q57" s="15">
        <f t="shared" si="1"/>
        <v>152998.19700000001</v>
      </c>
      <c r="R57" s="15">
        <v>0</v>
      </c>
      <c r="S57" s="15">
        <v>99231.095000000016</v>
      </c>
      <c r="T57" s="15">
        <v>46350.95</v>
      </c>
      <c r="U57" s="13" t="s">
        <v>84</v>
      </c>
      <c r="V57" s="15">
        <v>7416.152</v>
      </c>
      <c r="W57" s="15">
        <v>0</v>
      </c>
      <c r="X57" s="13" t="s">
        <v>54</v>
      </c>
      <c r="Y57" s="15">
        <v>0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197</v>
      </c>
      <c r="B58" s="14" t="s">
        <v>185</v>
      </c>
      <c r="C58" s="13" t="s">
        <v>47</v>
      </c>
      <c r="D58" s="13" t="s">
        <v>63</v>
      </c>
      <c r="E58" s="13" t="s">
        <v>64</v>
      </c>
      <c r="F58" s="13" t="s">
        <v>303</v>
      </c>
      <c r="G58" s="13" t="s">
        <v>51</v>
      </c>
      <c r="H58" s="13" t="s">
        <v>194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53</v>
      </c>
      <c r="P58" s="13" t="s">
        <v>50</v>
      </c>
      <c r="Q58" s="15">
        <f t="shared" si="1"/>
        <v>3279936.65625</v>
      </c>
      <c r="R58" s="15">
        <v>0</v>
      </c>
      <c r="S58" s="15">
        <v>2727834.62</v>
      </c>
      <c r="T58" s="15">
        <v>0</v>
      </c>
      <c r="U58" s="13" t="s">
        <v>54</v>
      </c>
      <c r="V58" s="15">
        <v>0</v>
      </c>
      <c r="W58" s="15">
        <v>475950.03125</v>
      </c>
      <c r="X58" s="13" t="s">
        <v>54</v>
      </c>
      <c r="Y58" s="15">
        <v>76152.005000000005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201</v>
      </c>
      <c r="B59" s="14" t="s">
        <v>185</v>
      </c>
      <c r="C59" s="13" t="s">
        <v>47</v>
      </c>
      <c r="D59" s="13" t="s">
        <v>66</v>
      </c>
      <c r="E59" s="13" t="s">
        <v>67</v>
      </c>
      <c r="F59" s="13" t="s">
        <v>310</v>
      </c>
      <c r="G59" s="13" t="s">
        <v>51</v>
      </c>
      <c r="H59" s="13" t="s">
        <v>196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 t="shared" si="1"/>
        <v>5049369.5618000003</v>
      </c>
      <c r="R59" s="15">
        <v>0</v>
      </c>
      <c r="S59" s="15">
        <v>4079568.9500000007</v>
      </c>
      <c r="T59" s="15">
        <v>0</v>
      </c>
      <c r="U59" s="13" t="s">
        <v>54</v>
      </c>
      <c r="V59" s="15">
        <v>0</v>
      </c>
      <c r="W59" s="15">
        <v>836035.0101999999</v>
      </c>
      <c r="X59" s="13" t="s">
        <v>54</v>
      </c>
      <c r="Y59" s="15">
        <v>133765.60159999999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203</v>
      </c>
      <c r="B60" s="14" t="s">
        <v>185</v>
      </c>
      <c r="C60" s="13" t="s">
        <v>47</v>
      </c>
      <c r="D60" s="13" t="s">
        <v>66</v>
      </c>
      <c r="E60" s="13" t="s">
        <v>67</v>
      </c>
      <c r="F60" s="13" t="s">
        <v>310</v>
      </c>
      <c r="G60" s="13" t="s">
        <v>51</v>
      </c>
      <c r="H60" s="13" t="s">
        <v>198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199</v>
      </c>
      <c r="P60" s="13" t="s">
        <v>200</v>
      </c>
      <c r="Q60" s="15">
        <f t="shared" si="1"/>
        <v>47863.754999999997</v>
      </c>
      <c r="R60" s="15">
        <v>0</v>
      </c>
      <c r="S60" s="15">
        <v>47863.754999999997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207</v>
      </c>
      <c r="B61" s="14" t="s">
        <v>185</v>
      </c>
      <c r="C61" s="13" t="s">
        <v>47</v>
      </c>
      <c r="D61" s="13" t="s">
        <v>66</v>
      </c>
      <c r="E61" s="13" t="s">
        <v>67</v>
      </c>
      <c r="F61" s="13" t="s">
        <v>310</v>
      </c>
      <c r="G61" s="13" t="s">
        <v>51</v>
      </c>
      <c r="H61" s="13" t="s">
        <v>202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 t="shared" si="1"/>
        <v>4059188.0981999999</v>
      </c>
      <c r="R61" s="15">
        <v>0</v>
      </c>
      <c r="S61" s="15">
        <v>3118483.9949999996</v>
      </c>
      <c r="T61" s="15">
        <v>0</v>
      </c>
      <c r="U61" s="13" t="s">
        <v>54</v>
      </c>
      <c r="V61" s="15">
        <v>0</v>
      </c>
      <c r="W61" s="15">
        <v>762538.02</v>
      </c>
      <c r="X61" s="13" t="s">
        <v>84</v>
      </c>
      <c r="Y61" s="15">
        <v>122006.08319999999</v>
      </c>
      <c r="Z61" s="15">
        <v>0</v>
      </c>
      <c r="AA61" s="13" t="s">
        <v>54</v>
      </c>
      <c r="AB61" s="15">
        <v>0</v>
      </c>
      <c r="AC61" s="15">
        <v>52000</v>
      </c>
      <c r="AD61" s="13" t="s">
        <v>55</v>
      </c>
      <c r="AE61" s="15">
        <v>4160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209</v>
      </c>
      <c r="B62" s="14" t="s">
        <v>185</v>
      </c>
      <c r="C62" s="13" t="s">
        <v>47</v>
      </c>
      <c r="D62" s="13" t="s">
        <v>66</v>
      </c>
      <c r="E62" s="13" t="s">
        <v>67</v>
      </c>
      <c r="F62" s="13" t="s">
        <v>310</v>
      </c>
      <c r="G62" s="13" t="s">
        <v>51</v>
      </c>
      <c r="H62" s="13" t="s">
        <v>204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205</v>
      </c>
      <c r="P62" s="13" t="s">
        <v>206</v>
      </c>
      <c r="Q62" s="15">
        <f t="shared" si="1"/>
        <v>142637.11499999999</v>
      </c>
      <c r="R62" s="15">
        <v>0</v>
      </c>
      <c r="S62" s="15">
        <v>142637.11499999999</v>
      </c>
      <c r="T62" s="15">
        <v>0</v>
      </c>
      <c r="U62" s="13" t="s">
        <v>54</v>
      </c>
      <c r="V62" s="15">
        <v>0</v>
      </c>
      <c r="W62" s="15">
        <v>0</v>
      </c>
      <c r="X62" s="13" t="s">
        <v>54</v>
      </c>
      <c r="Y62" s="15">
        <v>0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213</v>
      </c>
      <c r="B63" s="14" t="s">
        <v>185</v>
      </c>
      <c r="C63" s="13" t="s">
        <v>47</v>
      </c>
      <c r="D63" s="13" t="s">
        <v>66</v>
      </c>
      <c r="E63" s="13" t="s">
        <v>67</v>
      </c>
      <c r="F63" s="13" t="s">
        <v>310</v>
      </c>
      <c r="G63" s="13" t="s">
        <v>51</v>
      </c>
      <c r="H63" s="13" t="s">
        <v>208</v>
      </c>
      <c r="I63" s="15" t="s">
        <v>50</v>
      </c>
      <c r="J63" s="15" t="s">
        <v>50</v>
      </c>
      <c r="K63" s="15" t="s">
        <v>50</v>
      </c>
      <c r="L63" s="15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f t="shared" si="1"/>
        <v>2329628.0823499998</v>
      </c>
      <c r="R63" s="15">
        <v>0</v>
      </c>
      <c r="S63" s="15">
        <v>1993813.1599999997</v>
      </c>
      <c r="T63" s="15">
        <v>0</v>
      </c>
      <c r="U63" s="13" t="s">
        <v>54</v>
      </c>
      <c r="V63" s="15">
        <v>0</v>
      </c>
      <c r="W63" s="15">
        <v>289495.62274999998</v>
      </c>
      <c r="X63" s="13" t="s">
        <v>54</v>
      </c>
      <c r="Y63" s="15">
        <v>46319.299599999998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215</v>
      </c>
      <c r="B64" s="14" t="s">
        <v>185</v>
      </c>
      <c r="C64" s="13" t="s">
        <v>47</v>
      </c>
      <c r="D64" s="13" t="s">
        <v>66</v>
      </c>
      <c r="E64" s="13" t="s">
        <v>67</v>
      </c>
      <c r="F64" s="13" t="s">
        <v>310</v>
      </c>
      <c r="G64" s="13" t="s">
        <v>51</v>
      </c>
      <c r="H64" s="13" t="s">
        <v>210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211</v>
      </c>
      <c r="P64" s="13" t="s">
        <v>212</v>
      </c>
      <c r="Q64" s="15">
        <f t="shared" si="1"/>
        <v>83011.009999999995</v>
      </c>
      <c r="R64" s="15">
        <v>0</v>
      </c>
      <c r="S64" s="15">
        <v>83011.009999999995</v>
      </c>
      <c r="T64" s="15">
        <v>0</v>
      </c>
      <c r="U64" s="13" t="s">
        <v>54</v>
      </c>
      <c r="V64" s="15">
        <v>0</v>
      </c>
      <c r="W64" s="15">
        <v>0</v>
      </c>
      <c r="X64" s="13" t="s">
        <v>54</v>
      </c>
      <c r="Y64" s="15">
        <v>0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219</v>
      </c>
      <c r="B65" s="14" t="s">
        <v>185</v>
      </c>
      <c r="C65" s="13" t="s">
        <v>47</v>
      </c>
      <c r="D65" s="13" t="s">
        <v>66</v>
      </c>
      <c r="E65" s="13" t="s">
        <v>67</v>
      </c>
      <c r="F65" s="13" t="s">
        <v>310</v>
      </c>
      <c r="G65" s="13" t="s">
        <v>51</v>
      </c>
      <c r="H65" s="13" t="s">
        <v>214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 t="shared" si="1"/>
        <v>3973020.6710500005</v>
      </c>
      <c r="R65" s="15">
        <v>0</v>
      </c>
      <c r="S65" s="15">
        <v>3042392.29</v>
      </c>
      <c r="T65" s="15">
        <v>0</v>
      </c>
      <c r="U65" s="13" t="s">
        <v>54</v>
      </c>
      <c r="V65" s="15">
        <v>0</v>
      </c>
      <c r="W65" s="15">
        <v>802265.84575000009</v>
      </c>
      <c r="X65" s="13" t="s">
        <v>84</v>
      </c>
      <c r="Y65" s="15">
        <v>128362.5353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221</v>
      </c>
      <c r="B66" s="14" t="s">
        <v>185</v>
      </c>
      <c r="C66" s="13" t="s">
        <v>47</v>
      </c>
      <c r="D66" s="13" t="s">
        <v>66</v>
      </c>
      <c r="E66" s="13" t="s">
        <v>67</v>
      </c>
      <c r="F66" s="13" t="s">
        <v>310</v>
      </c>
      <c r="G66" s="13" t="s">
        <v>51</v>
      </c>
      <c r="H66" s="13" t="s">
        <v>216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217</v>
      </c>
      <c r="P66" s="13" t="s">
        <v>218</v>
      </c>
      <c r="Q66" s="15">
        <f t="shared" si="1"/>
        <v>172316.57400000002</v>
      </c>
      <c r="R66" s="15">
        <v>0</v>
      </c>
      <c r="S66" s="15">
        <v>131577.72500000001</v>
      </c>
      <c r="T66" s="15">
        <v>35119.697399999997</v>
      </c>
      <c r="U66" s="13" t="s">
        <v>84</v>
      </c>
      <c r="V66" s="15">
        <v>5619.1516000000001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223</v>
      </c>
      <c r="B67" s="14" t="s">
        <v>185</v>
      </c>
      <c r="C67" s="13" t="s">
        <v>47</v>
      </c>
      <c r="D67" s="13" t="s">
        <v>66</v>
      </c>
      <c r="E67" s="13" t="s">
        <v>67</v>
      </c>
      <c r="F67" s="13" t="s">
        <v>310</v>
      </c>
      <c r="G67" s="13" t="s">
        <v>51</v>
      </c>
      <c r="H67" s="13" t="s">
        <v>220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 t="shared" si="1"/>
        <v>2879833.7779999999</v>
      </c>
      <c r="R67" s="15">
        <v>0</v>
      </c>
      <c r="S67" s="15">
        <v>2348536.6100000003</v>
      </c>
      <c r="T67" s="15">
        <v>0</v>
      </c>
      <c r="U67" s="13" t="s">
        <v>54</v>
      </c>
      <c r="V67" s="15">
        <v>0</v>
      </c>
      <c r="W67" s="15">
        <v>458014.8</v>
      </c>
      <c r="X67" s="13" t="s">
        <v>84</v>
      </c>
      <c r="Y67" s="15">
        <v>73282.368000000002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227</v>
      </c>
      <c r="B68" s="14" t="s">
        <v>185</v>
      </c>
      <c r="C68" s="13" t="s">
        <v>47</v>
      </c>
      <c r="D68" s="13" t="s">
        <v>81</v>
      </c>
      <c r="E68" s="13" t="s">
        <v>82</v>
      </c>
      <c r="F68" s="13" t="s">
        <v>293</v>
      </c>
      <c r="G68" s="13" t="s">
        <v>51</v>
      </c>
      <c r="H68" s="13" t="s">
        <v>222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f t="shared" si="1"/>
        <v>2826733.9584000004</v>
      </c>
      <c r="R68" s="15">
        <v>0</v>
      </c>
      <c r="S68" s="15">
        <v>2184984.6</v>
      </c>
      <c r="T68" s="15">
        <v>0</v>
      </c>
      <c r="U68" s="13" t="s">
        <v>54</v>
      </c>
      <c r="V68" s="15">
        <v>0</v>
      </c>
      <c r="W68" s="15">
        <v>553232.20550000004</v>
      </c>
      <c r="X68" s="13" t="s">
        <v>84</v>
      </c>
      <c r="Y68" s="15">
        <v>88517.152900000001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230</v>
      </c>
      <c r="B69" s="14" t="s">
        <v>185</v>
      </c>
      <c r="C69" s="13" t="s">
        <v>47</v>
      </c>
      <c r="D69" s="13" t="s">
        <v>91</v>
      </c>
      <c r="E69" s="13" t="s">
        <v>92</v>
      </c>
      <c r="F69" s="13" t="s">
        <v>315</v>
      </c>
      <c r="G69" s="13" t="s">
        <v>51</v>
      </c>
      <c r="H69" s="13" t="s">
        <v>224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225</v>
      </c>
      <c r="P69" s="13" t="s">
        <v>226</v>
      </c>
      <c r="Q69" s="15">
        <f t="shared" si="1"/>
        <v>31105.98</v>
      </c>
      <c r="R69" s="15">
        <v>0</v>
      </c>
      <c r="S69" s="15">
        <v>31105.98</v>
      </c>
      <c r="T69" s="15">
        <v>0</v>
      </c>
      <c r="U69" s="13" t="s">
        <v>54</v>
      </c>
      <c r="V69" s="15">
        <v>0</v>
      </c>
      <c r="W69" s="15">
        <v>0</v>
      </c>
      <c r="X69" s="13" t="s">
        <v>54</v>
      </c>
      <c r="Y69" s="15">
        <v>0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234</v>
      </c>
      <c r="B70" s="14" t="s">
        <v>228</v>
      </c>
      <c r="C70" s="13" t="s">
        <v>47</v>
      </c>
      <c r="D70" s="13" t="s">
        <v>48</v>
      </c>
      <c r="E70" s="13" t="s">
        <v>49</v>
      </c>
      <c r="F70" s="13" t="s">
        <v>291</v>
      </c>
      <c r="G70" s="13" t="s">
        <v>51</v>
      </c>
      <c r="H70" s="13" t="s">
        <v>229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 t="shared" si="1"/>
        <v>936088.31440000003</v>
      </c>
      <c r="R70" s="15">
        <v>0</v>
      </c>
      <c r="S70" s="15">
        <v>799601.45000000007</v>
      </c>
      <c r="T70" s="15">
        <v>0</v>
      </c>
      <c r="U70" s="13" t="s">
        <v>54</v>
      </c>
      <c r="V70" s="15">
        <v>0</v>
      </c>
      <c r="W70" s="15">
        <v>117661.09</v>
      </c>
      <c r="X70" s="13" t="s">
        <v>84</v>
      </c>
      <c r="Y70" s="15">
        <v>18825.774399999998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238</v>
      </c>
      <c r="B71" s="14" t="s">
        <v>228</v>
      </c>
      <c r="C71" s="13" t="s">
        <v>47</v>
      </c>
      <c r="D71" s="13" t="s">
        <v>48</v>
      </c>
      <c r="E71" s="13" t="s">
        <v>49</v>
      </c>
      <c r="F71" s="13" t="s">
        <v>291</v>
      </c>
      <c r="G71" s="13" t="s">
        <v>51</v>
      </c>
      <c r="H71" s="13" t="s">
        <v>231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232</v>
      </c>
      <c r="P71" s="13" t="s">
        <v>233</v>
      </c>
      <c r="Q71" s="15">
        <f t="shared" si="1"/>
        <v>212523.13</v>
      </c>
      <c r="R71" s="15">
        <v>0</v>
      </c>
      <c r="S71" s="15">
        <v>212523.13</v>
      </c>
      <c r="T71" s="15">
        <v>0</v>
      </c>
      <c r="U71" s="13" t="s">
        <v>54</v>
      </c>
      <c r="V71" s="15">
        <v>0</v>
      </c>
      <c r="W71" s="15">
        <v>0</v>
      </c>
      <c r="X71" s="13" t="s">
        <v>54</v>
      </c>
      <c r="Y71" s="15">
        <v>0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240</v>
      </c>
      <c r="B72" s="14" t="s">
        <v>228</v>
      </c>
      <c r="C72" s="13" t="s">
        <v>47</v>
      </c>
      <c r="D72" s="13" t="s">
        <v>48</v>
      </c>
      <c r="E72" s="13" t="s">
        <v>49</v>
      </c>
      <c r="F72" s="13" t="s">
        <v>291</v>
      </c>
      <c r="G72" s="13" t="s">
        <v>51</v>
      </c>
      <c r="H72" s="13" t="s">
        <v>235</v>
      </c>
      <c r="I72" s="15" t="s">
        <v>50</v>
      </c>
      <c r="J72" s="15" t="s">
        <v>50</v>
      </c>
      <c r="K72" s="15" t="s">
        <v>50</v>
      </c>
      <c r="L72" s="15" t="s">
        <v>50</v>
      </c>
      <c r="M72" s="15">
        <v>0</v>
      </c>
      <c r="N72" s="13" t="s">
        <v>50</v>
      </c>
      <c r="O72" s="13" t="s">
        <v>236</v>
      </c>
      <c r="P72" s="13" t="s">
        <v>237</v>
      </c>
      <c r="Q72" s="15">
        <f t="shared" ref="Q72:Q85" si="2">SUM(S72:AP72)</f>
        <v>609500</v>
      </c>
      <c r="R72" s="15">
        <v>0</v>
      </c>
      <c r="S72" s="15">
        <v>609500</v>
      </c>
      <c r="T72" s="15">
        <v>0</v>
      </c>
      <c r="U72" s="13" t="s">
        <v>54</v>
      </c>
      <c r="V72" s="15">
        <v>0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244</v>
      </c>
      <c r="B73" s="14" t="s">
        <v>228</v>
      </c>
      <c r="C73" s="13" t="s">
        <v>47</v>
      </c>
      <c r="D73" s="13" t="s">
        <v>48</v>
      </c>
      <c r="E73" s="13" t="s">
        <v>49</v>
      </c>
      <c r="F73" s="13" t="s">
        <v>291</v>
      </c>
      <c r="G73" s="13" t="s">
        <v>51</v>
      </c>
      <c r="H73" s="13" t="s">
        <v>239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53</v>
      </c>
      <c r="P73" s="13" t="s">
        <v>50</v>
      </c>
      <c r="Q73" s="15">
        <f t="shared" si="2"/>
        <v>21036591.081600003</v>
      </c>
      <c r="R73" s="15">
        <v>0</v>
      </c>
      <c r="S73" s="15">
        <v>15161547.617250005</v>
      </c>
      <c r="T73" s="15">
        <v>0</v>
      </c>
      <c r="U73" s="13" t="s">
        <v>54</v>
      </c>
      <c r="V73" s="15">
        <v>0</v>
      </c>
      <c r="W73" s="15">
        <v>5064692.6417499986</v>
      </c>
      <c r="X73" s="13" t="s">
        <v>84</v>
      </c>
      <c r="Y73" s="15">
        <v>810350.82259999984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248</v>
      </c>
      <c r="B74" s="14" t="s">
        <v>228</v>
      </c>
      <c r="C74" s="13" t="s">
        <v>47</v>
      </c>
      <c r="D74" s="13" t="s">
        <v>48</v>
      </c>
      <c r="E74" s="13" t="s">
        <v>49</v>
      </c>
      <c r="F74" s="13" t="s">
        <v>291</v>
      </c>
      <c r="G74" s="13" t="s">
        <v>51</v>
      </c>
      <c r="H74" s="13" t="s">
        <v>241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242</v>
      </c>
      <c r="P74" s="13" t="s">
        <v>243</v>
      </c>
      <c r="Q74" s="15">
        <f t="shared" si="2"/>
        <v>211906.2666</v>
      </c>
      <c r="R74" s="15">
        <v>0</v>
      </c>
      <c r="S74" s="15">
        <v>32999.5</v>
      </c>
      <c r="T74" s="15">
        <v>154229.9712</v>
      </c>
      <c r="U74" s="13" t="s">
        <v>84</v>
      </c>
      <c r="V74" s="15">
        <v>24676.795399999999</v>
      </c>
      <c r="W74" s="15">
        <v>0</v>
      </c>
      <c r="X74" s="13" t="s">
        <v>54</v>
      </c>
      <c r="Y74" s="15">
        <v>0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253</v>
      </c>
      <c r="B75" s="14" t="s">
        <v>228</v>
      </c>
      <c r="C75" s="13" t="s">
        <v>47</v>
      </c>
      <c r="D75" s="13" t="s">
        <v>48</v>
      </c>
      <c r="E75" s="13" t="s">
        <v>49</v>
      </c>
      <c r="F75" s="13" t="s">
        <v>291</v>
      </c>
      <c r="G75" s="13" t="s">
        <v>51</v>
      </c>
      <c r="H75" s="13" t="s">
        <v>245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246</v>
      </c>
      <c r="P75" s="13" t="s">
        <v>247</v>
      </c>
      <c r="Q75" s="15">
        <f t="shared" si="2"/>
        <v>19420.605</v>
      </c>
      <c r="R75" s="15">
        <v>0</v>
      </c>
      <c r="S75" s="15">
        <v>19420.605</v>
      </c>
      <c r="T75" s="15">
        <v>0</v>
      </c>
      <c r="U75" s="13" t="s">
        <v>54</v>
      </c>
      <c r="V75" s="15">
        <v>0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255</v>
      </c>
      <c r="B76" s="14" t="s">
        <v>228</v>
      </c>
      <c r="C76" s="13" t="s">
        <v>47</v>
      </c>
      <c r="D76" s="13" t="s">
        <v>48</v>
      </c>
      <c r="E76" s="13" t="s">
        <v>49</v>
      </c>
      <c r="F76" s="13" t="s">
        <v>291</v>
      </c>
      <c r="G76" s="13" t="s">
        <v>70</v>
      </c>
      <c r="H76" s="13" t="s">
        <v>50</v>
      </c>
      <c r="I76" s="15" t="s">
        <v>249</v>
      </c>
      <c r="J76" s="15" t="s">
        <v>50</v>
      </c>
      <c r="K76" s="15" t="s">
        <v>250</v>
      </c>
      <c r="L76" s="15" t="s">
        <v>228</v>
      </c>
      <c r="M76" s="15">
        <v>74878.850000000006</v>
      </c>
      <c r="N76" s="13" t="s">
        <v>73</v>
      </c>
      <c r="O76" s="13" t="s">
        <v>251</v>
      </c>
      <c r="P76" s="13" t="s">
        <v>252</v>
      </c>
      <c r="Q76" s="15">
        <f t="shared" si="2"/>
        <v>-53259</v>
      </c>
      <c r="R76" s="15">
        <v>0</v>
      </c>
      <c r="S76" s="15">
        <v>-53259</v>
      </c>
      <c r="T76" s="15">
        <v>0</v>
      </c>
      <c r="U76" s="13" t="s">
        <v>54</v>
      </c>
      <c r="V76" s="15">
        <v>0</v>
      </c>
      <c r="W76" s="15">
        <v>0</v>
      </c>
      <c r="X76" s="13" t="s">
        <v>54</v>
      </c>
      <c r="Y76" s="15">
        <v>0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257</v>
      </c>
      <c r="B77" s="14" t="s">
        <v>228</v>
      </c>
      <c r="C77" s="13" t="s">
        <v>47</v>
      </c>
      <c r="D77" s="13" t="s">
        <v>63</v>
      </c>
      <c r="E77" s="13" t="s">
        <v>64</v>
      </c>
      <c r="F77" s="13" t="s">
        <v>304</v>
      </c>
      <c r="G77" s="13" t="s">
        <v>51</v>
      </c>
      <c r="H77" s="13" t="s">
        <v>254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f t="shared" si="2"/>
        <v>18988205.031049989</v>
      </c>
      <c r="R77" s="15">
        <v>0</v>
      </c>
      <c r="S77" s="15">
        <v>14614563.203999991</v>
      </c>
      <c r="T77" s="15">
        <v>0</v>
      </c>
      <c r="U77" s="13" t="s">
        <v>54</v>
      </c>
      <c r="V77" s="15">
        <v>0</v>
      </c>
      <c r="W77" s="15">
        <v>3721967.0922499993</v>
      </c>
      <c r="X77" s="13" t="s">
        <v>54</v>
      </c>
      <c r="Y77" s="15">
        <v>595514.73479999986</v>
      </c>
      <c r="Z77" s="15">
        <v>0</v>
      </c>
      <c r="AA77" s="13" t="s">
        <v>54</v>
      </c>
      <c r="AB77" s="15">
        <v>0</v>
      </c>
      <c r="AC77" s="15">
        <v>52000</v>
      </c>
      <c r="AD77" s="13" t="s">
        <v>55</v>
      </c>
      <c r="AE77" s="15">
        <v>4160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261</v>
      </c>
      <c r="B78" s="14" t="s">
        <v>228</v>
      </c>
      <c r="C78" s="13" t="s">
        <v>47</v>
      </c>
      <c r="D78" s="13" t="s">
        <v>66</v>
      </c>
      <c r="E78" s="13" t="s">
        <v>67</v>
      </c>
      <c r="F78" s="13" t="s">
        <v>311</v>
      </c>
      <c r="G78" s="13" t="s">
        <v>51</v>
      </c>
      <c r="H78" s="13" t="s">
        <v>256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f t="shared" si="2"/>
        <v>519411.90089999995</v>
      </c>
      <c r="R78" s="15">
        <v>0</v>
      </c>
      <c r="S78" s="15">
        <v>183217</v>
      </c>
      <c r="T78" s="15">
        <v>0</v>
      </c>
      <c r="U78" s="13" t="s">
        <v>54</v>
      </c>
      <c r="V78" s="15">
        <v>0</v>
      </c>
      <c r="W78" s="15">
        <v>289823.19039999996</v>
      </c>
      <c r="X78" s="13" t="s">
        <v>84</v>
      </c>
      <c r="Y78" s="15">
        <v>46371.710500000008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263</v>
      </c>
      <c r="B79" s="14" t="s">
        <v>228</v>
      </c>
      <c r="C79" s="13" t="s">
        <v>47</v>
      </c>
      <c r="D79" s="13" t="s">
        <v>66</v>
      </c>
      <c r="E79" s="13" t="s">
        <v>67</v>
      </c>
      <c r="F79" s="13" t="s">
        <v>311</v>
      </c>
      <c r="G79" s="13" t="s">
        <v>51</v>
      </c>
      <c r="H79" s="13" t="s">
        <v>258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259</v>
      </c>
      <c r="P79" s="13" t="s">
        <v>260</v>
      </c>
      <c r="Q79" s="15">
        <f t="shared" si="2"/>
        <v>115248.935</v>
      </c>
      <c r="R79" s="15">
        <v>0</v>
      </c>
      <c r="S79" s="15">
        <v>115248.935</v>
      </c>
      <c r="T79" s="15">
        <v>0</v>
      </c>
      <c r="U79" s="13" t="s">
        <v>54</v>
      </c>
      <c r="V79" s="15">
        <v>0</v>
      </c>
      <c r="W79" s="15">
        <v>0</v>
      </c>
      <c r="X79" s="13" t="s">
        <v>54</v>
      </c>
      <c r="Y79" s="15">
        <v>0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267</v>
      </c>
      <c r="B80" s="14" t="s">
        <v>228</v>
      </c>
      <c r="C80" s="13" t="s">
        <v>47</v>
      </c>
      <c r="D80" s="13" t="s">
        <v>66</v>
      </c>
      <c r="E80" s="13" t="s">
        <v>67</v>
      </c>
      <c r="F80" s="13" t="s">
        <v>311</v>
      </c>
      <c r="G80" s="13" t="s">
        <v>51</v>
      </c>
      <c r="H80" s="13" t="s">
        <v>262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f t="shared" si="2"/>
        <v>4083559.0289000003</v>
      </c>
      <c r="R80" s="15">
        <v>0</v>
      </c>
      <c r="S80" s="15">
        <v>3132032.3850000007</v>
      </c>
      <c r="T80" s="15">
        <v>0</v>
      </c>
      <c r="U80" s="13" t="s">
        <v>54</v>
      </c>
      <c r="V80" s="15">
        <v>0</v>
      </c>
      <c r="W80" s="15">
        <v>820281.58959999983</v>
      </c>
      <c r="X80" s="13" t="s">
        <v>54</v>
      </c>
      <c r="Y80" s="15">
        <v>131245.05429999999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269</v>
      </c>
      <c r="B81" s="14" t="s">
        <v>228</v>
      </c>
      <c r="C81" s="13" t="s">
        <v>47</v>
      </c>
      <c r="D81" s="13" t="s">
        <v>66</v>
      </c>
      <c r="E81" s="13" t="s">
        <v>67</v>
      </c>
      <c r="F81" s="13" t="s">
        <v>311</v>
      </c>
      <c r="G81" s="13" t="s">
        <v>51</v>
      </c>
      <c r="H81" s="13" t="s">
        <v>264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265</v>
      </c>
      <c r="P81" s="13" t="s">
        <v>266</v>
      </c>
      <c r="Q81" s="15">
        <f t="shared" si="2"/>
        <v>218734.42</v>
      </c>
      <c r="R81" s="15">
        <v>0</v>
      </c>
      <c r="S81" s="15">
        <v>218734.42</v>
      </c>
      <c r="T81" s="15">
        <v>0</v>
      </c>
      <c r="U81" s="13" t="s">
        <v>54</v>
      </c>
      <c r="V81" s="15">
        <v>0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274</v>
      </c>
      <c r="B82" s="14" t="s">
        <v>228</v>
      </c>
      <c r="C82" s="13" t="s">
        <v>47</v>
      </c>
      <c r="D82" s="13" t="s">
        <v>66</v>
      </c>
      <c r="E82" s="13" t="s">
        <v>67</v>
      </c>
      <c r="F82" s="13" t="s">
        <v>311</v>
      </c>
      <c r="G82" s="13" t="s">
        <v>51</v>
      </c>
      <c r="H82" s="13" t="s">
        <v>268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3" t="s">
        <v>50</v>
      </c>
      <c r="O82" s="13" t="s">
        <v>53</v>
      </c>
      <c r="P82" s="13" t="s">
        <v>50</v>
      </c>
      <c r="Q82" s="15">
        <f t="shared" si="2"/>
        <v>9712015.3521999996</v>
      </c>
      <c r="R82" s="15">
        <v>0</v>
      </c>
      <c r="S82" s="15">
        <v>8080987.7000000002</v>
      </c>
      <c r="T82" s="15">
        <v>0</v>
      </c>
      <c r="U82" s="13" t="s">
        <v>54</v>
      </c>
      <c r="V82" s="15">
        <v>0</v>
      </c>
      <c r="W82" s="15">
        <v>1406058.3208999999</v>
      </c>
      <c r="X82" s="13" t="s">
        <v>54</v>
      </c>
      <c r="Y82" s="15">
        <v>224969.33129999999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317</v>
      </c>
      <c r="B83" s="14" t="s">
        <v>228</v>
      </c>
      <c r="C83" s="13" t="s">
        <v>47</v>
      </c>
      <c r="D83" s="13" t="s">
        <v>66</v>
      </c>
      <c r="E83" s="13" t="s">
        <v>67</v>
      </c>
      <c r="F83" s="13" t="s">
        <v>311</v>
      </c>
      <c r="G83" s="13" t="s">
        <v>70</v>
      </c>
      <c r="H83" s="13" t="s">
        <v>50</v>
      </c>
      <c r="I83" s="15" t="s">
        <v>270</v>
      </c>
      <c r="J83" s="15" t="s">
        <v>50</v>
      </c>
      <c r="K83" s="15" t="s">
        <v>271</v>
      </c>
      <c r="L83" s="15" t="s">
        <v>228</v>
      </c>
      <c r="M83" s="15">
        <v>459170.22</v>
      </c>
      <c r="N83" s="13" t="s">
        <v>73</v>
      </c>
      <c r="O83" s="13" t="s">
        <v>272</v>
      </c>
      <c r="P83" s="13" t="s">
        <v>273</v>
      </c>
      <c r="Q83" s="15">
        <f t="shared" si="2"/>
        <v>-6057.085</v>
      </c>
      <c r="R83" s="15">
        <v>0</v>
      </c>
      <c r="S83" s="15">
        <v>-6057.085</v>
      </c>
      <c r="T83" s="15">
        <v>0</v>
      </c>
      <c r="U83" s="13" t="s">
        <v>54</v>
      </c>
      <c r="V83" s="15">
        <v>0</v>
      </c>
      <c r="W83" s="15">
        <v>0</v>
      </c>
      <c r="X83" s="13" t="s">
        <v>54</v>
      </c>
      <c r="Y83" s="15">
        <v>0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318</v>
      </c>
      <c r="B84" s="14" t="s">
        <v>228</v>
      </c>
      <c r="C84" s="13" t="s">
        <v>47</v>
      </c>
      <c r="D84" s="13" t="s">
        <v>81</v>
      </c>
      <c r="E84" s="13" t="s">
        <v>82</v>
      </c>
      <c r="F84" s="13" t="s">
        <v>294</v>
      </c>
      <c r="G84" s="13" t="s">
        <v>51</v>
      </c>
      <c r="H84" s="13" t="s">
        <v>275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f t="shared" si="2"/>
        <v>6960526.6835999992</v>
      </c>
      <c r="R84" s="15">
        <v>0</v>
      </c>
      <c r="S84" s="15">
        <v>4972432.5999999996</v>
      </c>
      <c r="T84" s="15">
        <v>0</v>
      </c>
      <c r="U84" s="13" t="s">
        <v>54</v>
      </c>
      <c r="V84" s="15">
        <v>0</v>
      </c>
      <c r="W84" s="15">
        <v>1713874.2099999997</v>
      </c>
      <c r="X84" s="13" t="s">
        <v>84</v>
      </c>
      <c r="Y84" s="15">
        <v>274219.87359999999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319</v>
      </c>
      <c r="B85" s="17">
        <v>43786</v>
      </c>
      <c r="C85" s="13" t="s">
        <v>47</v>
      </c>
      <c r="D85" s="13" t="s">
        <v>91</v>
      </c>
      <c r="E85" s="13" t="s">
        <v>92</v>
      </c>
      <c r="F85" s="13" t="s">
        <v>316</v>
      </c>
      <c r="G85" s="13" t="s">
        <v>51</v>
      </c>
      <c r="H85" s="13" t="s">
        <v>224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3" t="s">
        <v>50</v>
      </c>
      <c r="O85" s="13" t="s">
        <v>299</v>
      </c>
      <c r="P85" s="13"/>
      <c r="Q85" s="15">
        <f t="shared" si="2"/>
        <v>0</v>
      </c>
      <c r="R85" s="15">
        <v>0</v>
      </c>
      <c r="S85" s="15">
        <v>0</v>
      </c>
      <c r="T85" s="15">
        <v>0</v>
      </c>
      <c r="U85" s="13" t="s">
        <v>54</v>
      </c>
      <c r="V85" s="15">
        <v>0</v>
      </c>
      <c r="W85" s="15">
        <v>0</v>
      </c>
      <c r="X85" s="13" t="s">
        <v>54</v>
      </c>
      <c r="Y85" s="15">
        <v>0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7" spans="1:42" x14ac:dyDescent="0.25">
      <c r="Q87" s="8">
        <f>SUM(Q2:Q84)</f>
        <v>310457297.61070001</v>
      </c>
      <c r="R87" s="8">
        <f>SUM(R2:R84)</f>
        <v>0</v>
      </c>
      <c r="S87" s="8">
        <f>SUM(S2:S84)</f>
        <v>239674090.28789994</v>
      </c>
      <c r="T87" s="8">
        <f>SUM(T2:T84)</f>
        <v>525499.25860000006</v>
      </c>
      <c r="V87" s="8">
        <f>SUM(V2:V84)</f>
        <v>84079.881399999998</v>
      </c>
      <c r="W87" s="8">
        <f>SUM(W2:W84)</f>
        <v>60310240.685499966</v>
      </c>
      <c r="Y87" s="8">
        <f>SUM(Y2:Y84)</f>
        <v>9649638.5088999905</v>
      </c>
      <c r="Z87" s="8">
        <f>SUM(Z2:Z84)</f>
        <v>0</v>
      </c>
      <c r="AB87" s="8">
        <f>SUM(AB2:AB84)</f>
        <v>0</v>
      </c>
      <c r="AC87" s="8">
        <f>SUM(AC2:AC84)</f>
        <v>197915.73</v>
      </c>
      <c r="AE87" s="8">
        <f>SUM(AE2:AE84)</f>
        <v>15833.258400000001</v>
      </c>
      <c r="AI87" s="8">
        <f>SUM(AI2:AI84)</f>
        <v>0</v>
      </c>
      <c r="AK87" s="8">
        <f>SUM(AK2:AK84)</f>
        <v>0</v>
      </c>
      <c r="AL87" s="8">
        <f>SUM(AL2:AL84)</f>
        <v>0</v>
      </c>
    </row>
    <row r="89" spans="1:42" x14ac:dyDescent="0.25">
      <c r="J89" s="7" t="s">
        <v>276</v>
      </c>
    </row>
    <row r="91" spans="1:42" x14ac:dyDescent="0.25">
      <c r="J91" s="7" t="s">
        <v>277</v>
      </c>
      <c r="K91" s="7" t="s">
        <v>278</v>
      </c>
      <c r="L91" s="7" t="s">
        <v>279</v>
      </c>
    </row>
    <row r="93" spans="1:42" x14ac:dyDescent="0.25">
      <c r="I93" s="7" t="s">
        <v>280</v>
      </c>
      <c r="J93" s="7">
        <f>S87</f>
        <v>239674090.28789994</v>
      </c>
    </row>
    <row r="95" spans="1:42" x14ac:dyDescent="0.25">
      <c r="I95" s="7" t="s">
        <v>281</v>
      </c>
      <c r="J95" s="7">
        <f>T87+W87</f>
        <v>60835739.944099963</v>
      </c>
      <c r="K95" s="7">
        <f>V87+Y87</f>
        <v>9733718.3902999908</v>
      </c>
    </row>
    <row r="97" spans="9:13" x14ac:dyDescent="0.25">
      <c r="I97" s="7" t="s">
        <v>282</v>
      </c>
      <c r="J97" s="7">
        <f>AC87</f>
        <v>197915.73</v>
      </c>
      <c r="K97" s="7">
        <f>AE87</f>
        <v>15833.258400000001</v>
      </c>
      <c r="L97" s="7">
        <v>0</v>
      </c>
    </row>
    <row r="99" spans="9:13" x14ac:dyDescent="0.25">
      <c r="I99" s="7" t="s">
        <v>283</v>
      </c>
      <c r="J99" s="7">
        <v>0</v>
      </c>
      <c r="K99" s="7">
        <v>0</v>
      </c>
    </row>
    <row r="101" spans="9:13" x14ac:dyDescent="0.25">
      <c r="I101" s="7" t="s">
        <v>284</v>
      </c>
      <c r="J101" s="7">
        <f>J93+J95+J97</f>
        <v>300707745.96199989</v>
      </c>
      <c r="K101" s="7">
        <f>K95+K97</f>
        <v>9749551.6486999914</v>
      </c>
      <c r="L101" s="7">
        <v>0</v>
      </c>
      <c r="M101" s="7">
        <f>J101+K101</f>
        <v>310457297.61069989</v>
      </c>
    </row>
  </sheetData>
  <sortState ref="A8:AP85">
    <sortCondition ref="B8:B85"/>
    <sortCondition ref="D8:D8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2019-11-18T13:02:56Z</dcterms:created>
  <dcterms:modified xsi:type="dcterms:W3CDTF">2019-11-18T20:19:58Z</dcterms:modified>
</cp:coreProperties>
</file>