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1\"/>
    </mc:Choice>
  </mc:AlternateContent>
  <xr:revisionPtr revIDLastSave="0" documentId="8_{42320CF6-5637-46CE-B9EF-94FFD58D0B3A}" xr6:coauthVersionLast="45" xr6:coauthVersionMax="45" xr10:uidLastSave="{00000000-0000-0000-0000-000000000000}"/>
  <bookViews>
    <workbookView xWindow="-120" yWindow="-120" windowWidth="21840" windowHeight="13290" xr2:uid="{9317A62D-5B9A-47C8-ADE4-2F86CEFDB5EC}"/>
  </bookViews>
  <sheets>
    <sheet name="Hoja1" sheetId="1" r:id="rId1"/>
  </sheets>
  <definedNames>
    <definedName name="_xlnm._FilterDatabase" localSheetId="0" hidden="1">Hoja1!$A$7:$AP$119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5" i="1" l="1"/>
  <c r="Q36" i="1"/>
  <c r="Q32" i="1"/>
  <c r="Y102" i="1" l="1"/>
  <c r="W102" i="1"/>
  <c r="S102" i="1"/>
  <c r="Q102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34" i="1"/>
  <c r="Q35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8" i="1"/>
  <c r="Q81" i="1" l="1"/>
  <c r="AL121" i="1"/>
  <c r="AK121" i="1"/>
  <c r="AI121" i="1"/>
  <c r="AE121" i="1"/>
  <c r="AC121" i="1"/>
  <c r="AB121" i="1"/>
  <c r="Z121" i="1"/>
  <c r="Y121" i="1"/>
  <c r="W121" i="1"/>
  <c r="V121" i="1"/>
  <c r="K129" i="1" s="1"/>
  <c r="K135" i="1" s="1"/>
  <c r="T121" i="1"/>
  <c r="J129" i="1" s="1"/>
  <c r="S121" i="1"/>
  <c r="J127" i="1" s="1"/>
  <c r="R121" i="1"/>
  <c r="Q121" i="1"/>
  <c r="J135" i="1" l="1"/>
  <c r="M135" i="1" s="1"/>
</calcChain>
</file>

<file path=xl/sharedStrings.xml><?xml version="1.0" encoding="utf-8"?>
<sst xmlns="http://schemas.openxmlformats.org/spreadsheetml/2006/main" count="2835" uniqueCount="436">
  <si>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</si>
  <si>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</si>
  <si>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</si>
  <si>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</si>
  <si>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</si>
  <si>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</si>
  <si>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</si>
  <si>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</si>
  <si>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</si>
  <si>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</si>
  <si>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</si>
  <si>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</si>
  <si>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</si>
  <si>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</si>
  <si>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</si>
  <si>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</si>
  <si>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</si>
  <si>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</si>
  <si>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</si>
  <si>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</si>
  <si>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</si>
  <si>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</si>
  <si>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</si>
  <si>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</si>
  <si>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</si>
  <si>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</si>
  <si>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</si>
  <si>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</si>
  <si>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</si>
  <si>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</si>
  <si>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</si>
  <si>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</si>
  <si>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</si>
  <si>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</si>
  <si>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</si>
  <si>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</si>
  <si>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</si>
  <si>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</si>
  <si>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</si>
  <si>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</si>
  <si>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</si>
  <si>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</si>
  <si>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</si>
  <si>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</si>
  <si>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</si>
  <si>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</si>
  <si>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16/02/2021</t>
  </si>
  <si>
    <t>0301</t>
  </si>
  <si>
    <t>001</t>
  </si>
  <si>
    <t>Z1B8026797</t>
  </si>
  <si>
    <t>-</t>
  </si>
  <si>
    <t>FC</t>
  </si>
  <si>
    <t>00101264-00101393</t>
  </si>
  <si>
    <t/>
  </si>
  <si>
    <t>VENTAS NO CONTRIBUYENTES</t>
  </si>
  <si>
    <t>16</t>
  </si>
  <si>
    <t>2</t>
  </si>
  <si>
    <t>002</t>
  </si>
  <si>
    <t>Z1B8026622</t>
  </si>
  <si>
    <t>00282168-00282273</t>
  </si>
  <si>
    <t>3</t>
  </si>
  <si>
    <t>003</t>
  </si>
  <si>
    <t>Z1B8027648</t>
  </si>
  <si>
    <t>00246667-00246757</t>
  </si>
  <si>
    <t>4</t>
  </si>
  <si>
    <t>NC</t>
  </si>
  <si>
    <t>00000226</t>
  </si>
  <si>
    <t>00246569</t>
  </si>
  <si>
    <t>14/02/2021</t>
  </si>
  <si>
    <t>VEN</t>
  </si>
  <si>
    <t>ALFIS JEAN</t>
  </si>
  <si>
    <t>V8675506</t>
  </si>
  <si>
    <t>5</t>
  </si>
  <si>
    <t>004</t>
  </si>
  <si>
    <t>Z1B8026520</t>
  </si>
  <si>
    <t>00106740-00106814</t>
  </si>
  <si>
    <t>6</t>
  </si>
  <si>
    <t>00000097</t>
  </si>
  <si>
    <t>00106760</t>
  </si>
  <si>
    <t>OSCAR AQUILE</t>
  </si>
  <si>
    <t>V12781538</t>
  </si>
  <si>
    <t>7</t>
  </si>
  <si>
    <t>00000098</t>
  </si>
  <si>
    <t>00106806</t>
  </si>
  <si>
    <t>YUSMAIRA HERNANDEZ</t>
  </si>
  <si>
    <t>V17050731</t>
  </si>
  <si>
    <t>8</t>
  </si>
  <si>
    <t>005</t>
  </si>
  <si>
    <t>Z1B8026803</t>
  </si>
  <si>
    <t>00066614-00066629</t>
  </si>
  <si>
    <t>9</t>
  </si>
  <si>
    <t>17/02/2021</t>
  </si>
  <si>
    <t>00101394-00101505</t>
  </si>
  <si>
    <t>10</t>
  </si>
  <si>
    <t>00282274-00282368</t>
  </si>
  <si>
    <t>11</t>
  </si>
  <si>
    <t>00246758-00246787</t>
  </si>
  <si>
    <t>12</t>
  </si>
  <si>
    <t>00106815-00106887</t>
  </si>
  <si>
    <t>13</t>
  </si>
  <si>
    <t>00066630-00066673</t>
  </si>
  <si>
    <t>14</t>
  </si>
  <si>
    <t>18/02/2021</t>
  </si>
  <si>
    <t>15</t>
  </si>
  <si>
    <t>00101506-00101620</t>
  </si>
  <si>
    <t>00282369-00282442</t>
  </si>
  <si>
    <t>17</t>
  </si>
  <si>
    <t>00246788-00246854</t>
  </si>
  <si>
    <t>18</t>
  </si>
  <si>
    <t>00000228</t>
  </si>
  <si>
    <t>00246502</t>
  </si>
  <si>
    <t>MENDEROS ELIKER</t>
  </si>
  <si>
    <t>V15713981</t>
  </si>
  <si>
    <t>19</t>
  </si>
  <si>
    <t>00106888-00106954</t>
  </si>
  <si>
    <t>20</t>
  </si>
  <si>
    <t>00066674-00066696</t>
  </si>
  <si>
    <t>21</t>
  </si>
  <si>
    <t>19/02/2021</t>
  </si>
  <si>
    <t>22</t>
  </si>
  <si>
    <t>23</t>
  </si>
  <si>
    <t>24</t>
  </si>
  <si>
    <t>25</t>
  </si>
  <si>
    <t>26</t>
  </si>
  <si>
    <t>00101621-00101736</t>
  </si>
  <si>
    <t>27</t>
  </si>
  <si>
    <t>00282443-00282548</t>
  </si>
  <si>
    <t>28</t>
  </si>
  <si>
    <t>00000235</t>
  </si>
  <si>
    <t>00282499</t>
  </si>
  <si>
    <t>REINALDO ARMAS</t>
  </si>
  <si>
    <t>V16148698</t>
  </si>
  <si>
    <t>29</t>
  </si>
  <si>
    <t>00246855-00246920</t>
  </si>
  <si>
    <t>30</t>
  </si>
  <si>
    <t>00106955-00107027</t>
  </si>
  <si>
    <t>31</t>
  </si>
  <si>
    <t>00066697-00066700</t>
  </si>
  <si>
    <t>32</t>
  </si>
  <si>
    <t>00066701</t>
  </si>
  <si>
    <t>INVERCIONES TEUFFEL E HIJOS C.A.</t>
  </si>
  <si>
    <t>J402322119</t>
  </si>
  <si>
    <t>33</t>
  </si>
  <si>
    <t>00066702-00066734</t>
  </si>
  <si>
    <t>34</t>
  </si>
  <si>
    <t>20/02/2021</t>
  </si>
  <si>
    <t>35</t>
  </si>
  <si>
    <t>00101737-00101770</t>
  </si>
  <si>
    <t>36</t>
  </si>
  <si>
    <t>00101771</t>
  </si>
  <si>
    <t>MAXI LUNCHERIA</t>
  </si>
  <si>
    <t>J-40020025-3</t>
  </si>
  <si>
    <t>37</t>
  </si>
  <si>
    <t>00101772-00101825</t>
  </si>
  <si>
    <t>38</t>
  </si>
  <si>
    <t>00101826</t>
  </si>
  <si>
    <t>AARON CICCOLELLA</t>
  </si>
  <si>
    <t xml:space="preserve">V142022350 </t>
  </si>
  <si>
    <t>39</t>
  </si>
  <si>
    <t>00101827-00101857</t>
  </si>
  <si>
    <t>40</t>
  </si>
  <si>
    <t>00282549-00282664</t>
  </si>
  <si>
    <t>41</t>
  </si>
  <si>
    <t>00246921-00247013</t>
  </si>
  <si>
    <t>42</t>
  </si>
  <si>
    <t>00107028-00107127</t>
  </si>
  <si>
    <t>43</t>
  </si>
  <si>
    <t>00066735-00066784</t>
  </si>
  <si>
    <t>44</t>
  </si>
  <si>
    <t>21/02/2021</t>
  </si>
  <si>
    <t>00101858-00101967</t>
  </si>
  <si>
    <t>45</t>
  </si>
  <si>
    <t>00282665-00282749</t>
  </si>
  <si>
    <t>46</t>
  </si>
  <si>
    <t>00247014-00247015</t>
  </si>
  <si>
    <t>47</t>
  </si>
  <si>
    <t>00247018-00247108</t>
  </si>
  <si>
    <t>48</t>
  </si>
  <si>
    <t>003105200-003105201</t>
  </si>
  <si>
    <t>49</t>
  </si>
  <si>
    <t>00000229</t>
  </si>
  <si>
    <t>00247027</t>
  </si>
  <si>
    <t>ANGEL DELGADO</t>
  </si>
  <si>
    <t>V21469822</t>
  </si>
  <si>
    <t>50</t>
  </si>
  <si>
    <t>00000230</t>
  </si>
  <si>
    <t>00247049</t>
  </si>
  <si>
    <t>MARTHA GOUVEIA</t>
  </si>
  <si>
    <t>V15119554</t>
  </si>
  <si>
    <t>51</t>
  </si>
  <si>
    <t>00107128-00107210</t>
  </si>
  <si>
    <t>52</t>
  </si>
  <si>
    <t>00066785-00066826</t>
  </si>
  <si>
    <t>53</t>
  </si>
  <si>
    <t>22/02/2021</t>
  </si>
  <si>
    <t>00101968-00101969</t>
  </si>
  <si>
    <t>54</t>
  </si>
  <si>
    <t>00101970</t>
  </si>
  <si>
    <t>ACCION CAMPESINA</t>
  </si>
  <si>
    <t>J-30084339-4</t>
  </si>
  <si>
    <t>55</t>
  </si>
  <si>
    <t>00101971-00102013</t>
  </si>
  <si>
    <t>56</t>
  </si>
  <si>
    <t>00282750-00282813</t>
  </si>
  <si>
    <t>57</t>
  </si>
  <si>
    <t>00247109-00247173</t>
  </si>
  <si>
    <t>58</t>
  </si>
  <si>
    <t>00107211-00107302</t>
  </si>
  <si>
    <t>59</t>
  </si>
  <si>
    <t>00066827-00066861</t>
  </si>
  <si>
    <t>60</t>
  </si>
  <si>
    <t>23/02/2021</t>
  </si>
  <si>
    <t>00102014</t>
  </si>
  <si>
    <t>ROSMAURITH TORTOZZA</t>
  </si>
  <si>
    <t>V10280243</t>
  </si>
  <si>
    <t>61</t>
  </si>
  <si>
    <t>00102015</t>
  </si>
  <si>
    <t>DISTRIBUIDORA LA MATERA</t>
  </si>
  <si>
    <t>V409522342</t>
  </si>
  <si>
    <t>62</t>
  </si>
  <si>
    <t>00102016-00102105</t>
  </si>
  <si>
    <t>63</t>
  </si>
  <si>
    <t>00282814-00282885</t>
  </si>
  <si>
    <t>64</t>
  </si>
  <si>
    <t>00000237</t>
  </si>
  <si>
    <t>00247172</t>
  </si>
  <si>
    <t>WLADIMIR</t>
  </si>
  <si>
    <t>V14875584</t>
  </si>
  <si>
    <t>65</t>
  </si>
  <si>
    <t>00000238</t>
  </si>
  <si>
    <t>66</t>
  </si>
  <si>
    <t>00247174-00247233</t>
  </si>
  <si>
    <t>67</t>
  </si>
  <si>
    <t>00107303-00107375</t>
  </si>
  <si>
    <t>68</t>
  </si>
  <si>
    <t>24/02/2021</t>
  </si>
  <si>
    <t>69</t>
  </si>
  <si>
    <t>70</t>
  </si>
  <si>
    <t>71</t>
  </si>
  <si>
    <t>00282886-00282896</t>
  </si>
  <si>
    <t>72</t>
  </si>
  <si>
    <t>00282897</t>
  </si>
  <si>
    <t>CRISTIAM GOMES</t>
  </si>
  <si>
    <t>V112022836</t>
  </si>
  <si>
    <t>73</t>
  </si>
  <si>
    <t>00282898-00282980</t>
  </si>
  <si>
    <t>74</t>
  </si>
  <si>
    <t>00247234-00247273</t>
  </si>
  <si>
    <t>75</t>
  </si>
  <si>
    <t>00107376-00107462</t>
  </si>
  <si>
    <t>76</t>
  </si>
  <si>
    <t>00066862-00066882</t>
  </si>
  <si>
    <t>77</t>
  </si>
  <si>
    <t>00066883</t>
  </si>
  <si>
    <t>V142022350</t>
  </si>
  <si>
    <t>78</t>
  </si>
  <si>
    <t>00066884-00066889</t>
  </si>
  <si>
    <t>79</t>
  </si>
  <si>
    <t>00066890</t>
  </si>
  <si>
    <t>CRISTIAN GOMEZ</t>
  </si>
  <si>
    <t>V11202283-6</t>
  </si>
  <si>
    <t>80</t>
  </si>
  <si>
    <t>00066891</t>
  </si>
  <si>
    <t>JESUS MUJICA</t>
  </si>
  <si>
    <t>V24462186</t>
  </si>
  <si>
    <t>81</t>
  </si>
  <si>
    <t>25/02/2021</t>
  </si>
  <si>
    <t>00102186-00102214</t>
  </si>
  <si>
    <t>82</t>
  </si>
  <si>
    <t>00102215</t>
  </si>
  <si>
    <t>SERVICIOS BASANG</t>
  </si>
  <si>
    <t>J-309198106</t>
  </si>
  <si>
    <t>83</t>
  </si>
  <si>
    <t>00102216-00102285</t>
  </si>
  <si>
    <t>84</t>
  </si>
  <si>
    <t>00102286</t>
  </si>
  <si>
    <t>GLOBALCOPYPLOT C.A</t>
  </si>
  <si>
    <t>J412331272</t>
  </si>
  <si>
    <t>85</t>
  </si>
  <si>
    <t>00102287-00102310</t>
  </si>
  <si>
    <t>86</t>
  </si>
  <si>
    <t>00282981-00283067</t>
  </si>
  <si>
    <t>87</t>
  </si>
  <si>
    <t>00247274-00247349</t>
  </si>
  <si>
    <t>88</t>
  </si>
  <si>
    <t>00107463-00107541</t>
  </si>
  <si>
    <t>89</t>
  </si>
  <si>
    <t>00066892-00066943</t>
  </si>
  <si>
    <t>90</t>
  </si>
  <si>
    <t>26/02/2021</t>
  </si>
  <si>
    <t>91</t>
  </si>
  <si>
    <t>00102311-00102330</t>
  </si>
  <si>
    <t>92</t>
  </si>
  <si>
    <t>00102331</t>
  </si>
  <si>
    <t>S.A DE EDUCACION Y CULTURA RELIGIOSA</t>
  </si>
  <si>
    <t>J30979938-0</t>
  </si>
  <si>
    <t>93</t>
  </si>
  <si>
    <t>00102332-00102446</t>
  </si>
  <si>
    <t>94</t>
  </si>
  <si>
    <t>00283068-00283215</t>
  </si>
  <si>
    <t>95</t>
  </si>
  <si>
    <t>00247350-00247455</t>
  </si>
  <si>
    <t>96</t>
  </si>
  <si>
    <t>00000232</t>
  </si>
  <si>
    <t>00247413</t>
  </si>
  <si>
    <t>ONORIO MONACO</t>
  </si>
  <si>
    <t>V6458766</t>
  </si>
  <si>
    <t>97</t>
  </si>
  <si>
    <t>00107542-00107598</t>
  </si>
  <si>
    <t>98</t>
  </si>
  <si>
    <t>00107599</t>
  </si>
  <si>
    <t>ONET-VISIÓN, C.A</t>
  </si>
  <si>
    <t>J31525903-6</t>
  </si>
  <si>
    <t>99</t>
  </si>
  <si>
    <t>00107600-00107626</t>
  </si>
  <si>
    <t>100</t>
  </si>
  <si>
    <t>00066944-00066996</t>
  </si>
  <si>
    <t>101</t>
  </si>
  <si>
    <t>27/02/2021</t>
  </si>
  <si>
    <t>00102447-00102586</t>
  </si>
  <si>
    <t>102</t>
  </si>
  <si>
    <t>00283216-00283334</t>
  </si>
  <si>
    <t>103</t>
  </si>
  <si>
    <t>00247456-00247540</t>
  </si>
  <si>
    <t>104</t>
  </si>
  <si>
    <t>00247541</t>
  </si>
  <si>
    <t>105</t>
  </si>
  <si>
    <t>00247542-00247586</t>
  </si>
  <si>
    <t>106</t>
  </si>
  <si>
    <t>00000234</t>
  </si>
  <si>
    <t>00247490</t>
  </si>
  <si>
    <t>EDGARDO ALI CASTILLO</t>
  </si>
  <si>
    <t>V4053912</t>
  </si>
  <si>
    <t>107</t>
  </si>
  <si>
    <t>00107627-00107731</t>
  </si>
  <si>
    <t>108</t>
  </si>
  <si>
    <t>00066997-00067050</t>
  </si>
  <si>
    <t>109</t>
  </si>
  <si>
    <t>28/02/2021</t>
  </si>
  <si>
    <t>00102587-00102660</t>
  </si>
  <si>
    <t>110</t>
  </si>
  <si>
    <t>00102661</t>
  </si>
  <si>
    <t>MANTENIMIENTO ALFERCA</t>
  </si>
  <si>
    <t xml:space="preserve">J41073527-9 </t>
  </si>
  <si>
    <t>111</t>
  </si>
  <si>
    <t>00102662-00102692</t>
  </si>
  <si>
    <t>112</t>
  </si>
  <si>
    <t>00000179</t>
  </si>
  <si>
    <t>00102621</t>
  </si>
  <si>
    <t>RICHAR</t>
  </si>
  <si>
    <t>V29676074</t>
  </si>
  <si>
    <t>00283335-00283432</t>
  </si>
  <si>
    <t>00247587-00247684</t>
  </si>
  <si>
    <t>00107732-00107800</t>
  </si>
  <si>
    <t>00107801</t>
  </si>
  <si>
    <t>IDECA</t>
  </si>
  <si>
    <t>J31324373-6</t>
  </si>
  <si>
    <t>00107802-00107804</t>
  </si>
  <si>
    <t>00107805</t>
  </si>
  <si>
    <t>00107806-00107827</t>
  </si>
  <si>
    <t>00067051-00067085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</si>
  <si>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</si>
  <si>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</si>
  <si>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</si>
  <si>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</si>
  <si>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</si>
  <si>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</si>
  <si>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</si>
  <si>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</si>
  <si>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</si>
  <si>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0886</t>
  </si>
  <si>
    <t>0887</t>
  </si>
  <si>
    <t>0888</t>
  </si>
  <si>
    <t>0889</t>
  </si>
  <si>
    <t>0890</t>
  </si>
  <si>
    <t>0891</t>
  </si>
  <si>
    <t>0892</t>
  </si>
  <si>
    <t>0893</t>
  </si>
  <si>
    <t>0897</t>
  </si>
  <si>
    <t>0898</t>
  </si>
  <si>
    <t>00102106-00102188</t>
  </si>
  <si>
    <t>0895-0896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</si>
  <si>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</si>
  <si>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</si>
  <si>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</si>
  <si>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</si>
  <si>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</si>
  <si>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</si>
  <si>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</si>
  <si>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</si>
  <si>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</si>
  <si>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1854</t>
  </si>
  <si>
    <t>1855</t>
  </si>
  <si>
    <t>1856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</si>
  <si>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</si>
  <si>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</si>
  <si>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</si>
  <si>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</si>
  <si>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</si>
  <si>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</si>
  <si>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</si>
  <si>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</si>
  <si>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</si>
  <si>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</si>
  <si>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</si>
  <si>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</si>
  <si>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</si>
  <si>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</si>
  <si>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</si>
  <si>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</si>
  <si>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</si>
  <si>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</si>
  <si>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</si>
  <si>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</si>
  <si>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</si>
  <si>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</si>
  <si>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</si>
  <si>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</si>
  <si>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0899</t>
  </si>
  <si>
    <t>0894</t>
  </si>
  <si>
    <t>0895</t>
  </si>
  <si>
    <t>00066696</t>
  </si>
  <si>
    <t>CAJA SIN ACTIVIDAD</t>
  </si>
  <si>
    <t>0</t>
  </si>
  <si>
    <t>0896</t>
  </si>
  <si>
    <t>0900</t>
  </si>
  <si>
    <t>00066861</t>
  </si>
  <si>
    <t>0901</t>
  </si>
  <si>
    <t>0902</t>
  </si>
  <si>
    <t>0903</t>
  </si>
  <si>
    <t>0904</t>
  </si>
  <si>
    <t>LIBRO DE VENTAS DESDE 16-02-21 HASTA 28-02-21</t>
  </si>
  <si>
    <t>1857</t>
  </si>
  <si>
    <t>1978</t>
  </si>
  <si>
    <t>1746</t>
  </si>
  <si>
    <t>0905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</si>
</sst>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1871-5B40-42DF-9895-46AAC5099647}">
  <dimension ref="A2:AP135"/>
  <sheetViews>
    <sheetView tabSelected="1" topLeftCell="A100" workbookViewId="0">
      <selection activeCell="AB119" sqref="AB11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9.7109375" style="3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7.7109375" style="3" bestFit="1" customWidth="1"/>
    <col min="16" max="16" width="12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1" t="s">
        <v>431</v>
      </c>
      <c r="B4" s="21"/>
      <c r="C4" s="21"/>
      <c r="D4" s="21"/>
      <c r="E4" s="21"/>
      <c r="F4" s="21"/>
      <c r="G4" s="21"/>
      <c r="H4" s="21"/>
      <c r="I4" s="2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370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 t="shared" ref="Q8:Q39" si="0">SUM(S8:AP8)</f>
        <v>1074713307.3964002</v>
      </c>
      <c r="R8" s="15">
        <v>0</v>
      </c>
      <c r="S8" s="15">
        <v>793364923.75000024</v>
      </c>
      <c r="T8" s="15">
        <v>0</v>
      </c>
      <c r="U8" s="13" t="s">
        <v>50</v>
      </c>
      <c r="V8" s="15">
        <v>0</v>
      </c>
      <c r="W8" s="15">
        <v>242541710.03999999</v>
      </c>
      <c r="X8" s="13" t="s">
        <v>55</v>
      </c>
      <c r="Y8" s="15">
        <v>38806673.606399998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x14ac:dyDescent="0.25">
      <c r="A9" s="13" t="s">
        <v>56</v>
      </c>
      <c r="B9" s="14" t="s">
        <v>46</v>
      </c>
      <c r="C9" s="13" t="s">
        <v>47</v>
      </c>
      <c r="D9" s="13" t="s">
        <v>57</v>
      </c>
      <c r="E9" s="13" t="s">
        <v>58</v>
      </c>
      <c r="F9" s="13" t="s">
        <v>382</v>
      </c>
      <c r="G9" s="13" t="s">
        <v>51</v>
      </c>
      <c r="H9" s="13" t="s">
        <v>59</v>
      </c>
      <c r="I9" s="15" t="s">
        <v>53</v>
      </c>
      <c r="J9" s="15" t="s">
        <v>53</v>
      </c>
      <c r="K9" s="15" t="s">
        <v>53</v>
      </c>
      <c r="L9" s="15" t="s">
        <v>53</v>
      </c>
      <c r="M9" s="15">
        <v>0</v>
      </c>
      <c r="N9" s="13" t="s">
        <v>53</v>
      </c>
      <c r="O9" s="13" t="s">
        <v>54</v>
      </c>
      <c r="P9" s="13" t="s">
        <v>53</v>
      </c>
      <c r="Q9" s="15">
        <f t="shared" si="0"/>
        <v>1025794748.6412003</v>
      </c>
      <c r="R9" s="15">
        <v>0</v>
      </c>
      <c r="S9" s="15">
        <v>661517718.75000036</v>
      </c>
      <c r="T9" s="15">
        <v>0</v>
      </c>
      <c r="U9" s="13" t="s">
        <v>50</v>
      </c>
      <c r="V9" s="15">
        <v>0</v>
      </c>
      <c r="W9" s="15">
        <v>314031922.31999993</v>
      </c>
      <c r="X9" s="13" t="s">
        <v>50</v>
      </c>
      <c r="Y9" s="15">
        <v>50245107.571200013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53</v>
      </c>
      <c r="AN9" s="13" t="s">
        <v>53</v>
      </c>
      <c r="AO9" s="14" t="s">
        <v>53</v>
      </c>
      <c r="AP9" s="13" t="s">
        <v>53</v>
      </c>
    </row>
    <row r="10" spans="1:42" s="19" customFormat="1" x14ac:dyDescent="0.25">
      <c r="A10" s="13" t="s">
        <v>60</v>
      </c>
      <c r="B10" s="17" t="s">
        <v>46</v>
      </c>
      <c r="C10" s="16" t="s">
        <v>47</v>
      </c>
      <c r="D10" s="16" t="s">
        <v>61</v>
      </c>
      <c r="E10" s="16" t="s">
        <v>62</v>
      </c>
      <c r="F10" s="16" t="s">
        <v>394</v>
      </c>
      <c r="G10" s="16" t="s">
        <v>51</v>
      </c>
      <c r="H10" s="16" t="s">
        <v>63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 t="shared" si="0"/>
        <v>776018231.99760008</v>
      </c>
      <c r="R10" s="18">
        <v>0</v>
      </c>
      <c r="S10" s="18">
        <v>558901132.50000012</v>
      </c>
      <c r="T10" s="18">
        <v>0</v>
      </c>
      <c r="U10" s="16" t="s">
        <v>50</v>
      </c>
      <c r="V10" s="18">
        <v>0</v>
      </c>
      <c r="W10" s="18">
        <v>187169913.36000001</v>
      </c>
      <c r="X10" s="16" t="s">
        <v>55</v>
      </c>
      <c r="Y10" s="18">
        <v>29947186.137600001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3" t="s">
        <v>64</v>
      </c>
      <c r="B11" s="17" t="s">
        <v>46</v>
      </c>
      <c r="C11" s="16" t="s">
        <v>47</v>
      </c>
      <c r="D11" s="16" t="s">
        <v>61</v>
      </c>
      <c r="E11" s="16" t="s">
        <v>62</v>
      </c>
      <c r="F11" s="16" t="s">
        <v>394</v>
      </c>
      <c r="G11" s="16" t="s">
        <v>65</v>
      </c>
      <c r="H11" s="16" t="s">
        <v>53</v>
      </c>
      <c r="I11" s="18" t="s">
        <v>66</v>
      </c>
      <c r="J11" s="18" t="s">
        <v>53</v>
      </c>
      <c r="K11" s="18" t="s">
        <v>67</v>
      </c>
      <c r="L11" s="18" t="s">
        <v>68</v>
      </c>
      <c r="M11" s="18">
        <v>1925000</v>
      </c>
      <c r="N11" s="16" t="s">
        <v>69</v>
      </c>
      <c r="O11" s="16" t="s">
        <v>70</v>
      </c>
      <c r="P11" s="16" t="s">
        <v>71</v>
      </c>
      <c r="Q11" s="18">
        <f t="shared" si="0"/>
        <v>-1925000</v>
      </c>
      <c r="R11" s="18">
        <v>0</v>
      </c>
      <c r="S11" s="18">
        <v>-1925000</v>
      </c>
      <c r="T11" s="18">
        <v>0</v>
      </c>
      <c r="U11" s="16" t="s">
        <v>50</v>
      </c>
      <c r="V11" s="18">
        <v>0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3" t="s">
        <v>72</v>
      </c>
      <c r="B12" s="17" t="s">
        <v>46</v>
      </c>
      <c r="C12" s="16" t="s">
        <v>47</v>
      </c>
      <c r="D12" s="16" t="s">
        <v>73</v>
      </c>
      <c r="E12" s="16" t="s">
        <v>74</v>
      </c>
      <c r="F12" s="16" t="s">
        <v>406</v>
      </c>
      <c r="G12" s="16" t="s">
        <v>51</v>
      </c>
      <c r="H12" s="16" t="s">
        <v>75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597347894.47159982</v>
      </c>
      <c r="R12" s="18">
        <v>0</v>
      </c>
      <c r="S12" s="18">
        <v>442691467.49999988</v>
      </c>
      <c r="T12" s="18">
        <v>0</v>
      </c>
      <c r="U12" s="16" t="s">
        <v>50</v>
      </c>
      <c r="V12" s="18">
        <v>0</v>
      </c>
      <c r="W12" s="18">
        <v>133324506.01000001</v>
      </c>
      <c r="X12" s="16" t="s">
        <v>55</v>
      </c>
      <c r="Y12" s="18">
        <v>21331920.961600002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3" t="s">
        <v>76</v>
      </c>
      <c r="B13" s="17" t="s">
        <v>46</v>
      </c>
      <c r="C13" s="16" t="s">
        <v>47</v>
      </c>
      <c r="D13" s="16" t="s">
        <v>73</v>
      </c>
      <c r="E13" s="16" t="s">
        <v>74</v>
      </c>
      <c r="F13" s="16" t="s">
        <v>406</v>
      </c>
      <c r="G13" s="16" t="s">
        <v>65</v>
      </c>
      <c r="H13" s="16" t="s">
        <v>53</v>
      </c>
      <c r="I13" s="18" t="s">
        <v>77</v>
      </c>
      <c r="J13" s="18" t="s">
        <v>53</v>
      </c>
      <c r="K13" s="18" t="s">
        <v>78</v>
      </c>
      <c r="L13" s="18" t="s">
        <v>46</v>
      </c>
      <c r="M13" s="18">
        <v>4665500</v>
      </c>
      <c r="N13" s="16" t="s">
        <v>69</v>
      </c>
      <c r="O13" s="16" t="s">
        <v>79</v>
      </c>
      <c r="P13" s="16" t="s">
        <v>80</v>
      </c>
      <c r="Q13" s="18">
        <f t="shared" si="0"/>
        <v>-1925000</v>
      </c>
      <c r="R13" s="18">
        <v>0</v>
      </c>
      <c r="S13" s="18">
        <v>-1925000</v>
      </c>
      <c r="T13" s="18">
        <v>0</v>
      </c>
      <c r="U13" s="16" t="s">
        <v>50</v>
      </c>
      <c r="V13" s="18">
        <v>0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3" t="s">
        <v>81</v>
      </c>
      <c r="B14" s="17" t="s">
        <v>46</v>
      </c>
      <c r="C14" s="16" t="s">
        <v>47</v>
      </c>
      <c r="D14" s="16" t="s">
        <v>73</v>
      </c>
      <c r="E14" s="16" t="s">
        <v>74</v>
      </c>
      <c r="F14" s="16" t="s">
        <v>406</v>
      </c>
      <c r="G14" s="16" t="s">
        <v>65</v>
      </c>
      <c r="H14" s="16" t="s">
        <v>53</v>
      </c>
      <c r="I14" s="18" t="s">
        <v>82</v>
      </c>
      <c r="J14" s="18" t="s">
        <v>53</v>
      </c>
      <c r="K14" s="18" t="s">
        <v>83</v>
      </c>
      <c r="L14" s="18" t="s">
        <v>46</v>
      </c>
      <c r="M14" s="18">
        <v>7048125</v>
      </c>
      <c r="N14" s="16" t="s">
        <v>69</v>
      </c>
      <c r="O14" s="16" t="s">
        <v>84</v>
      </c>
      <c r="P14" s="16" t="s">
        <v>85</v>
      </c>
      <c r="Q14" s="18">
        <f t="shared" si="0"/>
        <v>-7048125</v>
      </c>
      <c r="R14" s="18">
        <v>0</v>
      </c>
      <c r="S14" s="18">
        <v>-7048125</v>
      </c>
      <c r="T14" s="18">
        <v>0</v>
      </c>
      <c r="U14" s="16" t="s">
        <v>50</v>
      </c>
      <c r="V14" s="18">
        <v>0</v>
      </c>
      <c r="W14" s="18">
        <v>0</v>
      </c>
      <c r="X14" s="16" t="s">
        <v>50</v>
      </c>
      <c r="Y14" s="18">
        <v>0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x14ac:dyDescent="0.25">
      <c r="A15" s="13" t="s">
        <v>86</v>
      </c>
      <c r="B15" s="14" t="s">
        <v>46</v>
      </c>
      <c r="C15" s="13" t="s">
        <v>47</v>
      </c>
      <c r="D15" s="13" t="s">
        <v>87</v>
      </c>
      <c r="E15" s="13" t="s">
        <v>88</v>
      </c>
      <c r="F15" s="13" t="s">
        <v>375</v>
      </c>
      <c r="G15" s="13" t="s">
        <v>51</v>
      </c>
      <c r="H15" s="13" t="s">
        <v>89</v>
      </c>
      <c r="I15" s="15" t="s">
        <v>53</v>
      </c>
      <c r="J15" s="15" t="s">
        <v>53</v>
      </c>
      <c r="K15" s="15" t="s">
        <v>53</v>
      </c>
      <c r="L15" s="15" t="s">
        <v>53</v>
      </c>
      <c r="M15" s="15">
        <v>0</v>
      </c>
      <c r="N15" s="13" t="s">
        <v>53</v>
      </c>
      <c r="O15" s="13" t="s">
        <v>54</v>
      </c>
      <c r="P15" s="13" t="s">
        <v>53</v>
      </c>
      <c r="Q15" s="15">
        <f t="shared" si="0"/>
        <v>87531576.832800001</v>
      </c>
      <c r="R15" s="15">
        <v>0</v>
      </c>
      <c r="S15" s="15">
        <v>38280875</v>
      </c>
      <c r="T15" s="15">
        <v>0</v>
      </c>
      <c r="U15" s="13" t="s">
        <v>50</v>
      </c>
      <c r="V15" s="15">
        <v>0</v>
      </c>
      <c r="W15" s="15">
        <v>42457501.579999998</v>
      </c>
      <c r="X15" s="13" t="s">
        <v>55</v>
      </c>
      <c r="Y15" s="15">
        <v>6793200.252799999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x14ac:dyDescent="0.25">
      <c r="A16" s="13" t="s">
        <v>90</v>
      </c>
      <c r="B16" s="14" t="s">
        <v>91</v>
      </c>
      <c r="C16" s="13" t="s">
        <v>47</v>
      </c>
      <c r="D16" s="13" t="s">
        <v>48</v>
      </c>
      <c r="E16" s="13" t="s">
        <v>49</v>
      </c>
      <c r="F16" s="13" t="s">
        <v>371</v>
      </c>
      <c r="G16" s="13" t="s">
        <v>51</v>
      </c>
      <c r="H16" s="13" t="s">
        <v>92</v>
      </c>
      <c r="I16" s="15" t="s">
        <v>53</v>
      </c>
      <c r="J16" s="15" t="s">
        <v>53</v>
      </c>
      <c r="K16" s="15" t="s">
        <v>53</v>
      </c>
      <c r="L16" s="15" t="s">
        <v>53</v>
      </c>
      <c r="M16" s="15">
        <v>0</v>
      </c>
      <c r="N16" s="13" t="s">
        <v>53</v>
      </c>
      <c r="O16" s="13" t="s">
        <v>54</v>
      </c>
      <c r="P16" s="13" t="s">
        <v>53</v>
      </c>
      <c r="Q16" s="15">
        <f t="shared" si="0"/>
        <v>795047388.97440016</v>
      </c>
      <c r="R16" s="15">
        <v>0</v>
      </c>
      <c r="S16" s="15">
        <v>564587375.00000012</v>
      </c>
      <c r="T16" s="15">
        <v>0</v>
      </c>
      <c r="U16" s="13" t="s">
        <v>50</v>
      </c>
      <c r="V16" s="15">
        <v>0</v>
      </c>
      <c r="W16" s="15">
        <v>198672425.84000003</v>
      </c>
      <c r="X16" s="13" t="s">
        <v>55</v>
      </c>
      <c r="Y16" s="15">
        <v>31787588.134399995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53</v>
      </c>
      <c r="AN16" s="13" t="s">
        <v>53</v>
      </c>
      <c r="AO16" s="14" t="s">
        <v>53</v>
      </c>
      <c r="AP16" s="13" t="s">
        <v>53</v>
      </c>
    </row>
    <row r="17" spans="1:42" x14ac:dyDescent="0.25">
      <c r="A17" s="13" t="s">
        <v>93</v>
      </c>
      <c r="B17" s="14" t="s">
        <v>91</v>
      </c>
      <c r="C17" s="13" t="s">
        <v>47</v>
      </c>
      <c r="D17" s="13" t="s">
        <v>57</v>
      </c>
      <c r="E17" s="13" t="s">
        <v>58</v>
      </c>
      <c r="F17" s="13" t="s">
        <v>383</v>
      </c>
      <c r="G17" s="13" t="s">
        <v>51</v>
      </c>
      <c r="H17" s="13" t="s">
        <v>94</v>
      </c>
      <c r="I17" s="15" t="s">
        <v>53</v>
      </c>
      <c r="J17" s="15" t="s">
        <v>53</v>
      </c>
      <c r="K17" s="15" t="s">
        <v>53</v>
      </c>
      <c r="L17" s="15" t="s">
        <v>53</v>
      </c>
      <c r="M17" s="15">
        <v>0</v>
      </c>
      <c r="N17" s="13" t="s">
        <v>53</v>
      </c>
      <c r="O17" s="13" t="s">
        <v>54</v>
      </c>
      <c r="P17" s="13" t="s">
        <v>53</v>
      </c>
      <c r="Q17" s="15">
        <f t="shared" si="0"/>
        <v>686885516.5308001</v>
      </c>
      <c r="R17" s="15">
        <v>0</v>
      </c>
      <c r="S17" s="15">
        <v>530274598.75000012</v>
      </c>
      <c r="T17" s="15">
        <v>0</v>
      </c>
      <c r="U17" s="13" t="s">
        <v>50</v>
      </c>
      <c r="V17" s="15">
        <v>0</v>
      </c>
      <c r="W17" s="15">
        <v>135009411.88</v>
      </c>
      <c r="X17" s="13" t="s">
        <v>55</v>
      </c>
      <c r="Y17" s="15">
        <v>21601505.900800001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s="19" customFormat="1" x14ac:dyDescent="0.25">
      <c r="A18" s="13" t="s">
        <v>95</v>
      </c>
      <c r="B18" s="17" t="s">
        <v>91</v>
      </c>
      <c r="C18" s="16" t="s">
        <v>47</v>
      </c>
      <c r="D18" s="16" t="s">
        <v>61</v>
      </c>
      <c r="E18" s="16" t="s">
        <v>62</v>
      </c>
      <c r="F18" s="16" t="s">
        <v>395</v>
      </c>
      <c r="G18" s="16" t="s">
        <v>51</v>
      </c>
      <c r="H18" s="16" t="s">
        <v>96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54</v>
      </c>
      <c r="P18" s="16" t="s">
        <v>53</v>
      </c>
      <c r="Q18" s="18">
        <f t="shared" si="0"/>
        <v>199384226.6636</v>
      </c>
      <c r="R18" s="18">
        <v>0</v>
      </c>
      <c r="S18" s="18">
        <v>154634203.75</v>
      </c>
      <c r="T18" s="18">
        <v>0</v>
      </c>
      <c r="U18" s="16" t="s">
        <v>50</v>
      </c>
      <c r="V18" s="18">
        <v>0</v>
      </c>
      <c r="W18" s="18">
        <v>38577605.960000001</v>
      </c>
      <c r="X18" s="16" t="s">
        <v>55</v>
      </c>
      <c r="Y18" s="18">
        <v>6172416.9536000006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x14ac:dyDescent="0.25">
      <c r="A19" s="13" t="s">
        <v>97</v>
      </c>
      <c r="B19" s="14" t="s">
        <v>91</v>
      </c>
      <c r="C19" s="13" t="s">
        <v>47</v>
      </c>
      <c r="D19" s="13" t="s">
        <v>73</v>
      </c>
      <c r="E19" s="13" t="s">
        <v>74</v>
      </c>
      <c r="F19" s="13" t="s">
        <v>407</v>
      </c>
      <c r="G19" s="13" t="s">
        <v>51</v>
      </c>
      <c r="H19" s="13" t="s">
        <v>98</v>
      </c>
      <c r="I19" s="15" t="s">
        <v>53</v>
      </c>
      <c r="J19" s="15" t="s">
        <v>53</v>
      </c>
      <c r="K19" s="15" t="s">
        <v>53</v>
      </c>
      <c r="L19" s="15" t="s">
        <v>53</v>
      </c>
      <c r="M19" s="15">
        <v>0</v>
      </c>
      <c r="N19" s="13" t="s">
        <v>53</v>
      </c>
      <c r="O19" s="13" t="s">
        <v>54</v>
      </c>
      <c r="P19" s="13" t="s">
        <v>53</v>
      </c>
      <c r="Q19" s="15">
        <f t="shared" si="0"/>
        <v>690086724.30239999</v>
      </c>
      <c r="R19" s="15">
        <v>0</v>
      </c>
      <c r="S19" s="15">
        <v>579105372.5</v>
      </c>
      <c r="T19" s="15">
        <v>0</v>
      </c>
      <c r="U19" s="13" t="s">
        <v>50</v>
      </c>
      <c r="V19" s="15">
        <v>0</v>
      </c>
      <c r="W19" s="15">
        <v>95673579.140000001</v>
      </c>
      <c r="X19" s="13" t="s">
        <v>50</v>
      </c>
      <c r="Y19" s="15">
        <v>15307772.6624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53</v>
      </c>
      <c r="AN19" s="13" t="s">
        <v>53</v>
      </c>
      <c r="AO19" s="14" t="s">
        <v>53</v>
      </c>
      <c r="AP19" s="13" t="s">
        <v>53</v>
      </c>
    </row>
    <row r="20" spans="1:42" x14ac:dyDescent="0.25">
      <c r="A20" s="13" t="s">
        <v>99</v>
      </c>
      <c r="B20" s="14" t="s">
        <v>91</v>
      </c>
      <c r="C20" s="13" t="s">
        <v>47</v>
      </c>
      <c r="D20" s="13" t="s">
        <v>87</v>
      </c>
      <c r="E20" s="13" t="s">
        <v>88</v>
      </c>
      <c r="F20" s="13" t="s">
        <v>377</v>
      </c>
      <c r="G20" s="13" t="s">
        <v>51</v>
      </c>
      <c r="H20" s="13" t="s">
        <v>100</v>
      </c>
      <c r="I20" s="15" t="s">
        <v>53</v>
      </c>
      <c r="J20" s="15" t="s">
        <v>53</v>
      </c>
      <c r="K20" s="15" t="s">
        <v>53</v>
      </c>
      <c r="L20" s="15" t="s">
        <v>53</v>
      </c>
      <c r="M20" s="15">
        <v>0</v>
      </c>
      <c r="N20" s="13" t="s">
        <v>53</v>
      </c>
      <c r="O20" s="13" t="s">
        <v>54</v>
      </c>
      <c r="P20" s="13" t="s">
        <v>53</v>
      </c>
      <c r="Q20" s="15">
        <f t="shared" si="0"/>
        <v>388043882.7852</v>
      </c>
      <c r="R20" s="15">
        <v>0</v>
      </c>
      <c r="S20" s="15">
        <v>219497562.50000003</v>
      </c>
      <c r="T20" s="15">
        <v>0</v>
      </c>
      <c r="U20" s="13" t="s">
        <v>50</v>
      </c>
      <c r="V20" s="15">
        <v>0</v>
      </c>
      <c r="W20" s="15">
        <v>145298551.97</v>
      </c>
      <c r="X20" s="13" t="s">
        <v>55</v>
      </c>
      <c r="Y20" s="15">
        <v>23247768.315200001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4" t="s">
        <v>53</v>
      </c>
      <c r="AN20" s="13" t="s">
        <v>53</v>
      </c>
      <c r="AO20" s="14" t="s">
        <v>53</v>
      </c>
      <c r="AP20" s="13" t="s">
        <v>53</v>
      </c>
    </row>
    <row r="21" spans="1:42" x14ac:dyDescent="0.25">
      <c r="A21" s="13" t="s">
        <v>101</v>
      </c>
      <c r="B21" s="14" t="s">
        <v>102</v>
      </c>
      <c r="C21" s="13" t="s">
        <v>47</v>
      </c>
      <c r="D21" s="13" t="s">
        <v>48</v>
      </c>
      <c r="E21" s="13" t="s">
        <v>49</v>
      </c>
      <c r="F21" s="13" t="s">
        <v>372</v>
      </c>
      <c r="G21" s="13" t="s">
        <v>51</v>
      </c>
      <c r="H21" s="13" t="s">
        <v>104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3" t="s">
        <v>53</v>
      </c>
      <c r="O21" s="13" t="s">
        <v>54</v>
      </c>
      <c r="P21" s="13" t="s">
        <v>53</v>
      </c>
      <c r="Q21" s="15">
        <f t="shared" si="0"/>
        <v>823725407.66999996</v>
      </c>
      <c r="R21" s="15">
        <v>0</v>
      </c>
      <c r="S21" s="15">
        <v>693238951.25</v>
      </c>
      <c r="T21" s="15">
        <v>0</v>
      </c>
      <c r="U21" s="13" t="s">
        <v>50</v>
      </c>
      <c r="V21" s="15">
        <v>0</v>
      </c>
      <c r="W21" s="15">
        <v>112488324.5</v>
      </c>
      <c r="X21" s="13" t="s">
        <v>50</v>
      </c>
      <c r="Y21" s="15">
        <v>17998131.920000002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x14ac:dyDescent="0.25">
      <c r="A22" s="13" t="s">
        <v>103</v>
      </c>
      <c r="B22" s="14" t="s">
        <v>102</v>
      </c>
      <c r="C22" s="13" t="s">
        <v>47</v>
      </c>
      <c r="D22" s="13" t="s">
        <v>57</v>
      </c>
      <c r="E22" s="13" t="s">
        <v>58</v>
      </c>
      <c r="F22" s="13" t="s">
        <v>384</v>
      </c>
      <c r="G22" s="13" t="s">
        <v>51</v>
      </c>
      <c r="H22" s="13" t="s">
        <v>105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5">
        <f t="shared" si="0"/>
        <v>454393846.11000001</v>
      </c>
      <c r="R22" s="15">
        <v>0</v>
      </c>
      <c r="S22" s="15">
        <v>343565116.25</v>
      </c>
      <c r="T22" s="15">
        <v>0</v>
      </c>
      <c r="U22" s="13" t="s">
        <v>50</v>
      </c>
      <c r="V22" s="15">
        <v>0</v>
      </c>
      <c r="W22" s="15">
        <v>95542008.5</v>
      </c>
      <c r="X22" s="13" t="s">
        <v>55</v>
      </c>
      <c r="Y22" s="15">
        <v>15286721.360000001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s="19" customFormat="1" x14ac:dyDescent="0.25">
      <c r="A23" s="13" t="s">
        <v>55</v>
      </c>
      <c r="B23" s="17" t="s">
        <v>102</v>
      </c>
      <c r="C23" s="16" t="s">
        <v>47</v>
      </c>
      <c r="D23" s="16" t="s">
        <v>61</v>
      </c>
      <c r="E23" s="16" t="s">
        <v>62</v>
      </c>
      <c r="F23" s="16" t="s">
        <v>396</v>
      </c>
      <c r="G23" s="16" t="s">
        <v>51</v>
      </c>
      <c r="H23" s="16" t="s">
        <v>107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54</v>
      </c>
      <c r="P23" s="16" t="s">
        <v>53</v>
      </c>
      <c r="Q23" s="18">
        <f t="shared" si="0"/>
        <v>470824876.49360001</v>
      </c>
      <c r="R23" s="18">
        <v>0</v>
      </c>
      <c r="S23" s="18">
        <v>340310883.75</v>
      </c>
      <c r="T23" s="18">
        <v>0</v>
      </c>
      <c r="U23" s="16" t="s">
        <v>50</v>
      </c>
      <c r="V23" s="18">
        <v>0</v>
      </c>
      <c r="W23" s="18">
        <v>112512062.71000001</v>
      </c>
      <c r="X23" s="16" t="s">
        <v>50</v>
      </c>
      <c r="Y23" s="18">
        <v>18001930.033599999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19" customFormat="1" x14ac:dyDescent="0.25">
      <c r="A24" s="13" t="s">
        <v>106</v>
      </c>
      <c r="B24" s="17" t="s">
        <v>102</v>
      </c>
      <c r="C24" s="16" t="s">
        <v>47</v>
      </c>
      <c r="D24" s="16" t="s">
        <v>61</v>
      </c>
      <c r="E24" s="16" t="s">
        <v>62</v>
      </c>
      <c r="F24" s="16" t="s">
        <v>396</v>
      </c>
      <c r="G24" s="16" t="s">
        <v>65</v>
      </c>
      <c r="H24" s="16" t="s">
        <v>53</v>
      </c>
      <c r="I24" s="18" t="s">
        <v>109</v>
      </c>
      <c r="J24" s="18" t="s">
        <v>53</v>
      </c>
      <c r="K24" s="18" t="s">
        <v>110</v>
      </c>
      <c r="L24" s="18" t="s">
        <v>68</v>
      </c>
      <c r="M24" s="18">
        <v>7657500</v>
      </c>
      <c r="N24" s="16" t="s">
        <v>69</v>
      </c>
      <c r="O24" s="16" t="s">
        <v>111</v>
      </c>
      <c r="P24" s="16" t="s">
        <v>112</v>
      </c>
      <c r="Q24" s="18">
        <f t="shared" si="0"/>
        <v>-1925000</v>
      </c>
      <c r="R24" s="18">
        <v>0</v>
      </c>
      <c r="S24" s="18">
        <v>-1925000</v>
      </c>
      <c r="T24" s="18">
        <v>0</v>
      </c>
      <c r="U24" s="16" t="s">
        <v>50</v>
      </c>
      <c r="V24" s="18">
        <v>0</v>
      </c>
      <c r="W24" s="18">
        <v>0</v>
      </c>
      <c r="X24" s="16" t="s">
        <v>50</v>
      </c>
      <c r="Y24" s="18">
        <v>0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x14ac:dyDescent="0.25">
      <c r="A25" s="13" t="s">
        <v>108</v>
      </c>
      <c r="B25" s="14" t="s">
        <v>102</v>
      </c>
      <c r="C25" s="13" t="s">
        <v>47</v>
      </c>
      <c r="D25" s="13" t="s">
        <v>73</v>
      </c>
      <c r="E25" s="13" t="s">
        <v>74</v>
      </c>
      <c r="F25" s="13" t="s">
        <v>408</v>
      </c>
      <c r="G25" s="13" t="s">
        <v>51</v>
      </c>
      <c r="H25" s="13" t="s">
        <v>114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f t="shared" si="0"/>
        <v>587645377.75</v>
      </c>
      <c r="R25" s="15">
        <v>0</v>
      </c>
      <c r="S25" s="15">
        <v>502442805</v>
      </c>
      <c r="T25" s="15">
        <v>0</v>
      </c>
      <c r="U25" s="13" t="s">
        <v>50</v>
      </c>
      <c r="V25" s="15">
        <v>0</v>
      </c>
      <c r="W25" s="15">
        <v>73450493.75</v>
      </c>
      <c r="X25" s="13" t="s">
        <v>50</v>
      </c>
      <c r="Y25" s="15">
        <v>11752079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x14ac:dyDescent="0.25">
      <c r="A26" s="13" t="s">
        <v>113</v>
      </c>
      <c r="B26" s="14" t="s">
        <v>102</v>
      </c>
      <c r="C26" s="13" t="s">
        <v>47</v>
      </c>
      <c r="D26" s="13" t="s">
        <v>87</v>
      </c>
      <c r="E26" s="13" t="s">
        <v>88</v>
      </c>
      <c r="F26" s="13" t="s">
        <v>419</v>
      </c>
      <c r="G26" s="13" t="s">
        <v>51</v>
      </c>
      <c r="H26" s="13" t="s">
        <v>116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5">
        <f t="shared" si="0"/>
        <v>351390311.9508</v>
      </c>
      <c r="R26" s="15">
        <v>0</v>
      </c>
      <c r="S26" s="15">
        <v>227529812.5</v>
      </c>
      <c r="T26" s="15">
        <v>0</v>
      </c>
      <c r="U26" s="13" t="s">
        <v>50</v>
      </c>
      <c r="V26" s="15">
        <v>0</v>
      </c>
      <c r="W26" s="15">
        <v>106776292.63</v>
      </c>
      <c r="X26" s="13" t="s">
        <v>55</v>
      </c>
      <c r="Y26" s="15">
        <v>17084206.820800003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x14ac:dyDescent="0.25">
      <c r="A27" s="13" t="s">
        <v>115</v>
      </c>
      <c r="B27" s="14" t="s">
        <v>118</v>
      </c>
      <c r="C27" s="13" t="s">
        <v>47</v>
      </c>
      <c r="D27" s="13" t="s">
        <v>48</v>
      </c>
      <c r="E27" s="13" t="s">
        <v>49</v>
      </c>
      <c r="F27" s="13" t="s">
        <v>373</v>
      </c>
      <c r="G27" s="13" t="s">
        <v>51</v>
      </c>
      <c r="H27" s="13" t="s">
        <v>124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5">
        <f t="shared" si="0"/>
        <v>1134484348.2204001</v>
      </c>
      <c r="R27" s="15">
        <v>0</v>
      </c>
      <c r="S27" s="15">
        <v>774032016.25</v>
      </c>
      <c r="T27" s="15">
        <v>0</v>
      </c>
      <c r="U27" s="13" t="s">
        <v>50</v>
      </c>
      <c r="V27" s="15">
        <v>0</v>
      </c>
      <c r="W27" s="15">
        <v>310734768.94</v>
      </c>
      <c r="X27" s="13" t="s">
        <v>50</v>
      </c>
      <c r="Y27" s="15">
        <v>49717563.030400008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s="19" customFormat="1" x14ac:dyDescent="0.25">
      <c r="A28" s="13" t="s">
        <v>117</v>
      </c>
      <c r="B28" s="17" t="s">
        <v>118</v>
      </c>
      <c r="C28" s="16" t="s">
        <v>47</v>
      </c>
      <c r="D28" s="16" t="s">
        <v>57</v>
      </c>
      <c r="E28" s="16" t="s">
        <v>58</v>
      </c>
      <c r="F28" s="16" t="s">
        <v>385</v>
      </c>
      <c r="G28" s="16" t="s">
        <v>51</v>
      </c>
      <c r="H28" s="16" t="s">
        <v>126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54</v>
      </c>
      <c r="P28" s="16" t="s">
        <v>53</v>
      </c>
      <c r="Q28" s="18">
        <f t="shared" si="0"/>
        <v>952506488.30079997</v>
      </c>
      <c r="R28" s="18">
        <v>0</v>
      </c>
      <c r="S28" s="18">
        <v>762940597.5</v>
      </c>
      <c r="T28" s="18">
        <v>0</v>
      </c>
      <c r="U28" s="16" t="s">
        <v>50</v>
      </c>
      <c r="V28" s="18">
        <v>0</v>
      </c>
      <c r="W28" s="18">
        <v>163418871.38</v>
      </c>
      <c r="X28" s="16" t="s">
        <v>55</v>
      </c>
      <c r="Y28" s="18">
        <v>26147019.420800004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9" customFormat="1" x14ac:dyDescent="0.25">
      <c r="A29" s="13" t="s">
        <v>119</v>
      </c>
      <c r="B29" s="17" t="s">
        <v>118</v>
      </c>
      <c r="C29" s="16" t="s">
        <v>47</v>
      </c>
      <c r="D29" s="16" t="s">
        <v>57</v>
      </c>
      <c r="E29" s="16" t="s">
        <v>58</v>
      </c>
      <c r="F29" s="16" t="s">
        <v>385</v>
      </c>
      <c r="G29" s="16" t="s">
        <v>65</v>
      </c>
      <c r="H29" s="16" t="s">
        <v>53</v>
      </c>
      <c r="I29" s="18" t="s">
        <v>128</v>
      </c>
      <c r="J29" s="18" t="s">
        <v>53</v>
      </c>
      <c r="K29" s="18" t="s">
        <v>129</v>
      </c>
      <c r="L29" s="18" t="s">
        <v>118</v>
      </c>
      <c r="M29" s="18">
        <v>10521875</v>
      </c>
      <c r="N29" s="16" t="s">
        <v>69</v>
      </c>
      <c r="O29" s="16" t="s">
        <v>130</v>
      </c>
      <c r="P29" s="16" t="s">
        <v>131</v>
      </c>
      <c r="Q29" s="18">
        <f t="shared" si="0"/>
        <v>-5250000</v>
      </c>
      <c r="R29" s="18">
        <v>0</v>
      </c>
      <c r="S29" s="18">
        <v>-5250000</v>
      </c>
      <c r="T29" s="18">
        <v>0</v>
      </c>
      <c r="U29" s="16" t="s">
        <v>50</v>
      </c>
      <c r="V29" s="18">
        <v>0</v>
      </c>
      <c r="W29" s="18">
        <v>0</v>
      </c>
      <c r="X29" s="16" t="s">
        <v>50</v>
      </c>
      <c r="Y29" s="18">
        <v>0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9" customFormat="1" x14ac:dyDescent="0.25">
      <c r="A30" s="13" t="s">
        <v>120</v>
      </c>
      <c r="B30" s="17" t="s">
        <v>118</v>
      </c>
      <c r="C30" s="16" t="s">
        <v>47</v>
      </c>
      <c r="D30" s="16" t="s">
        <v>61</v>
      </c>
      <c r="E30" s="16" t="s">
        <v>62</v>
      </c>
      <c r="F30" s="16" t="s">
        <v>397</v>
      </c>
      <c r="G30" s="16" t="s">
        <v>51</v>
      </c>
      <c r="H30" s="16" t="s">
        <v>133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54</v>
      </c>
      <c r="P30" s="16" t="s">
        <v>53</v>
      </c>
      <c r="Q30" s="18">
        <f t="shared" si="0"/>
        <v>546875838.18720007</v>
      </c>
      <c r="R30" s="18">
        <v>0</v>
      </c>
      <c r="S30" s="18">
        <v>432783637.5</v>
      </c>
      <c r="T30" s="18">
        <v>0</v>
      </c>
      <c r="U30" s="16" t="s">
        <v>50</v>
      </c>
      <c r="V30" s="18">
        <v>0</v>
      </c>
      <c r="W30" s="18">
        <v>98355345.420000002</v>
      </c>
      <c r="X30" s="16" t="s">
        <v>55</v>
      </c>
      <c r="Y30" s="18">
        <v>15736855.267200001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x14ac:dyDescent="0.25">
      <c r="A31" s="13" t="s">
        <v>121</v>
      </c>
      <c r="B31" s="14" t="s">
        <v>118</v>
      </c>
      <c r="C31" s="13" t="s">
        <v>47</v>
      </c>
      <c r="D31" s="13" t="s">
        <v>73</v>
      </c>
      <c r="E31" s="13" t="s">
        <v>74</v>
      </c>
      <c r="F31" s="13" t="s">
        <v>409</v>
      </c>
      <c r="G31" s="13" t="s">
        <v>51</v>
      </c>
      <c r="H31" s="13" t="s">
        <v>135</v>
      </c>
      <c r="I31" s="15" t="s">
        <v>53</v>
      </c>
      <c r="J31" s="15" t="s">
        <v>53</v>
      </c>
      <c r="K31" s="15" t="s">
        <v>53</v>
      </c>
      <c r="L31" s="15" t="s">
        <v>53</v>
      </c>
      <c r="M31" s="15">
        <v>0</v>
      </c>
      <c r="N31" s="13" t="s">
        <v>53</v>
      </c>
      <c r="O31" s="13" t="s">
        <v>54</v>
      </c>
      <c r="P31" s="13" t="s">
        <v>53</v>
      </c>
      <c r="Q31" s="15">
        <f t="shared" si="0"/>
        <v>693716076.65079999</v>
      </c>
      <c r="R31" s="15">
        <v>0</v>
      </c>
      <c r="S31" s="15">
        <v>533845318.75</v>
      </c>
      <c r="T31" s="15">
        <v>0</v>
      </c>
      <c r="U31" s="13" t="s">
        <v>50</v>
      </c>
      <c r="V31" s="15">
        <v>0</v>
      </c>
      <c r="W31" s="15">
        <v>137819618.88</v>
      </c>
      <c r="X31" s="13" t="s">
        <v>55</v>
      </c>
      <c r="Y31" s="15">
        <v>22051139.020800002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s="19" customFormat="1" x14ac:dyDescent="0.25">
      <c r="A32" s="13" t="s">
        <v>122</v>
      </c>
      <c r="B32" s="17" t="s">
        <v>118</v>
      </c>
      <c r="C32" s="16" t="s">
        <v>47</v>
      </c>
      <c r="D32" s="16" t="s">
        <v>87</v>
      </c>
      <c r="E32" s="16" t="s">
        <v>88</v>
      </c>
      <c r="F32" s="16" t="s">
        <v>420</v>
      </c>
      <c r="G32" s="16" t="s">
        <v>51</v>
      </c>
      <c r="H32" s="16" t="s">
        <v>421</v>
      </c>
      <c r="I32" s="18"/>
      <c r="J32" s="18"/>
      <c r="K32" s="18"/>
      <c r="L32" s="18"/>
      <c r="M32" s="18">
        <v>0</v>
      </c>
      <c r="N32" s="16"/>
      <c r="O32" s="16" t="s">
        <v>422</v>
      </c>
      <c r="P32" s="16"/>
      <c r="Q32" s="18">
        <f t="shared" si="0"/>
        <v>0</v>
      </c>
      <c r="R32" s="18">
        <v>0</v>
      </c>
      <c r="S32" s="18">
        <v>0</v>
      </c>
      <c r="T32" s="18">
        <v>0</v>
      </c>
      <c r="U32" s="16"/>
      <c r="V32" s="18">
        <v>0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 t="s">
        <v>423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/>
      <c r="AN32" s="16"/>
      <c r="AO32" s="17"/>
      <c r="AP32" s="16"/>
    </row>
    <row r="33" spans="1:42" s="19" customFormat="1" x14ac:dyDescent="0.25">
      <c r="A33" s="13" t="s">
        <v>123</v>
      </c>
      <c r="B33" s="17" t="s">
        <v>118</v>
      </c>
      <c r="C33" s="16" t="s">
        <v>47</v>
      </c>
      <c r="D33" s="16" t="s">
        <v>87</v>
      </c>
      <c r="E33" s="16" t="s">
        <v>88</v>
      </c>
      <c r="F33" s="16" t="s">
        <v>424</v>
      </c>
      <c r="G33" s="16" t="s">
        <v>51</v>
      </c>
      <c r="H33" s="16" t="s">
        <v>137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54</v>
      </c>
      <c r="P33" s="16" t="s">
        <v>53</v>
      </c>
      <c r="Q33" s="18">
        <f t="shared" si="0"/>
        <v>28997780</v>
      </c>
      <c r="R33" s="18">
        <v>0</v>
      </c>
      <c r="S33" s="18">
        <v>24935750</v>
      </c>
      <c r="T33" s="18">
        <v>0</v>
      </c>
      <c r="U33" s="16" t="s">
        <v>50</v>
      </c>
      <c r="V33" s="18">
        <v>0</v>
      </c>
      <c r="W33" s="18">
        <v>3501750</v>
      </c>
      <c r="X33" s="16" t="s">
        <v>50</v>
      </c>
      <c r="Y33" s="18">
        <v>560280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3" t="s">
        <v>125</v>
      </c>
      <c r="B34" s="17" t="s">
        <v>118</v>
      </c>
      <c r="C34" s="16" t="s">
        <v>47</v>
      </c>
      <c r="D34" s="16" t="s">
        <v>87</v>
      </c>
      <c r="E34" s="16" t="s">
        <v>88</v>
      </c>
      <c r="F34" s="16" t="s">
        <v>424</v>
      </c>
      <c r="G34" s="16" t="s">
        <v>51</v>
      </c>
      <c r="H34" s="16" t="s">
        <v>139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140</v>
      </c>
      <c r="P34" s="16" t="s">
        <v>141</v>
      </c>
      <c r="Q34" s="18">
        <f t="shared" si="0"/>
        <v>5376426.96</v>
      </c>
      <c r="R34" s="18">
        <v>0</v>
      </c>
      <c r="S34" s="18">
        <v>3216500</v>
      </c>
      <c r="T34" s="18">
        <v>1862006</v>
      </c>
      <c r="U34" s="16" t="s">
        <v>55</v>
      </c>
      <c r="V34" s="18">
        <v>297920.96000000002</v>
      </c>
      <c r="W34" s="18">
        <v>0</v>
      </c>
      <c r="X34" s="16" t="s">
        <v>50</v>
      </c>
      <c r="Y34" s="18">
        <v>0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3" t="s">
        <v>127</v>
      </c>
      <c r="B35" s="17" t="s">
        <v>118</v>
      </c>
      <c r="C35" s="16" t="s">
        <v>47</v>
      </c>
      <c r="D35" s="16" t="s">
        <v>87</v>
      </c>
      <c r="E35" s="16" t="s">
        <v>88</v>
      </c>
      <c r="F35" s="16" t="s">
        <v>424</v>
      </c>
      <c r="G35" s="16" t="s">
        <v>51</v>
      </c>
      <c r="H35" s="16" t="s">
        <v>143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54</v>
      </c>
      <c r="P35" s="16" t="s">
        <v>53</v>
      </c>
      <c r="Q35" s="18">
        <f t="shared" si="0"/>
        <v>278595410.70359999</v>
      </c>
      <c r="R35" s="18">
        <v>0</v>
      </c>
      <c r="S35" s="18">
        <v>198371753.75</v>
      </c>
      <c r="T35" s="18">
        <v>0</v>
      </c>
      <c r="U35" s="16" t="s">
        <v>50</v>
      </c>
      <c r="V35" s="18">
        <v>0</v>
      </c>
      <c r="W35" s="18">
        <v>69158324.960000008</v>
      </c>
      <c r="X35" s="16" t="s">
        <v>55</v>
      </c>
      <c r="Y35" s="18">
        <v>11065331.993600002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3" t="s">
        <v>132</v>
      </c>
      <c r="B36" s="17" t="s">
        <v>118</v>
      </c>
      <c r="C36" s="16" t="s">
        <v>47</v>
      </c>
      <c r="D36" s="16" t="s">
        <v>87</v>
      </c>
      <c r="E36" s="16" t="s">
        <v>88</v>
      </c>
      <c r="F36" s="16" t="s">
        <v>425</v>
      </c>
      <c r="G36" s="16" t="s">
        <v>51</v>
      </c>
      <c r="H36" s="16" t="s">
        <v>426</v>
      </c>
      <c r="I36" s="18"/>
      <c r="J36" s="18"/>
      <c r="K36" s="18"/>
      <c r="L36" s="18"/>
      <c r="M36" s="18">
        <v>0</v>
      </c>
      <c r="N36" s="16"/>
      <c r="O36" s="16" t="s">
        <v>422</v>
      </c>
      <c r="P36" s="16"/>
      <c r="Q36" s="18">
        <f t="shared" si="0"/>
        <v>0</v>
      </c>
      <c r="R36" s="18">
        <v>0</v>
      </c>
      <c r="S36" s="18">
        <v>0</v>
      </c>
      <c r="T36" s="18">
        <v>0</v>
      </c>
      <c r="U36" s="16"/>
      <c r="V36" s="18">
        <v>0</v>
      </c>
      <c r="W36" s="18">
        <v>0</v>
      </c>
      <c r="X36" s="16" t="s">
        <v>50</v>
      </c>
      <c r="Y36" s="18">
        <v>0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 t="s">
        <v>423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/>
      <c r="AN36" s="16"/>
      <c r="AO36" s="17"/>
      <c r="AP36" s="16"/>
    </row>
    <row r="37" spans="1:42" s="19" customFormat="1" x14ac:dyDescent="0.25">
      <c r="A37" s="13" t="s">
        <v>134</v>
      </c>
      <c r="B37" s="17" t="s">
        <v>145</v>
      </c>
      <c r="C37" s="16" t="s">
        <v>47</v>
      </c>
      <c r="D37" s="16" t="s">
        <v>48</v>
      </c>
      <c r="E37" s="16" t="s">
        <v>49</v>
      </c>
      <c r="F37" s="16" t="s">
        <v>374</v>
      </c>
      <c r="G37" s="16" t="s">
        <v>51</v>
      </c>
      <c r="H37" s="16" t="s">
        <v>147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54</v>
      </c>
      <c r="P37" s="16" t="s">
        <v>53</v>
      </c>
      <c r="Q37" s="18">
        <f t="shared" si="0"/>
        <v>331934409</v>
      </c>
      <c r="R37" s="18">
        <v>0</v>
      </c>
      <c r="S37" s="18">
        <v>278329475</v>
      </c>
      <c r="T37" s="18">
        <v>0</v>
      </c>
      <c r="U37" s="16" t="s">
        <v>50</v>
      </c>
      <c r="V37" s="18">
        <v>0</v>
      </c>
      <c r="W37" s="18">
        <v>46211150</v>
      </c>
      <c r="X37" s="16" t="s">
        <v>55</v>
      </c>
      <c r="Y37" s="18">
        <v>7393784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3" t="s">
        <v>136</v>
      </c>
      <c r="B38" s="17" t="s">
        <v>145</v>
      </c>
      <c r="C38" s="16" t="s">
        <v>47</v>
      </c>
      <c r="D38" s="16" t="s">
        <v>48</v>
      </c>
      <c r="E38" s="16" t="s">
        <v>49</v>
      </c>
      <c r="F38" s="16" t="s">
        <v>374</v>
      </c>
      <c r="G38" s="16" t="s">
        <v>51</v>
      </c>
      <c r="H38" s="16" t="s">
        <v>149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150</v>
      </c>
      <c r="P38" s="16" t="s">
        <v>151</v>
      </c>
      <c r="Q38" s="18">
        <f t="shared" si="0"/>
        <v>24403500</v>
      </c>
      <c r="R38" s="18">
        <v>0</v>
      </c>
      <c r="S38" s="18">
        <v>24403500</v>
      </c>
      <c r="T38" s="18">
        <v>0</v>
      </c>
      <c r="U38" s="16" t="s">
        <v>50</v>
      </c>
      <c r="V38" s="18">
        <v>0</v>
      </c>
      <c r="W38" s="18">
        <v>0</v>
      </c>
      <c r="X38" s="16" t="s">
        <v>50</v>
      </c>
      <c r="Y38" s="18">
        <v>0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19" customFormat="1" x14ac:dyDescent="0.25">
      <c r="A39" s="13" t="s">
        <v>138</v>
      </c>
      <c r="B39" s="17" t="s">
        <v>145</v>
      </c>
      <c r="C39" s="16" t="s">
        <v>47</v>
      </c>
      <c r="D39" s="16" t="s">
        <v>48</v>
      </c>
      <c r="E39" s="16" t="s">
        <v>49</v>
      </c>
      <c r="F39" s="16" t="s">
        <v>374</v>
      </c>
      <c r="G39" s="16" t="s">
        <v>51</v>
      </c>
      <c r="H39" s="16" t="s">
        <v>153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6" t="s">
        <v>53</v>
      </c>
      <c r="O39" s="16" t="s">
        <v>54</v>
      </c>
      <c r="P39" s="16" t="s">
        <v>53</v>
      </c>
      <c r="Q39" s="18">
        <f t="shared" si="0"/>
        <v>473192027.35360003</v>
      </c>
      <c r="R39" s="18">
        <v>0</v>
      </c>
      <c r="S39" s="18">
        <v>303575244</v>
      </c>
      <c r="T39" s="18">
        <v>0</v>
      </c>
      <c r="U39" s="16" t="s">
        <v>50</v>
      </c>
      <c r="V39" s="18">
        <v>0</v>
      </c>
      <c r="W39" s="18">
        <v>146221364.96000001</v>
      </c>
      <c r="X39" s="16" t="s">
        <v>55</v>
      </c>
      <c r="Y39" s="18">
        <v>23395418.393599998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9" customFormat="1" x14ac:dyDescent="0.25">
      <c r="A40" s="13" t="s">
        <v>142</v>
      </c>
      <c r="B40" s="17" t="s">
        <v>145</v>
      </c>
      <c r="C40" s="16" t="s">
        <v>47</v>
      </c>
      <c r="D40" s="16" t="s">
        <v>48</v>
      </c>
      <c r="E40" s="16" t="s">
        <v>49</v>
      </c>
      <c r="F40" s="16" t="s">
        <v>374</v>
      </c>
      <c r="G40" s="16" t="s">
        <v>51</v>
      </c>
      <c r="H40" s="16" t="s">
        <v>155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156</v>
      </c>
      <c r="P40" s="16" t="s">
        <v>157</v>
      </c>
      <c r="Q40" s="18">
        <f t="shared" ref="Q40:Q71" si="1">SUM(S40:AP40)</f>
        <v>12565514.16</v>
      </c>
      <c r="R40" s="18">
        <v>0</v>
      </c>
      <c r="S40" s="18">
        <v>6265872</v>
      </c>
      <c r="T40" s="18">
        <v>5430726</v>
      </c>
      <c r="U40" s="16" t="s">
        <v>55</v>
      </c>
      <c r="V40" s="18">
        <v>868916.16</v>
      </c>
      <c r="W40" s="18">
        <v>0</v>
      </c>
      <c r="X40" s="16" t="s">
        <v>50</v>
      </c>
      <c r="Y40" s="18">
        <v>0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x14ac:dyDescent="0.25">
      <c r="A41" s="13" t="s">
        <v>144</v>
      </c>
      <c r="B41" s="17" t="s">
        <v>145</v>
      </c>
      <c r="C41" s="16" t="s">
        <v>47</v>
      </c>
      <c r="D41" s="16" t="s">
        <v>48</v>
      </c>
      <c r="E41" s="16" t="s">
        <v>49</v>
      </c>
      <c r="F41" s="16" t="s">
        <v>374</v>
      </c>
      <c r="G41" s="16" t="s">
        <v>51</v>
      </c>
      <c r="H41" s="16" t="s">
        <v>159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54</v>
      </c>
      <c r="P41" s="16" t="s">
        <v>53</v>
      </c>
      <c r="Q41" s="18">
        <f t="shared" si="1"/>
        <v>355121421.93879998</v>
      </c>
      <c r="R41" s="18">
        <v>0</v>
      </c>
      <c r="S41" s="18">
        <v>251564992</v>
      </c>
      <c r="T41" s="18">
        <v>0</v>
      </c>
      <c r="U41" s="16" t="s">
        <v>50</v>
      </c>
      <c r="V41" s="18">
        <v>0</v>
      </c>
      <c r="W41" s="18">
        <v>89272784.430000007</v>
      </c>
      <c r="X41" s="16" t="s">
        <v>55</v>
      </c>
      <c r="Y41" s="18">
        <v>14283645.5088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3" t="s">
        <v>146</v>
      </c>
      <c r="B42" s="14" t="s">
        <v>145</v>
      </c>
      <c r="C42" s="13" t="s">
        <v>47</v>
      </c>
      <c r="D42" s="13" t="s">
        <v>57</v>
      </c>
      <c r="E42" s="13" t="s">
        <v>58</v>
      </c>
      <c r="F42" s="13" t="s">
        <v>386</v>
      </c>
      <c r="G42" s="13" t="s">
        <v>51</v>
      </c>
      <c r="H42" s="13" t="s">
        <v>161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3" t="s">
        <v>53</v>
      </c>
      <c r="O42" s="13" t="s">
        <v>54</v>
      </c>
      <c r="P42" s="13" t="s">
        <v>53</v>
      </c>
      <c r="Q42" s="15">
        <f t="shared" si="1"/>
        <v>919308993.6724</v>
      </c>
      <c r="R42" s="15">
        <v>0</v>
      </c>
      <c r="S42" s="15">
        <v>687651304</v>
      </c>
      <c r="T42" s="15">
        <v>0</v>
      </c>
      <c r="U42" s="13" t="s">
        <v>50</v>
      </c>
      <c r="V42" s="15">
        <v>0</v>
      </c>
      <c r="W42" s="15">
        <v>199704904.88999999</v>
      </c>
      <c r="X42" s="13" t="s">
        <v>50</v>
      </c>
      <c r="Y42" s="15">
        <v>31952784.782400005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x14ac:dyDescent="0.25">
      <c r="A43" s="13" t="s">
        <v>148</v>
      </c>
      <c r="B43" s="17" t="s">
        <v>145</v>
      </c>
      <c r="C43" s="16" t="s">
        <v>47</v>
      </c>
      <c r="D43" s="16" t="s">
        <v>61</v>
      </c>
      <c r="E43" s="16" t="s">
        <v>62</v>
      </c>
      <c r="F43" s="16" t="s">
        <v>398</v>
      </c>
      <c r="G43" s="16" t="s">
        <v>51</v>
      </c>
      <c r="H43" s="16" t="s">
        <v>163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54</v>
      </c>
      <c r="P43" s="16" t="s">
        <v>53</v>
      </c>
      <c r="Q43" s="18">
        <f t="shared" si="1"/>
        <v>1153976677.1123998</v>
      </c>
      <c r="R43" s="18">
        <v>0</v>
      </c>
      <c r="S43" s="18">
        <v>904296085.99999988</v>
      </c>
      <c r="T43" s="18">
        <v>0</v>
      </c>
      <c r="U43" s="16" t="s">
        <v>50</v>
      </c>
      <c r="V43" s="18">
        <v>0</v>
      </c>
      <c r="W43" s="18">
        <v>215241888.88999999</v>
      </c>
      <c r="X43" s="16" t="s">
        <v>50</v>
      </c>
      <c r="Y43" s="18">
        <v>34438702.222400002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3" t="s">
        <v>152</v>
      </c>
      <c r="B44" s="14" t="s">
        <v>145</v>
      </c>
      <c r="C44" s="13" t="s">
        <v>47</v>
      </c>
      <c r="D44" s="13" t="s">
        <v>73</v>
      </c>
      <c r="E44" s="13" t="s">
        <v>74</v>
      </c>
      <c r="F44" s="13" t="s">
        <v>410</v>
      </c>
      <c r="G44" s="13" t="s">
        <v>51</v>
      </c>
      <c r="H44" s="13" t="s">
        <v>165</v>
      </c>
      <c r="I44" s="15" t="s">
        <v>53</v>
      </c>
      <c r="J44" s="15" t="s">
        <v>53</v>
      </c>
      <c r="K44" s="15" t="s">
        <v>53</v>
      </c>
      <c r="L44" s="15" t="s">
        <v>53</v>
      </c>
      <c r="M44" s="15">
        <v>0</v>
      </c>
      <c r="N44" s="13" t="s">
        <v>53</v>
      </c>
      <c r="O44" s="13" t="s">
        <v>54</v>
      </c>
      <c r="P44" s="13" t="s">
        <v>53</v>
      </c>
      <c r="Q44" s="15">
        <f t="shared" si="1"/>
        <v>950534056.32600009</v>
      </c>
      <c r="R44" s="15">
        <v>0</v>
      </c>
      <c r="S44" s="15">
        <v>743792056.00000012</v>
      </c>
      <c r="T44" s="15">
        <v>0</v>
      </c>
      <c r="U44" s="13" t="s">
        <v>50</v>
      </c>
      <c r="V44" s="15">
        <v>0</v>
      </c>
      <c r="W44" s="15">
        <v>178225862.34999999</v>
      </c>
      <c r="X44" s="13" t="s">
        <v>50</v>
      </c>
      <c r="Y44" s="15">
        <v>28516137.976000004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s="19" customFormat="1" x14ac:dyDescent="0.25">
      <c r="A45" s="13" t="s">
        <v>154</v>
      </c>
      <c r="B45" s="17" t="s">
        <v>145</v>
      </c>
      <c r="C45" s="16" t="s">
        <v>47</v>
      </c>
      <c r="D45" s="16" t="s">
        <v>87</v>
      </c>
      <c r="E45" s="16" t="s">
        <v>88</v>
      </c>
      <c r="F45" s="16" t="s">
        <v>378</v>
      </c>
      <c r="G45" s="16" t="s">
        <v>51</v>
      </c>
      <c r="H45" s="16" t="s">
        <v>167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1"/>
        <v>619014363.99239993</v>
      </c>
      <c r="R45" s="18">
        <v>0</v>
      </c>
      <c r="S45" s="18">
        <v>478038425</v>
      </c>
      <c r="T45" s="18">
        <v>0</v>
      </c>
      <c r="U45" s="16" t="s">
        <v>50</v>
      </c>
      <c r="V45" s="18">
        <v>0</v>
      </c>
      <c r="W45" s="18">
        <v>121530981.89</v>
      </c>
      <c r="X45" s="16" t="s">
        <v>50</v>
      </c>
      <c r="Y45" s="18">
        <v>19444957.102400001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x14ac:dyDescent="0.25">
      <c r="A46" s="13" t="s">
        <v>158</v>
      </c>
      <c r="B46" s="17" t="s">
        <v>169</v>
      </c>
      <c r="C46" s="16" t="s">
        <v>47</v>
      </c>
      <c r="D46" s="16" t="s">
        <v>48</v>
      </c>
      <c r="E46" s="16" t="s">
        <v>49</v>
      </c>
      <c r="F46" s="16" t="s">
        <v>375</v>
      </c>
      <c r="G46" s="16" t="s">
        <v>51</v>
      </c>
      <c r="H46" s="16" t="s">
        <v>170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54</v>
      </c>
      <c r="P46" s="16" t="s">
        <v>53</v>
      </c>
      <c r="Q46" s="18">
        <f t="shared" si="1"/>
        <v>812536343.15840006</v>
      </c>
      <c r="R46" s="18">
        <v>0</v>
      </c>
      <c r="S46" s="18">
        <v>547825772</v>
      </c>
      <c r="T46" s="18">
        <v>0</v>
      </c>
      <c r="U46" s="16" t="s">
        <v>50</v>
      </c>
      <c r="V46" s="18">
        <v>0</v>
      </c>
      <c r="W46" s="18">
        <v>228198768.24000004</v>
      </c>
      <c r="X46" s="16" t="s">
        <v>55</v>
      </c>
      <c r="Y46" s="18">
        <v>36511802.918400005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9" customFormat="1" x14ac:dyDescent="0.25">
      <c r="A47" s="13" t="s">
        <v>160</v>
      </c>
      <c r="B47" s="14" t="s">
        <v>169</v>
      </c>
      <c r="C47" s="13" t="s">
        <v>47</v>
      </c>
      <c r="D47" s="13" t="s">
        <v>57</v>
      </c>
      <c r="E47" s="13" t="s">
        <v>58</v>
      </c>
      <c r="F47" s="13" t="s">
        <v>387</v>
      </c>
      <c r="G47" s="13" t="s">
        <v>51</v>
      </c>
      <c r="H47" s="13" t="s">
        <v>172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54</v>
      </c>
      <c r="P47" s="13" t="s">
        <v>53</v>
      </c>
      <c r="Q47" s="15">
        <f t="shared" si="1"/>
        <v>912480921.01119995</v>
      </c>
      <c r="R47" s="15">
        <v>0</v>
      </c>
      <c r="S47" s="15">
        <v>734808675</v>
      </c>
      <c r="T47" s="15">
        <v>0</v>
      </c>
      <c r="U47" s="13" t="s">
        <v>50</v>
      </c>
      <c r="V47" s="15">
        <v>0</v>
      </c>
      <c r="W47" s="15">
        <v>153165729.31999999</v>
      </c>
      <c r="X47" s="13" t="s">
        <v>55</v>
      </c>
      <c r="Y47" s="15">
        <v>24506516.691199996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s="19" customFormat="1" x14ac:dyDescent="0.25">
      <c r="A48" s="13" t="s">
        <v>162</v>
      </c>
      <c r="B48" s="17" t="s">
        <v>169</v>
      </c>
      <c r="C48" s="16" t="s">
        <v>47</v>
      </c>
      <c r="D48" s="16" t="s">
        <v>61</v>
      </c>
      <c r="E48" s="16" t="s">
        <v>62</v>
      </c>
      <c r="F48" s="16" t="s">
        <v>399</v>
      </c>
      <c r="G48" s="16" t="s">
        <v>51</v>
      </c>
      <c r="H48" s="16" t="s">
        <v>174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 t="shared" si="1"/>
        <v>6548400</v>
      </c>
      <c r="R48" s="18">
        <v>0</v>
      </c>
      <c r="S48" s="18">
        <v>6548400</v>
      </c>
      <c r="T48" s="18">
        <v>0</v>
      </c>
      <c r="U48" s="16" t="s">
        <v>50</v>
      </c>
      <c r="V48" s="18">
        <v>0</v>
      </c>
      <c r="W48" s="18">
        <v>0</v>
      </c>
      <c r="X48" s="16" t="s">
        <v>50</v>
      </c>
      <c r="Y48" s="18">
        <v>0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3" t="s">
        <v>164</v>
      </c>
      <c r="B49" s="17" t="s">
        <v>169</v>
      </c>
      <c r="C49" s="16" t="s">
        <v>47</v>
      </c>
      <c r="D49" s="16" t="s">
        <v>61</v>
      </c>
      <c r="E49" s="16" t="s">
        <v>62</v>
      </c>
      <c r="F49" s="16" t="s">
        <v>399</v>
      </c>
      <c r="G49" s="16" t="s">
        <v>51</v>
      </c>
      <c r="H49" s="16" t="s">
        <v>176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54</v>
      </c>
      <c r="P49" s="16" t="s">
        <v>53</v>
      </c>
      <c r="Q49" s="18">
        <f t="shared" si="1"/>
        <v>901964846.23159993</v>
      </c>
      <c r="R49" s="18">
        <v>0</v>
      </c>
      <c r="S49" s="18">
        <v>606437005.99999988</v>
      </c>
      <c r="T49" s="18">
        <v>0</v>
      </c>
      <c r="U49" s="16" t="s">
        <v>50</v>
      </c>
      <c r="V49" s="18">
        <v>0</v>
      </c>
      <c r="W49" s="18">
        <v>254765379.50999999</v>
      </c>
      <c r="X49" s="16" t="s">
        <v>50</v>
      </c>
      <c r="Y49" s="18">
        <v>40762460.721600004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3" t="s">
        <v>166</v>
      </c>
      <c r="B50" s="17" t="s">
        <v>169</v>
      </c>
      <c r="C50" s="16" t="s">
        <v>47</v>
      </c>
      <c r="D50" s="16" t="s">
        <v>61</v>
      </c>
      <c r="E50" s="16" t="s">
        <v>62</v>
      </c>
      <c r="F50" s="16" t="s">
        <v>399</v>
      </c>
      <c r="G50" s="16" t="s">
        <v>51</v>
      </c>
      <c r="H50" s="16" t="s">
        <v>178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 t="shared" si="1"/>
        <v>4641183</v>
      </c>
      <c r="R50" s="18">
        <v>0</v>
      </c>
      <c r="S50" s="18">
        <v>4641183</v>
      </c>
      <c r="T50" s="18">
        <v>0</v>
      </c>
      <c r="U50" s="16" t="s">
        <v>50</v>
      </c>
      <c r="V50" s="18">
        <v>0</v>
      </c>
      <c r="W50" s="18">
        <v>0</v>
      </c>
      <c r="X50" s="16" t="s">
        <v>50</v>
      </c>
      <c r="Y50" s="18">
        <v>0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3" t="s">
        <v>168</v>
      </c>
      <c r="B51" s="17" t="s">
        <v>169</v>
      </c>
      <c r="C51" s="16" t="s">
        <v>47</v>
      </c>
      <c r="D51" s="16" t="s">
        <v>61</v>
      </c>
      <c r="E51" s="16" t="s">
        <v>62</v>
      </c>
      <c r="F51" s="16" t="s">
        <v>399</v>
      </c>
      <c r="G51" s="16" t="s">
        <v>65</v>
      </c>
      <c r="H51" s="16" t="s">
        <v>53</v>
      </c>
      <c r="I51" s="18" t="s">
        <v>180</v>
      </c>
      <c r="J51" s="18" t="s">
        <v>53</v>
      </c>
      <c r="K51" s="18" t="s">
        <v>181</v>
      </c>
      <c r="L51" s="18" t="s">
        <v>169</v>
      </c>
      <c r="M51" s="18">
        <v>35780327.990000002</v>
      </c>
      <c r="N51" s="16" t="s">
        <v>69</v>
      </c>
      <c r="O51" s="16" t="s">
        <v>182</v>
      </c>
      <c r="P51" s="16" t="s">
        <v>183</v>
      </c>
      <c r="Q51" s="18">
        <f t="shared" si="1"/>
        <v>-2159999.9936000002</v>
      </c>
      <c r="R51" s="18">
        <v>0</v>
      </c>
      <c r="S51" s="18">
        <v>0</v>
      </c>
      <c r="T51" s="18">
        <v>0</v>
      </c>
      <c r="U51" s="16" t="s">
        <v>50</v>
      </c>
      <c r="V51" s="18">
        <v>0</v>
      </c>
      <c r="W51" s="18">
        <v>-1862068.96</v>
      </c>
      <c r="X51" s="16" t="s">
        <v>55</v>
      </c>
      <c r="Y51" s="18">
        <v>-297931.03360000002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x14ac:dyDescent="0.25">
      <c r="A52" s="13" t="s">
        <v>171</v>
      </c>
      <c r="B52" s="17" t="s">
        <v>169</v>
      </c>
      <c r="C52" s="16" t="s">
        <v>47</v>
      </c>
      <c r="D52" s="16" t="s">
        <v>61</v>
      </c>
      <c r="E52" s="16" t="s">
        <v>62</v>
      </c>
      <c r="F52" s="16" t="s">
        <v>399</v>
      </c>
      <c r="G52" s="16" t="s">
        <v>65</v>
      </c>
      <c r="H52" s="16" t="s">
        <v>53</v>
      </c>
      <c r="I52" s="18" t="s">
        <v>185</v>
      </c>
      <c r="J52" s="18" t="s">
        <v>53</v>
      </c>
      <c r="K52" s="18" t="s">
        <v>186</v>
      </c>
      <c r="L52" s="18" t="s">
        <v>169</v>
      </c>
      <c r="M52" s="18">
        <v>30542616</v>
      </c>
      <c r="N52" s="16" t="s">
        <v>69</v>
      </c>
      <c r="O52" s="16" t="s">
        <v>187</v>
      </c>
      <c r="P52" s="16" t="s">
        <v>188</v>
      </c>
      <c r="Q52" s="18">
        <f t="shared" si="1"/>
        <v>-29484000</v>
      </c>
      <c r="R52" s="18">
        <v>0</v>
      </c>
      <c r="S52" s="18">
        <v>-29484000</v>
      </c>
      <c r="T52" s="18">
        <v>0</v>
      </c>
      <c r="U52" s="16" t="s">
        <v>50</v>
      </c>
      <c r="V52" s="18">
        <v>0</v>
      </c>
      <c r="W52" s="18">
        <v>0</v>
      </c>
      <c r="X52" s="16" t="s">
        <v>50</v>
      </c>
      <c r="Y52" s="18">
        <v>0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3" t="s">
        <v>173</v>
      </c>
      <c r="B53" s="14" t="s">
        <v>169</v>
      </c>
      <c r="C53" s="13" t="s">
        <v>47</v>
      </c>
      <c r="D53" s="13" t="s">
        <v>73</v>
      </c>
      <c r="E53" s="13" t="s">
        <v>74</v>
      </c>
      <c r="F53" s="13" t="s">
        <v>411</v>
      </c>
      <c r="G53" s="13" t="s">
        <v>51</v>
      </c>
      <c r="H53" s="13" t="s">
        <v>190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54</v>
      </c>
      <c r="P53" s="13" t="s">
        <v>53</v>
      </c>
      <c r="Q53" s="15">
        <f t="shared" si="1"/>
        <v>892826925.94520009</v>
      </c>
      <c r="R53" s="15">
        <v>0</v>
      </c>
      <c r="S53" s="15">
        <v>704415213</v>
      </c>
      <c r="T53" s="15">
        <v>0</v>
      </c>
      <c r="U53" s="13" t="s">
        <v>50</v>
      </c>
      <c r="V53" s="15">
        <v>0</v>
      </c>
      <c r="W53" s="15">
        <v>162423890.46999997</v>
      </c>
      <c r="X53" s="13" t="s">
        <v>50</v>
      </c>
      <c r="Y53" s="15">
        <v>25987822.475200005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s="19" customFormat="1" x14ac:dyDescent="0.25">
      <c r="A54" s="13" t="s">
        <v>175</v>
      </c>
      <c r="B54" s="17" t="s">
        <v>169</v>
      </c>
      <c r="C54" s="16" t="s">
        <v>47</v>
      </c>
      <c r="D54" s="16" t="s">
        <v>87</v>
      </c>
      <c r="E54" s="16" t="s">
        <v>88</v>
      </c>
      <c r="F54" s="16" t="s">
        <v>379</v>
      </c>
      <c r="G54" s="16" t="s">
        <v>51</v>
      </c>
      <c r="H54" s="16" t="s">
        <v>192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18">
        <f t="shared" si="1"/>
        <v>496945821.91079998</v>
      </c>
      <c r="R54" s="18">
        <v>0</v>
      </c>
      <c r="S54" s="18">
        <v>378496498</v>
      </c>
      <c r="T54" s="18">
        <v>0</v>
      </c>
      <c r="U54" s="16" t="s">
        <v>50</v>
      </c>
      <c r="V54" s="18">
        <v>0</v>
      </c>
      <c r="W54" s="18">
        <v>102111486.13</v>
      </c>
      <c r="X54" s="16" t="s">
        <v>50</v>
      </c>
      <c r="Y54" s="18">
        <v>16337837.780800002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13" t="s">
        <v>177</v>
      </c>
      <c r="B55" s="17" t="s">
        <v>194</v>
      </c>
      <c r="C55" s="16" t="s">
        <v>47</v>
      </c>
      <c r="D55" s="16" t="s">
        <v>48</v>
      </c>
      <c r="E55" s="16" t="s">
        <v>49</v>
      </c>
      <c r="F55" s="16" t="s">
        <v>376</v>
      </c>
      <c r="G55" s="16" t="s">
        <v>51</v>
      </c>
      <c r="H55" s="16" t="s">
        <v>195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54</v>
      </c>
      <c r="P55" s="16" t="s">
        <v>53</v>
      </c>
      <c r="Q55" s="18">
        <f t="shared" si="1"/>
        <v>6485868</v>
      </c>
      <c r="R55" s="18">
        <v>0</v>
      </c>
      <c r="S55" s="18">
        <v>2691972</v>
      </c>
      <c r="T55" s="18">
        <v>0</v>
      </c>
      <c r="U55" s="16" t="s">
        <v>50</v>
      </c>
      <c r="V55" s="18">
        <v>0</v>
      </c>
      <c r="W55" s="18">
        <v>3270600</v>
      </c>
      <c r="X55" s="16" t="s">
        <v>55</v>
      </c>
      <c r="Y55" s="18">
        <v>523296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13" t="s">
        <v>179</v>
      </c>
      <c r="B56" s="17" t="s">
        <v>194</v>
      </c>
      <c r="C56" s="16" t="s">
        <v>47</v>
      </c>
      <c r="D56" s="16" t="s">
        <v>48</v>
      </c>
      <c r="E56" s="16" t="s">
        <v>49</v>
      </c>
      <c r="F56" s="16" t="s">
        <v>376</v>
      </c>
      <c r="G56" s="16" t="s">
        <v>51</v>
      </c>
      <c r="H56" s="16" t="s">
        <v>197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198</v>
      </c>
      <c r="P56" s="16" t="s">
        <v>199</v>
      </c>
      <c r="Q56" s="18">
        <f t="shared" si="1"/>
        <v>5879808</v>
      </c>
      <c r="R56" s="18">
        <v>0</v>
      </c>
      <c r="S56" s="18">
        <v>0</v>
      </c>
      <c r="T56" s="18">
        <v>5068800</v>
      </c>
      <c r="U56" s="16" t="s">
        <v>55</v>
      </c>
      <c r="V56" s="18">
        <v>811008</v>
      </c>
      <c r="W56" s="18">
        <v>0</v>
      </c>
      <c r="X56" s="16" t="s">
        <v>50</v>
      </c>
      <c r="Y56" s="18">
        <v>0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9" customFormat="1" x14ac:dyDescent="0.25">
      <c r="A57" s="13" t="s">
        <v>184</v>
      </c>
      <c r="B57" s="17" t="s">
        <v>194</v>
      </c>
      <c r="C57" s="16" t="s">
        <v>47</v>
      </c>
      <c r="D57" s="16" t="s">
        <v>48</v>
      </c>
      <c r="E57" s="16" t="s">
        <v>49</v>
      </c>
      <c r="F57" s="16" t="s">
        <v>376</v>
      </c>
      <c r="G57" s="16" t="s">
        <v>51</v>
      </c>
      <c r="H57" s="16" t="s">
        <v>201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54</v>
      </c>
      <c r="P57" s="16" t="s">
        <v>53</v>
      </c>
      <c r="Q57" s="18">
        <f t="shared" si="1"/>
        <v>315640800.97359997</v>
      </c>
      <c r="R57" s="18">
        <v>0</v>
      </c>
      <c r="S57" s="18">
        <v>244880130.24999997</v>
      </c>
      <c r="T57" s="18">
        <v>0</v>
      </c>
      <c r="U57" s="16" t="s">
        <v>50</v>
      </c>
      <c r="V57" s="18">
        <v>0</v>
      </c>
      <c r="W57" s="18">
        <v>61000578.210000001</v>
      </c>
      <c r="X57" s="16" t="s">
        <v>50</v>
      </c>
      <c r="Y57" s="18">
        <v>9760092.5136000011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9" customFormat="1" x14ac:dyDescent="0.25">
      <c r="A58" s="13" t="s">
        <v>189</v>
      </c>
      <c r="B58" s="17" t="s">
        <v>194</v>
      </c>
      <c r="C58" s="16" t="s">
        <v>47</v>
      </c>
      <c r="D58" s="16" t="s">
        <v>57</v>
      </c>
      <c r="E58" s="16" t="s">
        <v>58</v>
      </c>
      <c r="F58" s="16" t="s">
        <v>388</v>
      </c>
      <c r="G58" s="16" t="s">
        <v>51</v>
      </c>
      <c r="H58" s="16" t="s">
        <v>203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6" t="s">
        <v>53</v>
      </c>
      <c r="O58" s="16" t="s">
        <v>54</v>
      </c>
      <c r="P58" s="16" t="s">
        <v>53</v>
      </c>
      <c r="Q58" s="18">
        <f t="shared" si="1"/>
        <v>487684311.21360004</v>
      </c>
      <c r="R58" s="18">
        <v>0</v>
      </c>
      <c r="S58" s="18">
        <v>403107081.75</v>
      </c>
      <c r="T58" s="18">
        <v>0</v>
      </c>
      <c r="U58" s="16" t="s">
        <v>50</v>
      </c>
      <c r="V58" s="18">
        <v>0</v>
      </c>
      <c r="W58" s="18">
        <v>72911404.710000008</v>
      </c>
      <c r="X58" s="16" t="s">
        <v>55</v>
      </c>
      <c r="Y58" s="18">
        <v>11665824.753599999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x14ac:dyDescent="0.25">
      <c r="A59" s="13" t="s">
        <v>191</v>
      </c>
      <c r="B59" s="17" t="s">
        <v>194</v>
      </c>
      <c r="C59" s="16" t="s">
        <v>47</v>
      </c>
      <c r="D59" s="16" t="s">
        <v>61</v>
      </c>
      <c r="E59" s="16" t="s">
        <v>62</v>
      </c>
      <c r="F59" s="16" t="s">
        <v>400</v>
      </c>
      <c r="G59" s="16" t="s">
        <v>51</v>
      </c>
      <c r="H59" s="16" t="s">
        <v>205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54</v>
      </c>
      <c r="P59" s="16" t="s">
        <v>53</v>
      </c>
      <c r="Q59" s="18">
        <f t="shared" si="1"/>
        <v>527623571.57239997</v>
      </c>
      <c r="R59" s="18">
        <v>0</v>
      </c>
      <c r="S59" s="18">
        <v>418921898.75</v>
      </c>
      <c r="T59" s="18">
        <v>0</v>
      </c>
      <c r="U59" s="16" t="s">
        <v>50</v>
      </c>
      <c r="V59" s="18">
        <v>0</v>
      </c>
      <c r="W59" s="18">
        <v>93708338.640000015</v>
      </c>
      <c r="X59" s="16" t="s">
        <v>50</v>
      </c>
      <c r="Y59" s="18">
        <v>14993334.182399999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13" t="s">
        <v>193</v>
      </c>
      <c r="B60" s="14" t="s">
        <v>194</v>
      </c>
      <c r="C60" s="13" t="s">
        <v>47</v>
      </c>
      <c r="D60" s="13" t="s">
        <v>73</v>
      </c>
      <c r="E60" s="13" t="s">
        <v>74</v>
      </c>
      <c r="F60" s="13" t="s">
        <v>412</v>
      </c>
      <c r="G60" s="13" t="s">
        <v>51</v>
      </c>
      <c r="H60" s="13" t="s">
        <v>207</v>
      </c>
      <c r="I60" s="15" t="s">
        <v>53</v>
      </c>
      <c r="J60" s="15" t="s">
        <v>53</v>
      </c>
      <c r="K60" s="15" t="s">
        <v>53</v>
      </c>
      <c r="L60" s="15" t="s">
        <v>53</v>
      </c>
      <c r="M60" s="15">
        <v>0</v>
      </c>
      <c r="N60" s="13" t="s">
        <v>53</v>
      </c>
      <c r="O60" s="13" t="s">
        <v>54</v>
      </c>
      <c r="P60" s="13" t="s">
        <v>53</v>
      </c>
      <c r="Q60" s="15">
        <f t="shared" si="1"/>
        <v>604932250.13880002</v>
      </c>
      <c r="R60" s="15">
        <v>0</v>
      </c>
      <c r="S60" s="15">
        <v>491200364.00000006</v>
      </c>
      <c r="T60" s="15">
        <v>0</v>
      </c>
      <c r="U60" s="13" t="s">
        <v>50</v>
      </c>
      <c r="V60" s="15">
        <v>0</v>
      </c>
      <c r="W60" s="15">
        <v>98044729.430000007</v>
      </c>
      <c r="X60" s="13" t="s">
        <v>55</v>
      </c>
      <c r="Y60" s="15">
        <v>15687156.708799999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>
        <v>0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4" t="s">
        <v>53</v>
      </c>
      <c r="AN60" s="13" t="s">
        <v>53</v>
      </c>
      <c r="AO60" s="14" t="s">
        <v>53</v>
      </c>
      <c r="AP60" s="13" t="s">
        <v>53</v>
      </c>
    </row>
    <row r="61" spans="1:42" s="19" customFormat="1" x14ac:dyDescent="0.25">
      <c r="A61" s="13" t="s">
        <v>196</v>
      </c>
      <c r="B61" s="17" t="s">
        <v>194</v>
      </c>
      <c r="C61" s="16" t="s">
        <v>47</v>
      </c>
      <c r="D61" s="16" t="s">
        <v>87</v>
      </c>
      <c r="E61" s="16" t="s">
        <v>88</v>
      </c>
      <c r="F61" s="16" t="s">
        <v>418</v>
      </c>
      <c r="G61" s="16" t="s">
        <v>51</v>
      </c>
      <c r="H61" s="16" t="s">
        <v>209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54</v>
      </c>
      <c r="P61" s="16" t="s">
        <v>53</v>
      </c>
      <c r="Q61" s="18">
        <f t="shared" si="1"/>
        <v>280116753.16000003</v>
      </c>
      <c r="R61" s="18">
        <v>0</v>
      </c>
      <c r="S61" s="18">
        <v>198976695</v>
      </c>
      <c r="T61" s="18">
        <v>0</v>
      </c>
      <c r="U61" s="16" t="s">
        <v>50</v>
      </c>
      <c r="V61" s="18">
        <v>0</v>
      </c>
      <c r="W61" s="18">
        <v>69948326</v>
      </c>
      <c r="X61" s="16" t="s">
        <v>50</v>
      </c>
      <c r="Y61" s="18">
        <v>11191732.16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3" t="s">
        <v>200</v>
      </c>
      <c r="B62" s="17" t="s">
        <v>211</v>
      </c>
      <c r="C62" s="16" t="s">
        <v>47</v>
      </c>
      <c r="D62" s="16" t="s">
        <v>48</v>
      </c>
      <c r="E62" s="16" t="s">
        <v>49</v>
      </c>
      <c r="F62" s="16" t="s">
        <v>377</v>
      </c>
      <c r="G62" s="16" t="s">
        <v>51</v>
      </c>
      <c r="H62" s="16" t="s">
        <v>212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213</v>
      </c>
      <c r="P62" s="16" t="s">
        <v>214</v>
      </c>
      <c r="Q62" s="18">
        <f t="shared" si="1"/>
        <v>2035000</v>
      </c>
      <c r="R62" s="18">
        <v>0</v>
      </c>
      <c r="S62" s="18">
        <v>2035000</v>
      </c>
      <c r="T62" s="18">
        <v>0</v>
      </c>
      <c r="U62" s="16" t="s">
        <v>50</v>
      </c>
      <c r="V62" s="18">
        <v>0</v>
      </c>
      <c r="W62" s="18">
        <v>0</v>
      </c>
      <c r="X62" s="16" t="s">
        <v>50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3" t="s">
        <v>202</v>
      </c>
      <c r="B63" s="17" t="s">
        <v>211</v>
      </c>
      <c r="C63" s="16" t="s">
        <v>47</v>
      </c>
      <c r="D63" s="16" t="s">
        <v>48</v>
      </c>
      <c r="E63" s="16" t="s">
        <v>49</v>
      </c>
      <c r="F63" s="16" t="s">
        <v>377</v>
      </c>
      <c r="G63" s="16" t="s">
        <v>51</v>
      </c>
      <c r="H63" s="16" t="s">
        <v>216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217</v>
      </c>
      <c r="P63" s="16" t="s">
        <v>218</v>
      </c>
      <c r="Q63" s="18">
        <f t="shared" si="1"/>
        <v>21842580</v>
      </c>
      <c r="R63" s="18">
        <v>0</v>
      </c>
      <c r="S63" s="18">
        <v>21778200</v>
      </c>
      <c r="T63" s="18">
        <v>55500</v>
      </c>
      <c r="U63" s="16" t="s">
        <v>55</v>
      </c>
      <c r="V63" s="18">
        <v>8880</v>
      </c>
      <c r="W63" s="18">
        <v>0</v>
      </c>
      <c r="X63" s="16" t="s">
        <v>50</v>
      </c>
      <c r="Y63" s="18">
        <v>0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3" t="s">
        <v>204</v>
      </c>
      <c r="B64" s="17" t="s">
        <v>211</v>
      </c>
      <c r="C64" s="16" t="s">
        <v>47</v>
      </c>
      <c r="D64" s="16" t="s">
        <v>48</v>
      </c>
      <c r="E64" s="16" t="s">
        <v>49</v>
      </c>
      <c r="F64" s="16" t="s">
        <v>377</v>
      </c>
      <c r="G64" s="16" t="s">
        <v>51</v>
      </c>
      <c r="H64" s="16" t="s">
        <v>220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54</v>
      </c>
      <c r="P64" s="16" t="s">
        <v>53</v>
      </c>
      <c r="Q64" s="18">
        <f t="shared" si="1"/>
        <v>541441750.52719998</v>
      </c>
      <c r="R64" s="18">
        <v>0</v>
      </c>
      <c r="S64" s="18">
        <v>393037606.5</v>
      </c>
      <c r="T64" s="18">
        <v>0</v>
      </c>
      <c r="U64" s="16" t="s">
        <v>50</v>
      </c>
      <c r="V64" s="18">
        <v>0</v>
      </c>
      <c r="W64" s="18">
        <v>127934606.92</v>
      </c>
      <c r="X64" s="16" t="s">
        <v>55</v>
      </c>
      <c r="Y64" s="18">
        <v>20469537.1072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3" t="s">
        <v>206</v>
      </c>
      <c r="B65" s="17" t="s">
        <v>211</v>
      </c>
      <c r="C65" s="16" t="s">
        <v>47</v>
      </c>
      <c r="D65" s="16" t="s">
        <v>57</v>
      </c>
      <c r="E65" s="16" t="s">
        <v>58</v>
      </c>
      <c r="F65" s="16" t="s">
        <v>389</v>
      </c>
      <c r="G65" s="16" t="s">
        <v>51</v>
      </c>
      <c r="H65" s="16" t="s">
        <v>222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 t="shared" si="1"/>
        <v>515749349.12</v>
      </c>
      <c r="R65" s="18">
        <v>0</v>
      </c>
      <c r="S65" s="18">
        <v>384728544.5</v>
      </c>
      <c r="T65" s="18">
        <v>0</v>
      </c>
      <c r="U65" s="16" t="s">
        <v>50</v>
      </c>
      <c r="V65" s="18">
        <v>0</v>
      </c>
      <c r="W65" s="18">
        <v>112948969.5</v>
      </c>
      <c r="X65" s="16" t="s">
        <v>50</v>
      </c>
      <c r="Y65" s="18">
        <v>18071835.120000001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3" t="s">
        <v>208</v>
      </c>
      <c r="B66" s="17" t="s">
        <v>211</v>
      </c>
      <c r="C66" s="16" t="s">
        <v>47</v>
      </c>
      <c r="D66" s="16" t="s">
        <v>57</v>
      </c>
      <c r="E66" s="16" t="s">
        <v>58</v>
      </c>
      <c r="F66" s="16" t="s">
        <v>389</v>
      </c>
      <c r="G66" s="16" t="s">
        <v>65</v>
      </c>
      <c r="H66" s="16" t="s">
        <v>53</v>
      </c>
      <c r="I66" s="18" t="s">
        <v>224</v>
      </c>
      <c r="J66" s="18" t="s">
        <v>53</v>
      </c>
      <c r="K66" s="18" t="s">
        <v>225</v>
      </c>
      <c r="L66" s="18" t="s">
        <v>194</v>
      </c>
      <c r="M66" s="18">
        <v>27745985.5</v>
      </c>
      <c r="N66" s="16" t="s">
        <v>69</v>
      </c>
      <c r="O66" s="16" t="s">
        <v>226</v>
      </c>
      <c r="P66" s="16" t="s">
        <v>227</v>
      </c>
      <c r="Q66" s="18">
        <f t="shared" si="1"/>
        <v>-3737000</v>
      </c>
      <c r="R66" s="18">
        <v>0</v>
      </c>
      <c r="S66" s="18">
        <v>-3737000</v>
      </c>
      <c r="T66" s="18">
        <v>0</v>
      </c>
      <c r="U66" s="16" t="s">
        <v>50</v>
      </c>
      <c r="V66" s="18">
        <v>0</v>
      </c>
      <c r="W66" s="18">
        <v>0</v>
      </c>
      <c r="X66" s="16" t="s">
        <v>50</v>
      </c>
      <c r="Y66" s="18">
        <v>0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s="19" customFormat="1" x14ac:dyDescent="0.25">
      <c r="A67" s="13" t="s">
        <v>210</v>
      </c>
      <c r="B67" s="17" t="s">
        <v>211</v>
      </c>
      <c r="C67" s="16" t="s">
        <v>47</v>
      </c>
      <c r="D67" s="16" t="s">
        <v>57</v>
      </c>
      <c r="E67" s="16" t="s">
        <v>58</v>
      </c>
      <c r="F67" s="16" t="s">
        <v>389</v>
      </c>
      <c r="G67" s="16" t="s">
        <v>65</v>
      </c>
      <c r="H67" s="16" t="s">
        <v>53</v>
      </c>
      <c r="I67" s="18" t="s">
        <v>229</v>
      </c>
      <c r="J67" s="18" t="s">
        <v>53</v>
      </c>
      <c r="K67" s="18" t="s">
        <v>225</v>
      </c>
      <c r="L67" s="18" t="s">
        <v>194</v>
      </c>
      <c r="M67" s="18">
        <v>27745985.5</v>
      </c>
      <c r="N67" s="16" t="s">
        <v>69</v>
      </c>
      <c r="O67" s="16" t="s">
        <v>226</v>
      </c>
      <c r="P67" s="16" t="s">
        <v>227</v>
      </c>
      <c r="Q67" s="18">
        <f t="shared" si="1"/>
        <v>-1868500</v>
      </c>
      <c r="R67" s="18">
        <v>0</v>
      </c>
      <c r="S67" s="18">
        <v>-1868500</v>
      </c>
      <c r="T67" s="18">
        <v>0</v>
      </c>
      <c r="U67" s="16" t="s">
        <v>50</v>
      </c>
      <c r="V67" s="18">
        <v>0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x14ac:dyDescent="0.25">
      <c r="A68" s="13" t="s">
        <v>215</v>
      </c>
      <c r="B68" s="17" t="s">
        <v>211</v>
      </c>
      <c r="C68" s="16" t="s">
        <v>47</v>
      </c>
      <c r="D68" s="16" t="s">
        <v>61</v>
      </c>
      <c r="E68" s="16" t="s">
        <v>62</v>
      </c>
      <c r="F68" s="16" t="s">
        <v>401</v>
      </c>
      <c r="G68" s="16" t="s">
        <v>51</v>
      </c>
      <c r="H68" s="16" t="s">
        <v>231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54</v>
      </c>
      <c r="P68" s="16" t="s">
        <v>53</v>
      </c>
      <c r="Q68" s="18">
        <f t="shared" si="1"/>
        <v>535180965.24000001</v>
      </c>
      <c r="R68" s="18">
        <v>0</v>
      </c>
      <c r="S68" s="18">
        <v>408251487</v>
      </c>
      <c r="T68" s="18">
        <v>0</v>
      </c>
      <c r="U68" s="16" t="s">
        <v>50</v>
      </c>
      <c r="V68" s="18">
        <v>0</v>
      </c>
      <c r="W68" s="18">
        <v>109421964</v>
      </c>
      <c r="X68" s="16" t="s">
        <v>55</v>
      </c>
      <c r="Y68" s="18">
        <v>17507514.240000002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x14ac:dyDescent="0.25">
      <c r="A69" s="13" t="s">
        <v>219</v>
      </c>
      <c r="B69" s="14" t="s">
        <v>211</v>
      </c>
      <c r="C69" s="13" t="s">
        <v>47</v>
      </c>
      <c r="D69" s="13" t="s">
        <v>73</v>
      </c>
      <c r="E69" s="13" t="s">
        <v>74</v>
      </c>
      <c r="F69" s="13" t="s">
        <v>413</v>
      </c>
      <c r="G69" s="13" t="s">
        <v>51</v>
      </c>
      <c r="H69" s="13" t="s">
        <v>233</v>
      </c>
      <c r="I69" s="15" t="s">
        <v>53</v>
      </c>
      <c r="J69" s="15" t="s">
        <v>53</v>
      </c>
      <c r="K69" s="15" t="s">
        <v>53</v>
      </c>
      <c r="L69" s="15" t="s">
        <v>53</v>
      </c>
      <c r="M69" s="15">
        <v>0</v>
      </c>
      <c r="N69" s="13" t="s">
        <v>53</v>
      </c>
      <c r="O69" s="13" t="s">
        <v>54</v>
      </c>
      <c r="P69" s="13" t="s">
        <v>53</v>
      </c>
      <c r="Q69" s="15">
        <f t="shared" si="1"/>
        <v>744410360.89359999</v>
      </c>
      <c r="R69" s="15">
        <v>0</v>
      </c>
      <c r="S69" s="15">
        <v>566625633</v>
      </c>
      <c r="T69" s="15">
        <v>0</v>
      </c>
      <c r="U69" s="13" t="s">
        <v>50</v>
      </c>
      <c r="V69" s="15">
        <v>0</v>
      </c>
      <c r="W69" s="15">
        <v>153262696.46000001</v>
      </c>
      <c r="X69" s="13" t="s">
        <v>50</v>
      </c>
      <c r="Y69" s="15">
        <v>24522031.433600001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3">
        <v>0</v>
      </c>
      <c r="AG69" s="13" t="s">
        <v>50</v>
      </c>
      <c r="AH69" s="15">
        <v>0</v>
      </c>
      <c r="AI69" s="15">
        <v>0</v>
      </c>
      <c r="AJ69" s="13" t="s">
        <v>50</v>
      </c>
      <c r="AK69" s="15">
        <v>0</v>
      </c>
      <c r="AL69" s="15">
        <v>0</v>
      </c>
      <c r="AM69" s="14" t="s">
        <v>53</v>
      </c>
      <c r="AN69" s="13" t="s">
        <v>53</v>
      </c>
      <c r="AO69" s="14" t="s">
        <v>53</v>
      </c>
      <c r="AP69" s="13" t="s">
        <v>53</v>
      </c>
    </row>
    <row r="70" spans="1:42" s="19" customFormat="1" x14ac:dyDescent="0.25">
      <c r="A70" s="13" t="s">
        <v>221</v>
      </c>
      <c r="B70" s="14" t="s">
        <v>235</v>
      </c>
      <c r="C70" s="13" t="s">
        <v>47</v>
      </c>
      <c r="D70" s="13" t="s">
        <v>48</v>
      </c>
      <c r="E70" s="13" t="s">
        <v>49</v>
      </c>
      <c r="F70" s="13" t="s">
        <v>381</v>
      </c>
      <c r="G70" s="13" t="s">
        <v>51</v>
      </c>
      <c r="H70" s="13" t="s">
        <v>380</v>
      </c>
      <c r="I70" s="15" t="s">
        <v>53</v>
      </c>
      <c r="J70" s="15" t="s">
        <v>53</v>
      </c>
      <c r="K70" s="15" t="s">
        <v>53</v>
      </c>
      <c r="L70" s="15" t="s">
        <v>53</v>
      </c>
      <c r="M70" s="15">
        <v>0</v>
      </c>
      <c r="N70" s="13" t="s">
        <v>53</v>
      </c>
      <c r="O70" s="13" t="s">
        <v>54</v>
      </c>
      <c r="P70" s="13" t="s">
        <v>53</v>
      </c>
      <c r="Q70" s="15">
        <f t="shared" si="1"/>
        <v>18906138</v>
      </c>
      <c r="R70" s="15">
        <v>0</v>
      </c>
      <c r="S70" s="15">
        <v>13953750</v>
      </c>
      <c r="T70" s="15">
        <v>0</v>
      </c>
      <c r="U70" s="13" t="s">
        <v>50</v>
      </c>
      <c r="V70" s="15">
        <v>0</v>
      </c>
      <c r="W70" s="15">
        <v>4269300</v>
      </c>
      <c r="X70" s="13" t="s">
        <v>55</v>
      </c>
      <c r="Y70" s="15">
        <v>683088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53</v>
      </c>
      <c r="AN70" s="13" t="s">
        <v>53</v>
      </c>
      <c r="AO70" s="14" t="s">
        <v>53</v>
      </c>
      <c r="AP70" s="13" t="s">
        <v>53</v>
      </c>
    </row>
    <row r="71" spans="1:42" s="19" customFormat="1" x14ac:dyDescent="0.25">
      <c r="A71" s="13" t="s">
        <v>223</v>
      </c>
      <c r="B71" s="17" t="s">
        <v>235</v>
      </c>
      <c r="C71" s="16" t="s">
        <v>47</v>
      </c>
      <c r="D71" s="16" t="s">
        <v>57</v>
      </c>
      <c r="E71" s="16" t="s">
        <v>58</v>
      </c>
      <c r="F71" s="16" t="s">
        <v>390</v>
      </c>
      <c r="G71" s="16" t="s">
        <v>51</v>
      </c>
      <c r="H71" s="16" t="s">
        <v>239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54</v>
      </c>
      <c r="P71" s="16" t="s">
        <v>53</v>
      </c>
      <c r="Q71" s="18">
        <f t="shared" si="1"/>
        <v>45433029</v>
      </c>
      <c r="R71" s="18">
        <v>0</v>
      </c>
      <c r="S71" s="18">
        <v>34429269</v>
      </c>
      <c r="T71" s="18">
        <v>0</v>
      </c>
      <c r="U71" s="16" t="s">
        <v>50</v>
      </c>
      <c r="V71" s="18">
        <v>0</v>
      </c>
      <c r="W71" s="18">
        <v>9486000</v>
      </c>
      <c r="X71" s="16" t="s">
        <v>55</v>
      </c>
      <c r="Y71" s="18">
        <v>1517760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13" t="s">
        <v>228</v>
      </c>
      <c r="B72" s="17" t="s">
        <v>235</v>
      </c>
      <c r="C72" s="16" t="s">
        <v>47</v>
      </c>
      <c r="D72" s="16" t="s">
        <v>57</v>
      </c>
      <c r="E72" s="16" t="s">
        <v>58</v>
      </c>
      <c r="F72" s="16" t="s">
        <v>390</v>
      </c>
      <c r="G72" s="16" t="s">
        <v>51</v>
      </c>
      <c r="H72" s="16" t="s">
        <v>241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242</v>
      </c>
      <c r="P72" s="16" t="s">
        <v>243</v>
      </c>
      <c r="Q72" s="18">
        <f t="shared" ref="Q72:Q103" si="2">SUM(S72:AP72)</f>
        <v>31823632</v>
      </c>
      <c r="R72" s="18">
        <v>0</v>
      </c>
      <c r="S72" s="18">
        <v>30648900</v>
      </c>
      <c r="T72" s="18">
        <v>1012700</v>
      </c>
      <c r="U72" s="16" t="s">
        <v>55</v>
      </c>
      <c r="V72" s="18">
        <v>162032</v>
      </c>
      <c r="W72" s="18">
        <v>0</v>
      </c>
      <c r="X72" s="16" t="s">
        <v>50</v>
      </c>
      <c r="Y72" s="18">
        <v>0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13" t="s">
        <v>230</v>
      </c>
      <c r="B73" s="17" t="s">
        <v>235</v>
      </c>
      <c r="C73" s="16" t="s">
        <v>47</v>
      </c>
      <c r="D73" s="16" t="s">
        <v>57</v>
      </c>
      <c r="E73" s="16" t="s">
        <v>58</v>
      </c>
      <c r="F73" s="16" t="s">
        <v>390</v>
      </c>
      <c r="G73" s="16" t="s">
        <v>51</v>
      </c>
      <c r="H73" s="16" t="s">
        <v>245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54</v>
      </c>
      <c r="P73" s="16" t="s">
        <v>53</v>
      </c>
      <c r="Q73" s="18">
        <f t="shared" si="2"/>
        <v>830544612.37360001</v>
      </c>
      <c r="R73" s="18">
        <v>0</v>
      </c>
      <c r="S73" s="18">
        <v>591797255.5</v>
      </c>
      <c r="T73" s="18">
        <v>0</v>
      </c>
      <c r="U73" s="16" t="s">
        <v>50</v>
      </c>
      <c r="V73" s="18">
        <v>0</v>
      </c>
      <c r="W73" s="18">
        <v>205816686.96000001</v>
      </c>
      <c r="X73" s="16" t="s">
        <v>55</v>
      </c>
      <c r="Y73" s="18">
        <v>32930669.913599998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x14ac:dyDescent="0.25">
      <c r="A74" s="13" t="s">
        <v>232</v>
      </c>
      <c r="B74" s="17" t="s">
        <v>235</v>
      </c>
      <c r="C74" s="16" t="s">
        <v>47</v>
      </c>
      <c r="D74" s="16" t="s">
        <v>61</v>
      </c>
      <c r="E74" s="16" t="s">
        <v>62</v>
      </c>
      <c r="F74" s="16" t="s">
        <v>402</v>
      </c>
      <c r="G74" s="16" t="s">
        <v>51</v>
      </c>
      <c r="H74" s="16" t="s">
        <v>247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18">
        <f t="shared" si="2"/>
        <v>317211861.10000002</v>
      </c>
      <c r="R74" s="18">
        <v>0</v>
      </c>
      <c r="S74" s="18">
        <v>196601893.5</v>
      </c>
      <c r="T74" s="18">
        <v>0</v>
      </c>
      <c r="U74" s="16" t="s">
        <v>50</v>
      </c>
      <c r="V74" s="18">
        <v>0</v>
      </c>
      <c r="W74" s="18">
        <v>103974110</v>
      </c>
      <c r="X74" s="16" t="s">
        <v>55</v>
      </c>
      <c r="Y74" s="18">
        <v>16635857.6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13" t="s">
        <v>234</v>
      </c>
      <c r="B75" s="14" t="s">
        <v>235</v>
      </c>
      <c r="C75" s="13" t="s">
        <v>47</v>
      </c>
      <c r="D75" s="13" t="s">
        <v>73</v>
      </c>
      <c r="E75" s="13" t="s">
        <v>74</v>
      </c>
      <c r="F75" s="13" t="s">
        <v>414</v>
      </c>
      <c r="G75" s="13" t="s">
        <v>51</v>
      </c>
      <c r="H75" s="13" t="s">
        <v>249</v>
      </c>
      <c r="I75" s="15" t="s">
        <v>53</v>
      </c>
      <c r="J75" s="15" t="s">
        <v>53</v>
      </c>
      <c r="K75" s="15" t="s">
        <v>53</v>
      </c>
      <c r="L75" s="15" t="s">
        <v>53</v>
      </c>
      <c r="M75" s="15">
        <v>0</v>
      </c>
      <c r="N75" s="13" t="s">
        <v>53</v>
      </c>
      <c r="O75" s="13" t="s">
        <v>54</v>
      </c>
      <c r="P75" s="13" t="s">
        <v>53</v>
      </c>
      <c r="Q75" s="15">
        <f t="shared" si="2"/>
        <v>703415646.01999998</v>
      </c>
      <c r="R75" s="15">
        <v>0</v>
      </c>
      <c r="S75" s="15">
        <v>559808157</v>
      </c>
      <c r="T75" s="15">
        <v>0</v>
      </c>
      <c r="U75" s="13" t="s">
        <v>50</v>
      </c>
      <c r="V75" s="15">
        <v>0</v>
      </c>
      <c r="W75" s="15">
        <v>123799559.5</v>
      </c>
      <c r="X75" s="13" t="s">
        <v>55</v>
      </c>
      <c r="Y75" s="15">
        <v>19807929.520000003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3">
        <v>0</v>
      </c>
      <c r="AG75" s="13" t="s">
        <v>50</v>
      </c>
      <c r="AH75" s="15">
        <v>0</v>
      </c>
      <c r="AI75" s="15">
        <v>0</v>
      </c>
      <c r="AJ75" s="13" t="s">
        <v>50</v>
      </c>
      <c r="AK75" s="15">
        <v>0</v>
      </c>
      <c r="AL75" s="15">
        <v>0</v>
      </c>
      <c r="AM75" s="14" t="s">
        <v>53</v>
      </c>
      <c r="AN75" s="13" t="s">
        <v>53</v>
      </c>
      <c r="AO75" s="14" t="s">
        <v>53</v>
      </c>
      <c r="AP75" s="13" t="s">
        <v>53</v>
      </c>
    </row>
    <row r="76" spans="1:42" s="19" customFormat="1" x14ac:dyDescent="0.25">
      <c r="A76" s="13" t="s">
        <v>236</v>
      </c>
      <c r="B76" s="17" t="s">
        <v>235</v>
      </c>
      <c r="C76" s="16" t="s">
        <v>47</v>
      </c>
      <c r="D76" s="16" t="s">
        <v>87</v>
      </c>
      <c r="E76" s="16" t="s">
        <v>88</v>
      </c>
      <c r="F76" s="16" t="s">
        <v>427</v>
      </c>
      <c r="G76" s="16" t="s">
        <v>51</v>
      </c>
      <c r="H76" s="16" t="s">
        <v>251</v>
      </c>
      <c r="I76" s="18" t="s">
        <v>53</v>
      </c>
      <c r="J76" s="18" t="s">
        <v>53</v>
      </c>
      <c r="K76" s="18" t="s">
        <v>53</v>
      </c>
      <c r="L76" s="18" t="s">
        <v>53</v>
      </c>
      <c r="M76" s="18">
        <v>0</v>
      </c>
      <c r="N76" s="16" t="s">
        <v>53</v>
      </c>
      <c r="O76" s="16" t="s">
        <v>54</v>
      </c>
      <c r="P76" s="16" t="s">
        <v>53</v>
      </c>
      <c r="Q76" s="18">
        <f t="shared" si="2"/>
        <v>317040745.29359996</v>
      </c>
      <c r="R76" s="18">
        <v>0</v>
      </c>
      <c r="S76" s="18">
        <v>251149092.49999997</v>
      </c>
      <c r="T76" s="18">
        <v>0</v>
      </c>
      <c r="U76" s="16" t="s">
        <v>50</v>
      </c>
      <c r="V76" s="18">
        <v>0</v>
      </c>
      <c r="W76" s="18">
        <v>56803148.960000001</v>
      </c>
      <c r="X76" s="16" t="s">
        <v>55</v>
      </c>
      <c r="Y76" s="18">
        <v>9088503.8335999995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9" customFormat="1" x14ac:dyDescent="0.25">
      <c r="A77" s="13" t="s">
        <v>237</v>
      </c>
      <c r="B77" s="17" t="s">
        <v>235</v>
      </c>
      <c r="C77" s="16" t="s">
        <v>47</v>
      </c>
      <c r="D77" s="16" t="s">
        <v>87</v>
      </c>
      <c r="E77" s="16" t="s">
        <v>88</v>
      </c>
      <c r="F77" s="16" t="s">
        <v>427</v>
      </c>
      <c r="G77" s="16" t="s">
        <v>51</v>
      </c>
      <c r="H77" s="16" t="s">
        <v>253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16" t="s">
        <v>53</v>
      </c>
      <c r="O77" s="16" t="s">
        <v>156</v>
      </c>
      <c r="P77" s="16" t="s">
        <v>254</v>
      </c>
      <c r="Q77" s="18">
        <f t="shared" si="2"/>
        <v>14052340.380000001</v>
      </c>
      <c r="R77" s="18">
        <v>0</v>
      </c>
      <c r="S77" s="18">
        <v>8845311.5</v>
      </c>
      <c r="T77" s="18">
        <v>4488818</v>
      </c>
      <c r="U77" s="16" t="s">
        <v>55</v>
      </c>
      <c r="V77" s="18">
        <v>718210.88</v>
      </c>
      <c r="W77" s="18">
        <v>0</v>
      </c>
      <c r="X77" s="16" t="s">
        <v>50</v>
      </c>
      <c r="Y77" s="18">
        <v>0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s="19" customFormat="1" x14ac:dyDescent="0.25">
      <c r="A78" s="13" t="s">
        <v>238</v>
      </c>
      <c r="B78" s="17" t="s">
        <v>235</v>
      </c>
      <c r="C78" s="16" t="s">
        <v>47</v>
      </c>
      <c r="D78" s="16" t="s">
        <v>87</v>
      </c>
      <c r="E78" s="16" t="s">
        <v>88</v>
      </c>
      <c r="F78" s="16" t="s">
        <v>427</v>
      </c>
      <c r="G78" s="16" t="s">
        <v>51</v>
      </c>
      <c r="H78" s="16" t="s">
        <v>256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6" t="s">
        <v>53</v>
      </c>
      <c r="O78" s="16" t="s">
        <v>54</v>
      </c>
      <c r="P78" s="16" t="s">
        <v>53</v>
      </c>
      <c r="Q78" s="18">
        <f t="shared" si="2"/>
        <v>80553315.659999996</v>
      </c>
      <c r="R78" s="18">
        <v>0</v>
      </c>
      <c r="S78" s="18">
        <v>62093350</v>
      </c>
      <c r="T78" s="18">
        <v>0</v>
      </c>
      <c r="U78" s="16" t="s">
        <v>50</v>
      </c>
      <c r="V78" s="18">
        <v>0</v>
      </c>
      <c r="W78" s="18">
        <v>15913763.5</v>
      </c>
      <c r="X78" s="16" t="s">
        <v>55</v>
      </c>
      <c r="Y78" s="18">
        <v>2546202.16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s="19" customFormat="1" x14ac:dyDescent="0.25">
      <c r="A79" s="13" t="s">
        <v>240</v>
      </c>
      <c r="B79" s="17" t="s">
        <v>235</v>
      </c>
      <c r="C79" s="16" t="s">
        <v>47</v>
      </c>
      <c r="D79" s="16" t="s">
        <v>87</v>
      </c>
      <c r="E79" s="16" t="s">
        <v>88</v>
      </c>
      <c r="F79" s="16" t="s">
        <v>427</v>
      </c>
      <c r="G79" s="16" t="s">
        <v>51</v>
      </c>
      <c r="H79" s="16" t="s">
        <v>258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259</v>
      </c>
      <c r="P79" s="16" t="s">
        <v>260</v>
      </c>
      <c r="Q79" s="18">
        <f t="shared" si="2"/>
        <v>3524196</v>
      </c>
      <c r="R79" s="18">
        <v>0</v>
      </c>
      <c r="S79" s="18">
        <v>0</v>
      </c>
      <c r="T79" s="18">
        <v>3038100</v>
      </c>
      <c r="U79" s="16" t="s">
        <v>55</v>
      </c>
      <c r="V79" s="18">
        <v>486096</v>
      </c>
      <c r="W79" s="18">
        <v>0</v>
      </c>
      <c r="X79" s="16" t="s">
        <v>50</v>
      </c>
      <c r="Y79" s="18">
        <v>0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9" customFormat="1" x14ac:dyDescent="0.25">
      <c r="A80" s="13" t="s">
        <v>244</v>
      </c>
      <c r="B80" s="17" t="s">
        <v>235</v>
      </c>
      <c r="C80" s="16" t="s">
        <v>47</v>
      </c>
      <c r="D80" s="16" t="s">
        <v>87</v>
      </c>
      <c r="E80" s="16" t="s">
        <v>88</v>
      </c>
      <c r="F80" s="16" t="s">
        <v>427</v>
      </c>
      <c r="G80" s="16" t="s">
        <v>51</v>
      </c>
      <c r="H80" s="16" t="s">
        <v>262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263</v>
      </c>
      <c r="P80" s="16" t="s">
        <v>264</v>
      </c>
      <c r="Q80" s="18">
        <f t="shared" si="2"/>
        <v>1212200</v>
      </c>
      <c r="R80" s="18">
        <v>0</v>
      </c>
      <c r="S80" s="18">
        <v>1212200</v>
      </c>
      <c r="T80" s="18">
        <v>0</v>
      </c>
      <c r="U80" s="16" t="s">
        <v>50</v>
      </c>
      <c r="V80" s="18">
        <v>0</v>
      </c>
      <c r="W80" s="18">
        <v>0</v>
      </c>
      <c r="X80" s="16" t="s">
        <v>50</v>
      </c>
      <c r="Y80" s="18">
        <v>0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s="19" customFormat="1" x14ac:dyDescent="0.25">
      <c r="A81" s="13" t="s">
        <v>246</v>
      </c>
      <c r="B81" s="17" t="s">
        <v>266</v>
      </c>
      <c r="C81" s="16" t="s">
        <v>47</v>
      </c>
      <c r="D81" s="16" t="s">
        <v>48</v>
      </c>
      <c r="E81" s="16" t="s">
        <v>49</v>
      </c>
      <c r="F81" s="16" t="s">
        <v>381</v>
      </c>
      <c r="G81" s="16" t="s">
        <v>51</v>
      </c>
      <c r="H81" s="16" t="s">
        <v>267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54</v>
      </c>
      <c r="P81" s="16" t="s">
        <v>53</v>
      </c>
      <c r="Q81" s="18">
        <f t="shared" si="2"/>
        <v>221671674.99360001</v>
      </c>
      <c r="R81" s="18">
        <v>0</v>
      </c>
      <c r="S81" s="18">
        <v>165280051</v>
      </c>
      <c r="T81" s="18">
        <v>0</v>
      </c>
      <c r="U81" s="16" t="s">
        <v>50</v>
      </c>
      <c r="V81" s="18">
        <v>0</v>
      </c>
      <c r="W81" s="18">
        <v>48613468.960000001</v>
      </c>
      <c r="X81" s="16" t="s">
        <v>50</v>
      </c>
      <c r="Y81" s="18">
        <v>7778155.0335999997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19" customFormat="1" x14ac:dyDescent="0.25">
      <c r="A82" s="13" t="s">
        <v>248</v>
      </c>
      <c r="B82" s="17" t="s">
        <v>266</v>
      </c>
      <c r="C82" s="16" t="s">
        <v>47</v>
      </c>
      <c r="D82" s="16" t="s">
        <v>48</v>
      </c>
      <c r="E82" s="16" t="s">
        <v>49</v>
      </c>
      <c r="F82" s="16" t="s">
        <v>381</v>
      </c>
      <c r="G82" s="16" t="s">
        <v>51</v>
      </c>
      <c r="H82" s="16" t="s">
        <v>269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6" t="s">
        <v>53</v>
      </c>
      <c r="O82" s="16" t="s">
        <v>270</v>
      </c>
      <c r="P82" s="16" t="s">
        <v>271</v>
      </c>
      <c r="Q82" s="18">
        <f t="shared" si="2"/>
        <v>4261700</v>
      </c>
      <c r="R82" s="18">
        <v>0</v>
      </c>
      <c r="S82" s="18">
        <v>4261700</v>
      </c>
      <c r="T82" s="18">
        <v>0</v>
      </c>
      <c r="U82" s="16" t="s">
        <v>50</v>
      </c>
      <c r="V82" s="18">
        <v>0</v>
      </c>
      <c r="W82" s="18">
        <v>0</v>
      </c>
      <c r="X82" s="16" t="s">
        <v>50</v>
      </c>
      <c r="Y82" s="18">
        <v>0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s="19" customFormat="1" x14ac:dyDescent="0.25">
      <c r="A83" s="13" t="s">
        <v>250</v>
      </c>
      <c r="B83" s="17" t="s">
        <v>266</v>
      </c>
      <c r="C83" s="16" t="s">
        <v>47</v>
      </c>
      <c r="D83" s="16" t="s">
        <v>48</v>
      </c>
      <c r="E83" s="16" t="s">
        <v>49</v>
      </c>
      <c r="F83" s="16" t="s">
        <v>381</v>
      </c>
      <c r="G83" s="16" t="s">
        <v>51</v>
      </c>
      <c r="H83" s="16" t="s">
        <v>273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6" t="s">
        <v>53</v>
      </c>
      <c r="O83" s="16" t="s">
        <v>54</v>
      </c>
      <c r="P83" s="16" t="s">
        <v>53</v>
      </c>
      <c r="Q83" s="18">
        <f t="shared" si="2"/>
        <v>511702323.10000002</v>
      </c>
      <c r="R83" s="18">
        <v>0</v>
      </c>
      <c r="S83" s="18">
        <v>337046128.5</v>
      </c>
      <c r="T83" s="18">
        <v>0</v>
      </c>
      <c r="U83" s="16" t="s">
        <v>50</v>
      </c>
      <c r="V83" s="18">
        <v>0</v>
      </c>
      <c r="W83" s="18">
        <v>150565685</v>
      </c>
      <c r="X83" s="16" t="s">
        <v>50</v>
      </c>
      <c r="Y83" s="18">
        <v>24090509.600000001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s="19" customFormat="1" x14ac:dyDescent="0.25">
      <c r="A84" s="13" t="s">
        <v>252</v>
      </c>
      <c r="B84" s="17" t="s">
        <v>266</v>
      </c>
      <c r="C84" s="16" t="s">
        <v>47</v>
      </c>
      <c r="D84" s="16" t="s">
        <v>48</v>
      </c>
      <c r="E84" s="16" t="s">
        <v>49</v>
      </c>
      <c r="F84" s="16" t="s">
        <v>381</v>
      </c>
      <c r="G84" s="16" t="s">
        <v>51</v>
      </c>
      <c r="H84" s="16" t="s">
        <v>275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276</v>
      </c>
      <c r="P84" s="16" t="s">
        <v>277</v>
      </c>
      <c r="Q84" s="18">
        <f t="shared" si="2"/>
        <v>55044064</v>
      </c>
      <c r="R84" s="18">
        <v>0</v>
      </c>
      <c r="S84" s="18">
        <v>34511600</v>
      </c>
      <c r="T84" s="18">
        <v>17700400</v>
      </c>
      <c r="U84" s="16" t="s">
        <v>55</v>
      </c>
      <c r="V84" s="18">
        <v>2832064</v>
      </c>
      <c r="W84" s="18">
        <v>0</v>
      </c>
      <c r="X84" s="16" t="s">
        <v>50</v>
      </c>
      <c r="Y84" s="18">
        <v>0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3" t="s">
        <v>255</v>
      </c>
      <c r="B85" s="17" t="s">
        <v>266</v>
      </c>
      <c r="C85" s="16" t="s">
        <v>47</v>
      </c>
      <c r="D85" s="16" t="s">
        <v>48</v>
      </c>
      <c r="E85" s="16" t="s">
        <v>49</v>
      </c>
      <c r="F85" s="16" t="s">
        <v>381</v>
      </c>
      <c r="G85" s="16" t="s">
        <v>51</v>
      </c>
      <c r="H85" s="16" t="s">
        <v>279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54</v>
      </c>
      <c r="P85" s="16" t="s">
        <v>53</v>
      </c>
      <c r="Q85" s="18">
        <f t="shared" si="2"/>
        <v>279527867.3872</v>
      </c>
      <c r="R85" s="18">
        <v>0</v>
      </c>
      <c r="S85" s="18">
        <v>203131061.5</v>
      </c>
      <c r="T85" s="18">
        <v>0</v>
      </c>
      <c r="U85" s="16" t="s">
        <v>50</v>
      </c>
      <c r="V85" s="18">
        <v>0</v>
      </c>
      <c r="W85" s="18">
        <v>65859315.420000002</v>
      </c>
      <c r="X85" s="16" t="s">
        <v>55</v>
      </c>
      <c r="Y85" s="18">
        <v>10537490.4672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3" t="s">
        <v>257</v>
      </c>
      <c r="B86" s="17" t="s">
        <v>266</v>
      </c>
      <c r="C86" s="16" t="s">
        <v>47</v>
      </c>
      <c r="D86" s="16" t="s">
        <v>57</v>
      </c>
      <c r="E86" s="16" t="s">
        <v>58</v>
      </c>
      <c r="F86" s="16" t="s">
        <v>391</v>
      </c>
      <c r="G86" s="16" t="s">
        <v>51</v>
      </c>
      <c r="H86" s="16" t="s">
        <v>281</v>
      </c>
      <c r="I86" s="18" t="s">
        <v>53</v>
      </c>
      <c r="J86" s="18" t="s">
        <v>53</v>
      </c>
      <c r="K86" s="18" t="s">
        <v>53</v>
      </c>
      <c r="L86" s="18" t="s">
        <v>53</v>
      </c>
      <c r="M86" s="18">
        <v>0</v>
      </c>
      <c r="N86" s="16" t="s">
        <v>53</v>
      </c>
      <c r="O86" s="16" t="s">
        <v>54</v>
      </c>
      <c r="P86" s="16" t="s">
        <v>53</v>
      </c>
      <c r="Q86" s="18">
        <f t="shared" si="2"/>
        <v>644572879.27359998</v>
      </c>
      <c r="R86" s="18">
        <v>0</v>
      </c>
      <c r="S86" s="18">
        <v>504770706.5</v>
      </c>
      <c r="T86" s="18">
        <v>0</v>
      </c>
      <c r="U86" s="16" t="s">
        <v>50</v>
      </c>
      <c r="V86" s="18">
        <v>0</v>
      </c>
      <c r="W86" s="18">
        <v>120519114.46000001</v>
      </c>
      <c r="X86" s="16" t="s">
        <v>50</v>
      </c>
      <c r="Y86" s="18">
        <v>19283058.3136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s="19" customFormat="1" x14ac:dyDescent="0.25">
      <c r="A87" s="13" t="s">
        <v>261</v>
      </c>
      <c r="B87" s="17" t="s">
        <v>266</v>
      </c>
      <c r="C87" s="16" t="s">
        <v>47</v>
      </c>
      <c r="D87" s="16" t="s">
        <v>61</v>
      </c>
      <c r="E87" s="16" t="s">
        <v>62</v>
      </c>
      <c r="F87" s="16" t="s">
        <v>403</v>
      </c>
      <c r="G87" s="16" t="s">
        <v>51</v>
      </c>
      <c r="H87" s="16" t="s">
        <v>283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6" t="s">
        <v>53</v>
      </c>
      <c r="O87" s="16" t="s">
        <v>54</v>
      </c>
      <c r="P87" s="16" t="s">
        <v>53</v>
      </c>
      <c r="Q87" s="18">
        <f t="shared" si="2"/>
        <v>619864961.5</v>
      </c>
      <c r="R87" s="18">
        <v>0</v>
      </c>
      <c r="S87" s="18">
        <v>483938699</v>
      </c>
      <c r="T87" s="18">
        <v>0</v>
      </c>
      <c r="U87" s="16" t="s">
        <v>50</v>
      </c>
      <c r="V87" s="18">
        <v>0</v>
      </c>
      <c r="W87" s="18">
        <v>117177812.5</v>
      </c>
      <c r="X87" s="16" t="s">
        <v>50</v>
      </c>
      <c r="Y87" s="18">
        <v>18748450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x14ac:dyDescent="0.25">
      <c r="A88" s="13" t="s">
        <v>265</v>
      </c>
      <c r="B88" s="14" t="s">
        <v>266</v>
      </c>
      <c r="C88" s="13" t="s">
        <v>47</v>
      </c>
      <c r="D88" s="13" t="s">
        <v>73</v>
      </c>
      <c r="E88" s="13" t="s">
        <v>74</v>
      </c>
      <c r="F88" s="13" t="s">
        <v>415</v>
      </c>
      <c r="G88" s="13" t="s">
        <v>51</v>
      </c>
      <c r="H88" s="13" t="s">
        <v>285</v>
      </c>
      <c r="I88" s="15" t="s">
        <v>53</v>
      </c>
      <c r="J88" s="15" t="s">
        <v>53</v>
      </c>
      <c r="K88" s="15" t="s">
        <v>53</v>
      </c>
      <c r="L88" s="15" t="s">
        <v>53</v>
      </c>
      <c r="M88" s="15">
        <v>0</v>
      </c>
      <c r="N88" s="13" t="s">
        <v>53</v>
      </c>
      <c r="O88" s="13" t="s">
        <v>54</v>
      </c>
      <c r="P88" s="13" t="s">
        <v>53</v>
      </c>
      <c r="Q88" s="15">
        <f t="shared" si="2"/>
        <v>638844577.55999994</v>
      </c>
      <c r="R88" s="15">
        <v>0</v>
      </c>
      <c r="S88" s="15">
        <v>517712835</v>
      </c>
      <c r="T88" s="15">
        <v>0</v>
      </c>
      <c r="U88" s="13" t="s">
        <v>50</v>
      </c>
      <c r="V88" s="15">
        <v>0</v>
      </c>
      <c r="W88" s="15">
        <v>104423916</v>
      </c>
      <c r="X88" s="13" t="s">
        <v>55</v>
      </c>
      <c r="Y88" s="15">
        <v>16707826.560000001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3">
        <v>0</v>
      </c>
      <c r="AG88" s="13" t="s">
        <v>50</v>
      </c>
      <c r="AH88" s="15">
        <v>0</v>
      </c>
      <c r="AI88" s="15">
        <v>0</v>
      </c>
      <c r="AJ88" s="13" t="s">
        <v>50</v>
      </c>
      <c r="AK88" s="15">
        <v>0</v>
      </c>
      <c r="AL88" s="15">
        <v>0</v>
      </c>
      <c r="AM88" s="14" t="s">
        <v>53</v>
      </c>
      <c r="AN88" s="13" t="s">
        <v>53</v>
      </c>
      <c r="AO88" s="14" t="s">
        <v>53</v>
      </c>
      <c r="AP88" s="13" t="s">
        <v>53</v>
      </c>
    </row>
    <row r="89" spans="1:42" s="19" customFormat="1" x14ac:dyDescent="0.25">
      <c r="A89" s="13" t="s">
        <v>268</v>
      </c>
      <c r="B89" s="17" t="s">
        <v>266</v>
      </c>
      <c r="C89" s="16" t="s">
        <v>47</v>
      </c>
      <c r="D89" s="16" t="s">
        <v>87</v>
      </c>
      <c r="E89" s="16" t="s">
        <v>88</v>
      </c>
      <c r="F89" s="16" t="s">
        <v>428</v>
      </c>
      <c r="G89" s="16" t="s">
        <v>51</v>
      </c>
      <c r="H89" s="16" t="s">
        <v>287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54</v>
      </c>
      <c r="P89" s="16" t="s">
        <v>53</v>
      </c>
      <c r="Q89" s="18">
        <f t="shared" si="2"/>
        <v>440453095.76719999</v>
      </c>
      <c r="R89" s="18">
        <v>0</v>
      </c>
      <c r="S89" s="18">
        <v>337169861.5</v>
      </c>
      <c r="T89" s="18">
        <v>0</v>
      </c>
      <c r="U89" s="16" t="s">
        <v>50</v>
      </c>
      <c r="V89" s="18">
        <v>0</v>
      </c>
      <c r="W89" s="18">
        <v>89037270.920000002</v>
      </c>
      <c r="X89" s="16" t="s">
        <v>50</v>
      </c>
      <c r="Y89" s="18">
        <v>14245963.347199999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13" t="s">
        <v>272</v>
      </c>
      <c r="B90" s="17" t="s">
        <v>289</v>
      </c>
      <c r="C90" s="16" t="s">
        <v>47</v>
      </c>
      <c r="D90" s="16" t="s">
        <v>48</v>
      </c>
      <c r="E90" s="16" t="s">
        <v>49</v>
      </c>
      <c r="F90" s="16" t="s">
        <v>378</v>
      </c>
      <c r="G90" s="16" t="s">
        <v>51</v>
      </c>
      <c r="H90" s="16" t="s">
        <v>291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54</v>
      </c>
      <c r="P90" s="16" t="s">
        <v>53</v>
      </c>
      <c r="Q90" s="18">
        <f t="shared" si="2"/>
        <v>154759430</v>
      </c>
      <c r="R90" s="18">
        <v>0</v>
      </c>
      <c r="S90" s="18">
        <v>113646478</v>
      </c>
      <c r="T90" s="18">
        <v>0</v>
      </c>
      <c r="U90" s="16" t="s">
        <v>50</v>
      </c>
      <c r="V90" s="18">
        <v>0</v>
      </c>
      <c r="W90" s="18">
        <v>35442200</v>
      </c>
      <c r="X90" s="16" t="s">
        <v>50</v>
      </c>
      <c r="Y90" s="18">
        <v>5670752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9" customFormat="1" x14ac:dyDescent="0.25">
      <c r="A91" s="13" t="s">
        <v>274</v>
      </c>
      <c r="B91" s="17" t="s">
        <v>289</v>
      </c>
      <c r="C91" s="16" t="s">
        <v>47</v>
      </c>
      <c r="D91" s="16" t="s">
        <v>48</v>
      </c>
      <c r="E91" s="16" t="s">
        <v>49</v>
      </c>
      <c r="F91" s="16" t="s">
        <v>378</v>
      </c>
      <c r="G91" s="16" t="s">
        <v>51</v>
      </c>
      <c r="H91" s="16" t="s">
        <v>293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294</v>
      </c>
      <c r="P91" s="16" t="s">
        <v>295</v>
      </c>
      <c r="Q91" s="18">
        <f t="shared" si="2"/>
        <v>28354460</v>
      </c>
      <c r="R91" s="18">
        <v>0</v>
      </c>
      <c r="S91" s="18">
        <v>0</v>
      </c>
      <c r="T91" s="18">
        <v>24443500</v>
      </c>
      <c r="U91" s="16" t="s">
        <v>55</v>
      </c>
      <c r="V91" s="18">
        <v>3910960</v>
      </c>
      <c r="W91" s="18">
        <v>0</v>
      </c>
      <c r="X91" s="16" t="s">
        <v>50</v>
      </c>
      <c r="Y91" s="18">
        <v>0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s="19" customFormat="1" x14ac:dyDescent="0.25">
      <c r="A92" s="13" t="s">
        <v>278</v>
      </c>
      <c r="B92" s="17" t="s">
        <v>289</v>
      </c>
      <c r="C92" s="16" t="s">
        <v>47</v>
      </c>
      <c r="D92" s="16" t="s">
        <v>48</v>
      </c>
      <c r="E92" s="16" t="s">
        <v>49</v>
      </c>
      <c r="F92" s="16" t="s">
        <v>378</v>
      </c>
      <c r="G92" s="16" t="s">
        <v>51</v>
      </c>
      <c r="H92" s="16" t="s">
        <v>297</v>
      </c>
      <c r="I92" s="18" t="s">
        <v>53</v>
      </c>
      <c r="J92" s="18" t="s">
        <v>53</v>
      </c>
      <c r="K92" s="18" t="s">
        <v>53</v>
      </c>
      <c r="L92" s="18" t="s">
        <v>53</v>
      </c>
      <c r="M92" s="18">
        <v>0</v>
      </c>
      <c r="N92" s="16" t="s">
        <v>53</v>
      </c>
      <c r="O92" s="16" t="s">
        <v>54</v>
      </c>
      <c r="P92" s="16" t="s">
        <v>53</v>
      </c>
      <c r="Q92" s="18">
        <f t="shared" si="2"/>
        <v>1113191409.3160002</v>
      </c>
      <c r="R92" s="18">
        <v>0</v>
      </c>
      <c r="S92" s="18">
        <v>828630684.00000024</v>
      </c>
      <c r="T92" s="18">
        <v>0</v>
      </c>
      <c r="U92" s="16" t="s">
        <v>50</v>
      </c>
      <c r="V92" s="18">
        <v>0</v>
      </c>
      <c r="W92" s="18">
        <v>245310970.09999996</v>
      </c>
      <c r="X92" s="16" t="s">
        <v>55</v>
      </c>
      <c r="Y92" s="18">
        <v>39249755.216000006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53</v>
      </c>
      <c r="AN92" s="16" t="s">
        <v>53</v>
      </c>
      <c r="AO92" s="17" t="s">
        <v>53</v>
      </c>
      <c r="AP92" s="16" t="s">
        <v>53</v>
      </c>
    </row>
    <row r="93" spans="1:42" s="19" customFormat="1" x14ac:dyDescent="0.25">
      <c r="A93" s="13" t="s">
        <v>280</v>
      </c>
      <c r="B93" s="17" t="s">
        <v>289</v>
      </c>
      <c r="C93" s="16" t="s">
        <v>47</v>
      </c>
      <c r="D93" s="16" t="s">
        <v>57</v>
      </c>
      <c r="E93" s="16" t="s">
        <v>58</v>
      </c>
      <c r="F93" s="16" t="s">
        <v>392</v>
      </c>
      <c r="G93" s="16" t="s">
        <v>51</v>
      </c>
      <c r="H93" s="16" t="s">
        <v>299</v>
      </c>
      <c r="I93" s="18" t="s">
        <v>53</v>
      </c>
      <c r="J93" s="18" t="s">
        <v>53</v>
      </c>
      <c r="K93" s="18" t="s">
        <v>53</v>
      </c>
      <c r="L93" s="18" t="s">
        <v>53</v>
      </c>
      <c r="M93" s="18">
        <v>0</v>
      </c>
      <c r="N93" s="16" t="s">
        <v>53</v>
      </c>
      <c r="O93" s="16" t="s">
        <v>54</v>
      </c>
      <c r="P93" s="16" t="s">
        <v>53</v>
      </c>
      <c r="Q93" s="18">
        <f t="shared" si="2"/>
        <v>1544337652.2224</v>
      </c>
      <c r="R93" s="18">
        <v>0</v>
      </c>
      <c r="S93" s="18">
        <v>1124772086</v>
      </c>
      <c r="T93" s="18">
        <v>0</v>
      </c>
      <c r="U93" s="16" t="s">
        <v>50</v>
      </c>
      <c r="V93" s="18">
        <v>0</v>
      </c>
      <c r="W93" s="18">
        <v>361694453.63999999</v>
      </c>
      <c r="X93" s="16" t="s">
        <v>55</v>
      </c>
      <c r="Y93" s="18">
        <v>57871112.582400002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53</v>
      </c>
      <c r="AN93" s="16" t="s">
        <v>53</v>
      </c>
      <c r="AO93" s="17" t="s">
        <v>53</v>
      </c>
      <c r="AP93" s="16" t="s">
        <v>53</v>
      </c>
    </row>
    <row r="94" spans="1:42" s="19" customFormat="1" x14ac:dyDescent="0.25">
      <c r="A94" s="13" t="s">
        <v>282</v>
      </c>
      <c r="B94" s="17" t="s">
        <v>289</v>
      </c>
      <c r="C94" s="16" t="s">
        <v>47</v>
      </c>
      <c r="D94" s="16" t="s">
        <v>61</v>
      </c>
      <c r="E94" s="16" t="s">
        <v>62</v>
      </c>
      <c r="F94" s="16" t="s">
        <v>404</v>
      </c>
      <c r="G94" s="16" t="s">
        <v>51</v>
      </c>
      <c r="H94" s="16" t="s">
        <v>301</v>
      </c>
      <c r="I94" s="18" t="s">
        <v>53</v>
      </c>
      <c r="J94" s="18" t="s">
        <v>53</v>
      </c>
      <c r="K94" s="18" t="s">
        <v>53</v>
      </c>
      <c r="L94" s="18" t="s">
        <v>53</v>
      </c>
      <c r="M94" s="18">
        <v>0</v>
      </c>
      <c r="N94" s="16" t="s">
        <v>53</v>
      </c>
      <c r="O94" s="16" t="s">
        <v>54</v>
      </c>
      <c r="P94" s="16" t="s">
        <v>53</v>
      </c>
      <c r="Q94" s="18">
        <f t="shared" si="2"/>
        <v>1141418978.3992002</v>
      </c>
      <c r="R94" s="18">
        <v>0</v>
      </c>
      <c r="S94" s="18">
        <v>837352573.50000012</v>
      </c>
      <c r="T94" s="18">
        <v>0</v>
      </c>
      <c r="U94" s="16" t="s">
        <v>50</v>
      </c>
      <c r="V94" s="18">
        <v>0</v>
      </c>
      <c r="W94" s="18">
        <v>262126211.11999997</v>
      </c>
      <c r="X94" s="16" t="s">
        <v>55</v>
      </c>
      <c r="Y94" s="18">
        <v>41940193.77920001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53</v>
      </c>
      <c r="AN94" s="16" t="s">
        <v>53</v>
      </c>
      <c r="AO94" s="17" t="s">
        <v>53</v>
      </c>
      <c r="AP94" s="16" t="s">
        <v>53</v>
      </c>
    </row>
    <row r="95" spans="1:42" s="19" customFormat="1" x14ac:dyDescent="0.25">
      <c r="A95" s="13" t="s">
        <v>284</v>
      </c>
      <c r="B95" s="17" t="s">
        <v>289</v>
      </c>
      <c r="C95" s="16" t="s">
        <v>47</v>
      </c>
      <c r="D95" s="16" t="s">
        <v>61</v>
      </c>
      <c r="E95" s="16" t="s">
        <v>62</v>
      </c>
      <c r="F95" s="16" t="s">
        <v>404</v>
      </c>
      <c r="G95" s="16" t="s">
        <v>65</v>
      </c>
      <c r="H95" s="16" t="s">
        <v>53</v>
      </c>
      <c r="I95" s="18" t="s">
        <v>303</v>
      </c>
      <c r="J95" s="18" t="s">
        <v>53</v>
      </c>
      <c r="K95" s="18" t="s">
        <v>304</v>
      </c>
      <c r="L95" s="18" t="s">
        <v>289</v>
      </c>
      <c r="M95" s="18">
        <v>1250000</v>
      </c>
      <c r="N95" s="16" t="s">
        <v>69</v>
      </c>
      <c r="O95" s="16" t="s">
        <v>305</v>
      </c>
      <c r="P95" s="16" t="s">
        <v>306</v>
      </c>
      <c r="Q95" s="18">
        <f t="shared" si="2"/>
        <v>-1250000</v>
      </c>
      <c r="R95" s="18">
        <v>0</v>
      </c>
      <c r="S95" s="18">
        <v>-1250000</v>
      </c>
      <c r="T95" s="18">
        <v>0</v>
      </c>
      <c r="U95" s="16" t="s">
        <v>50</v>
      </c>
      <c r="V95" s="18">
        <v>0</v>
      </c>
      <c r="W95" s="18">
        <v>0</v>
      </c>
      <c r="X95" s="16" t="s">
        <v>50</v>
      </c>
      <c r="Y95" s="18">
        <v>0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53</v>
      </c>
      <c r="AN95" s="16" t="s">
        <v>53</v>
      </c>
      <c r="AO95" s="17" t="s">
        <v>53</v>
      </c>
      <c r="AP95" s="16" t="s">
        <v>53</v>
      </c>
    </row>
    <row r="96" spans="1:42" s="19" customFormat="1" x14ac:dyDescent="0.25">
      <c r="A96" s="13" t="s">
        <v>286</v>
      </c>
      <c r="B96" s="17" t="s">
        <v>289</v>
      </c>
      <c r="C96" s="16" t="s">
        <v>47</v>
      </c>
      <c r="D96" s="16" t="s">
        <v>73</v>
      </c>
      <c r="E96" s="16" t="s">
        <v>74</v>
      </c>
      <c r="F96" s="16" t="s">
        <v>416</v>
      </c>
      <c r="G96" s="16" t="s">
        <v>51</v>
      </c>
      <c r="H96" s="16" t="s">
        <v>308</v>
      </c>
      <c r="I96" s="18" t="s">
        <v>53</v>
      </c>
      <c r="J96" s="18" t="s">
        <v>53</v>
      </c>
      <c r="K96" s="18" t="s">
        <v>53</v>
      </c>
      <c r="L96" s="18" t="s">
        <v>53</v>
      </c>
      <c r="M96" s="18">
        <v>0</v>
      </c>
      <c r="N96" s="16" t="s">
        <v>53</v>
      </c>
      <c r="O96" s="16" t="s">
        <v>54</v>
      </c>
      <c r="P96" s="16" t="s">
        <v>53</v>
      </c>
      <c r="Q96" s="18">
        <f t="shared" si="2"/>
        <v>676276431.17599988</v>
      </c>
      <c r="R96" s="18">
        <v>0</v>
      </c>
      <c r="S96" s="18">
        <v>550089103.99999988</v>
      </c>
      <c r="T96" s="18">
        <v>0</v>
      </c>
      <c r="U96" s="16" t="s">
        <v>50</v>
      </c>
      <c r="V96" s="18">
        <v>0</v>
      </c>
      <c r="W96" s="18">
        <v>108782178.60000001</v>
      </c>
      <c r="X96" s="16" t="s">
        <v>50</v>
      </c>
      <c r="Y96" s="18">
        <v>17405148.575999998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s="19" customFormat="1" x14ac:dyDescent="0.25">
      <c r="A97" s="13" t="s">
        <v>288</v>
      </c>
      <c r="B97" s="17" t="s">
        <v>289</v>
      </c>
      <c r="C97" s="16" t="s">
        <v>47</v>
      </c>
      <c r="D97" s="16" t="s">
        <v>73</v>
      </c>
      <c r="E97" s="16" t="s">
        <v>74</v>
      </c>
      <c r="F97" s="16" t="s">
        <v>416</v>
      </c>
      <c r="G97" s="16" t="s">
        <v>51</v>
      </c>
      <c r="H97" s="16" t="s">
        <v>310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16" t="s">
        <v>53</v>
      </c>
      <c r="O97" s="16" t="s">
        <v>311</v>
      </c>
      <c r="P97" s="16" t="s">
        <v>312</v>
      </c>
      <c r="Q97" s="18">
        <f t="shared" si="2"/>
        <v>9476250</v>
      </c>
      <c r="R97" s="18">
        <v>0</v>
      </c>
      <c r="S97" s="18">
        <v>9476250</v>
      </c>
      <c r="T97" s="18">
        <v>0</v>
      </c>
      <c r="U97" s="16" t="s">
        <v>50</v>
      </c>
      <c r="V97" s="18">
        <v>0</v>
      </c>
      <c r="W97" s="18">
        <v>0</v>
      </c>
      <c r="X97" s="16" t="s">
        <v>50</v>
      </c>
      <c r="Y97" s="18">
        <v>0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s="19" customFormat="1" x14ac:dyDescent="0.25">
      <c r="A98" s="13" t="s">
        <v>290</v>
      </c>
      <c r="B98" s="17" t="s">
        <v>289</v>
      </c>
      <c r="C98" s="16" t="s">
        <v>47</v>
      </c>
      <c r="D98" s="16" t="s">
        <v>73</v>
      </c>
      <c r="E98" s="16" t="s">
        <v>74</v>
      </c>
      <c r="F98" s="16" t="s">
        <v>416</v>
      </c>
      <c r="G98" s="16" t="s">
        <v>51</v>
      </c>
      <c r="H98" s="16" t="s">
        <v>314</v>
      </c>
      <c r="I98" s="18" t="s">
        <v>53</v>
      </c>
      <c r="J98" s="18" t="s">
        <v>53</v>
      </c>
      <c r="K98" s="18" t="s">
        <v>53</v>
      </c>
      <c r="L98" s="18" t="s">
        <v>53</v>
      </c>
      <c r="M98" s="18">
        <v>0</v>
      </c>
      <c r="N98" s="16" t="s">
        <v>53</v>
      </c>
      <c r="O98" s="16" t="s">
        <v>54</v>
      </c>
      <c r="P98" s="16" t="s">
        <v>53</v>
      </c>
      <c r="Q98" s="18">
        <f t="shared" si="2"/>
        <v>213651247.95360002</v>
      </c>
      <c r="R98" s="18">
        <v>0</v>
      </c>
      <c r="S98" s="18">
        <v>184094825</v>
      </c>
      <c r="T98" s="18">
        <v>0</v>
      </c>
      <c r="U98" s="16" t="s">
        <v>50</v>
      </c>
      <c r="V98" s="18">
        <v>0</v>
      </c>
      <c r="W98" s="18">
        <v>25479674.960000001</v>
      </c>
      <c r="X98" s="16" t="s">
        <v>50</v>
      </c>
      <c r="Y98" s="18">
        <v>4076747.9935999997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x14ac:dyDescent="0.25">
      <c r="A99" s="13" t="s">
        <v>292</v>
      </c>
      <c r="B99" s="14" t="s">
        <v>289</v>
      </c>
      <c r="C99" s="13" t="s">
        <v>47</v>
      </c>
      <c r="D99" s="13" t="s">
        <v>87</v>
      </c>
      <c r="E99" s="13" t="s">
        <v>88</v>
      </c>
      <c r="F99" s="13" t="s">
        <v>429</v>
      </c>
      <c r="G99" s="13" t="s">
        <v>51</v>
      </c>
      <c r="H99" s="13" t="s">
        <v>316</v>
      </c>
      <c r="I99" s="15" t="s">
        <v>53</v>
      </c>
      <c r="J99" s="15" t="s">
        <v>53</v>
      </c>
      <c r="K99" s="15" t="s">
        <v>53</v>
      </c>
      <c r="L99" s="15" t="s">
        <v>53</v>
      </c>
      <c r="M99" s="15">
        <v>0</v>
      </c>
      <c r="N99" s="13" t="s">
        <v>53</v>
      </c>
      <c r="O99" s="13" t="s">
        <v>54</v>
      </c>
      <c r="P99" s="13" t="s">
        <v>53</v>
      </c>
      <c r="Q99" s="15">
        <f t="shared" si="2"/>
        <v>741141350.90960014</v>
      </c>
      <c r="R99" s="15">
        <v>0</v>
      </c>
      <c r="S99" s="15">
        <v>615466560.50000024</v>
      </c>
      <c r="T99" s="15">
        <v>0</v>
      </c>
      <c r="U99" s="13" t="s">
        <v>50</v>
      </c>
      <c r="V99" s="15">
        <v>0</v>
      </c>
      <c r="W99" s="15">
        <v>108340336.56</v>
      </c>
      <c r="X99" s="13" t="s">
        <v>50</v>
      </c>
      <c r="Y99" s="15">
        <v>17334453.849599998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4" t="s">
        <v>53</v>
      </c>
      <c r="AN99" s="13" t="s">
        <v>53</v>
      </c>
      <c r="AO99" s="14" t="s">
        <v>53</v>
      </c>
      <c r="AP99" s="13" t="s">
        <v>53</v>
      </c>
    </row>
    <row r="100" spans="1:42" x14ac:dyDescent="0.25">
      <c r="A100" s="13" t="s">
        <v>296</v>
      </c>
      <c r="B100" s="14" t="s">
        <v>318</v>
      </c>
      <c r="C100" s="13" t="s">
        <v>47</v>
      </c>
      <c r="D100" s="13" t="s">
        <v>48</v>
      </c>
      <c r="E100" s="13" t="s">
        <v>49</v>
      </c>
      <c r="F100" s="13" t="s">
        <v>379</v>
      </c>
      <c r="G100" s="13" t="s">
        <v>51</v>
      </c>
      <c r="H100" s="13" t="s">
        <v>319</v>
      </c>
      <c r="I100" s="15" t="s">
        <v>53</v>
      </c>
      <c r="J100" s="15" t="s">
        <v>53</v>
      </c>
      <c r="K100" s="15" t="s">
        <v>53</v>
      </c>
      <c r="L100" s="15" t="s">
        <v>53</v>
      </c>
      <c r="M100" s="15">
        <v>0</v>
      </c>
      <c r="N100" s="13" t="s">
        <v>53</v>
      </c>
      <c r="O100" s="13" t="s">
        <v>54</v>
      </c>
      <c r="P100" s="13" t="s">
        <v>53</v>
      </c>
      <c r="Q100" s="15">
        <f t="shared" si="2"/>
        <v>1547532636.2072001</v>
      </c>
      <c r="R100" s="15">
        <v>0</v>
      </c>
      <c r="S100" s="15">
        <v>1201901336</v>
      </c>
      <c r="T100" s="15">
        <v>0</v>
      </c>
      <c r="U100" s="13" t="s">
        <v>50</v>
      </c>
      <c r="V100" s="15">
        <v>0</v>
      </c>
      <c r="W100" s="15">
        <v>297958017.41999996</v>
      </c>
      <c r="X100" s="13" t="s">
        <v>50</v>
      </c>
      <c r="Y100" s="15">
        <v>47673282.787199996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3">
        <v>0</v>
      </c>
      <c r="AG100" s="13" t="s">
        <v>50</v>
      </c>
      <c r="AH100" s="15">
        <v>0</v>
      </c>
      <c r="AI100" s="15">
        <v>0</v>
      </c>
      <c r="AJ100" s="13" t="s">
        <v>50</v>
      </c>
      <c r="AK100" s="15">
        <v>0</v>
      </c>
      <c r="AL100" s="15">
        <v>0</v>
      </c>
      <c r="AM100" s="14" t="s">
        <v>53</v>
      </c>
      <c r="AN100" s="13" t="s">
        <v>53</v>
      </c>
      <c r="AO100" s="14" t="s">
        <v>53</v>
      </c>
      <c r="AP100" s="13" t="s">
        <v>53</v>
      </c>
    </row>
    <row r="101" spans="1:42" x14ac:dyDescent="0.25">
      <c r="A101" s="13" t="s">
        <v>298</v>
      </c>
      <c r="B101" s="14" t="s">
        <v>318</v>
      </c>
      <c r="C101" s="13" t="s">
        <v>47</v>
      </c>
      <c r="D101" s="13" t="s">
        <v>57</v>
      </c>
      <c r="E101" s="13" t="s">
        <v>58</v>
      </c>
      <c r="F101" s="13" t="s">
        <v>393</v>
      </c>
      <c r="G101" s="13" t="s">
        <v>51</v>
      </c>
      <c r="H101" s="13" t="s">
        <v>321</v>
      </c>
      <c r="I101" s="15" t="s">
        <v>53</v>
      </c>
      <c r="J101" s="15" t="s">
        <v>53</v>
      </c>
      <c r="K101" s="15" t="s">
        <v>53</v>
      </c>
      <c r="L101" s="15" t="s">
        <v>53</v>
      </c>
      <c r="M101" s="15">
        <v>0</v>
      </c>
      <c r="N101" s="13" t="s">
        <v>53</v>
      </c>
      <c r="O101" s="13" t="s">
        <v>54</v>
      </c>
      <c r="P101" s="13" t="s">
        <v>53</v>
      </c>
      <c r="Q101" s="15">
        <f t="shared" si="2"/>
        <v>1416345672.4216001</v>
      </c>
      <c r="R101" s="15">
        <v>0</v>
      </c>
      <c r="S101" s="15">
        <v>1068658588.5</v>
      </c>
      <c r="T101" s="15">
        <v>0</v>
      </c>
      <c r="U101" s="13" t="s">
        <v>50</v>
      </c>
      <c r="V101" s="15">
        <v>0</v>
      </c>
      <c r="W101" s="15">
        <v>299730244.75999999</v>
      </c>
      <c r="X101" s="13" t="s">
        <v>55</v>
      </c>
      <c r="Y101" s="15">
        <v>47956839.161600001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53</v>
      </c>
      <c r="AN101" s="13" t="s">
        <v>53</v>
      </c>
      <c r="AO101" s="14" t="s">
        <v>53</v>
      </c>
      <c r="AP101" s="13" t="s">
        <v>53</v>
      </c>
    </row>
    <row r="102" spans="1:42" s="19" customFormat="1" x14ac:dyDescent="0.25">
      <c r="A102" s="13" t="s">
        <v>300</v>
      </c>
      <c r="B102" s="17" t="s">
        <v>318</v>
      </c>
      <c r="C102" s="16" t="s">
        <v>47</v>
      </c>
      <c r="D102" s="16" t="s">
        <v>61</v>
      </c>
      <c r="E102" s="16" t="s">
        <v>62</v>
      </c>
      <c r="F102" s="16" t="s">
        <v>405</v>
      </c>
      <c r="G102" s="16" t="s">
        <v>51</v>
      </c>
      <c r="H102" s="16" t="s">
        <v>323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16" t="s">
        <v>53</v>
      </c>
      <c r="O102" s="16" t="s">
        <v>54</v>
      </c>
      <c r="P102" s="16" t="s">
        <v>53</v>
      </c>
      <c r="Q102" s="18">
        <f t="shared" si="2"/>
        <v>777192196.05200005</v>
      </c>
      <c r="R102" s="18">
        <v>0</v>
      </c>
      <c r="S102" s="18">
        <f>554926269.5+32178000</f>
        <v>587104269.5</v>
      </c>
      <c r="T102" s="18">
        <v>0</v>
      </c>
      <c r="U102" s="16" t="s">
        <v>50</v>
      </c>
      <c r="V102" s="18">
        <v>0</v>
      </c>
      <c r="W102" s="18">
        <f>158706602.2+5162300</f>
        <v>163868902.19999999</v>
      </c>
      <c r="X102" s="16" t="s">
        <v>55</v>
      </c>
      <c r="Y102" s="18">
        <f>25393056.352+825968</f>
        <v>26219024.352000002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s="19" customFormat="1" x14ac:dyDescent="0.25">
      <c r="A103" s="13" t="s">
        <v>302</v>
      </c>
      <c r="B103" s="17" t="s">
        <v>318</v>
      </c>
      <c r="C103" s="16" t="s">
        <v>47</v>
      </c>
      <c r="D103" s="16" t="s">
        <v>61</v>
      </c>
      <c r="E103" s="16" t="s">
        <v>62</v>
      </c>
      <c r="F103" s="16" t="s">
        <v>405</v>
      </c>
      <c r="G103" s="16" t="s">
        <v>51</v>
      </c>
      <c r="H103" s="16" t="s">
        <v>325</v>
      </c>
      <c r="I103" s="18" t="s">
        <v>53</v>
      </c>
      <c r="J103" s="18" t="s">
        <v>53</v>
      </c>
      <c r="K103" s="18" t="s">
        <v>53</v>
      </c>
      <c r="L103" s="18" t="s">
        <v>53</v>
      </c>
      <c r="M103" s="18">
        <v>0</v>
      </c>
      <c r="N103" s="16" t="s">
        <v>53</v>
      </c>
      <c r="O103" s="16" t="s">
        <v>156</v>
      </c>
      <c r="P103" s="16" t="s">
        <v>254</v>
      </c>
      <c r="Q103" s="18">
        <f t="shared" si="2"/>
        <v>10770712.4</v>
      </c>
      <c r="R103" s="18">
        <v>0</v>
      </c>
      <c r="S103" s="18">
        <v>3573330</v>
      </c>
      <c r="T103" s="18">
        <v>6204640</v>
      </c>
      <c r="U103" s="16" t="s">
        <v>55</v>
      </c>
      <c r="V103" s="18">
        <v>992742.40000000002</v>
      </c>
      <c r="W103" s="18">
        <v>0</v>
      </c>
      <c r="X103" s="16" t="s">
        <v>50</v>
      </c>
      <c r="Y103" s="18">
        <v>0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s="19" customFormat="1" x14ac:dyDescent="0.25">
      <c r="A104" s="13" t="s">
        <v>307</v>
      </c>
      <c r="B104" s="17" t="s">
        <v>318</v>
      </c>
      <c r="C104" s="16" t="s">
        <v>47</v>
      </c>
      <c r="D104" s="16" t="s">
        <v>61</v>
      </c>
      <c r="E104" s="16" t="s">
        <v>62</v>
      </c>
      <c r="F104" s="16" t="s">
        <v>405</v>
      </c>
      <c r="G104" s="16" t="s">
        <v>51</v>
      </c>
      <c r="H104" s="16" t="s">
        <v>327</v>
      </c>
      <c r="I104" s="18" t="s">
        <v>53</v>
      </c>
      <c r="J104" s="18" t="s">
        <v>53</v>
      </c>
      <c r="K104" s="18" t="s">
        <v>53</v>
      </c>
      <c r="L104" s="18" t="s">
        <v>53</v>
      </c>
      <c r="M104" s="18">
        <v>0</v>
      </c>
      <c r="N104" s="16" t="s">
        <v>53</v>
      </c>
      <c r="O104" s="16" t="s">
        <v>54</v>
      </c>
      <c r="P104" s="16" t="s">
        <v>53</v>
      </c>
      <c r="Q104" s="18">
        <f t="shared" ref="Q104:Q119" si="3">SUM(S104:AP104)</f>
        <v>330948576.76799995</v>
      </c>
      <c r="R104" s="18">
        <v>0</v>
      </c>
      <c r="S104" s="18">
        <v>258616979.99999994</v>
      </c>
      <c r="T104" s="18">
        <v>0</v>
      </c>
      <c r="U104" s="16" t="s">
        <v>50</v>
      </c>
      <c r="V104" s="18">
        <v>0</v>
      </c>
      <c r="W104" s="18">
        <v>62354824.800000004</v>
      </c>
      <c r="X104" s="16" t="s">
        <v>50</v>
      </c>
      <c r="Y104" s="18">
        <v>9976771.9680000003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s="19" customFormat="1" x14ac:dyDescent="0.25">
      <c r="A105" s="13" t="s">
        <v>309</v>
      </c>
      <c r="B105" s="17" t="s">
        <v>318</v>
      </c>
      <c r="C105" s="16" t="s">
        <v>47</v>
      </c>
      <c r="D105" s="16" t="s">
        <v>61</v>
      </c>
      <c r="E105" s="16" t="s">
        <v>62</v>
      </c>
      <c r="F105" s="16" t="s">
        <v>405</v>
      </c>
      <c r="G105" s="16" t="s">
        <v>65</v>
      </c>
      <c r="H105" s="16" t="s">
        <v>53</v>
      </c>
      <c r="I105" s="18" t="s">
        <v>329</v>
      </c>
      <c r="J105" s="18" t="s">
        <v>53</v>
      </c>
      <c r="K105" s="18" t="s">
        <v>330</v>
      </c>
      <c r="L105" s="18" t="s">
        <v>318</v>
      </c>
      <c r="M105" s="18">
        <v>10823920</v>
      </c>
      <c r="N105" s="16" t="s">
        <v>69</v>
      </c>
      <c r="O105" s="16" t="s">
        <v>331</v>
      </c>
      <c r="P105" s="16" t="s">
        <v>332</v>
      </c>
      <c r="Q105" s="18">
        <f t="shared" si="3"/>
        <v>-2568800</v>
      </c>
      <c r="R105" s="18">
        <v>0</v>
      </c>
      <c r="S105" s="18">
        <v>-2568800</v>
      </c>
      <c r="T105" s="18">
        <v>0</v>
      </c>
      <c r="U105" s="16" t="s">
        <v>50</v>
      </c>
      <c r="V105" s="18">
        <v>0</v>
      </c>
      <c r="W105" s="18">
        <v>0</v>
      </c>
      <c r="X105" s="16" t="s">
        <v>50</v>
      </c>
      <c r="Y105" s="18">
        <v>0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53</v>
      </c>
      <c r="AN105" s="16" t="s">
        <v>53</v>
      </c>
      <c r="AO105" s="17" t="s">
        <v>53</v>
      </c>
      <c r="AP105" s="16" t="s">
        <v>53</v>
      </c>
    </row>
    <row r="106" spans="1:42" x14ac:dyDescent="0.25">
      <c r="A106" s="13" t="s">
        <v>313</v>
      </c>
      <c r="B106" s="14" t="s">
        <v>318</v>
      </c>
      <c r="C106" s="13" t="s">
        <v>47</v>
      </c>
      <c r="D106" s="13" t="s">
        <v>73</v>
      </c>
      <c r="E106" s="13" t="s">
        <v>74</v>
      </c>
      <c r="F106" s="13" t="s">
        <v>417</v>
      </c>
      <c r="G106" s="13" t="s">
        <v>51</v>
      </c>
      <c r="H106" s="13" t="s">
        <v>334</v>
      </c>
      <c r="I106" s="15" t="s">
        <v>53</v>
      </c>
      <c r="J106" s="15" t="s">
        <v>53</v>
      </c>
      <c r="K106" s="15" t="s">
        <v>53</v>
      </c>
      <c r="L106" s="15" t="s">
        <v>53</v>
      </c>
      <c r="M106" s="15">
        <v>0</v>
      </c>
      <c r="N106" s="13" t="s">
        <v>53</v>
      </c>
      <c r="O106" s="13" t="s">
        <v>54</v>
      </c>
      <c r="P106" s="13" t="s">
        <v>53</v>
      </c>
      <c r="Q106" s="15">
        <f t="shared" si="3"/>
        <v>1071547506.0136</v>
      </c>
      <c r="R106" s="15">
        <v>0</v>
      </c>
      <c r="S106" s="15">
        <v>831838910.5</v>
      </c>
      <c r="T106" s="15">
        <v>0</v>
      </c>
      <c r="U106" s="13" t="s">
        <v>50</v>
      </c>
      <c r="V106" s="15">
        <v>0</v>
      </c>
      <c r="W106" s="15">
        <v>206645340.96000001</v>
      </c>
      <c r="X106" s="13" t="s">
        <v>50</v>
      </c>
      <c r="Y106" s="15">
        <v>33063254.553599998</v>
      </c>
      <c r="Z106" s="15">
        <v>0</v>
      </c>
      <c r="AA106" s="13" t="s">
        <v>50</v>
      </c>
      <c r="AB106" s="15">
        <v>0</v>
      </c>
      <c r="AC106" s="15">
        <v>0</v>
      </c>
      <c r="AD106" s="13" t="s">
        <v>50</v>
      </c>
      <c r="AE106" s="15">
        <v>0</v>
      </c>
      <c r="AF106" s="13">
        <v>0</v>
      </c>
      <c r="AG106" s="13" t="s">
        <v>50</v>
      </c>
      <c r="AH106" s="15">
        <v>0</v>
      </c>
      <c r="AI106" s="15">
        <v>0</v>
      </c>
      <c r="AJ106" s="13" t="s">
        <v>50</v>
      </c>
      <c r="AK106" s="15">
        <v>0</v>
      </c>
      <c r="AL106" s="15">
        <v>0</v>
      </c>
      <c r="AM106" s="14" t="s">
        <v>53</v>
      </c>
      <c r="AN106" s="13" t="s">
        <v>53</v>
      </c>
      <c r="AO106" s="14" t="s">
        <v>53</v>
      </c>
      <c r="AP106" s="13" t="s">
        <v>53</v>
      </c>
    </row>
    <row r="107" spans="1:42" x14ac:dyDescent="0.25">
      <c r="A107" s="13" t="s">
        <v>315</v>
      </c>
      <c r="B107" s="14" t="s">
        <v>318</v>
      </c>
      <c r="C107" s="13" t="s">
        <v>47</v>
      </c>
      <c r="D107" s="13" t="s">
        <v>87</v>
      </c>
      <c r="E107" s="13" t="s">
        <v>88</v>
      </c>
      <c r="F107" s="13" t="s">
        <v>430</v>
      </c>
      <c r="G107" s="13" t="s">
        <v>51</v>
      </c>
      <c r="H107" s="13" t="s">
        <v>336</v>
      </c>
      <c r="I107" s="15" t="s">
        <v>53</v>
      </c>
      <c r="J107" s="15" t="s">
        <v>53</v>
      </c>
      <c r="K107" s="15" t="s">
        <v>53</v>
      </c>
      <c r="L107" s="15" t="s">
        <v>53</v>
      </c>
      <c r="M107" s="15">
        <v>0</v>
      </c>
      <c r="N107" s="13" t="s">
        <v>53</v>
      </c>
      <c r="O107" s="13" t="s">
        <v>54</v>
      </c>
      <c r="P107" s="13" t="s">
        <v>53</v>
      </c>
      <c r="Q107" s="15">
        <f t="shared" si="3"/>
        <v>924363122.10000002</v>
      </c>
      <c r="R107" s="15">
        <v>0</v>
      </c>
      <c r="S107" s="15">
        <v>792854751.5</v>
      </c>
      <c r="T107" s="15">
        <v>0</v>
      </c>
      <c r="U107" s="13" t="s">
        <v>50</v>
      </c>
      <c r="V107" s="15">
        <v>0</v>
      </c>
      <c r="W107" s="15">
        <v>113369285</v>
      </c>
      <c r="X107" s="13" t="s">
        <v>50</v>
      </c>
      <c r="Y107" s="15">
        <v>18139085.600000001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3">
        <v>0</v>
      </c>
      <c r="AG107" s="13" t="s">
        <v>50</v>
      </c>
      <c r="AH107" s="15">
        <v>0</v>
      </c>
      <c r="AI107" s="15">
        <v>0</v>
      </c>
      <c r="AJ107" s="13" t="s">
        <v>50</v>
      </c>
      <c r="AK107" s="15">
        <v>0</v>
      </c>
      <c r="AL107" s="15">
        <v>0</v>
      </c>
      <c r="AM107" s="14" t="s">
        <v>53</v>
      </c>
      <c r="AN107" s="13" t="s">
        <v>53</v>
      </c>
      <c r="AO107" s="14" t="s">
        <v>53</v>
      </c>
      <c r="AP107" s="13" t="s">
        <v>53</v>
      </c>
    </row>
    <row r="108" spans="1:42" s="19" customFormat="1" x14ac:dyDescent="0.25">
      <c r="A108" s="16" t="s">
        <v>317</v>
      </c>
      <c r="B108" s="17" t="s">
        <v>338</v>
      </c>
      <c r="C108" s="16" t="s">
        <v>47</v>
      </c>
      <c r="D108" s="16" t="s">
        <v>48</v>
      </c>
      <c r="E108" s="16" t="s">
        <v>49</v>
      </c>
      <c r="F108" s="16" t="s">
        <v>418</v>
      </c>
      <c r="G108" s="16" t="s">
        <v>51</v>
      </c>
      <c r="H108" s="16" t="s">
        <v>339</v>
      </c>
      <c r="I108" s="18" t="s">
        <v>53</v>
      </c>
      <c r="J108" s="18" t="s">
        <v>53</v>
      </c>
      <c r="K108" s="18" t="s">
        <v>53</v>
      </c>
      <c r="L108" s="18" t="s">
        <v>53</v>
      </c>
      <c r="M108" s="18">
        <v>0</v>
      </c>
      <c r="N108" s="16" t="s">
        <v>53</v>
      </c>
      <c r="O108" s="16" t="s">
        <v>54</v>
      </c>
      <c r="P108" s="16" t="s">
        <v>53</v>
      </c>
      <c r="Q108" s="18">
        <f t="shared" si="3"/>
        <v>939676251.72880006</v>
      </c>
      <c r="R108" s="18">
        <v>0</v>
      </c>
      <c r="S108" s="18">
        <v>646516284.50000012</v>
      </c>
      <c r="T108" s="18">
        <v>0</v>
      </c>
      <c r="U108" s="16" t="s">
        <v>50</v>
      </c>
      <c r="V108" s="18">
        <v>0</v>
      </c>
      <c r="W108" s="18">
        <v>252724109.67999998</v>
      </c>
      <c r="X108" s="16" t="s">
        <v>55</v>
      </c>
      <c r="Y108" s="18">
        <v>40435857.548799999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53</v>
      </c>
      <c r="AN108" s="16" t="s">
        <v>53</v>
      </c>
      <c r="AO108" s="17" t="s">
        <v>53</v>
      </c>
      <c r="AP108" s="16" t="s">
        <v>53</v>
      </c>
    </row>
    <row r="109" spans="1:42" s="19" customFormat="1" x14ac:dyDescent="0.25">
      <c r="A109" s="16" t="s">
        <v>320</v>
      </c>
      <c r="B109" s="17" t="s">
        <v>338</v>
      </c>
      <c r="C109" s="16" t="s">
        <v>47</v>
      </c>
      <c r="D109" s="16" t="s">
        <v>48</v>
      </c>
      <c r="E109" s="16" t="s">
        <v>49</v>
      </c>
      <c r="F109" s="16" t="s">
        <v>418</v>
      </c>
      <c r="G109" s="16" t="s">
        <v>51</v>
      </c>
      <c r="H109" s="16" t="s">
        <v>341</v>
      </c>
      <c r="I109" s="18" t="s">
        <v>53</v>
      </c>
      <c r="J109" s="18" t="s">
        <v>53</v>
      </c>
      <c r="K109" s="18" t="s">
        <v>53</v>
      </c>
      <c r="L109" s="18" t="s">
        <v>53</v>
      </c>
      <c r="M109" s="18">
        <v>0</v>
      </c>
      <c r="N109" s="16" t="s">
        <v>53</v>
      </c>
      <c r="O109" s="16" t="s">
        <v>342</v>
      </c>
      <c r="P109" s="16" t="s">
        <v>343</v>
      </c>
      <c r="Q109" s="18">
        <f t="shared" si="3"/>
        <v>29651970</v>
      </c>
      <c r="R109" s="18">
        <v>0</v>
      </c>
      <c r="S109" s="18">
        <v>23039970</v>
      </c>
      <c r="T109" s="18">
        <v>5700000</v>
      </c>
      <c r="U109" s="16" t="s">
        <v>55</v>
      </c>
      <c r="V109" s="18">
        <v>912000</v>
      </c>
      <c r="W109" s="18">
        <v>0</v>
      </c>
      <c r="X109" s="16" t="s">
        <v>50</v>
      </c>
      <c r="Y109" s="18">
        <v>0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53</v>
      </c>
      <c r="AN109" s="16" t="s">
        <v>53</v>
      </c>
      <c r="AO109" s="17" t="s">
        <v>53</v>
      </c>
      <c r="AP109" s="16" t="s">
        <v>53</v>
      </c>
    </row>
    <row r="110" spans="1:42" s="19" customFormat="1" x14ac:dyDescent="0.25">
      <c r="A110" s="16" t="s">
        <v>322</v>
      </c>
      <c r="B110" s="17" t="s">
        <v>338</v>
      </c>
      <c r="C110" s="16" t="s">
        <v>47</v>
      </c>
      <c r="D110" s="16" t="s">
        <v>48</v>
      </c>
      <c r="E110" s="16" t="s">
        <v>49</v>
      </c>
      <c r="F110" s="16" t="s">
        <v>418</v>
      </c>
      <c r="G110" s="16" t="s">
        <v>51</v>
      </c>
      <c r="H110" s="16" t="s">
        <v>345</v>
      </c>
      <c r="I110" s="18" t="s">
        <v>53</v>
      </c>
      <c r="J110" s="18" t="s">
        <v>53</v>
      </c>
      <c r="K110" s="18" t="s">
        <v>53</v>
      </c>
      <c r="L110" s="18" t="s">
        <v>53</v>
      </c>
      <c r="M110" s="18">
        <v>0</v>
      </c>
      <c r="N110" s="16" t="s">
        <v>53</v>
      </c>
      <c r="O110" s="16" t="s">
        <v>54</v>
      </c>
      <c r="P110" s="16" t="s">
        <v>53</v>
      </c>
      <c r="Q110" s="18">
        <f t="shared" si="3"/>
        <v>160091567</v>
      </c>
      <c r="R110" s="18">
        <v>0</v>
      </c>
      <c r="S110" s="18">
        <v>114152435</v>
      </c>
      <c r="T110" s="18">
        <v>0</v>
      </c>
      <c r="U110" s="16" t="s">
        <v>50</v>
      </c>
      <c r="V110" s="18">
        <v>0</v>
      </c>
      <c r="W110" s="18">
        <v>39602700</v>
      </c>
      <c r="X110" s="16" t="s">
        <v>55</v>
      </c>
      <c r="Y110" s="18">
        <v>6336432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53</v>
      </c>
      <c r="AN110" s="16" t="s">
        <v>53</v>
      </c>
      <c r="AO110" s="17" t="s">
        <v>53</v>
      </c>
      <c r="AP110" s="16" t="s">
        <v>53</v>
      </c>
    </row>
    <row r="111" spans="1:42" s="19" customFormat="1" x14ac:dyDescent="0.25">
      <c r="A111" s="16" t="s">
        <v>324</v>
      </c>
      <c r="B111" s="17" t="s">
        <v>338</v>
      </c>
      <c r="C111" s="16" t="s">
        <v>47</v>
      </c>
      <c r="D111" s="16" t="s">
        <v>48</v>
      </c>
      <c r="E111" s="16" t="s">
        <v>49</v>
      </c>
      <c r="F111" s="16" t="s">
        <v>418</v>
      </c>
      <c r="G111" s="16" t="s">
        <v>65</v>
      </c>
      <c r="H111" s="16" t="s">
        <v>53</v>
      </c>
      <c r="I111" s="18" t="s">
        <v>347</v>
      </c>
      <c r="J111" s="18" t="s">
        <v>53</v>
      </c>
      <c r="K111" s="18" t="s">
        <v>348</v>
      </c>
      <c r="L111" s="18" t="s">
        <v>338</v>
      </c>
      <c r="M111" s="18">
        <v>31122000</v>
      </c>
      <c r="N111" s="16" t="s">
        <v>69</v>
      </c>
      <c r="O111" s="16" t="s">
        <v>349</v>
      </c>
      <c r="P111" s="16" t="s">
        <v>350</v>
      </c>
      <c r="Q111" s="18">
        <f t="shared" si="3"/>
        <v>-31122000</v>
      </c>
      <c r="R111" s="18">
        <v>0</v>
      </c>
      <c r="S111" s="18">
        <v>-31122000</v>
      </c>
      <c r="T111" s="18">
        <v>0</v>
      </c>
      <c r="U111" s="16" t="s">
        <v>50</v>
      </c>
      <c r="V111" s="18">
        <v>0</v>
      </c>
      <c r="W111" s="18">
        <v>0</v>
      </c>
      <c r="X111" s="16" t="s">
        <v>50</v>
      </c>
      <c r="Y111" s="18">
        <v>0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53</v>
      </c>
      <c r="AN111" s="16" t="s">
        <v>53</v>
      </c>
      <c r="AO111" s="17" t="s">
        <v>53</v>
      </c>
      <c r="AP111" s="16" t="s">
        <v>53</v>
      </c>
    </row>
    <row r="112" spans="1:42" x14ac:dyDescent="0.25">
      <c r="A112" s="13" t="s">
        <v>326</v>
      </c>
      <c r="B112" s="14" t="s">
        <v>338</v>
      </c>
      <c r="C112" s="13" t="s">
        <v>47</v>
      </c>
      <c r="D112" s="13" t="s">
        <v>57</v>
      </c>
      <c r="E112" s="13" t="s">
        <v>58</v>
      </c>
      <c r="F112" s="13" t="s">
        <v>432</v>
      </c>
      <c r="G112" s="13" t="s">
        <v>51</v>
      </c>
      <c r="H112" s="13" t="s">
        <v>351</v>
      </c>
      <c r="I112" s="15" t="s">
        <v>53</v>
      </c>
      <c r="J112" s="15" t="s">
        <v>53</v>
      </c>
      <c r="K112" s="15" t="s">
        <v>53</v>
      </c>
      <c r="L112" s="15" t="s">
        <v>53</v>
      </c>
      <c r="M112" s="15">
        <v>0</v>
      </c>
      <c r="N112" s="13" t="s">
        <v>53</v>
      </c>
      <c r="O112" s="13" t="s">
        <v>54</v>
      </c>
      <c r="P112" s="13" t="s">
        <v>53</v>
      </c>
      <c r="Q112" s="15">
        <f t="shared" si="3"/>
        <v>1062850822.5792</v>
      </c>
      <c r="R112" s="15">
        <v>0</v>
      </c>
      <c r="S112" s="15">
        <v>753057181</v>
      </c>
      <c r="T112" s="15">
        <v>0</v>
      </c>
      <c r="U112" s="13" t="s">
        <v>50</v>
      </c>
      <c r="V112" s="15">
        <v>0</v>
      </c>
      <c r="W112" s="15">
        <v>267063484.12</v>
      </c>
      <c r="X112" s="13" t="s">
        <v>55</v>
      </c>
      <c r="Y112" s="15">
        <v>42730157.459200002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3">
        <v>0</v>
      </c>
      <c r="AG112" s="13" t="s">
        <v>50</v>
      </c>
      <c r="AH112" s="15">
        <v>0</v>
      </c>
      <c r="AI112" s="15">
        <v>0</v>
      </c>
      <c r="AJ112" s="13" t="s">
        <v>50</v>
      </c>
      <c r="AK112" s="15">
        <v>0</v>
      </c>
      <c r="AL112" s="15">
        <v>0</v>
      </c>
      <c r="AM112" s="14" t="s">
        <v>53</v>
      </c>
      <c r="AN112" s="13" t="s">
        <v>53</v>
      </c>
      <c r="AO112" s="14" t="s">
        <v>53</v>
      </c>
      <c r="AP112" s="13" t="s">
        <v>53</v>
      </c>
    </row>
    <row r="113" spans="1:42" s="19" customFormat="1" x14ac:dyDescent="0.25">
      <c r="A113" s="13" t="s">
        <v>328</v>
      </c>
      <c r="B113" s="17" t="s">
        <v>338</v>
      </c>
      <c r="C113" s="16" t="s">
        <v>47</v>
      </c>
      <c r="D113" s="16" t="s">
        <v>61</v>
      </c>
      <c r="E113" s="16" t="s">
        <v>62</v>
      </c>
      <c r="F113" s="16" t="s">
        <v>433</v>
      </c>
      <c r="G113" s="16" t="s">
        <v>51</v>
      </c>
      <c r="H113" s="16" t="s">
        <v>352</v>
      </c>
      <c r="I113" s="18" t="s">
        <v>53</v>
      </c>
      <c r="J113" s="18" t="s">
        <v>53</v>
      </c>
      <c r="K113" s="18" t="s">
        <v>53</v>
      </c>
      <c r="L113" s="18" t="s">
        <v>53</v>
      </c>
      <c r="M113" s="18">
        <v>0</v>
      </c>
      <c r="N113" s="16" t="s">
        <v>53</v>
      </c>
      <c r="O113" s="16" t="s">
        <v>54</v>
      </c>
      <c r="P113" s="16" t="s">
        <v>53</v>
      </c>
      <c r="Q113" s="18">
        <f t="shared" si="3"/>
        <v>1018502965.0736001</v>
      </c>
      <c r="R113" s="18">
        <v>0</v>
      </c>
      <c r="S113" s="18">
        <v>764213223.5</v>
      </c>
      <c r="T113" s="18">
        <v>0</v>
      </c>
      <c r="U113" s="16" t="s">
        <v>50</v>
      </c>
      <c r="V113" s="18">
        <v>0</v>
      </c>
      <c r="W113" s="18">
        <v>219215294.46000001</v>
      </c>
      <c r="X113" s="16" t="s">
        <v>50</v>
      </c>
      <c r="Y113" s="18">
        <v>35074447.113600001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53</v>
      </c>
      <c r="AN113" s="16" t="s">
        <v>53</v>
      </c>
      <c r="AO113" s="17" t="s">
        <v>53</v>
      </c>
      <c r="AP113" s="16" t="s">
        <v>53</v>
      </c>
    </row>
    <row r="114" spans="1:42" s="19" customFormat="1" x14ac:dyDescent="0.25">
      <c r="A114" s="16" t="s">
        <v>333</v>
      </c>
      <c r="B114" s="17" t="s">
        <v>338</v>
      </c>
      <c r="C114" s="16" t="s">
        <v>47</v>
      </c>
      <c r="D114" s="16" t="s">
        <v>73</v>
      </c>
      <c r="E114" s="16" t="s">
        <v>74</v>
      </c>
      <c r="F114" s="16" t="s">
        <v>434</v>
      </c>
      <c r="G114" s="16" t="s">
        <v>51</v>
      </c>
      <c r="H114" s="16" t="s">
        <v>353</v>
      </c>
      <c r="I114" s="18" t="s">
        <v>53</v>
      </c>
      <c r="J114" s="18" t="s">
        <v>53</v>
      </c>
      <c r="K114" s="18" t="s">
        <v>53</v>
      </c>
      <c r="L114" s="18" t="s">
        <v>53</v>
      </c>
      <c r="M114" s="18">
        <v>0</v>
      </c>
      <c r="N114" s="16" t="s">
        <v>53</v>
      </c>
      <c r="O114" s="16" t="s">
        <v>54</v>
      </c>
      <c r="P114" s="16" t="s">
        <v>53</v>
      </c>
      <c r="Q114" s="18">
        <f t="shared" si="3"/>
        <v>758943913.53120005</v>
      </c>
      <c r="R114" s="18">
        <v>0</v>
      </c>
      <c r="S114" s="18">
        <v>588653737</v>
      </c>
      <c r="T114" s="18">
        <v>0</v>
      </c>
      <c r="U114" s="16" t="s">
        <v>50</v>
      </c>
      <c r="V114" s="18">
        <v>0</v>
      </c>
      <c r="W114" s="18">
        <v>146801876.32000002</v>
      </c>
      <c r="X114" s="16" t="s">
        <v>55</v>
      </c>
      <c r="Y114" s="18">
        <v>23488300.211199999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53</v>
      </c>
      <c r="AN114" s="16" t="s">
        <v>53</v>
      </c>
      <c r="AO114" s="17" t="s">
        <v>53</v>
      </c>
      <c r="AP114" s="16" t="s">
        <v>53</v>
      </c>
    </row>
    <row r="115" spans="1:42" s="19" customFormat="1" x14ac:dyDescent="0.25">
      <c r="A115" s="16" t="s">
        <v>335</v>
      </c>
      <c r="B115" s="17" t="s">
        <v>338</v>
      </c>
      <c r="C115" s="16" t="s">
        <v>47</v>
      </c>
      <c r="D115" s="16" t="s">
        <v>73</v>
      </c>
      <c r="E115" s="16" t="s">
        <v>74</v>
      </c>
      <c r="F115" s="16" t="s">
        <v>434</v>
      </c>
      <c r="G115" s="16" t="s">
        <v>51</v>
      </c>
      <c r="H115" s="16" t="s">
        <v>354</v>
      </c>
      <c r="I115" s="18" t="s">
        <v>53</v>
      </c>
      <c r="J115" s="18" t="s">
        <v>53</v>
      </c>
      <c r="K115" s="18" t="s">
        <v>53</v>
      </c>
      <c r="L115" s="18" t="s">
        <v>53</v>
      </c>
      <c r="M115" s="18">
        <v>0</v>
      </c>
      <c r="N115" s="16" t="s">
        <v>53</v>
      </c>
      <c r="O115" s="16" t="s">
        <v>355</v>
      </c>
      <c r="P115" s="16" t="s">
        <v>356</v>
      </c>
      <c r="Q115" s="18">
        <f t="shared" si="3"/>
        <v>6956850</v>
      </c>
      <c r="R115" s="18">
        <v>0</v>
      </c>
      <c r="S115" s="18">
        <v>6956850</v>
      </c>
      <c r="T115" s="18">
        <v>0</v>
      </c>
      <c r="U115" s="16" t="s">
        <v>50</v>
      </c>
      <c r="V115" s="18">
        <v>0</v>
      </c>
      <c r="W115" s="18">
        <v>0</v>
      </c>
      <c r="X115" s="16" t="s">
        <v>50</v>
      </c>
      <c r="Y115" s="18">
        <v>0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53</v>
      </c>
      <c r="AN115" s="16" t="s">
        <v>53</v>
      </c>
      <c r="AO115" s="17" t="s">
        <v>53</v>
      </c>
      <c r="AP115" s="16" t="s">
        <v>53</v>
      </c>
    </row>
    <row r="116" spans="1:42" s="19" customFormat="1" x14ac:dyDescent="0.25">
      <c r="A116" s="16" t="s">
        <v>337</v>
      </c>
      <c r="B116" s="17" t="s">
        <v>338</v>
      </c>
      <c r="C116" s="16" t="s">
        <v>47</v>
      </c>
      <c r="D116" s="16" t="s">
        <v>73</v>
      </c>
      <c r="E116" s="16" t="s">
        <v>74</v>
      </c>
      <c r="F116" s="16" t="s">
        <v>434</v>
      </c>
      <c r="G116" s="16" t="s">
        <v>51</v>
      </c>
      <c r="H116" s="16" t="s">
        <v>357</v>
      </c>
      <c r="I116" s="18" t="s">
        <v>53</v>
      </c>
      <c r="J116" s="18" t="s">
        <v>53</v>
      </c>
      <c r="K116" s="18" t="s">
        <v>53</v>
      </c>
      <c r="L116" s="18" t="s">
        <v>53</v>
      </c>
      <c r="M116" s="18">
        <v>0</v>
      </c>
      <c r="N116" s="16" t="s">
        <v>53</v>
      </c>
      <c r="O116" s="16" t="s">
        <v>54</v>
      </c>
      <c r="P116" s="16" t="s">
        <v>53</v>
      </c>
      <c r="Q116" s="18">
        <f t="shared" si="3"/>
        <v>21952600</v>
      </c>
      <c r="R116" s="18">
        <v>0</v>
      </c>
      <c r="S116" s="18">
        <v>21952600</v>
      </c>
      <c r="T116" s="18">
        <v>0</v>
      </c>
      <c r="U116" s="16" t="s">
        <v>50</v>
      </c>
      <c r="V116" s="18">
        <v>0</v>
      </c>
      <c r="W116" s="18">
        <v>0</v>
      </c>
      <c r="X116" s="16" t="s">
        <v>50</v>
      </c>
      <c r="Y116" s="18">
        <v>0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53</v>
      </c>
      <c r="AN116" s="16" t="s">
        <v>53</v>
      </c>
      <c r="AO116" s="17" t="s">
        <v>53</v>
      </c>
      <c r="AP116" s="16" t="s">
        <v>53</v>
      </c>
    </row>
    <row r="117" spans="1:42" s="19" customFormat="1" x14ac:dyDescent="0.25">
      <c r="A117" s="16" t="s">
        <v>340</v>
      </c>
      <c r="B117" s="17" t="s">
        <v>338</v>
      </c>
      <c r="C117" s="16" t="s">
        <v>47</v>
      </c>
      <c r="D117" s="16" t="s">
        <v>73</v>
      </c>
      <c r="E117" s="16" t="s">
        <v>74</v>
      </c>
      <c r="F117" s="16" t="s">
        <v>434</v>
      </c>
      <c r="G117" s="16" t="s">
        <v>51</v>
      </c>
      <c r="H117" s="16" t="s">
        <v>358</v>
      </c>
      <c r="I117" s="18" t="s">
        <v>53</v>
      </c>
      <c r="J117" s="18" t="s">
        <v>53</v>
      </c>
      <c r="K117" s="18" t="s">
        <v>53</v>
      </c>
      <c r="L117" s="18" t="s">
        <v>53</v>
      </c>
      <c r="M117" s="18">
        <v>0</v>
      </c>
      <c r="N117" s="16" t="s">
        <v>53</v>
      </c>
      <c r="O117" s="16" t="s">
        <v>355</v>
      </c>
      <c r="P117" s="16" t="s">
        <v>356</v>
      </c>
      <c r="Q117" s="18">
        <f t="shared" si="3"/>
        <v>678300</v>
      </c>
      <c r="R117" s="18">
        <v>0</v>
      </c>
      <c r="S117" s="18">
        <v>678300</v>
      </c>
      <c r="T117" s="18">
        <v>0</v>
      </c>
      <c r="U117" s="16" t="s">
        <v>50</v>
      </c>
      <c r="V117" s="18">
        <v>0</v>
      </c>
      <c r="W117" s="18">
        <v>0</v>
      </c>
      <c r="X117" s="16" t="s">
        <v>50</v>
      </c>
      <c r="Y117" s="18">
        <v>0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53</v>
      </c>
      <c r="AN117" s="16" t="s">
        <v>53</v>
      </c>
      <c r="AO117" s="17" t="s">
        <v>53</v>
      </c>
      <c r="AP117" s="16" t="s">
        <v>53</v>
      </c>
    </row>
    <row r="118" spans="1:42" s="19" customFormat="1" x14ac:dyDescent="0.25">
      <c r="A118" s="16" t="s">
        <v>344</v>
      </c>
      <c r="B118" s="17" t="s">
        <v>338</v>
      </c>
      <c r="C118" s="16" t="s">
        <v>47</v>
      </c>
      <c r="D118" s="16" t="s">
        <v>73</v>
      </c>
      <c r="E118" s="16" t="s">
        <v>74</v>
      </c>
      <c r="F118" s="16" t="s">
        <v>434</v>
      </c>
      <c r="G118" s="16" t="s">
        <v>51</v>
      </c>
      <c r="H118" s="16" t="s">
        <v>359</v>
      </c>
      <c r="I118" s="18" t="s">
        <v>53</v>
      </c>
      <c r="J118" s="18" t="s">
        <v>53</v>
      </c>
      <c r="K118" s="18" t="s">
        <v>53</v>
      </c>
      <c r="L118" s="18" t="s">
        <v>53</v>
      </c>
      <c r="M118" s="18">
        <v>0</v>
      </c>
      <c r="N118" s="16" t="s">
        <v>53</v>
      </c>
      <c r="O118" s="16" t="s">
        <v>54</v>
      </c>
      <c r="P118" s="16" t="s">
        <v>53</v>
      </c>
      <c r="Q118" s="18">
        <f t="shared" si="3"/>
        <v>188116261</v>
      </c>
      <c r="R118" s="18">
        <v>0</v>
      </c>
      <c r="S118" s="18">
        <v>156803569</v>
      </c>
      <c r="T118" s="18">
        <v>0</v>
      </c>
      <c r="U118" s="16" t="s">
        <v>50</v>
      </c>
      <c r="V118" s="18">
        <v>0</v>
      </c>
      <c r="W118" s="18">
        <v>26993700</v>
      </c>
      <c r="X118" s="16" t="s">
        <v>50</v>
      </c>
      <c r="Y118" s="18">
        <v>4318992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53</v>
      </c>
      <c r="AN118" s="16" t="s">
        <v>53</v>
      </c>
      <c r="AO118" s="17" t="s">
        <v>53</v>
      </c>
      <c r="AP118" s="16" t="s">
        <v>53</v>
      </c>
    </row>
    <row r="119" spans="1:42" x14ac:dyDescent="0.25">
      <c r="A119" s="13" t="s">
        <v>346</v>
      </c>
      <c r="B119" s="14" t="s">
        <v>338</v>
      </c>
      <c r="C119" s="13" t="s">
        <v>47</v>
      </c>
      <c r="D119" s="13" t="s">
        <v>87</v>
      </c>
      <c r="E119" s="13" t="s">
        <v>88</v>
      </c>
      <c r="F119" s="13" t="s">
        <v>435</v>
      </c>
      <c r="G119" s="13" t="s">
        <v>51</v>
      </c>
      <c r="H119" s="13" t="s">
        <v>360</v>
      </c>
      <c r="I119" s="15" t="s">
        <v>53</v>
      </c>
      <c r="J119" s="15" t="s">
        <v>53</v>
      </c>
      <c r="K119" s="15" t="s">
        <v>53</v>
      </c>
      <c r="L119" s="15" t="s">
        <v>53</v>
      </c>
      <c r="M119" s="15">
        <v>0</v>
      </c>
      <c r="N119" s="13" t="s">
        <v>53</v>
      </c>
      <c r="O119" s="13" t="s">
        <v>54</v>
      </c>
      <c r="P119" s="13" t="s">
        <v>53</v>
      </c>
      <c r="Q119" s="15">
        <f t="shared" si="3"/>
        <v>436580636.4576</v>
      </c>
      <c r="R119" s="15">
        <v>0</v>
      </c>
      <c r="S119" s="15">
        <v>332587455</v>
      </c>
      <c r="T119" s="15">
        <v>0</v>
      </c>
      <c r="U119" s="13" t="s">
        <v>50</v>
      </c>
      <c r="V119" s="15">
        <v>0</v>
      </c>
      <c r="W119" s="15">
        <v>89649294.360000014</v>
      </c>
      <c r="X119" s="13" t="s">
        <v>55</v>
      </c>
      <c r="Y119" s="15">
        <v>14343887.0976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3">
        <v>0</v>
      </c>
      <c r="AG119" s="13" t="s">
        <v>50</v>
      </c>
      <c r="AH119" s="15">
        <v>0</v>
      </c>
      <c r="AI119" s="15">
        <v>0</v>
      </c>
      <c r="AJ119" s="13" t="s">
        <v>50</v>
      </c>
      <c r="AK119" s="15">
        <v>0</v>
      </c>
      <c r="AL119" s="15">
        <v>0</v>
      </c>
      <c r="AM119" s="14" t="s">
        <v>53</v>
      </c>
      <c r="AN119" s="13" t="s">
        <v>53</v>
      </c>
      <c r="AO119" s="14" t="s">
        <v>53</v>
      </c>
      <c r="AP119" s="13" t="s">
        <v>53</v>
      </c>
    </row>
    <row r="121" spans="1:42" x14ac:dyDescent="0.25">
      <c r="Q121" s="9">
        <f>SUM(Q2:Q119)</f>
        <v>48121111664.970009</v>
      </c>
      <c r="R121" s="9">
        <f>SUM(R2:R119)</f>
        <v>0</v>
      </c>
      <c r="S121" s="9">
        <f>SUM(S2:S119)</f>
        <v>36244339415.25</v>
      </c>
      <c r="T121" s="9">
        <f>SUM(T2:T119)</f>
        <v>75005190</v>
      </c>
      <c r="V121" s="9">
        <f>SUM(V2:V119)</f>
        <v>12000830.4</v>
      </c>
      <c r="W121" s="9">
        <f>SUM(W2:W119)</f>
        <v>10163591577.000004</v>
      </c>
      <c r="Y121" s="9">
        <f>SUM(Y2:Y119)</f>
        <v>1626174652.3199999</v>
      </c>
      <c r="Z121" s="9">
        <f>SUM(Z2:Z119)</f>
        <v>0</v>
      </c>
      <c r="AB121" s="9">
        <f>SUM(AB2:AB119)</f>
        <v>0</v>
      </c>
      <c r="AC121" s="9">
        <f>SUM(AC2:AC119)</f>
        <v>0</v>
      </c>
      <c r="AE121" s="9">
        <f>SUM(AE2:AE119)</f>
        <v>0</v>
      </c>
      <c r="AI121" s="9">
        <f>SUM(AI2:AI119)</f>
        <v>0</v>
      </c>
      <c r="AK121" s="9">
        <f>SUM(AK2:AK119)</f>
        <v>0</v>
      </c>
      <c r="AL121" s="9">
        <f>SUM(AL2:AL119)</f>
        <v>0</v>
      </c>
    </row>
    <row r="123" spans="1:42" x14ac:dyDescent="0.25">
      <c r="J123" s="8" t="s">
        <v>361</v>
      </c>
    </row>
    <row r="125" spans="1:42" x14ac:dyDescent="0.25">
      <c r="J125" s="8" t="s">
        <v>362</v>
      </c>
      <c r="K125" s="8" t="s">
        <v>363</v>
      </c>
      <c r="L125" s="8" t="s">
        <v>364</v>
      </c>
    </row>
    <row r="127" spans="1:42" x14ac:dyDescent="0.25">
      <c r="I127" s="8" t="s">
        <v>365</v>
      </c>
      <c r="J127" s="8">
        <f>S121</f>
        <v>36244339415.25</v>
      </c>
    </row>
    <row r="129" spans="9:13" x14ac:dyDescent="0.25">
      <c r="I129" s="8" t="s">
        <v>366</v>
      </c>
      <c r="J129" s="8">
        <f>T121+W121</f>
        <v>10238596767.000004</v>
      </c>
      <c r="K129" s="8">
        <f>V121+Y121</f>
        <v>1638175482.72</v>
      </c>
    </row>
    <row r="131" spans="9:13" x14ac:dyDescent="0.25">
      <c r="I131" s="8" t="s">
        <v>367</v>
      </c>
      <c r="J131" s="8">
        <v>0</v>
      </c>
      <c r="K131" s="8">
        <v>0</v>
      </c>
      <c r="L131" s="8">
        <v>0</v>
      </c>
    </row>
    <row r="133" spans="9:13" x14ac:dyDescent="0.25">
      <c r="I133" s="8" t="s">
        <v>368</v>
      </c>
      <c r="J133" s="8">
        <v>0</v>
      </c>
      <c r="K133" s="8">
        <v>0</v>
      </c>
    </row>
    <row r="135" spans="9:13" x14ac:dyDescent="0.25">
      <c r="I135" s="8" t="s">
        <v>369</v>
      </c>
      <c r="J135" s="8">
        <f>SUBTOTAL(9,J127:J134)</f>
        <v>46482936182.25</v>
      </c>
      <c r="K135" s="8">
        <f>SUBTOTAL(9,K127:K134)</f>
        <v>1638175482.72</v>
      </c>
      <c r="L135" s="8">
        <f>SUBTOTAL(9,L127:L134)</f>
        <v>0</v>
      </c>
      <c r="M135" s="8">
        <f>J135+K135</f>
        <v>48121111664.970001</v>
      </c>
    </row>
  </sheetData>
  <autoFilter ref="A7:AP119" xr:uid="{95E3C84B-4A9C-4B10-BABD-3E12A48E1B5A}">
    <sortState ref="A8:AP119">
      <sortCondition ref="B8:B119"/>
      <sortCondition ref="D8:D119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2021-03-01T12:38:03Z</dcterms:created>
  <dcterms:modified xsi:type="dcterms:W3CDTF">2021-03-01T19:05:34Z</dcterms:modified>
</cp:coreProperties>
</file>