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_AUX_2\Desktop\libros de compras y ventas de las empresa hiper, exqu,roma y carrzizal\"/>
    </mc:Choice>
  </mc:AlternateContent>
  <xr:revisionPtr revIDLastSave="0" documentId="8_{494D51FB-A86F-4C84-A2C6-8BA05D011690}" xr6:coauthVersionLast="45" xr6:coauthVersionMax="45" xr10:uidLastSave="{00000000-0000-0000-0000-000000000000}"/>
  <bookViews>
    <workbookView xWindow="-120" yWindow="-120" windowWidth="21840" windowHeight="13290" xr2:uid="{E22EE097-A924-4DCA-A723-190FFA122450}"/>
  </bookViews>
  <sheets>
    <sheet name="Hoja1" sheetId="1" r:id="rId1"/>
  </sheets>
  <definedNames>
    <definedName name="_xlnm._FilterDatabase" localSheetId="0" hidden="1">Hoja1!$A$7:$AP$133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32" i="1" l="1"/>
  <c r="L149" i="1" l="1"/>
  <c r="S60" i="1" l="1"/>
  <c r="Y99" i="1" l="1"/>
  <c r="W99" i="1"/>
  <c r="S99" i="1"/>
  <c r="Q99" i="1" s="1"/>
  <c r="Q100" i="1"/>
  <c r="W54" i="1"/>
  <c r="Y54" i="1" s="1"/>
  <c r="S54" i="1"/>
  <c r="Q9" i="1"/>
  <c r="Q10" i="1"/>
  <c r="Q11" i="1"/>
  <c r="Q12" i="1"/>
  <c r="Q13" i="1"/>
  <c r="Q14" i="1"/>
  <c r="Q15" i="1"/>
  <c r="Q45" i="1"/>
  <c r="Q46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7" i="1"/>
  <c r="Q48" i="1"/>
  <c r="Q49" i="1"/>
  <c r="Q50" i="1"/>
  <c r="Q51" i="1"/>
  <c r="Q52" i="1"/>
  <c r="Q53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3" i="1"/>
  <c r="Q8" i="1"/>
  <c r="Q54" i="1" l="1"/>
  <c r="AL135" i="1"/>
  <c r="AK135" i="1"/>
  <c r="AI135" i="1"/>
  <c r="AE135" i="1"/>
  <c r="K145" i="1" s="1"/>
  <c r="AC135" i="1"/>
  <c r="J145" i="1" s="1"/>
  <c r="AB135" i="1"/>
  <c r="Z135" i="1"/>
  <c r="Y135" i="1"/>
  <c r="W135" i="1"/>
  <c r="V135" i="1"/>
  <c r="K143" i="1" s="1"/>
  <c r="K149" i="1" s="1"/>
  <c r="T135" i="1"/>
  <c r="J143" i="1" s="1"/>
  <c r="S135" i="1"/>
  <c r="J141" i="1" s="1"/>
  <c r="R135" i="1"/>
  <c r="Q135" i="1"/>
  <c r="J149" i="1" l="1"/>
  <c r="M149" i="1" s="1"/>
</calcChain>
</file>

<file path=xl/sharedStrings.xml><?xml version="1.0" encoding="utf-8"?>
<sst xmlns="http://schemas.openxmlformats.org/spreadsheetml/2006/main" count="3211" uniqueCount="472">
  <si>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</si>
  <si>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</si>
  <si>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</si>
  <si>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</si>
  <si>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</si>
  <si>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</si>
  <si>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</si>
  <si>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</si>
  <si>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</si>
  <si>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</si>
  <si>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</si>
  <si>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</si>
  <si>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</si>
  <si>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</si>
  <si>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</si>
  <si>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</si>
  <si>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</si>
  <si>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</si>
  <si>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</si>
  <si>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</si>
  <si>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</si>
  <si>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</si>
  <si>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</si>
  <si>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</si>
  <si>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</si>
  <si>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</si>
  <si>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</si>
  <si>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</si>
  <si>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</si>
  <si>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</si>
  <si>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</si>
  <si>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</si>
  <si>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</si>
  <si>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</si>
  <si>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</si>
  <si>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</si>
  <si>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</si>
  <si>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</si>
  <si>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</si>
  <si>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</si>
  <si>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</si>
  <si>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</si>
  <si>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</si>
  <si>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</si>
  <si>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</si>
  <si>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</si>
  <si>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01/09/2021</t>
  </si>
  <si>
    <t>0301</t>
  </si>
  <si>
    <t>001</t>
  </si>
  <si>
    <t>Z1B8026797</t>
  </si>
  <si>
    <t>-</t>
  </si>
  <si>
    <t>FC</t>
  </si>
  <si>
    <t>00121466-00121469</t>
  </si>
  <si>
    <t/>
  </si>
  <si>
    <t>VENTAS NO CONTRIBUYENTES</t>
  </si>
  <si>
    <t>16</t>
  </si>
  <si>
    <t>2</t>
  </si>
  <si>
    <t>00121470</t>
  </si>
  <si>
    <t>SAVA COSMETICS C.A</t>
  </si>
  <si>
    <t xml:space="preserve">J314139118 </t>
  </si>
  <si>
    <t>3</t>
  </si>
  <si>
    <t>00121471-00121563</t>
  </si>
  <si>
    <t>4</t>
  </si>
  <si>
    <t>002</t>
  </si>
  <si>
    <t>Z1B8026622</t>
  </si>
  <si>
    <t>00003092-00003152</t>
  </si>
  <si>
    <t>5</t>
  </si>
  <si>
    <t>003</t>
  </si>
  <si>
    <t>Z1B8027648</t>
  </si>
  <si>
    <t>00012894-00012997</t>
  </si>
  <si>
    <t>6</t>
  </si>
  <si>
    <t>004</t>
  </si>
  <si>
    <t>Z1B8026520</t>
  </si>
  <si>
    <t>00118550-00118555</t>
  </si>
  <si>
    <t>7</t>
  </si>
  <si>
    <t>00118556</t>
  </si>
  <si>
    <t>INVERSIONES OIRANOLLIN C.A</t>
  </si>
  <si>
    <t>J408199300</t>
  </si>
  <si>
    <t>8</t>
  </si>
  <si>
    <t>00118557-00118570</t>
  </si>
  <si>
    <t>9</t>
  </si>
  <si>
    <t>005</t>
  </si>
  <si>
    <t>Z1B8026803</t>
  </si>
  <si>
    <t>10</t>
  </si>
  <si>
    <t>005111925</t>
  </si>
  <si>
    <t>DOGLAS</t>
  </si>
  <si>
    <t xml:space="preserve">V10751293 </t>
  </si>
  <si>
    <t>11</t>
  </si>
  <si>
    <t>02/09/2021</t>
  </si>
  <si>
    <t>00121564-00121644</t>
  </si>
  <si>
    <t>12</t>
  </si>
  <si>
    <t>NC</t>
  </si>
  <si>
    <t>00000215</t>
  </si>
  <si>
    <t>00121618</t>
  </si>
  <si>
    <t>VEN</t>
  </si>
  <si>
    <t>RICKY CARVALLO</t>
  </si>
  <si>
    <t xml:space="preserve">V15715984 </t>
  </si>
  <si>
    <t>13</t>
  </si>
  <si>
    <t>00003153-00003266</t>
  </si>
  <si>
    <t>14</t>
  </si>
  <si>
    <t>00012998-00013090</t>
  </si>
  <si>
    <t>15</t>
  </si>
  <si>
    <t>00118571-00118610</t>
  </si>
  <si>
    <t>03/09/2021</t>
  </si>
  <si>
    <t>17</t>
  </si>
  <si>
    <t>18</t>
  </si>
  <si>
    <t>00121645-00121769</t>
  </si>
  <si>
    <t>19</t>
  </si>
  <si>
    <t>00003267-00003290</t>
  </si>
  <si>
    <t>20</t>
  </si>
  <si>
    <t>00003291</t>
  </si>
  <si>
    <t>INVESIONES YASHIRA 2021 C.A</t>
  </si>
  <si>
    <t>J500768702</t>
  </si>
  <si>
    <t>21</t>
  </si>
  <si>
    <t>00003292-00003396</t>
  </si>
  <si>
    <t>22</t>
  </si>
  <si>
    <t>00013091-00013180</t>
  </si>
  <si>
    <t>23</t>
  </si>
  <si>
    <t>00118611-00118662</t>
  </si>
  <si>
    <t>24</t>
  </si>
  <si>
    <t>04/09/2021</t>
  </si>
  <si>
    <t>25</t>
  </si>
  <si>
    <t>00121770-00121873</t>
  </si>
  <si>
    <t>26</t>
  </si>
  <si>
    <t>00121874</t>
  </si>
  <si>
    <t>AARON CICCOLELLA</t>
  </si>
  <si>
    <t>V142022350</t>
  </si>
  <si>
    <t>27</t>
  </si>
  <si>
    <t>00121875-00121880</t>
  </si>
  <si>
    <t>28</t>
  </si>
  <si>
    <t>00003397-00003510</t>
  </si>
  <si>
    <t>29</t>
  </si>
  <si>
    <t>00013181-00013229</t>
  </si>
  <si>
    <t>30</t>
  </si>
  <si>
    <t>00013230</t>
  </si>
  <si>
    <t>INVERCIONES ABOSOJUN</t>
  </si>
  <si>
    <t>J40635243-8</t>
  </si>
  <si>
    <t>31</t>
  </si>
  <si>
    <t>00013231-00013307</t>
  </si>
  <si>
    <t>32</t>
  </si>
  <si>
    <t>00118663-00118692</t>
  </si>
  <si>
    <t>33</t>
  </si>
  <si>
    <t>00118693</t>
  </si>
  <si>
    <t>COBREX TECNOLOGIA Y CRIPTOACTIVOS C.A</t>
  </si>
  <si>
    <t>J-500200889</t>
  </si>
  <si>
    <t>34</t>
  </si>
  <si>
    <t>00118694-00118729</t>
  </si>
  <si>
    <t>35</t>
  </si>
  <si>
    <t>05/09/2021</t>
  </si>
  <si>
    <t>00121881-00121991</t>
  </si>
  <si>
    <t>36</t>
  </si>
  <si>
    <t>00003511-00003619</t>
  </si>
  <si>
    <t>37</t>
  </si>
  <si>
    <t>00013308-00013388</t>
  </si>
  <si>
    <t>38</t>
  </si>
  <si>
    <t>00118730-00118798</t>
  </si>
  <si>
    <t>39</t>
  </si>
  <si>
    <t>06/09/2021</t>
  </si>
  <si>
    <t>40</t>
  </si>
  <si>
    <t>00121992-00122090</t>
  </si>
  <si>
    <t>41</t>
  </si>
  <si>
    <t>00003620-00003698</t>
  </si>
  <si>
    <t>42</t>
  </si>
  <si>
    <t>00013389-00013487</t>
  </si>
  <si>
    <t>43</t>
  </si>
  <si>
    <t>00118799-00118883</t>
  </si>
  <si>
    <t>44</t>
  </si>
  <si>
    <t>07/09/2021</t>
  </si>
  <si>
    <t>45</t>
  </si>
  <si>
    <t>46</t>
  </si>
  <si>
    <t>47</t>
  </si>
  <si>
    <t>00122091-00122178</t>
  </si>
  <si>
    <t>48</t>
  </si>
  <si>
    <t>00000216</t>
  </si>
  <si>
    <t>00122118</t>
  </si>
  <si>
    <t>JOHON DIAZ</t>
  </si>
  <si>
    <t>V15118997</t>
  </si>
  <si>
    <t>49</t>
  </si>
  <si>
    <t>00003699-00003747</t>
  </si>
  <si>
    <t>50</t>
  </si>
  <si>
    <t>00013488-00013563</t>
  </si>
  <si>
    <t>51</t>
  </si>
  <si>
    <t>00118884-00118954</t>
  </si>
  <si>
    <t>52</t>
  </si>
  <si>
    <t>00072071-00072074</t>
  </si>
  <si>
    <t>53</t>
  </si>
  <si>
    <t>08/09/2021</t>
  </si>
  <si>
    <t>54</t>
  </si>
  <si>
    <t>001146889</t>
  </si>
  <si>
    <t>JAVIER PEREZ</t>
  </si>
  <si>
    <t xml:space="preserve">V17744447 </t>
  </si>
  <si>
    <t>55</t>
  </si>
  <si>
    <t>00122179-00122223</t>
  </si>
  <si>
    <t>56</t>
  </si>
  <si>
    <t>00122230-00122304</t>
  </si>
  <si>
    <t>57</t>
  </si>
  <si>
    <t>00003748-00003767</t>
  </si>
  <si>
    <t>58</t>
  </si>
  <si>
    <t>00003768</t>
  </si>
  <si>
    <t>59</t>
  </si>
  <si>
    <t>00003769-00003838</t>
  </si>
  <si>
    <t>60</t>
  </si>
  <si>
    <t>00013564-00013614</t>
  </si>
  <si>
    <t>61</t>
  </si>
  <si>
    <t>00118955-00119014</t>
  </si>
  <si>
    <t>62</t>
  </si>
  <si>
    <t>63</t>
  </si>
  <si>
    <t>004108160</t>
  </si>
  <si>
    <t>ZAMBRANO LUIS</t>
  </si>
  <si>
    <t>V16429796</t>
  </si>
  <si>
    <t>64</t>
  </si>
  <si>
    <t>00000131</t>
  </si>
  <si>
    <t>00119027</t>
  </si>
  <si>
    <t>MANAURE CASTILLO</t>
  </si>
  <si>
    <t>V17143460</t>
  </si>
  <si>
    <t>65</t>
  </si>
  <si>
    <t>00072075-00072077</t>
  </si>
  <si>
    <t>66</t>
  </si>
  <si>
    <t>09/09/2021</t>
  </si>
  <si>
    <t>67</t>
  </si>
  <si>
    <t>68</t>
  </si>
  <si>
    <t>00000217</t>
  </si>
  <si>
    <t>00122371</t>
  </si>
  <si>
    <t>YOGENI SALAZAR</t>
  </si>
  <si>
    <t>V15929835</t>
  </si>
  <si>
    <t>69</t>
  </si>
  <si>
    <t>00003839-00003942</t>
  </si>
  <si>
    <t>70</t>
  </si>
  <si>
    <t>00013615-00013662</t>
  </si>
  <si>
    <t>71</t>
  </si>
  <si>
    <t>00013663</t>
  </si>
  <si>
    <t>72</t>
  </si>
  <si>
    <t>00013664-00013691</t>
  </si>
  <si>
    <t>73</t>
  </si>
  <si>
    <t>00119030-00119086</t>
  </si>
  <si>
    <t>74</t>
  </si>
  <si>
    <t>00072078-00072108</t>
  </si>
  <si>
    <t>75</t>
  </si>
  <si>
    <t>10/09/2021</t>
  </si>
  <si>
    <t>00122379-00122524</t>
  </si>
  <si>
    <t>76</t>
  </si>
  <si>
    <t>00003943-00004058</t>
  </si>
  <si>
    <t>77</t>
  </si>
  <si>
    <t>00013692-00013790</t>
  </si>
  <si>
    <t>78</t>
  </si>
  <si>
    <t>00013791</t>
  </si>
  <si>
    <t>79</t>
  </si>
  <si>
    <t>00013792-00013798</t>
  </si>
  <si>
    <t>80</t>
  </si>
  <si>
    <t>00000022</t>
  </si>
  <si>
    <t>00013679</t>
  </si>
  <si>
    <t>ELIZABETH SEIJAS</t>
  </si>
  <si>
    <t>V16013306</t>
  </si>
  <si>
    <t>81</t>
  </si>
  <si>
    <t>00119087-00119173</t>
  </si>
  <si>
    <t>82</t>
  </si>
  <si>
    <t>00000132</t>
  </si>
  <si>
    <t>83</t>
  </si>
  <si>
    <t>00072109-00072116</t>
  </si>
  <si>
    <t>84</t>
  </si>
  <si>
    <t>00072117</t>
  </si>
  <si>
    <t>SALA ENTRENIMIENTO COLISEO</t>
  </si>
  <si>
    <t>J295432992</t>
  </si>
  <si>
    <t>85</t>
  </si>
  <si>
    <t>00072118-00072167</t>
  </si>
  <si>
    <t>86</t>
  </si>
  <si>
    <t>11/09/2021</t>
  </si>
  <si>
    <t>87</t>
  </si>
  <si>
    <t>88</t>
  </si>
  <si>
    <t>00122525-00122641</t>
  </si>
  <si>
    <t>89</t>
  </si>
  <si>
    <t>00122642</t>
  </si>
  <si>
    <t>ABASTO LORONA TTY C.A.</t>
  </si>
  <si>
    <t xml:space="preserve">J-299867578 </t>
  </si>
  <si>
    <t>90</t>
  </si>
  <si>
    <t>00122643-00122680</t>
  </si>
  <si>
    <t>91</t>
  </si>
  <si>
    <t>00004059-00004164</t>
  </si>
  <si>
    <t>92</t>
  </si>
  <si>
    <t>00013799-00013815</t>
  </si>
  <si>
    <t>93</t>
  </si>
  <si>
    <t>00013816</t>
  </si>
  <si>
    <t>94</t>
  </si>
  <si>
    <t>00013817-00013880</t>
  </si>
  <si>
    <t>95</t>
  </si>
  <si>
    <t>00119174-00119266</t>
  </si>
  <si>
    <t>96</t>
  </si>
  <si>
    <t>00072168-00072254</t>
  </si>
  <si>
    <t>97</t>
  </si>
  <si>
    <t>12/09/2021</t>
  </si>
  <si>
    <t>00122681-00122691</t>
  </si>
  <si>
    <t>98</t>
  </si>
  <si>
    <t>00122692</t>
  </si>
  <si>
    <t>INVERSIONES YASHIRA 2021,CA</t>
  </si>
  <si>
    <t>J-50076870-2</t>
  </si>
  <si>
    <t>99</t>
  </si>
  <si>
    <t>00122693-00122831</t>
  </si>
  <si>
    <t>100</t>
  </si>
  <si>
    <t>00000218</t>
  </si>
  <si>
    <t>00122825</t>
  </si>
  <si>
    <t>LEOBARDO PRADO</t>
  </si>
  <si>
    <t>V6841977</t>
  </si>
  <si>
    <t>101</t>
  </si>
  <si>
    <t>00004165-00004221</t>
  </si>
  <si>
    <t>102</t>
  </si>
  <si>
    <t>00013881-00013932</t>
  </si>
  <si>
    <t>103</t>
  </si>
  <si>
    <t>00013934-00014021</t>
  </si>
  <si>
    <t>104</t>
  </si>
  <si>
    <t>003120986</t>
  </si>
  <si>
    <t>LEINY OCHOA</t>
  </si>
  <si>
    <t>V12158553</t>
  </si>
  <si>
    <t>105</t>
  </si>
  <si>
    <t>00000023</t>
  </si>
  <si>
    <t>00013915</t>
  </si>
  <si>
    <t>GUILLERMO QUINTANA</t>
  </si>
  <si>
    <t>V18538289</t>
  </si>
  <si>
    <t>106</t>
  </si>
  <si>
    <t>00000024</t>
  </si>
  <si>
    <t>00014011</t>
  </si>
  <si>
    <t>ALEXANDER ARAY</t>
  </si>
  <si>
    <t>V20264202</t>
  </si>
  <si>
    <t>107</t>
  </si>
  <si>
    <t>00119267-00119351</t>
  </si>
  <si>
    <t>108</t>
  </si>
  <si>
    <t>00119352</t>
  </si>
  <si>
    <t>109</t>
  </si>
  <si>
    <t>00119353-00119356</t>
  </si>
  <si>
    <t>110</t>
  </si>
  <si>
    <t>00072255-00072296</t>
  </si>
  <si>
    <t>111</t>
  </si>
  <si>
    <t>13/09/2021</t>
  </si>
  <si>
    <t>112</t>
  </si>
  <si>
    <t>113</t>
  </si>
  <si>
    <t>114</t>
  </si>
  <si>
    <t>00122832-00122834</t>
  </si>
  <si>
    <t>115</t>
  </si>
  <si>
    <t>00122835</t>
  </si>
  <si>
    <t>J314139118</t>
  </si>
  <si>
    <t>116</t>
  </si>
  <si>
    <t>00122836-00122964</t>
  </si>
  <si>
    <t>117</t>
  </si>
  <si>
    <t>00004222-00004300</t>
  </si>
  <si>
    <t>118</t>
  </si>
  <si>
    <t>00014022-00014062</t>
  </si>
  <si>
    <t>119</t>
  </si>
  <si>
    <t>00119357-00119415</t>
  </si>
  <si>
    <t>120</t>
  </si>
  <si>
    <t>00072297-00072310</t>
  </si>
  <si>
    <t>121</t>
  </si>
  <si>
    <t>14/09/2021</t>
  </si>
  <si>
    <t>122</t>
  </si>
  <si>
    <t>123</t>
  </si>
  <si>
    <t>124</t>
  </si>
  <si>
    <t>125</t>
  </si>
  <si>
    <t>00122965-00123053</t>
  </si>
  <si>
    <t>00000219</t>
  </si>
  <si>
    <t>00123039</t>
  </si>
  <si>
    <t>SIMON BURGOS</t>
  </si>
  <si>
    <t>V16922777</t>
  </si>
  <si>
    <t>00004301-00004380</t>
  </si>
  <si>
    <t>00014063-00014106</t>
  </si>
  <si>
    <t>00119416-00119469</t>
  </si>
  <si>
    <t>00072311-00072318</t>
  </si>
  <si>
    <t>00072319</t>
  </si>
  <si>
    <t>PANADERIA LA TEQUENSE</t>
  </si>
  <si>
    <t>J-305005702</t>
  </si>
  <si>
    <t>00072320-00072321</t>
  </si>
  <si>
    <t>15/09/2021</t>
  </si>
  <si>
    <t>00123054-00123126</t>
  </si>
  <si>
    <t>00123127</t>
  </si>
  <si>
    <t>JRC-JEL 2015</t>
  </si>
  <si>
    <t>J-406723126</t>
  </si>
  <si>
    <t>00123128-00123158</t>
  </si>
  <si>
    <t>00004381-00004484</t>
  </si>
  <si>
    <t>00014107-00014109</t>
  </si>
  <si>
    <t>00014110</t>
  </si>
  <si>
    <t>00014111-00014142</t>
  </si>
  <si>
    <t>00000025</t>
  </si>
  <si>
    <t>00014117</t>
  </si>
  <si>
    <t>OMAIRA HUERTA</t>
  </si>
  <si>
    <t>V11818214</t>
  </si>
  <si>
    <t>00119470-00119482</t>
  </si>
  <si>
    <t>00119483</t>
  </si>
  <si>
    <t>INVERCIONERS JHONATAN CHIKEN</t>
  </si>
  <si>
    <t>J-411693600</t>
  </si>
  <si>
    <t>00119484-00119532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</si>
  <si>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</si>
  <si>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</si>
  <si>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</si>
  <si>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</si>
  <si>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</si>
  <si>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</si>
  <si>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</si>
  <si>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</si>
  <si>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</si>
  <si>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01-09-21 HASTA 15-09-21</t>
  </si>
  <si>
    <t>1087</t>
  </si>
  <si>
    <t>1088</t>
  </si>
  <si>
    <t>1089</t>
  </si>
  <si>
    <t>1090</t>
  </si>
  <si>
    <t>1091</t>
  </si>
  <si>
    <t>1092</t>
  </si>
  <si>
    <t>1093</t>
  </si>
  <si>
    <t>1094</t>
  </si>
  <si>
    <t>1098</t>
  </si>
  <si>
    <t>1099</t>
  </si>
  <si>
    <t>00122305-00122378</t>
  </si>
  <si>
    <t>1095</t>
  </si>
  <si>
    <t>1096</t>
  </si>
  <si>
    <t>1097</t>
  </si>
  <si>
    <t>1100</t>
  </si>
  <si>
    <t>0037</t>
  </si>
  <si>
    <t>0038</t>
  </si>
  <si>
    <t>0039</t>
  </si>
  <si>
    <t>0040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</si>
  <si>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</si>
  <si>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</si>
  <si>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</si>
  <si>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</si>
  <si>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</si>
  <si>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</si>
  <si>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</si>
  <si>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</si>
  <si>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</si>
  <si>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</si>
  <si>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</si>
  <si>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</si>
  <si>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</si>
  <si>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</si>
  <si>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</si>
  <si>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</si>
  <si>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</si>
  <si>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</si>
  <si>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</si>
  <si>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</si>
  <si>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</si>
  <si>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</si>
  <si>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</si>
  <si>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</si>
  <si>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1936</t>
  </si>
  <si>
    <t>1937</t>
  </si>
  <si>
    <t>1938</t>
  </si>
  <si>
    <t>1939</t>
  </si>
  <si>
    <t>1940</t>
  </si>
  <si>
    <t>1941</t>
  </si>
  <si>
    <t>1942</t>
  </si>
  <si>
    <t>1943</t>
  </si>
  <si>
    <t>00119016-00119029</t>
  </si>
  <si>
    <t>1944</t>
  </si>
  <si>
    <t>1945</t>
  </si>
  <si>
    <t>1946</t>
  </si>
  <si>
    <t>1947</t>
  </si>
  <si>
    <t>1948</t>
  </si>
  <si>
    <t>1949</t>
  </si>
  <si>
    <t>1070</t>
  </si>
  <si>
    <t>00071960-00072070</t>
  </si>
  <si>
    <t>1071</t>
  </si>
  <si>
    <t>1072</t>
  </si>
  <si>
    <t>1073</t>
  </si>
  <si>
    <t>1074</t>
  </si>
  <si>
    <t>1075</t>
  </si>
  <si>
    <t>1076</t>
  </si>
  <si>
    <t>1077</t>
  </si>
  <si>
    <t>1078</t>
  </si>
  <si>
    <t>1101</t>
  </si>
  <si>
    <t>0052</t>
  </si>
  <si>
    <t>0187</t>
  </si>
  <si>
    <t>1950</t>
  </si>
  <si>
    <t>1079</t>
  </si>
  <si>
    <t>00072321</t>
  </si>
  <si>
    <t>CAJA SIN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</si>
</sst>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166" fontId="3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5ACEC-0EA6-4D59-8035-2BB5A6C113AE}">
  <dimension ref="A2:AP149"/>
  <sheetViews>
    <sheetView tabSelected="1" topLeftCell="K133" workbookViewId="0">
      <selection activeCell="F93" sqref="F93:F9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40" style="3" bestFit="1" customWidth="1"/>
    <col min="16" max="16" width="12.140625" style="3" bestFit="1" customWidth="1"/>
    <col min="17" max="17" width="18" style="8" bestFit="1" customWidth="1"/>
    <col min="18" max="18" width="5.140625" style="8" bestFit="1" customWidth="1"/>
    <col min="19" max="19" width="18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7" style="8" bestFit="1" customWidth="1"/>
    <col min="24" max="24" width="20" style="3" bestFit="1" customWidth="1"/>
    <col min="25" max="25" width="15.8554687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3.28515625" style="8" bestFit="1" customWidth="1"/>
    <col min="30" max="30" width="21.140625" style="3" bestFit="1" customWidth="1"/>
    <col min="31" max="31" width="12.28515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3.28515625" style="3" bestFit="1" customWidth="1"/>
  </cols>
  <sheetData>
    <row r="2" spans="1:42" s="2" customForma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0" t="s">
        <v>396</v>
      </c>
      <c r="B4" s="20"/>
      <c r="C4" s="20"/>
      <c r="D4" s="20"/>
      <c r="E4" s="20"/>
      <c r="F4" s="20"/>
      <c r="G4" s="20"/>
      <c r="H4" s="20"/>
      <c r="I4" s="2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9" t="s">
        <v>2</v>
      </c>
      <c r="B5" s="19"/>
      <c r="C5" s="19"/>
      <c r="D5" s="19"/>
      <c r="E5" s="19"/>
      <c r="F5" s="19"/>
      <c r="G5" s="19"/>
      <c r="H5" s="19"/>
      <c r="I5" s="1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397</v>
      </c>
      <c r="G8" s="13" t="s">
        <v>51</v>
      </c>
      <c r="H8" s="13" t="s">
        <v>52</v>
      </c>
      <c r="I8" s="15" t="s">
        <v>53</v>
      </c>
      <c r="J8" s="15" t="s">
        <v>53</v>
      </c>
      <c r="K8" s="15" t="s">
        <v>53</v>
      </c>
      <c r="L8" s="15" t="s">
        <v>53</v>
      </c>
      <c r="M8" s="15">
        <v>0</v>
      </c>
      <c r="N8" s="13" t="s">
        <v>53</v>
      </c>
      <c r="O8" s="13" t="s">
        <v>54</v>
      </c>
      <c r="P8" s="13" t="s">
        <v>53</v>
      </c>
      <c r="Q8" s="15">
        <f t="shared" ref="Q8:Q39" si="0">SUM(S8:AP8)</f>
        <v>103360564</v>
      </c>
      <c r="R8" s="15">
        <v>0</v>
      </c>
      <c r="S8" s="15">
        <v>33673100</v>
      </c>
      <c r="T8" s="15">
        <v>0</v>
      </c>
      <c r="U8" s="13" t="s">
        <v>50</v>
      </c>
      <c r="V8" s="15">
        <v>0</v>
      </c>
      <c r="W8" s="15">
        <v>60075400</v>
      </c>
      <c r="X8" s="13" t="s">
        <v>55</v>
      </c>
      <c r="Y8" s="15">
        <v>9612064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4" t="s">
        <v>53</v>
      </c>
      <c r="AN8" s="13" t="s">
        <v>53</v>
      </c>
      <c r="AO8" s="14" t="s">
        <v>53</v>
      </c>
      <c r="AP8" s="13" t="s">
        <v>53</v>
      </c>
    </row>
    <row r="9" spans="1:42" s="16" customFormat="1" x14ac:dyDescent="0.25">
      <c r="A9" s="13" t="s">
        <v>56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397</v>
      </c>
      <c r="G9" s="13" t="s">
        <v>51</v>
      </c>
      <c r="H9" s="13" t="s">
        <v>57</v>
      </c>
      <c r="I9" s="15" t="s">
        <v>53</v>
      </c>
      <c r="J9" s="15" t="s">
        <v>53</v>
      </c>
      <c r="K9" s="15" t="s">
        <v>53</v>
      </c>
      <c r="L9" s="15" t="s">
        <v>53</v>
      </c>
      <c r="M9" s="15">
        <v>0</v>
      </c>
      <c r="N9" s="13" t="s">
        <v>53</v>
      </c>
      <c r="O9" s="13" t="s">
        <v>58</v>
      </c>
      <c r="P9" s="13" t="s">
        <v>59</v>
      </c>
      <c r="Q9" s="15">
        <f t="shared" si="0"/>
        <v>57116782</v>
      </c>
      <c r="R9" s="15">
        <v>0</v>
      </c>
      <c r="S9" s="15">
        <v>41408700</v>
      </c>
      <c r="T9" s="15">
        <v>13541450</v>
      </c>
      <c r="U9" s="13" t="s">
        <v>55</v>
      </c>
      <c r="V9" s="15">
        <v>2166632</v>
      </c>
      <c r="W9" s="15">
        <v>0</v>
      </c>
      <c r="X9" s="13" t="s">
        <v>50</v>
      </c>
      <c r="Y9" s="15">
        <v>0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4" t="s">
        <v>53</v>
      </c>
      <c r="AN9" s="13" t="s">
        <v>53</v>
      </c>
      <c r="AO9" s="14" t="s">
        <v>53</v>
      </c>
      <c r="AP9" s="13" t="s">
        <v>53</v>
      </c>
    </row>
    <row r="10" spans="1:42" s="16" customFormat="1" x14ac:dyDescent="0.25">
      <c r="A10" s="13" t="s">
        <v>60</v>
      </c>
      <c r="B10" s="14" t="s">
        <v>46</v>
      </c>
      <c r="C10" s="13" t="s">
        <v>47</v>
      </c>
      <c r="D10" s="13" t="s">
        <v>48</v>
      </c>
      <c r="E10" s="13" t="s">
        <v>49</v>
      </c>
      <c r="F10" s="13" t="s">
        <v>397</v>
      </c>
      <c r="G10" s="13" t="s">
        <v>51</v>
      </c>
      <c r="H10" s="13" t="s">
        <v>61</v>
      </c>
      <c r="I10" s="15" t="s">
        <v>53</v>
      </c>
      <c r="J10" s="15" t="s">
        <v>53</v>
      </c>
      <c r="K10" s="15" t="s">
        <v>53</v>
      </c>
      <c r="L10" s="15" t="s">
        <v>53</v>
      </c>
      <c r="M10" s="15">
        <v>0</v>
      </c>
      <c r="N10" s="13" t="s">
        <v>53</v>
      </c>
      <c r="O10" s="13" t="s">
        <v>54</v>
      </c>
      <c r="P10" s="13" t="s">
        <v>53</v>
      </c>
      <c r="Q10" s="15">
        <f t="shared" si="0"/>
        <v>3022512360.71</v>
      </c>
      <c r="R10" s="15">
        <v>0</v>
      </c>
      <c r="S10" s="15">
        <v>2058290353.25</v>
      </c>
      <c r="T10" s="15">
        <v>0</v>
      </c>
      <c r="U10" s="13" t="s">
        <v>50</v>
      </c>
      <c r="V10" s="15">
        <v>0</v>
      </c>
      <c r="W10" s="15">
        <v>831225868.5</v>
      </c>
      <c r="X10" s="13" t="s">
        <v>55</v>
      </c>
      <c r="Y10" s="15">
        <v>132996138.95999999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4" t="s">
        <v>53</v>
      </c>
      <c r="AN10" s="13" t="s">
        <v>53</v>
      </c>
      <c r="AO10" s="14" t="s">
        <v>53</v>
      </c>
      <c r="AP10" s="13" t="s">
        <v>53</v>
      </c>
    </row>
    <row r="11" spans="1:42" s="16" customFormat="1" x14ac:dyDescent="0.25">
      <c r="A11" s="13" t="s">
        <v>62</v>
      </c>
      <c r="B11" s="14" t="s">
        <v>46</v>
      </c>
      <c r="C11" s="13" t="s">
        <v>47</v>
      </c>
      <c r="D11" s="13" t="s">
        <v>63</v>
      </c>
      <c r="E11" s="13" t="s">
        <v>64</v>
      </c>
      <c r="F11" s="13" t="s">
        <v>412</v>
      </c>
      <c r="G11" s="13" t="s">
        <v>51</v>
      </c>
      <c r="H11" s="13" t="s">
        <v>65</v>
      </c>
      <c r="I11" s="15" t="s">
        <v>53</v>
      </c>
      <c r="J11" s="15" t="s">
        <v>53</v>
      </c>
      <c r="K11" s="15" t="s">
        <v>53</v>
      </c>
      <c r="L11" s="15" t="s">
        <v>53</v>
      </c>
      <c r="M11" s="15">
        <v>0</v>
      </c>
      <c r="N11" s="13" t="s">
        <v>53</v>
      </c>
      <c r="O11" s="13" t="s">
        <v>54</v>
      </c>
      <c r="P11" s="13" t="s">
        <v>53</v>
      </c>
      <c r="Q11" s="15">
        <f t="shared" si="0"/>
        <v>1588832982.3199999</v>
      </c>
      <c r="R11" s="15">
        <v>0</v>
      </c>
      <c r="S11" s="15">
        <v>1158810975</v>
      </c>
      <c r="T11" s="15">
        <v>0</v>
      </c>
      <c r="U11" s="13" t="s">
        <v>50</v>
      </c>
      <c r="V11" s="15">
        <v>0</v>
      </c>
      <c r="W11" s="15">
        <v>370708627</v>
      </c>
      <c r="X11" s="13" t="s">
        <v>50</v>
      </c>
      <c r="Y11" s="15">
        <v>59313380.32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4" t="s">
        <v>53</v>
      </c>
      <c r="AN11" s="13" t="s">
        <v>53</v>
      </c>
      <c r="AO11" s="14" t="s">
        <v>53</v>
      </c>
      <c r="AP11" s="13" t="s">
        <v>53</v>
      </c>
    </row>
    <row r="12" spans="1:42" s="16" customFormat="1" x14ac:dyDescent="0.25">
      <c r="A12" s="13" t="s">
        <v>66</v>
      </c>
      <c r="B12" s="14" t="s">
        <v>46</v>
      </c>
      <c r="C12" s="13" t="s">
        <v>47</v>
      </c>
      <c r="D12" s="13" t="s">
        <v>67</v>
      </c>
      <c r="E12" s="13" t="s">
        <v>68</v>
      </c>
      <c r="F12" s="13" t="s">
        <v>426</v>
      </c>
      <c r="G12" s="13" t="s">
        <v>51</v>
      </c>
      <c r="H12" s="13" t="s">
        <v>69</v>
      </c>
      <c r="I12" s="15" t="s">
        <v>53</v>
      </c>
      <c r="J12" s="15" t="s">
        <v>53</v>
      </c>
      <c r="K12" s="15" t="s">
        <v>53</v>
      </c>
      <c r="L12" s="15" t="s">
        <v>53</v>
      </c>
      <c r="M12" s="15">
        <v>0</v>
      </c>
      <c r="N12" s="13" t="s">
        <v>53</v>
      </c>
      <c r="O12" s="13" t="s">
        <v>54</v>
      </c>
      <c r="P12" s="13" t="s">
        <v>53</v>
      </c>
      <c r="Q12" s="15">
        <f t="shared" si="0"/>
        <v>2267079848.6399999</v>
      </c>
      <c r="R12" s="15">
        <v>0</v>
      </c>
      <c r="S12" s="15">
        <v>1766013407</v>
      </c>
      <c r="T12" s="15">
        <v>0</v>
      </c>
      <c r="U12" s="13" t="s">
        <v>50</v>
      </c>
      <c r="V12" s="15">
        <v>0</v>
      </c>
      <c r="W12" s="15">
        <v>431953829</v>
      </c>
      <c r="X12" s="13" t="s">
        <v>55</v>
      </c>
      <c r="Y12" s="15">
        <v>69112612.640000001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4" t="s">
        <v>53</v>
      </c>
      <c r="AN12" s="13" t="s">
        <v>53</v>
      </c>
      <c r="AO12" s="14" t="s">
        <v>53</v>
      </c>
      <c r="AP12" s="13" t="s">
        <v>53</v>
      </c>
    </row>
    <row r="13" spans="1:42" s="16" customFormat="1" x14ac:dyDescent="0.25">
      <c r="A13" s="13" t="s">
        <v>70</v>
      </c>
      <c r="B13" s="14" t="s">
        <v>46</v>
      </c>
      <c r="C13" s="13" t="s">
        <v>47</v>
      </c>
      <c r="D13" s="13" t="s">
        <v>71</v>
      </c>
      <c r="E13" s="13" t="s">
        <v>72</v>
      </c>
      <c r="F13" s="13" t="s">
        <v>440</v>
      </c>
      <c r="G13" s="13" t="s">
        <v>51</v>
      </c>
      <c r="H13" s="13" t="s">
        <v>73</v>
      </c>
      <c r="I13" s="15" t="s">
        <v>53</v>
      </c>
      <c r="J13" s="15" t="s">
        <v>53</v>
      </c>
      <c r="K13" s="15" t="s">
        <v>53</v>
      </c>
      <c r="L13" s="15" t="s">
        <v>53</v>
      </c>
      <c r="M13" s="15">
        <v>0</v>
      </c>
      <c r="N13" s="13" t="s">
        <v>53</v>
      </c>
      <c r="O13" s="13" t="s">
        <v>54</v>
      </c>
      <c r="P13" s="13" t="s">
        <v>53</v>
      </c>
      <c r="Q13" s="15">
        <f t="shared" si="0"/>
        <v>51276553.399999999</v>
      </c>
      <c r="R13" s="15">
        <v>0</v>
      </c>
      <c r="S13" s="15">
        <v>39732100</v>
      </c>
      <c r="T13" s="15">
        <v>0</v>
      </c>
      <c r="U13" s="13" t="s">
        <v>50</v>
      </c>
      <c r="V13" s="15">
        <v>0</v>
      </c>
      <c r="W13" s="15">
        <v>9952115</v>
      </c>
      <c r="X13" s="13" t="s">
        <v>50</v>
      </c>
      <c r="Y13" s="15">
        <v>1592338.4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4" t="s">
        <v>53</v>
      </c>
      <c r="AN13" s="13" t="s">
        <v>53</v>
      </c>
      <c r="AO13" s="14" t="s">
        <v>53</v>
      </c>
      <c r="AP13" s="13" t="s">
        <v>53</v>
      </c>
    </row>
    <row r="14" spans="1:42" s="16" customFormat="1" x14ac:dyDescent="0.25">
      <c r="A14" s="13" t="s">
        <v>74</v>
      </c>
      <c r="B14" s="14" t="s">
        <v>46</v>
      </c>
      <c r="C14" s="13" t="s">
        <v>47</v>
      </c>
      <c r="D14" s="13" t="s">
        <v>71</v>
      </c>
      <c r="E14" s="13" t="s">
        <v>72</v>
      </c>
      <c r="F14" s="13" t="s">
        <v>440</v>
      </c>
      <c r="G14" s="13" t="s">
        <v>51</v>
      </c>
      <c r="H14" s="13" t="s">
        <v>75</v>
      </c>
      <c r="I14" s="15" t="s">
        <v>53</v>
      </c>
      <c r="J14" s="15" t="s">
        <v>53</v>
      </c>
      <c r="K14" s="15" t="s">
        <v>53</v>
      </c>
      <c r="L14" s="15" t="s">
        <v>53</v>
      </c>
      <c r="M14" s="15">
        <v>0</v>
      </c>
      <c r="N14" s="13" t="s">
        <v>53</v>
      </c>
      <c r="O14" s="13" t="s">
        <v>76</v>
      </c>
      <c r="P14" s="13" t="s">
        <v>77</v>
      </c>
      <c r="Q14" s="15">
        <f t="shared" si="0"/>
        <v>43575000</v>
      </c>
      <c r="R14" s="15">
        <v>0</v>
      </c>
      <c r="S14" s="15">
        <v>43575000</v>
      </c>
      <c r="T14" s="15">
        <v>0</v>
      </c>
      <c r="U14" s="13" t="s">
        <v>50</v>
      </c>
      <c r="V14" s="15">
        <v>0</v>
      </c>
      <c r="W14" s="15">
        <v>0</v>
      </c>
      <c r="X14" s="13" t="s">
        <v>50</v>
      </c>
      <c r="Y14" s="15">
        <v>0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4" t="s">
        <v>53</v>
      </c>
      <c r="AN14" s="13" t="s">
        <v>53</v>
      </c>
      <c r="AO14" s="14" t="s">
        <v>53</v>
      </c>
      <c r="AP14" s="13" t="s">
        <v>53</v>
      </c>
    </row>
    <row r="15" spans="1:42" s="16" customFormat="1" x14ac:dyDescent="0.25">
      <c r="A15" s="13" t="s">
        <v>78</v>
      </c>
      <c r="B15" s="14" t="s">
        <v>46</v>
      </c>
      <c r="C15" s="13" t="s">
        <v>47</v>
      </c>
      <c r="D15" s="13" t="s">
        <v>71</v>
      </c>
      <c r="E15" s="13" t="s">
        <v>72</v>
      </c>
      <c r="F15" s="13" t="s">
        <v>440</v>
      </c>
      <c r="G15" s="13" t="s">
        <v>51</v>
      </c>
      <c r="H15" s="13" t="s">
        <v>79</v>
      </c>
      <c r="I15" s="15" t="s">
        <v>53</v>
      </c>
      <c r="J15" s="15" t="s">
        <v>53</v>
      </c>
      <c r="K15" s="15" t="s">
        <v>53</v>
      </c>
      <c r="L15" s="15" t="s">
        <v>53</v>
      </c>
      <c r="M15" s="15">
        <v>0</v>
      </c>
      <c r="N15" s="13" t="s">
        <v>53</v>
      </c>
      <c r="O15" s="13" t="s">
        <v>54</v>
      </c>
      <c r="P15" s="13" t="s">
        <v>53</v>
      </c>
      <c r="Q15" s="15">
        <f t="shared" si="0"/>
        <v>290422609.19999999</v>
      </c>
      <c r="R15" s="15">
        <v>0</v>
      </c>
      <c r="S15" s="15">
        <v>178238116</v>
      </c>
      <c r="T15" s="15">
        <v>0</v>
      </c>
      <c r="U15" s="13" t="s">
        <v>50</v>
      </c>
      <c r="V15" s="15">
        <v>0</v>
      </c>
      <c r="W15" s="15">
        <v>96710770</v>
      </c>
      <c r="X15" s="13" t="s">
        <v>55</v>
      </c>
      <c r="Y15" s="15">
        <v>15473723.199999999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4" t="s">
        <v>53</v>
      </c>
      <c r="AN15" s="13" t="s">
        <v>53</v>
      </c>
      <c r="AO15" s="14" t="s">
        <v>53</v>
      </c>
      <c r="AP15" s="13" t="s">
        <v>53</v>
      </c>
    </row>
    <row r="16" spans="1:42" s="16" customFormat="1" x14ac:dyDescent="0.25">
      <c r="A16" s="13" t="s">
        <v>80</v>
      </c>
      <c r="B16" s="14" t="s">
        <v>88</v>
      </c>
      <c r="C16" s="13" t="s">
        <v>47</v>
      </c>
      <c r="D16" s="13" t="s">
        <v>48</v>
      </c>
      <c r="E16" s="13" t="s">
        <v>49</v>
      </c>
      <c r="F16" s="13" t="s">
        <v>398</v>
      </c>
      <c r="G16" s="13" t="s">
        <v>51</v>
      </c>
      <c r="H16" s="13" t="s">
        <v>89</v>
      </c>
      <c r="I16" s="15" t="s">
        <v>53</v>
      </c>
      <c r="J16" s="15" t="s">
        <v>53</v>
      </c>
      <c r="K16" s="15" t="s">
        <v>53</v>
      </c>
      <c r="L16" s="15" t="s">
        <v>53</v>
      </c>
      <c r="M16" s="15">
        <v>0</v>
      </c>
      <c r="N16" s="13" t="s">
        <v>53</v>
      </c>
      <c r="O16" s="13" t="s">
        <v>54</v>
      </c>
      <c r="P16" s="13" t="s">
        <v>53</v>
      </c>
      <c r="Q16" s="15">
        <f t="shared" si="0"/>
        <v>1744221819.76</v>
      </c>
      <c r="R16" s="15">
        <v>0</v>
      </c>
      <c r="S16" s="15">
        <v>1313343374</v>
      </c>
      <c r="T16" s="15">
        <v>0</v>
      </c>
      <c r="U16" s="13" t="s">
        <v>50</v>
      </c>
      <c r="V16" s="15">
        <v>0</v>
      </c>
      <c r="W16" s="15">
        <v>371446936</v>
      </c>
      <c r="X16" s="13" t="s">
        <v>50</v>
      </c>
      <c r="Y16" s="15">
        <v>59431509.759999998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4" t="s">
        <v>53</v>
      </c>
      <c r="AN16" s="13" t="s">
        <v>53</v>
      </c>
      <c r="AO16" s="14" t="s">
        <v>53</v>
      </c>
      <c r="AP16" s="13" t="s">
        <v>53</v>
      </c>
    </row>
    <row r="17" spans="1:42" s="16" customFormat="1" x14ac:dyDescent="0.25">
      <c r="A17" s="13" t="s">
        <v>83</v>
      </c>
      <c r="B17" s="14" t="s">
        <v>88</v>
      </c>
      <c r="C17" s="13" t="s">
        <v>47</v>
      </c>
      <c r="D17" s="13" t="s">
        <v>48</v>
      </c>
      <c r="E17" s="13" t="s">
        <v>49</v>
      </c>
      <c r="F17" s="13" t="s">
        <v>398</v>
      </c>
      <c r="G17" s="13" t="s">
        <v>91</v>
      </c>
      <c r="H17" s="13" t="s">
        <v>53</v>
      </c>
      <c r="I17" s="15" t="s">
        <v>92</v>
      </c>
      <c r="J17" s="15" t="s">
        <v>53</v>
      </c>
      <c r="K17" s="15" t="s">
        <v>93</v>
      </c>
      <c r="L17" s="15" t="s">
        <v>88</v>
      </c>
      <c r="M17" s="15">
        <v>59040000</v>
      </c>
      <c r="N17" s="13" t="s">
        <v>94</v>
      </c>
      <c r="O17" s="13" t="s">
        <v>95</v>
      </c>
      <c r="P17" s="13" t="s">
        <v>96</v>
      </c>
      <c r="Q17" s="15">
        <f t="shared" si="0"/>
        <v>-59040000</v>
      </c>
      <c r="R17" s="15">
        <v>0</v>
      </c>
      <c r="S17" s="15">
        <v>-59040000</v>
      </c>
      <c r="T17" s="15">
        <v>0</v>
      </c>
      <c r="U17" s="13" t="s">
        <v>50</v>
      </c>
      <c r="V17" s="15">
        <v>0</v>
      </c>
      <c r="W17" s="15">
        <v>0</v>
      </c>
      <c r="X17" s="13" t="s">
        <v>50</v>
      </c>
      <c r="Y17" s="15">
        <v>0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4" t="s">
        <v>53</v>
      </c>
      <c r="AN17" s="13" t="s">
        <v>53</v>
      </c>
      <c r="AO17" s="14" t="s">
        <v>53</v>
      </c>
      <c r="AP17" s="13" t="s">
        <v>53</v>
      </c>
    </row>
    <row r="18" spans="1:42" s="16" customFormat="1" x14ac:dyDescent="0.25">
      <c r="A18" s="13" t="s">
        <v>87</v>
      </c>
      <c r="B18" s="14" t="s">
        <v>88</v>
      </c>
      <c r="C18" s="13" t="s">
        <v>47</v>
      </c>
      <c r="D18" s="13" t="s">
        <v>63</v>
      </c>
      <c r="E18" s="13" t="s">
        <v>64</v>
      </c>
      <c r="F18" s="13" t="s">
        <v>413</v>
      </c>
      <c r="G18" s="13" t="s">
        <v>51</v>
      </c>
      <c r="H18" s="13" t="s">
        <v>98</v>
      </c>
      <c r="I18" s="15" t="s">
        <v>53</v>
      </c>
      <c r="J18" s="15" t="s">
        <v>53</v>
      </c>
      <c r="K18" s="15" t="s">
        <v>53</v>
      </c>
      <c r="L18" s="15" t="s">
        <v>53</v>
      </c>
      <c r="M18" s="15">
        <v>0</v>
      </c>
      <c r="N18" s="13" t="s">
        <v>53</v>
      </c>
      <c r="O18" s="13" t="s">
        <v>54</v>
      </c>
      <c r="P18" s="13" t="s">
        <v>53</v>
      </c>
      <c r="Q18" s="15">
        <f t="shared" si="0"/>
        <v>2574442279.79</v>
      </c>
      <c r="R18" s="15">
        <v>0</v>
      </c>
      <c r="S18" s="15">
        <v>1895741830.75</v>
      </c>
      <c r="T18" s="15">
        <v>0</v>
      </c>
      <c r="U18" s="13" t="s">
        <v>50</v>
      </c>
      <c r="V18" s="15">
        <v>0</v>
      </c>
      <c r="W18" s="15">
        <v>585086594</v>
      </c>
      <c r="X18" s="13" t="s">
        <v>55</v>
      </c>
      <c r="Y18" s="15">
        <v>93613855.039999992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4" t="s">
        <v>53</v>
      </c>
      <c r="AN18" s="13" t="s">
        <v>53</v>
      </c>
      <c r="AO18" s="14" t="s">
        <v>53</v>
      </c>
      <c r="AP18" s="13" t="s">
        <v>53</v>
      </c>
    </row>
    <row r="19" spans="1:42" s="16" customFormat="1" x14ac:dyDescent="0.25">
      <c r="A19" s="13" t="s">
        <v>90</v>
      </c>
      <c r="B19" s="14" t="s">
        <v>88</v>
      </c>
      <c r="C19" s="13" t="s">
        <v>47</v>
      </c>
      <c r="D19" s="13" t="s">
        <v>67</v>
      </c>
      <c r="E19" s="13" t="s">
        <v>68</v>
      </c>
      <c r="F19" s="13" t="s">
        <v>427</v>
      </c>
      <c r="G19" s="13" t="s">
        <v>51</v>
      </c>
      <c r="H19" s="13" t="s">
        <v>100</v>
      </c>
      <c r="I19" s="15" t="s">
        <v>53</v>
      </c>
      <c r="J19" s="15" t="s">
        <v>53</v>
      </c>
      <c r="K19" s="15" t="s">
        <v>53</v>
      </c>
      <c r="L19" s="15" t="s">
        <v>53</v>
      </c>
      <c r="M19" s="15">
        <v>0</v>
      </c>
      <c r="N19" s="13" t="s">
        <v>53</v>
      </c>
      <c r="O19" s="13" t="s">
        <v>54</v>
      </c>
      <c r="P19" s="13" t="s">
        <v>53</v>
      </c>
      <c r="Q19" s="15">
        <f t="shared" si="0"/>
        <v>2265644205.0799999</v>
      </c>
      <c r="R19" s="15">
        <v>0</v>
      </c>
      <c r="S19" s="15">
        <v>1692317061</v>
      </c>
      <c r="T19" s="15">
        <v>0</v>
      </c>
      <c r="U19" s="13" t="s">
        <v>50</v>
      </c>
      <c r="V19" s="15">
        <v>0</v>
      </c>
      <c r="W19" s="15">
        <v>494247538</v>
      </c>
      <c r="X19" s="13" t="s">
        <v>50</v>
      </c>
      <c r="Y19" s="15">
        <v>79079606.079999998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4" t="s">
        <v>53</v>
      </c>
      <c r="AN19" s="13" t="s">
        <v>53</v>
      </c>
      <c r="AO19" s="14" t="s">
        <v>53</v>
      </c>
      <c r="AP19" s="13" t="s">
        <v>53</v>
      </c>
    </row>
    <row r="20" spans="1:42" s="16" customFormat="1" x14ac:dyDescent="0.25">
      <c r="A20" s="13" t="s">
        <v>97</v>
      </c>
      <c r="B20" s="14" t="s">
        <v>88</v>
      </c>
      <c r="C20" s="13" t="s">
        <v>47</v>
      </c>
      <c r="D20" s="13" t="s">
        <v>71</v>
      </c>
      <c r="E20" s="13" t="s">
        <v>72</v>
      </c>
      <c r="F20" s="13" t="s">
        <v>441</v>
      </c>
      <c r="G20" s="13" t="s">
        <v>51</v>
      </c>
      <c r="H20" s="13" t="s">
        <v>102</v>
      </c>
      <c r="I20" s="15" t="s">
        <v>53</v>
      </c>
      <c r="J20" s="15" t="s">
        <v>53</v>
      </c>
      <c r="K20" s="15" t="s">
        <v>53</v>
      </c>
      <c r="L20" s="15" t="s">
        <v>53</v>
      </c>
      <c r="M20" s="15">
        <v>0</v>
      </c>
      <c r="N20" s="13" t="s">
        <v>53</v>
      </c>
      <c r="O20" s="13" t="s">
        <v>54</v>
      </c>
      <c r="P20" s="13" t="s">
        <v>53</v>
      </c>
      <c r="Q20" s="15">
        <f t="shared" si="0"/>
        <v>1256644270.5</v>
      </c>
      <c r="R20" s="15">
        <v>0</v>
      </c>
      <c r="S20" s="15">
        <v>1135004350.5</v>
      </c>
      <c r="T20" s="15">
        <v>0</v>
      </c>
      <c r="U20" s="13" t="s">
        <v>50</v>
      </c>
      <c r="V20" s="15">
        <v>0</v>
      </c>
      <c r="W20" s="15">
        <v>104862000</v>
      </c>
      <c r="X20" s="13" t="s">
        <v>55</v>
      </c>
      <c r="Y20" s="15">
        <v>16777920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4" t="s">
        <v>53</v>
      </c>
      <c r="AN20" s="13" t="s">
        <v>53</v>
      </c>
      <c r="AO20" s="14" t="s">
        <v>53</v>
      </c>
      <c r="AP20" s="13" t="s">
        <v>53</v>
      </c>
    </row>
    <row r="21" spans="1:42" s="16" customFormat="1" x14ac:dyDescent="0.25">
      <c r="A21" s="13" t="s">
        <v>99</v>
      </c>
      <c r="B21" s="14" t="s">
        <v>103</v>
      </c>
      <c r="C21" s="13" t="s">
        <v>47</v>
      </c>
      <c r="D21" s="13" t="s">
        <v>48</v>
      </c>
      <c r="E21" s="13" t="s">
        <v>49</v>
      </c>
      <c r="F21" s="13" t="s">
        <v>399</v>
      </c>
      <c r="G21" s="13" t="s">
        <v>51</v>
      </c>
      <c r="H21" s="13" t="s">
        <v>106</v>
      </c>
      <c r="I21" s="15" t="s">
        <v>53</v>
      </c>
      <c r="J21" s="15" t="s">
        <v>53</v>
      </c>
      <c r="K21" s="15" t="s">
        <v>53</v>
      </c>
      <c r="L21" s="15" t="s">
        <v>53</v>
      </c>
      <c r="M21" s="15">
        <v>0</v>
      </c>
      <c r="N21" s="13" t="s">
        <v>53</v>
      </c>
      <c r="O21" s="13" t="s">
        <v>54</v>
      </c>
      <c r="P21" s="13" t="s">
        <v>53</v>
      </c>
      <c r="Q21" s="15">
        <f t="shared" si="0"/>
        <v>3658170988.8400002</v>
      </c>
      <c r="R21" s="15">
        <v>0</v>
      </c>
      <c r="S21" s="15">
        <v>2519135032</v>
      </c>
      <c r="T21" s="15">
        <v>0</v>
      </c>
      <c r="U21" s="13" t="s">
        <v>50</v>
      </c>
      <c r="V21" s="15">
        <v>0</v>
      </c>
      <c r="W21" s="15">
        <v>981927549</v>
      </c>
      <c r="X21" s="13" t="s">
        <v>55</v>
      </c>
      <c r="Y21" s="15">
        <v>157108407.84000003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4" t="s">
        <v>53</v>
      </c>
      <c r="AN21" s="13" t="s">
        <v>53</v>
      </c>
      <c r="AO21" s="14" t="s">
        <v>53</v>
      </c>
      <c r="AP21" s="13" t="s">
        <v>53</v>
      </c>
    </row>
    <row r="22" spans="1:42" s="16" customFormat="1" x14ac:dyDescent="0.25">
      <c r="A22" s="13" t="s">
        <v>101</v>
      </c>
      <c r="B22" s="14" t="s">
        <v>103</v>
      </c>
      <c r="C22" s="13" t="s">
        <v>47</v>
      </c>
      <c r="D22" s="13" t="s">
        <v>63</v>
      </c>
      <c r="E22" s="13" t="s">
        <v>64</v>
      </c>
      <c r="F22" s="13" t="s">
        <v>414</v>
      </c>
      <c r="G22" s="13" t="s">
        <v>51</v>
      </c>
      <c r="H22" s="13" t="s">
        <v>108</v>
      </c>
      <c r="I22" s="15" t="s">
        <v>53</v>
      </c>
      <c r="J22" s="15" t="s">
        <v>53</v>
      </c>
      <c r="K22" s="15" t="s">
        <v>53</v>
      </c>
      <c r="L22" s="15" t="s">
        <v>53</v>
      </c>
      <c r="M22" s="15">
        <v>0</v>
      </c>
      <c r="N22" s="13" t="s">
        <v>53</v>
      </c>
      <c r="O22" s="13" t="s">
        <v>54</v>
      </c>
      <c r="P22" s="13" t="s">
        <v>53</v>
      </c>
      <c r="Q22" s="15">
        <f t="shared" si="0"/>
        <v>649915271.24000001</v>
      </c>
      <c r="R22" s="15">
        <v>0</v>
      </c>
      <c r="S22" s="15">
        <v>457972433</v>
      </c>
      <c r="T22" s="15">
        <v>0</v>
      </c>
      <c r="U22" s="13" t="s">
        <v>50</v>
      </c>
      <c r="V22" s="15">
        <v>0</v>
      </c>
      <c r="W22" s="15">
        <v>165467964</v>
      </c>
      <c r="X22" s="13" t="s">
        <v>50</v>
      </c>
      <c r="Y22" s="15">
        <v>26474874.240000002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4" t="s">
        <v>53</v>
      </c>
      <c r="AN22" s="13" t="s">
        <v>53</v>
      </c>
      <c r="AO22" s="14" t="s">
        <v>53</v>
      </c>
      <c r="AP22" s="13" t="s">
        <v>53</v>
      </c>
    </row>
    <row r="23" spans="1:42" s="16" customFormat="1" x14ac:dyDescent="0.25">
      <c r="A23" s="13" t="s">
        <v>55</v>
      </c>
      <c r="B23" s="14" t="s">
        <v>103</v>
      </c>
      <c r="C23" s="13" t="s">
        <v>47</v>
      </c>
      <c r="D23" s="13" t="s">
        <v>63</v>
      </c>
      <c r="E23" s="13" t="s">
        <v>64</v>
      </c>
      <c r="F23" s="13" t="s">
        <v>414</v>
      </c>
      <c r="G23" s="13" t="s">
        <v>51</v>
      </c>
      <c r="H23" s="13" t="s">
        <v>110</v>
      </c>
      <c r="I23" s="15" t="s">
        <v>53</v>
      </c>
      <c r="J23" s="15" t="s">
        <v>53</v>
      </c>
      <c r="K23" s="15" t="s">
        <v>53</v>
      </c>
      <c r="L23" s="15" t="s">
        <v>53</v>
      </c>
      <c r="M23" s="15">
        <v>0</v>
      </c>
      <c r="N23" s="13" t="s">
        <v>53</v>
      </c>
      <c r="O23" s="13" t="s">
        <v>111</v>
      </c>
      <c r="P23" s="13" t="s">
        <v>112</v>
      </c>
      <c r="Q23" s="15">
        <f t="shared" si="0"/>
        <v>9060180</v>
      </c>
      <c r="R23" s="15">
        <v>0</v>
      </c>
      <c r="S23" s="15">
        <v>0</v>
      </c>
      <c r="T23" s="15">
        <v>7810500</v>
      </c>
      <c r="U23" s="13" t="s">
        <v>55</v>
      </c>
      <c r="V23" s="15">
        <v>1249680</v>
      </c>
      <c r="W23" s="15">
        <v>0</v>
      </c>
      <c r="X23" s="13" t="s">
        <v>50</v>
      </c>
      <c r="Y23" s="15">
        <v>0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53</v>
      </c>
      <c r="AN23" s="13" t="s">
        <v>53</v>
      </c>
      <c r="AO23" s="14" t="s">
        <v>53</v>
      </c>
      <c r="AP23" s="13" t="s">
        <v>53</v>
      </c>
    </row>
    <row r="24" spans="1:42" s="16" customFormat="1" x14ac:dyDescent="0.25">
      <c r="A24" s="13" t="s">
        <v>104</v>
      </c>
      <c r="B24" s="14" t="s">
        <v>103</v>
      </c>
      <c r="C24" s="13" t="s">
        <v>47</v>
      </c>
      <c r="D24" s="13" t="s">
        <v>63</v>
      </c>
      <c r="E24" s="13" t="s">
        <v>64</v>
      </c>
      <c r="F24" s="13" t="s">
        <v>414</v>
      </c>
      <c r="G24" s="13" t="s">
        <v>51</v>
      </c>
      <c r="H24" s="13" t="s">
        <v>114</v>
      </c>
      <c r="I24" s="15" t="s">
        <v>53</v>
      </c>
      <c r="J24" s="15" t="s">
        <v>53</v>
      </c>
      <c r="K24" s="15" t="s">
        <v>53</v>
      </c>
      <c r="L24" s="15" t="s">
        <v>53</v>
      </c>
      <c r="M24" s="15">
        <v>0</v>
      </c>
      <c r="N24" s="13" t="s">
        <v>53</v>
      </c>
      <c r="O24" s="13" t="s">
        <v>54</v>
      </c>
      <c r="P24" s="13" t="s">
        <v>53</v>
      </c>
      <c r="Q24" s="15">
        <f t="shared" si="0"/>
        <v>2130730886.6400001</v>
      </c>
      <c r="R24" s="15">
        <v>0</v>
      </c>
      <c r="S24" s="15">
        <v>1612037926</v>
      </c>
      <c r="T24" s="15">
        <v>0</v>
      </c>
      <c r="U24" s="13" t="s">
        <v>50</v>
      </c>
      <c r="V24" s="15">
        <v>0</v>
      </c>
      <c r="W24" s="15">
        <v>447149104</v>
      </c>
      <c r="X24" s="13" t="s">
        <v>55</v>
      </c>
      <c r="Y24" s="15">
        <v>71543856.640000001</v>
      </c>
      <c r="Z24" s="15">
        <v>0</v>
      </c>
      <c r="AA24" s="13" t="s">
        <v>50</v>
      </c>
      <c r="AB24" s="15">
        <v>0</v>
      </c>
      <c r="AC24" s="15">
        <v>0</v>
      </c>
      <c r="AD24" s="13" t="s">
        <v>50</v>
      </c>
      <c r="AE24" s="15">
        <v>0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4" t="s">
        <v>53</v>
      </c>
      <c r="AN24" s="13" t="s">
        <v>53</v>
      </c>
      <c r="AO24" s="14" t="s">
        <v>53</v>
      </c>
      <c r="AP24" s="13" t="s">
        <v>53</v>
      </c>
    </row>
    <row r="25" spans="1:42" s="16" customFormat="1" x14ac:dyDescent="0.25">
      <c r="A25" s="13" t="s">
        <v>105</v>
      </c>
      <c r="B25" s="14" t="s">
        <v>103</v>
      </c>
      <c r="C25" s="13" t="s">
        <v>47</v>
      </c>
      <c r="D25" s="13" t="s">
        <v>67</v>
      </c>
      <c r="E25" s="13" t="s">
        <v>68</v>
      </c>
      <c r="F25" s="13" t="s">
        <v>428</v>
      </c>
      <c r="G25" s="13" t="s">
        <v>51</v>
      </c>
      <c r="H25" s="13" t="s">
        <v>116</v>
      </c>
      <c r="I25" s="15" t="s">
        <v>53</v>
      </c>
      <c r="J25" s="15" t="s">
        <v>53</v>
      </c>
      <c r="K25" s="15" t="s">
        <v>53</v>
      </c>
      <c r="L25" s="15" t="s">
        <v>53</v>
      </c>
      <c r="M25" s="15">
        <v>0</v>
      </c>
      <c r="N25" s="13" t="s">
        <v>53</v>
      </c>
      <c r="O25" s="13" t="s">
        <v>54</v>
      </c>
      <c r="P25" s="13" t="s">
        <v>53</v>
      </c>
      <c r="Q25" s="15">
        <f t="shared" si="0"/>
        <v>2218441565.8400002</v>
      </c>
      <c r="R25" s="15">
        <v>0</v>
      </c>
      <c r="S25" s="15">
        <v>1855342891</v>
      </c>
      <c r="T25" s="15">
        <v>0</v>
      </c>
      <c r="U25" s="13" t="s">
        <v>50</v>
      </c>
      <c r="V25" s="15">
        <v>0</v>
      </c>
      <c r="W25" s="15">
        <v>313016099</v>
      </c>
      <c r="X25" s="13" t="s">
        <v>50</v>
      </c>
      <c r="Y25" s="15">
        <v>50082575.839999996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4" t="s">
        <v>53</v>
      </c>
      <c r="AN25" s="13" t="s">
        <v>53</v>
      </c>
      <c r="AO25" s="14" t="s">
        <v>53</v>
      </c>
      <c r="AP25" s="13" t="s">
        <v>53</v>
      </c>
    </row>
    <row r="26" spans="1:42" s="16" customFormat="1" x14ac:dyDescent="0.25">
      <c r="A26" s="13" t="s">
        <v>107</v>
      </c>
      <c r="B26" s="14" t="s">
        <v>103</v>
      </c>
      <c r="C26" s="13" t="s">
        <v>47</v>
      </c>
      <c r="D26" s="13" t="s">
        <v>71</v>
      </c>
      <c r="E26" s="13" t="s">
        <v>72</v>
      </c>
      <c r="F26" s="13" t="s">
        <v>442</v>
      </c>
      <c r="G26" s="13" t="s">
        <v>51</v>
      </c>
      <c r="H26" s="13" t="s">
        <v>118</v>
      </c>
      <c r="I26" s="15" t="s">
        <v>53</v>
      </c>
      <c r="J26" s="15" t="s">
        <v>53</v>
      </c>
      <c r="K26" s="15" t="s">
        <v>53</v>
      </c>
      <c r="L26" s="15" t="s">
        <v>53</v>
      </c>
      <c r="M26" s="15">
        <v>0</v>
      </c>
      <c r="N26" s="13" t="s">
        <v>53</v>
      </c>
      <c r="O26" s="13" t="s">
        <v>54</v>
      </c>
      <c r="P26" s="13" t="s">
        <v>53</v>
      </c>
      <c r="Q26" s="15">
        <f t="shared" si="0"/>
        <v>1863759256.4000001</v>
      </c>
      <c r="R26" s="15">
        <v>0</v>
      </c>
      <c r="S26" s="15">
        <v>1440730178</v>
      </c>
      <c r="T26" s="15">
        <v>0</v>
      </c>
      <c r="U26" s="13" t="s">
        <v>50</v>
      </c>
      <c r="V26" s="15">
        <v>0</v>
      </c>
      <c r="W26" s="15">
        <v>364680240</v>
      </c>
      <c r="X26" s="13" t="s">
        <v>50</v>
      </c>
      <c r="Y26" s="15">
        <v>58348838.400000006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4" t="s">
        <v>53</v>
      </c>
      <c r="AN26" s="13" t="s">
        <v>53</v>
      </c>
      <c r="AO26" s="14" t="s">
        <v>53</v>
      </c>
      <c r="AP26" s="13" t="s">
        <v>53</v>
      </c>
    </row>
    <row r="27" spans="1:42" s="16" customFormat="1" x14ac:dyDescent="0.25">
      <c r="A27" s="13" t="s">
        <v>109</v>
      </c>
      <c r="B27" s="14" t="s">
        <v>120</v>
      </c>
      <c r="C27" s="13" t="s">
        <v>47</v>
      </c>
      <c r="D27" s="13" t="s">
        <v>48</v>
      </c>
      <c r="E27" s="13" t="s">
        <v>49</v>
      </c>
      <c r="F27" s="13" t="s">
        <v>400</v>
      </c>
      <c r="G27" s="13" t="s">
        <v>51</v>
      </c>
      <c r="H27" s="13" t="s">
        <v>122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 t="shared" si="0"/>
        <v>2847117103.2199998</v>
      </c>
      <c r="R27" s="15">
        <v>0</v>
      </c>
      <c r="S27" s="15">
        <v>2216384730</v>
      </c>
      <c r="T27" s="15">
        <v>0</v>
      </c>
      <c r="U27" s="13" t="s">
        <v>50</v>
      </c>
      <c r="V27" s="15">
        <v>0</v>
      </c>
      <c r="W27" s="15">
        <v>543734804.5</v>
      </c>
      <c r="X27" s="13" t="s">
        <v>55</v>
      </c>
      <c r="Y27" s="15">
        <v>86997568.719999999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s="16" customFormat="1" x14ac:dyDescent="0.25">
      <c r="A28" s="13" t="s">
        <v>113</v>
      </c>
      <c r="B28" s="14" t="s">
        <v>120</v>
      </c>
      <c r="C28" s="13" t="s">
        <v>47</v>
      </c>
      <c r="D28" s="13" t="s">
        <v>48</v>
      </c>
      <c r="E28" s="13" t="s">
        <v>49</v>
      </c>
      <c r="F28" s="13" t="s">
        <v>400</v>
      </c>
      <c r="G28" s="13" t="s">
        <v>51</v>
      </c>
      <c r="H28" s="13" t="s">
        <v>124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125</v>
      </c>
      <c r="P28" s="13" t="s">
        <v>126</v>
      </c>
      <c r="Q28" s="15">
        <f t="shared" si="0"/>
        <v>48551359.5</v>
      </c>
      <c r="R28" s="15">
        <v>0</v>
      </c>
      <c r="S28" s="15">
        <v>33750687.5</v>
      </c>
      <c r="T28" s="15">
        <v>12759200</v>
      </c>
      <c r="U28" s="13" t="s">
        <v>55</v>
      </c>
      <c r="V28" s="15">
        <v>2041472</v>
      </c>
      <c r="W28" s="15">
        <v>0</v>
      </c>
      <c r="X28" s="13" t="s">
        <v>50</v>
      </c>
      <c r="Y28" s="15">
        <v>0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s="16" customFormat="1" x14ac:dyDescent="0.25">
      <c r="A29" s="13" t="s">
        <v>115</v>
      </c>
      <c r="B29" s="14" t="s">
        <v>120</v>
      </c>
      <c r="C29" s="13" t="s">
        <v>47</v>
      </c>
      <c r="D29" s="13" t="s">
        <v>48</v>
      </c>
      <c r="E29" s="13" t="s">
        <v>49</v>
      </c>
      <c r="F29" s="13" t="s">
        <v>400</v>
      </c>
      <c r="G29" s="13" t="s">
        <v>51</v>
      </c>
      <c r="H29" s="13" t="s">
        <v>128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 t="shared" si="0"/>
        <v>98354836</v>
      </c>
      <c r="R29" s="15">
        <v>0</v>
      </c>
      <c r="S29" s="15">
        <v>82089316</v>
      </c>
      <c r="T29" s="15">
        <v>0</v>
      </c>
      <c r="U29" s="13" t="s">
        <v>50</v>
      </c>
      <c r="V29" s="15">
        <v>0</v>
      </c>
      <c r="W29" s="15">
        <v>14022000</v>
      </c>
      <c r="X29" s="13" t="s">
        <v>50</v>
      </c>
      <c r="Y29" s="15">
        <v>2243520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s="16" customFormat="1" x14ac:dyDescent="0.25">
      <c r="A30" s="13" t="s">
        <v>117</v>
      </c>
      <c r="B30" s="14" t="s">
        <v>120</v>
      </c>
      <c r="C30" s="13" t="s">
        <v>47</v>
      </c>
      <c r="D30" s="13" t="s">
        <v>63</v>
      </c>
      <c r="E30" s="13" t="s">
        <v>64</v>
      </c>
      <c r="F30" s="13" t="s">
        <v>415</v>
      </c>
      <c r="G30" s="13" t="s">
        <v>51</v>
      </c>
      <c r="H30" s="13" t="s">
        <v>130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5">
        <f t="shared" si="0"/>
        <v>2719293292.5</v>
      </c>
      <c r="R30" s="15">
        <v>0</v>
      </c>
      <c r="S30" s="15">
        <v>2025371490.5</v>
      </c>
      <c r="T30" s="15">
        <v>0</v>
      </c>
      <c r="U30" s="13" t="s">
        <v>50</v>
      </c>
      <c r="V30" s="15">
        <v>0</v>
      </c>
      <c r="W30" s="15">
        <v>598208450</v>
      </c>
      <c r="X30" s="13" t="s">
        <v>50</v>
      </c>
      <c r="Y30" s="15">
        <v>95713352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s="16" customFormat="1" x14ac:dyDescent="0.25">
      <c r="A31" s="13" t="s">
        <v>119</v>
      </c>
      <c r="B31" s="14" t="s">
        <v>120</v>
      </c>
      <c r="C31" s="13" t="s">
        <v>47</v>
      </c>
      <c r="D31" s="13" t="s">
        <v>67</v>
      </c>
      <c r="E31" s="13" t="s">
        <v>68</v>
      </c>
      <c r="F31" s="13" t="s">
        <v>429</v>
      </c>
      <c r="G31" s="13" t="s">
        <v>51</v>
      </c>
      <c r="H31" s="13" t="s">
        <v>132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3" t="s">
        <v>53</v>
      </c>
      <c r="O31" s="13" t="s">
        <v>54</v>
      </c>
      <c r="P31" s="13" t="s">
        <v>53</v>
      </c>
      <c r="Q31" s="15">
        <f t="shared" si="0"/>
        <v>1266447416.76</v>
      </c>
      <c r="R31" s="15">
        <v>0</v>
      </c>
      <c r="S31" s="15">
        <v>1085612597</v>
      </c>
      <c r="T31" s="15">
        <v>0</v>
      </c>
      <c r="U31" s="13" t="s">
        <v>50</v>
      </c>
      <c r="V31" s="15">
        <v>0</v>
      </c>
      <c r="W31" s="15">
        <v>155892086</v>
      </c>
      <c r="X31" s="13" t="s">
        <v>50</v>
      </c>
      <c r="Y31" s="15">
        <v>24942733.759999998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s="16" customFormat="1" x14ac:dyDescent="0.25">
      <c r="A32" s="13" t="s">
        <v>121</v>
      </c>
      <c r="B32" s="14" t="s">
        <v>120</v>
      </c>
      <c r="C32" s="13" t="s">
        <v>47</v>
      </c>
      <c r="D32" s="13" t="s">
        <v>67</v>
      </c>
      <c r="E32" s="13" t="s">
        <v>68</v>
      </c>
      <c r="F32" s="13" t="s">
        <v>429</v>
      </c>
      <c r="G32" s="13" t="s">
        <v>51</v>
      </c>
      <c r="H32" s="13" t="s">
        <v>134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135</v>
      </c>
      <c r="P32" s="13" t="s">
        <v>136</v>
      </c>
      <c r="Q32" s="15">
        <f t="shared" si="0"/>
        <v>71749508</v>
      </c>
      <c r="R32" s="15">
        <v>0</v>
      </c>
      <c r="S32" s="15">
        <v>59536100</v>
      </c>
      <c r="T32" s="15">
        <v>10528800</v>
      </c>
      <c r="U32" s="13" t="s">
        <v>55</v>
      </c>
      <c r="V32" s="15">
        <v>1684608</v>
      </c>
      <c r="W32" s="15">
        <v>0</v>
      </c>
      <c r="X32" s="13" t="s">
        <v>50</v>
      </c>
      <c r="Y32" s="15">
        <v>0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s="16" customFormat="1" x14ac:dyDescent="0.25">
      <c r="A33" s="13" t="s">
        <v>123</v>
      </c>
      <c r="B33" s="14" t="s">
        <v>120</v>
      </c>
      <c r="C33" s="13" t="s">
        <v>47</v>
      </c>
      <c r="D33" s="13" t="s">
        <v>67</v>
      </c>
      <c r="E33" s="13" t="s">
        <v>68</v>
      </c>
      <c r="F33" s="13" t="s">
        <v>429</v>
      </c>
      <c r="G33" s="13" t="s">
        <v>51</v>
      </c>
      <c r="H33" s="13" t="s">
        <v>138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5">
        <f t="shared" si="0"/>
        <v>1707418608.5</v>
      </c>
      <c r="R33" s="15">
        <v>0</v>
      </c>
      <c r="S33" s="15">
        <v>1168844412.5</v>
      </c>
      <c r="T33" s="15">
        <v>0</v>
      </c>
      <c r="U33" s="13" t="s">
        <v>50</v>
      </c>
      <c r="V33" s="15">
        <v>0</v>
      </c>
      <c r="W33" s="15">
        <v>464288100</v>
      </c>
      <c r="X33" s="13" t="s">
        <v>50</v>
      </c>
      <c r="Y33" s="15">
        <v>74286096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s="16" customFormat="1" x14ac:dyDescent="0.25">
      <c r="A34" s="13" t="s">
        <v>127</v>
      </c>
      <c r="B34" s="14" t="s">
        <v>120</v>
      </c>
      <c r="C34" s="13" t="s">
        <v>47</v>
      </c>
      <c r="D34" s="13" t="s">
        <v>71</v>
      </c>
      <c r="E34" s="13" t="s">
        <v>72</v>
      </c>
      <c r="F34" s="13" t="s">
        <v>443</v>
      </c>
      <c r="G34" s="13" t="s">
        <v>51</v>
      </c>
      <c r="H34" s="13" t="s">
        <v>140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5">
        <f t="shared" si="0"/>
        <v>628419054.5</v>
      </c>
      <c r="R34" s="15">
        <v>0</v>
      </c>
      <c r="S34" s="15">
        <v>446625710.5</v>
      </c>
      <c r="T34" s="15">
        <v>0</v>
      </c>
      <c r="U34" s="13" t="s">
        <v>50</v>
      </c>
      <c r="V34" s="15">
        <v>0</v>
      </c>
      <c r="W34" s="15">
        <v>156718400</v>
      </c>
      <c r="X34" s="13" t="s">
        <v>50</v>
      </c>
      <c r="Y34" s="15">
        <v>25074944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s="16" customFormat="1" x14ac:dyDescent="0.25">
      <c r="A35" s="13" t="s">
        <v>129</v>
      </c>
      <c r="B35" s="14" t="s">
        <v>120</v>
      </c>
      <c r="C35" s="13" t="s">
        <v>47</v>
      </c>
      <c r="D35" s="13" t="s">
        <v>71</v>
      </c>
      <c r="E35" s="13" t="s">
        <v>72</v>
      </c>
      <c r="F35" s="13" t="s">
        <v>443</v>
      </c>
      <c r="G35" s="13" t="s">
        <v>51</v>
      </c>
      <c r="H35" s="13" t="s">
        <v>142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143</v>
      </c>
      <c r="P35" s="13" t="s">
        <v>144</v>
      </c>
      <c r="Q35" s="15">
        <f t="shared" si="0"/>
        <v>314328960</v>
      </c>
      <c r="R35" s="15">
        <v>0</v>
      </c>
      <c r="S35" s="15">
        <v>269812800</v>
      </c>
      <c r="T35" s="15">
        <v>38376000</v>
      </c>
      <c r="U35" s="13" t="s">
        <v>55</v>
      </c>
      <c r="V35" s="15">
        <v>6140160</v>
      </c>
      <c r="W35" s="15">
        <v>0</v>
      </c>
      <c r="X35" s="13" t="s">
        <v>50</v>
      </c>
      <c r="Y35" s="15">
        <v>0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s="16" customFormat="1" x14ac:dyDescent="0.25">
      <c r="A36" s="13" t="s">
        <v>131</v>
      </c>
      <c r="B36" s="14" t="s">
        <v>120</v>
      </c>
      <c r="C36" s="13" t="s">
        <v>47</v>
      </c>
      <c r="D36" s="13" t="s">
        <v>71</v>
      </c>
      <c r="E36" s="13" t="s">
        <v>72</v>
      </c>
      <c r="F36" s="13" t="s">
        <v>443</v>
      </c>
      <c r="G36" s="13" t="s">
        <v>51</v>
      </c>
      <c r="H36" s="13" t="s">
        <v>146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5">
        <f t="shared" si="0"/>
        <v>854635051</v>
      </c>
      <c r="R36" s="15">
        <v>0</v>
      </c>
      <c r="S36" s="15">
        <v>614295347</v>
      </c>
      <c r="T36" s="15">
        <v>0</v>
      </c>
      <c r="U36" s="13" t="s">
        <v>50</v>
      </c>
      <c r="V36" s="15">
        <v>0</v>
      </c>
      <c r="W36" s="15">
        <v>207189400</v>
      </c>
      <c r="X36" s="13" t="s">
        <v>55</v>
      </c>
      <c r="Y36" s="15">
        <v>33150304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s="16" customFormat="1" x14ac:dyDescent="0.25">
      <c r="A37" s="13" t="s">
        <v>133</v>
      </c>
      <c r="B37" s="14" t="s">
        <v>148</v>
      </c>
      <c r="C37" s="13" t="s">
        <v>47</v>
      </c>
      <c r="D37" s="13" t="s">
        <v>48</v>
      </c>
      <c r="E37" s="13" t="s">
        <v>49</v>
      </c>
      <c r="F37" s="13" t="s">
        <v>401</v>
      </c>
      <c r="G37" s="13" t="s">
        <v>51</v>
      </c>
      <c r="H37" s="13" t="s">
        <v>149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5">
        <f t="shared" si="0"/>
        <v>2653445139.4400001</v>
      </c>
      <c r="R37" s="15">
        <v>0</v>
      </c>
      <c r="S37" s="15">
        <v>1717239666</v>
      </c>
      <c r="T37" s="15">
        <v>0</v>
      </c>
      <c r="U37" s="13" t="s">
        <v>50</v>
      </c>
      <c r="V37" s="15">
        <v>0</v>
      </c>
      <c r="W37" s="15">
        <v>807073684</v>
      </c>
      <c r="X37" s="13" t="s">
        <v>50</v>
      </c>
      <c r="Y37" s="15">
        <v>129131789.44000001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s="16" customFormat="1" x14ac:dyDescent="0.25">
      <c r="A38" s="13" t="s">
        <v>137</v>
      </c>
      <c r="B38" s="14" t="s">
        <v>148</v>
      </c>
      <c r="C38" s="13" t="s">
        <v>47</v>
      </c>
      <c r="D38" s="13" t="s">
        <v>63</v>
      </c>
      <c r="E38" s="13" t="s">
        <v>64</v>
      </c>
      <c r="F38" s="13" t="s">
        <v>416</v>
      </c>
      <c r="G38" s="13" t="s">
        <v>51</v>
      </c>
      <c r="H38" s="13" t="s">
        <v>151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54</v>
      </c>
      <c r="P38" s="13" t="s">
        <v>53</v>
      </c>
      <c r="Q38" s="15">
        <f t="shared" si="0"/>
        <v>3165064118.2800002</v>
      </c>
      <c r="R38" s="15">
        <v>0</v>
      </c>
      <c r="S38" s="15">
        <v>2336423242</v>
      </c>
      <c r="T38" s="15">
        <v>0</v>
      </c>
      <c r="U38" s="13" t="s">
        <v>50</v>
      </c>
      <c r="V38" s="15">
        <v>0</v>
      </c>
      <c r="W38" s="15">
        <v>714345583</v>
      </c>
      <c r="X38" s="13" t="s">
        <v>55</v>
      </c>
      <c r="Y38" s="15">
        <v>114295293.28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s="16" customFormat="1" x14ac:dyDescent="0.25">
      <c r="A39" s="13" t="s">
        <v>139</v>
      </c>
      <c r="B39" s="14" t="s">
        <v>148</v>
      </c>
      <c r="C39" s="13" t="s">
        <v>47</v>
      </c>
      <c r="D39" s="13" t="s">
        <v>67</v>
      </c>
      <c r="E39" s="13" t="s">
        <v>68</v>
      </c>
      <c r="F39" s="13" t="s">
        <v>430</v>
      </c>
      <c r="G39" s="13" t="s">
        <v>51</v>
      </c>
      <c r="H39" s="13" t="s">
        <v>153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 t="shared" si="0"/>
        <v>1866896436.5</v>
      </c>
      <c r="R39" s="15">
        <v>0</v>
      </c>
      <c r="S39" s="15">
        <v>1437420124.5</v>
      </c>
      <c r="T39" s="15">
        <v>0</v>
      </c>
      <c r="U39" s="13" t="s">
        <v>50</v>
      </c>
      <c r="V39" s="15">
        <v>0</v>
      </c>
      <c r="W39" s="15">
        <v>370238200</v>
      </c>
      <c r="X39" s="13" t="s">
        <v>50</v>
      </c>
      <c r="Y39" s="15">
        <v>59238112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s="16" customFormat="1" x14ac:dyDescent="0.25">
      <c r="A40" s="13" t="s">
        <v>141</v>
      </c>
      <c r="B40" s="14" t="s">
        <v>148</v>
      </c>
      <c r="C40" s="13" t="s">
        <v>47</v>
      </c>
      <c r="D40" s="13" t="s">
        <v>71</v>
      </c>
      <c r="E40" s="13" t="s">
        <v>72</v>
      </c>
      <c r="F40" s="13" t="s">
        <v>444</v>
      </c>
      <c r="G40" s="13" t="s">
        <v>51</v>
      </c>
      <c r="H40" s="13" t="s">
        <v>155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54</v>
      </c>
      <c r="P40" s="13" t="s">
        <v>53</v>
      </c>
      <c r="Q40" s="15">
        <f t="shared" ref="Q40:Q71" si="1">SUM(S40:AP40)</f>
        <v>2091948033.6399999</v>
      </c>
      <c r="R40" s="15">
        <v>0</v>
      </c>
      <c r="S40" s="15">
        <v>1479970019</v>
      </c>
      <c r="T40" s="15">
        <v>0</v>
      </c>
      <c r="U40" s="13" t="s">
        <v>50</v>
      </c>
      <c r="V40" s="15">
        <v>0</v>
      </c>
      <c r="W40" s="15">
        <v>527567254</v>
      </c>
      <c r="X40" s="13" t="s">
        <v>50</v>
      </c>
      <c r="Y40" s="15">
        <v>84410760.639999986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s="16" customFormat="1" x14ac:dyDescent="0.25">
      <c r="A41" s="13" t="s">
        <v>145</v>
      </c>
      <c r="B41" s="14" t="s">
        <v>157</v>
      </c>
      <c r="C41" s="13" t="s">
        <v>47</v>
      </c>
      <c r="D41" s="13" t="s">
        <v>48</v>
      </c>
      <c r="E41" s="13" t="s">
        <v>49</v>
      </c>
      <c r="F41" s="13" t="s">
        <v>402</v>
      </c>
      <c r="G41" s="13" t="s">
        <v>51</v>
      </c>
      <c r="H41" s="13" t="s">
        <v>159</v>
      </c>
      <c r="I41" s="15" t="s">
        <v>53</v>
      </c>
      <c r="J41" s="15" t="s">
        <v>53</v>
      </c>
      <c r="K41" s="15" t="s">
        <v>53</v>
      </c>
      <c r="L41" s="15" t="s">
        <v>53</v>
      </c>
      <c r="M41" s="15">
        <v>0</v>
      </c>
      <c r="N41" s="13" t="s">
        <v>53</v>
      </c>
      <c r="O41" s="13" t="s">
        <v>54</v>
      </c>
      <c r="P41" s="13" t="s">
        <v>53</v>
      </c>
      <c r="Q41" s="15">
        <f t="shared" si="1"/>
        <v>2174194105.7399998</v>
      </c>
      <c r="R41" s="15">
        <v>0</v>
      </c>
      <c r="S41" s="15">
        <v>1635162018.3</v>
      </c>
      <c r="T41" s="15">
        <v>0</v>
      </c>
      <c r="U41" s="13" t="s">
        <v>50</v>
      </c>
      <c r="V41" s="15">
        <v>0</v>
      </c>
      <c r="W41" s="15">
        <v>464682834</v>
      </c>
      <c r="X41" s="13" t="s">
        <v>55</v>
      </c>
      <c r="Y41" s="15">
        <v>74349253.440000013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53</v>
      </c>
      <c r="AN41" s="13" t="s">
        <v>53</v>
      </c>
      <c r="AO41" s="14" t="s">
        <v>53</v>
      </c>
      <c r="AP41" s="13" t="s">
        <v>53</v>
      </c>
    </row>
    <row r="42" spans="1:42" s="16" customFormat="1" x14ac:dyDescent="0.25">
      <c r="A42" s="13" t="s">
        <v>147</v>
      </c>
      <c r="B42" s="14" t="s">
        <v>157</v>
      </c>
      <c r="C42" s="13" t="s">
        <v>47</v>
      </c>
      <c r="D42" s="13" t="s">
        <v>63</v>
      </c>
      <c r="E42" s="13" t="s">
        <v>64</v>
      </c>
      <c r="F42" s="13" t="s">
        <v>417</v>
      </c>
      <c r="G42" s="13" t="s">
        <v>51</v>
      </c>
      <c r="H42" s="13" t="s">
        <v>161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 t="shared" si="1"/>
        <v>1776563599.8199997</v>
      </c>
      <c r="R42" s="15">
        <v>0</v>
      </c>
      <c r="S42" s="15">
        <v>1326724036.4999998</v>
      </c>
      <c r="T42" s="15">
        <v>0</v>
      </c>
      <c r="U42" s="13" t="s">
        <v>50</v>
      </c>
      <c r="V42" s="15">
        <v>0</v>
      </c>
      <c r="W42" s="15">
        <v>387792727</v>
      </c>
      <c r="X42" s="13" t="s">
        <v>55</v>
      </c>
      <c r="Y42" s="15">
        <v>62046836.320000008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s="16" customFormat="1" x14ac:dyDescent="0.25">
      <c r="A43" s="13" t="s">
        <v>150</v>
      </c>
      <c r="B43" s="14" t="s">
        <v>157</v>
      </c>
      <c r="C43" s="13" t="s">
        <v>47</v>
      </c>
      <c r="D43" s="13" t="s">
        <v>67</v>
      </c>
      <c r="E43" s="13" t="s">
        <v>68</v>
      </c>
      <c r="F43" s="13" t="s">
        <v>431</v>
      </c>
      <c r="G43" s="13" t="s">
        <v>51</v>
      </c>
      <c r="H43" s="13" t="s">
        <v>163</v>
      </c>
      <c r="I43" s="15" t="s">
        <v>53</v>
      </c>
      <c r="J43" s="15" t="s">
        <v>53</v>
      </c>
      <c r="K43" s="15" t="s">
        <v>53</v>
      </c>
      <c r="L43" s="15" t="s">
        <v>53</v>
      </c>
      <c r="M43" s="15">
        <v>0</v>
      </c>
      <c r="N43" s="13" t="s">
        <v>53</v>
      </c>
      <c r="O43" s="13" t="s">
        <v>54</v>
      </c>
      <c r="P43" s="13" t="s">
        <v>53</v>
      </c>
      <c r="Q43" s="15">
        <f t="shared" si="1"/>
        <v>2366298861.8800006</v>
      </c>
      <c r="R43" s="15">
        <v>0</v>
      </c>
      <c r="S43" s="15">
        <v>1746261356.9000006</v>
      </c>
      <c r="T43" s="15">
        <v>0</v>
      </c>
      <c r="U43" s="13" t="s">
        <v>50</v>
      </c>
      <c r="V43" s="15">
        <v>0</v>
      </c>
      <c r="W43" s="15">
        <v>534515090.5</v>
      </c>
      <c r="X43" s="13" t="s">
        <v>55</v>
      </c>
      <c r="Y43" s="15">
        <v>85522414.479999989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53</v>
      </c>
      <c r="AN43" s="13" t="s">
        <v>53</v>
      </c>
      <c r="AO43" s="14" t="s">
        <v>53</v>
      </c>
      <c r="AP43" s="13" t="s">
        <v>53</v>
      </c>
    </row>
    <row r="44" spans="1:42" s="16" customFormat="1" x14ac:dyDescent="0.25">
      <c r="A44" s="13" t="s">
        <v>152</v>
      </c>
      <c r="B44" s="14" t="s">
        <v>157</v>
      </c>
      <c r="C44" s="13" t="s">
        <v>47</v>
      </c>
      <c r="D44" s="13" t="s">
        <v>71</v>
      </c>
      <c r="E44" s="13" t="s">
        <v>72</v>
      </c>
      <c r="F44" s="13" t="s">
        <v>445</v>
      </c>
      <c r="G44" s="13" t="s">
        <v>51</v>
      </c>
      <c r="H44" s="13" t="s">
        <v>165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54</v>
      </c>
      <c r="P44" s="13" t="s">
        <v>53</v>
      </c>
      <c r="Q44" s="15">
        <f t="shared" si="1"/>
        <v>1600498795.3680003</v>
      </c>
      <c r="R44" s="15">
        <v>0</v>
      </c>
      <c r="S44" s="15">
        <v>1168588096.0000002</v>
      </c>
      <c r="T44" s="15">
        <v>0</v>
      </c>
      <c r="U44" s="13" t="s">
        <v>50</v>
      </c>
      <c r="V44" s="15">
        <v>0</v>
      </c>
      <c r="W44" s="15">
        <v>372336809.80000001</v>
      </c>
      <c r="X44" s="13" t="s">
        <v>55</v>
      </c>
      <c r="Y44" s="15">
        <v>59573889.567999989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s="16" customFormat="1" x14ac:dyDescent="0.25">
      <c r="A45" s="13" t="s">
        <v>154</v>
      </c>
      <c r="B45" s="17">
        <v>44445</v>
      </c>
      <c r="C45" s="13" t="s">
        <v>47</v>
      </c>
      <c r="D45" s="13" t="s">
        <v>81</v>
      </c>
      <c r="E45" s="13" t="s">
        <v>82</v>
      </c>
      <c r="F45" s="13" t="s">
        <v>455</v>
      </c>
      <c r="G45" s="13" t="s">
        <v>51</v>
      </c>
      <c r="H45" s="13" t="s">
        <v>456</v>
      </c>
      <c r="I45" s="15" t="s">
        <v>53</v>
      </c>
      <c r="J45" s="15" t="s">
        <v>53</v>
      </c>
      <c r="K45" s="15" t="s">
        <v>53</v>
      </c>
      <c r="L45" s="15" t="s">
        <v>53</v>
      </c>
      <c r="M45" s="15">
        <v>0</v>
      </c>
      <c r="N45" s="13" t="s">
        <v>53</v>
      </c>
      <c r="O45" s="13" t="s">
        <v>54</v>
      </c>
      <c r="P45" s="13" t="s">
        <v>53</v>
      </c>
      <c r="Q45" s="15">
        <f t="shared" si="1"/>
        <v>1341916822.95</v>
      </c>
      <c r="R45" s="15">
        <v>0</v>
      </c>
      <c r="S45" s="15">
        <v>990019199.75</v>
      </c>
      <c r="T45" s="15">
        <v>0</v>
      </c>
      <c r="U45" s="13" t="s">
        <v>50</v>
      </c>
      <c r="V45" s="15">
        <v>0</v>
      </c>
      <c r="W45" s="15">
        <v>303360020</v>
      </c>
      <c r="X45" s="13" t="s">
        <v>55</v>
      </c>
      <c r="Y45" s="15">
        <v>48537603.199999996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53</v>
      </c>
      <c r="AN45" s="13" t="s">
        <v>53</v>
      </c>
      <c r="AO45" s="14" t="s">
        <v>53</v>
      </c>
      <c r="AP45" s="13" t="s">
        <v>53</v>
      </c>
    </row>
    <row r="46" spans="1:42" s="16" customFormat="1" x14ac:dyDescent="0.25">
      <c r="A46" s="13" t="s">
        <v>156</v>
      </c>
      <c r="B46" s="17">
        <v>44445</v>
      </c>
      <c r="C46" s="13" t="s">
        <v>47</v>
      </c>
      <c r="D46" s="13" t="s">
        <v>81</v>
      </c>
      <c r="E46" s="13" t="s">
        <v>82</v>
      </c>
      <c r="F46" s="13" t="s">
        <v>455</v>
      </c>
      <c r="G46" s="13" t="s">
        <v>51</v>
      </c>
      <c r="H46" s="13" t="s">
        <v>84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85</v>
      </c>
      <c r="P46" s="13" t="s">
        <v>86</v>
      </c>
      <c r="Q46" s="15">
        <f t="shared" si="1"/>
        <v>122084700</v>
      </c>
      <c r="R46" s="15">
        <v>0</v>
      </c>
      <c r="S46" s="15">
        <v>117030000</v>
      </c>
      <c r="T46" s="15">
        <v>0</v>
      </c>
      <c r="U46" s="13" t="s">
        <v>50</v>
      </c>
      <c r="V46" s="15">
        <v>0</v>
      </c>
      <c r="W46" s="15">
        <v>4357500</v>
      </c>
      <c r="X46" s="13" t="s">
        <v>55</v>
      </c>
      <c r="Y46" s="15">
        <v>697200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s="16" customFormat="1" x14ac:dyDescent="0.25">
      <c r="A47" s="13" t="s">
        <v>158</v>
      </c>
      <c r="B47" s="14" t="s">
        <v>167</v>
      </c>
      <c r="C47" s="13" t="s">
        <v>47</v>
      </c>
      <c r="D47" s="13" t="s">
        <v>48</v>
      </c>
      <c r="E47" s="13" t="s">
        <v>49</v>
      </c>
      <c r="F47" s="13" t="s">
        <v>403</v>
      </c>
      <c r="G47" s="13" t="s">
        <v>51</v>
      </c>
      <c r="H47" s="13" t="s">
        <v>171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54</v>
      </c>
      <c r="P47" s="13" t="s">
        <v>53</v>
      </c>
      <c r="Q47" s="15">
        <f t="shared" si="1"/>
        <v>2113808649.8800001</v>
      </c>
      <c r="R47" s="15">
        <v>0</v>
      </c>
      <c r="S47" s="15">
        <v>1653058827.2</v>
      </c>
      <c r="T47" s="15">
        <v>0</v>
      </c>
      <c r="U47" s="13" t="s">
        <v>50</v>
      </c>
      <c r="V47" s="15">
        <v>0</v>
      </c>
      <c r="W47" s="15">
        <v>397198123</v>
      </c>
      <c r="X47" s="13" t="s">
        <v>50</v>
      </c>
      <c r="Y47" s="15">
        <v>63551699.680000007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s="16" customFormat="1" x14ac:dyDescent="0.25">
      <c r="A48" s="13" t="s">
        <v>160</v>
      </c>
      <c r="B48" s="14" t="s">
        <v>167</v>
      </c>
      <c r="C48" s="13" t="s">
        <v>47</v>
      </c>
      <c r="D48" s="13" t="s">
        <v>48</v>
      </c>
      <c r="E48" s="13" t="s">
        <v>49</v>
      </c>
      <c r="F48" s="13" t="s">
        <v>403</v>
      </c>
      <c r="G48" s="13" t="s">
        <v>91</v>
      </c>
      <c r="H48" s="13" t="s">
        <v>53</v>
      </c>
      <c r="I48" s="15" t="s">
        <v>173</v>
      </c>
      <c r="J48" s="15" t="s">
        <v>53</v>
      </c>
      <c r="K48" s="15" t="s">
        <v>174</v>
      </c>
      <c r="L48" s="15" t="s">
        <v>167</v>
      </c>
      <c r="M48" s="15">
        <v>16390000</v>
      </c>
      <c r="N48" s="13" t="s">
        <v>94</v>
      </c>
      <c r="O48" s="13" t="s">
        <v>175</v>
      </c>
      <c r="P48" s="13" t="s">
        <v>176</v>
      </c>
      <c r="Q48" s="15">
        <f t="shared" si="1"/>
        <v>-16390000</v>
      </c>
      <c r="R48" s="15">
        <v>0</v>
      </c>
      <c r="S48" s="15">
        <v>-16390000</v>
      </c>
      <c r="T48" s="15">
        <v>0</v>
      </c>
      <c r="U48" s="13" t="s">
        <v>50</v>
      </c>
      <c r="V48" s="15">
        <v>0</v>
      </c>
      <c r="W48" s="15">
        <v>0</v>
      </c>
      <c r="X48" s="13" t="s">
        <v>50</v>
      </c>
      <c r="Y48" s="15">
        <v>0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53</v>
      </c>
      <c r="AN48" s="13" t="s">
        <v>53</v>
      </c>
      <c r="AO48" s="14" t="s">
        <v>53</v>
      </c>
      <c r="AP48" s="13" t="s">
        <v>53</v>
      </c>
    </row>
    <row r="49" spans="1:42" s="16" customFormat="1" x14ac:dyDescent="0.25">
      <c r="A49" s="13" t="s">
        <v>162</v>
      </c>
      <c r="B49" s="14" t="s">
        <v>167</v>
      </c>
      <c r="C49" s="13" t="s">
        <v>47</v>
      </c>
      <c r="D49" s="13" t="s">
        <v>63</v>
      </c>
      <c r="E49" s="13" t="s">
        <v>64</v>
      </c>
      <c r="F49" s="13" t="s">
        <v>418</v>
      </c>
      <c r="G49" s="13" t="s">
        <v>51</v>
      </c>
      <c r="H49" s="13" t="s">
        <v>178</v>
      </c>
      <c r="I49" s="15" t="s">
        <v>53</v>
      </c>
      <c r="J49" s="15" t="s">
        <v>53</v>
      </c>
      <c r="K49" s="15" t="s">
        <v>53</v>
      </c>
      <c r="L49" s="15" t="s">
        <v>53</v>
      </c>
      <c r="M49" s="15">
        <v>0</v>
      </c>
      <c r="N49" s="13" t="s">
        <v>53</v>
      </c>
      <c r="O49" s="13" t="s">
        <v>54</v>
      </c>
      <c r="P49" s="13" t="s">
        <v>53</v>
      </c>
      <c r="Q49" s="15">
        <f t="shared" si="1"/>
        <v>1201132444.28</v>
      </c>
      <c r="R49" s="15">
        <v>0</v>
      </c>
      <c r="S49" s="15">
        <v>909315973.5999999</v>
      </c>
      <c r="T49" s="15">
        <v>0</v>
      </c>
      <c r="U49" s="13" t="s">
        <v>50</v>
      </c>
      <c r="V49" s="15">
        <v>0</v>
      </c>
      <c r="W49" s="15">
        <v>251565923</v>
      </c>
      <c r="X49" s="13" t="s">
        <v>50</v>
      </c>
      <c r="Y49" s="15">
        <v>40250547.68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53</v>
      </c>
      <c r="AN49" s="13" t="s">
        <v>53</v>
      </c>
      <c r="AO49" s="14" t="s">
        <v>53</v>
      </c>
      <c r="AP49" s="13" t="s">
        <v>53</v>
      </c>
    </row>
    <row r="50" spans="1:42" s="16" customFormat="1" x14ac:dyDescent="0.25">
      <c r="A50" s="13" t="s">
        <v>164</v>
      </c>
      <c r="B50" s="14" t="s">
        <v>167</v>
      </c>
      <c r="C50" s="13" t="s">
        <v>47</v>
      </c>
      <c r="D50" s="13" t="s">
        <v>67</v>
      </c>
      <c r="E50" s="13" t="s">
        <v>68</v>
      </c>
      <c r="F50" s="13" t="s">
        <v>432</v>
      </c>
      <c r="G50" s="13" t="s">
        <v>51</v>
      </c>
      <c r="H50" s="13" t="s">
        <v>180</v>
      </c>
      <c r="I50" s="15" t="s">
        <v>53</v>
      </c>
      <c r="J50" s="15" t="s">
        <v>53</v>
      </c>
      <c r="K50" s="15" t="s">
        <v>53</v>
      </c>
      <c r="L50" s="15" t="s">
        <v>53</v>
      </c>
      <c r="M50" s="15">
        <v>0</v>
      </c>
      <c r="N50" s="13" t="s">
        <v>53</v>
      </c>
      <c r="O50" s="13" t="s">
        <v>54</v>
      </c>
      <c r="P50" s="13" t="s">
        <v>53</v>
      </c>
      <c r="Q50" s="15">
        <f t="shared" si="1"/>
        <v>1789951507.98</v>
      </c>
      <c r="R50" s="15">
        <v>0</v>
      </c>
      <c r="S50" s="15">
        <v>1397725187.9000001</v>
      </c>
      <c r="T50" s="15">
        <v>0</v>
      </c>
      <c r="U50" s="13" t="s">
        <v>50</v>
      </c>
      <c r="V50" s="15">
        <v>0</v>
      </c>
      <c r="W50" s="15">
        <v>338126138</v>
      </c>
      <c r="X50" s="13" t="s">
        <v>50</v>
      </c>
      <c r="Y50" s="15">
        <v>54100182.079999998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53</v>
      </c>
      <c r="AN50" s="13" t="s">
        <v>53</v>
      </c>
      <c r="AO50" s="14" t="s">
        <v>53</v>
      </c>
      <c r="AP50" s="13" t="s">
        <v>53</v>
      </c>
    </row>
    <row r="51" spans="1:42" s="16" customFormat="1" x14ac:dyDescent="0.25">
      <c r="A51" s="13" t="s">
        <v>166</v>
      </c>
      <c r="B51" s="14" t="s">
        <v>167</v>
      </c>
      <c r="C51" s="13" t="s">
        <v>47</v>
      </c>
      <c r="D51" s="13" t="s">
        <v>71</v>
      </c>
      <c r="E51" s="13" t="s">
        <v>72</v>
      </c>
      <c r="F51" s="13" t="s">
        <v>446</v>
      </c>
      <c r="G51" s="13" t="s">
        <v>51</v>
      </c>
      <c r="H51" s="13" t="s">
        <v>182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54</v>
      </c>
      <c r="P51" s="13" t="s">
        <v>53</v>
      </c>
      <c r="Q51" s="15">
        <f t="shared" si="1"/>
        <v>1639488894.0760002</v>
      </c>
      <c r="R51" s="15">
        <v>0</v>
      </c>
      <c r="S51" s="15">
        <v>1274973813.3000002</v>
      </c>
      <c r="T51" s="15">
        <v>0</v>
      </c>
      <c r="U51" s="13" t="s">
        <v>50</v>
      </c>
      <c r="V51" s="15">
        <v>0</v>
      </c>
      <c r="W51" s="15">
        <v>314237138.60000002</v>
      </c>
      <c r="X51" s="13" t="s">
        <v>50</v>
      </c>
      <c r="Y51" s="15">
        <v>50277942.175999999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s="16" customFormat="1" x14ac:dyDescent="0.25">
      <c r="A52" s="13" t="s">
        <v>168</v>
      </c>
      <c r="B52" s="14" t="s">
        <v>167</v>
      </c>
      <c r="C52" s="13" t="s">
        <v>47</v>
      </c>
      <c r="D52" s="13" t="s">
        <v>81</v>
      </c>
      <c r="E52" s="13" t="s">
        <v>82</v>
      </c>
      <c r="F52" s="13" t="s">
        <v>457</v>
      </c>
      <c r="G52" s="13" t="s">
        <v>51</v>
      </c>
      <c r="H52" s="13" t="s">
        <v>184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54</v>
      </c>
      <c r="P52" s="13" t="s">
        <v>53</v>
      </c>
      <c r="Q52" s="15">
        <f t="shared" si="1"/>
        <v>53287500</v>
      </c>
      <c r="R52" s="15">
        <v>0</v>
      </c>
      <c r="S52" s="15">
        <v>53287500</v>
      </c>
      <c r="T52" s="15">
        <v>0</v>
      </c>
      <c r="U52" s="13" t="s">
        <v>50</v>
      </c>
      <c r="V52" s="15">
        <v>0</v>
      </c>
      <c r="W52" s="15">
        <v>0</v>
      </c>
      <c r="X52" s="13" t="s">
        <v>50</v>
      </c>
      <c r="Y52" s="15">
        <v>0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s="16" customFormat="1" x14ac:dyDescent="0.25">
      <c r="A53" s="13" t="s">
        <v>169</v>
      </c>
      <c r="B53" s="14" t="s">
        <v>186</v>
      </c>
      <c r="C53" s="13" t="s">
        <v>47</v>
      </c>
      <c r="D53" s="13" t="s">
        <v>48</v>
      </c>
      <c r="E53" s="13" t="s">
        <v>49</v>
      </c>
      <c r="F53" s="13" t="s">
        <v>404</v>
      </c>
      <c r="G53" s="13" t="s">
        <v>51</v>
      </c>
      <c r="H53" s="13" t="s">
        <v>188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189</v>
      </c>
      <c r="P53" s="13" t="s">
        <v>190</v>
      </c>
      <c r="Q53" s="15">
        <f t="shared" si="1"/>
        <v>157252024.31999999</v>
      </c>
      <c r="R53" s="15">
        <v>0</v>
      </c>
      <c r="S53" s="15">
        <v>149146464</v>
      </c>
      <c r="T53" s="15">
        <v>0</v>
      </c>
      <c r="U53" s="13" t="s">
        <v>50</v>
      </c>
      <c r="V53" s="15">
        <v>0</v>
      </c>
      <c r="W53" s="15">
        <v>6987552</v>
      </c>
      <c r="X53" s="13" t="s">
        <v>55</v>
      </c>
      <c r="Y53" s="15">
        <v>1118008.3200000001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16" customFormat="1" x14ac:dyDescent="0.25">
      <c r="A54" s="13" t="s">
        <v>170</v>
      </c>
      <c r="B54" s="14" t="s">
        <v>186</v>
      </c>
      <c r="C54" s="13" t="s">
        <v>47</v>
      </c>
      <c r="D54" s="13" t="s">
        <v>48</v>
      </c>
      <c r="E54" s="13" t="s">
        <v>49</v>
      </c>
      <c r="F54" s="13" t="s">
        <v>404</v>
      </c>
      <c r="G54" s="13" t="s">
        <v>51</v>
      </c>
      <c r="H54" s="13" t="s">
        <v>192</v>
      </c>
      <c r="I54" s="15" t="s">
        <v>53</v>
      </c>
      <c r="J54" s="15" t="s">
        <v>53</v>
      </c>
      <c r="K54" s="15" t="s">
        <v>53</v>
      </c>
      <c r="L54" s="15" t="s">
        <v>53</v>
      </c>
      <c r="M54" s="15">
        <v>0</v>
      </c>
      <c r="N54" s="13" t="s">
        <v>53</v>
      </c>
      <c r="O54" s="13" t="s">
        <v>54</v>
      </c>
      <c r="P54" s="13" t="s">
        <v>53</v>
      </c>
      <c r="Q54" s="15">
        <f t="shared" si="1"/>
        <v>832696528.74399996</v>
      </c>
      <c r="R54" s="15">
        <v>0</v>
      </c>
      <c r="S54" s="15">
        <f>709882595.4-149146464</f>
        <v>560736131.39999998</v>
      </c>
      <c r="T54" s="15">
        <v>0</v>
      </c>
      <c r="U54" s="13" t="s">
        <v>50</v>
      </c>
      <c r="V54" s="15">
        <v>0</v>
      </c>
      <c r="W54" s="15">
        <f>241436170.4-6987552</f>
        <v>234448618.40000001</v>
      </c>
      <c r="X54" s="13" t="s">
        <v>50</v>
      </c>
      <c r="Y54" s="15">
        <f>+W54*0.16</f>
        <v>37511778.943999998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s="16" customFormat="1" x14ac:dyDescent="0.25">
      <c r="A55" s="13" t="s">
        <v>172</v>
      </c>
      <c r="B55" s="14" t="s">
        <v>186</v>
      </c>
      <c r="C55" s="13" t="s">
        <v>47</v>
      </c>
      <c r="D55" s="13" t="s">
        <v>48</v>
      </c>
      <c r="E55" s="13" t="s">
        <v>49</v>
      </c>
      <c r="F55" s="13" t="s">
        <v>404</v>
      </c>
      <c r="G55" s="13" t="s">
        <v>51</v>
      </c>
      <c r="H55" s="13" t="s">
        <v>194</v>
      </c>
      <c r="I55" s="15" t="s">
        <v>53</v>
      </c>
      <c r="J55" s="15" t="s">
        <v>53</v>
      </c>
      <c r="K55" s="15" t="s">
        <v>53</v>
      </c>
      <c r="L55" s="15" t="s">
        <v>53</v>
      </c>
      <c r="M55" s="15">
        <v>0</v>
      </c>
      <c r="N55" s="13" t="s">
        <v>53</v>
      </c>
      <c r="O55" s="13" t="s">
        <v>54</v>
      </c>
      <c r="P55" s="13" t="s">
        <v>53</v>
      </c>
      <c r="Q55" s="15">
        <f t="shared" si="1"/>
        <v>1491206500.4880002</v>
      </c>
      <c r="R55" s="15">
        <v>0</v>
      </c>
      <c r="S55" s="15">
        <v>1052700174.5200002</v>
      </c>
      <c r="T55" s="15">
        <v>0</v>
      </c>
      <c r="U55" s="13" t="s">
        <v>50</v>
      </c>
      <c r="V55" s="15">
        <v>0</v>
      </c>
      <c r="W55" s="15">
        <v>378022694.79999995</v>
      </c>
      <c r="X55" s="13" t="s">
        <v>50</v>
      </c>
      <c r="Y55" s="15">
        <v>60483631.16799999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s="16" customFormat="1" x14ac:dyDescent="0.25">
      <c r="A56" s="13" t="s">
        <v>177</v>
      </c>
      <c r="B56" s="14" t="s">
        <v>186</v>
      </c>
      <c r="C56" s="13" t="s">
        <v>47</v>
      </c>
      <c r="D56" s="13" t="s">
        <v>63</v>
      </c>
      <c r="E56" s="13" t="s">
        <v>64</v>
      </c>
      <c r="F56" s="13" t="s">
        <v>419</v>
      </c>
      <c r="G56" s="13" t="s">
        <v>51</v>
      </c>
      <c r="H56" s="13" t="s">
        <v>196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54</v>
      </c>
      <c r="P56" s="13" t="s">
        <v>53</v>
      </c>
      <c r="Q56" s="15">
        <f t="shared" si="1"/>
        <v>221537726.10000002</v>
      </c>
      <c r="R56" s="15">
        <v>0</v>
      </c>
      <c r="S56" s="15">
        <v>216578517.30000001</v>
      </c>
      <c r="T56" s="15">
        <v>0</v>
      </c>
      <c r="U56" s="13" t="s">
        <v>50</v>
      </c>
      <c r="V56" s="15">
        <v>0</v>
      </c>
      <c r="W56" s="15">
        <v>4275180</v>
      </c>
      <c r="X56" s="13" t="s">
        <v>50</v>
      </c>
      <c r="Y56" s="15">
        <v>684028.8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s="16" customFormat="1" x14ac:dyDescent="0.25">
      <c r="A57" s="13" t="s">
        <v>179</v>
      </c>
      <c r="B57" s="14" t="s">
        <v>186</v>
      </c>
      <c r="C57" s="13" t="s">
        <v>47</v>
      </c>
      <c r="D57" s="13" t="s">
        <v>63</v>
      </c>
      <c r="E57" s="13" t="s">
        <v>64</v>
      </c>
      <c r="F57" s="13" t="s">
        <v>419</v>
      </c>
      <c r="G57" s="13" t="s">
        <v>51</v>
      </c>
      <c r="H57" s="13" t="s">
        <v>198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76</v>
      </c>
      <c r="P57" s="13" t="s">
        <v>77</v>
      </c>
      <c r="Q57" s="15">
        <f t="shared" si="1"/>
        <v>42756000</v>
      </c>
      <c r="R57" s="15">
        <v>0</v>
      </c>
      <c r="S57" s="15">
        <v>42756000</v>
      </c>
      <c r="T57" s="15">
        <v>0</v>
      </c>
      <c r="U57" s="13" t="s">
        <v>50</v>
      </c>
      <c r="V57" s="15">
        <v>0</v>
      </c>
      <c r="W57" s="15">
        <v>0</v>
      </c>
      <c r="X57" s="13" t="s">
        <v>50</v>
      </c>
      <c r="Y57" s="15">
        <v>0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s="16" customFormat="1" x14ac:dyDescent="0.25">
      <c r="A58" s="13" t="s">
        <v>181</v>
      </c>
      <c r="B58" s="14" t="s">
        <v>186</v>
      </c>
      <c r="C58" s="13" t="s">
        <v>47</v>
      </c>
      <c r="D58" s="13" t="s">
        <v>63</v>
      </c>
      <c r="E58" s="13" t="s">
        <v>64</v>
      </c>
      <c r="F58" s="13" t="s">
        <v>419</v>
      </c>
      <c r="G58" s="13" t="s">
        <v>51</v>
      </c>
      <c r="H58" s="13" t="s">
        <v>200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54</v>
      </c>
      <c r="P58" s="13" t="s">
        <v>53</v>
      </c>
      <c r="Q58" s="15">
        <f t="shared" si="1"/>
        <v>1839937372.5519998</v>
      </c>
      <c r="R58" s="15">
        <v>0</v>
      </c>
      <c r="S58" s="15">
        <v>1268330755.3199997</v>
      </c>
      <c r="T58" s="15">
        <v>0</v>
      </c>
      <c r="U58" s="13" t="s">
        <v>50</v>
      </c>
      <c r="V58" s="15">
        <v>0</v>
      </c>
      <c r="W58" s="15">
        <v>492764325.19999999</v>
      </c>
      <c r="X58" s="13" t="s">
        <v>50</v>
      </c>
      <c r="Y58" s="15">
        <v>78842292.032000005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59" spans="1:42" s="16" customFormat="1" x14ac:dyDescent="0.25">
      <c r="A59" s="13" t="s">
        <v>183</v>
      </c>
      <c r="B59" s="14" t="s">
        <v>186</v>
      </c>
      <c r="C59" s="13" t="s">
        <v>47</v>
      </c>
      <c r="D59" s="13" t="s">
        <v>67</v>
      </c>
      <c r="E59" s="13" t="s">
        <v>68</v>
      </c>
      <c r="F59" s="13" t="s">
        <v>433</v>
      </c>
      <c r="G59" s="13" t="s">
        <v>51</v>
      </c>
      <c r="H59" s="13" t="s">
        <v>202</v>
      </c>
      <c r="I59" s="15" t="s">
        <v>53</v>
      </c>
      <c r="J59" s="15" t="s">
        <v>53</v>
      </c>
      <c r="K59" s="15" t="s">
        <v>53</v>
      </c>
      <c r="L59" s="15" t="s">
        <v>53</v>
      </c>
      <c r="M59" s="15">
        <v>0</v>
      </c>
      <c r="N59" s="13" t="s">
        <v>53</v>
      </c>
      <c r="O59" s="13" t="s">
        <v>54</v>
      </c>
      <c r="P59" s="13" t="s">
        <v>53</v>
      </c>
      <c r="Q59" s="15">
        <f t="shared" si="1"/>
        <v>1116767758.3808</v>
      </c>
      <c r="R59" s="15">
        <v>0</v>
      </c>
      <c r="S59" s="15">
        <v>902815674.19999993</v>
      </c>
      <c r="T59" s="15">
        <v>0</v>
      </c>
      <c r="U59" s="13" t="s">
        <v>50</v>
      </c>
      <c r="V59" s="15">
        <v>0</v>
      </c>
      <c r="W59" s="15">
        <v>184441451.88</v>
      </c>
      <c r="X59" s="13" t="s">
        <v>55</v>
      </c>
      <c r="Y59" s="15">
        <v>29510632.300800003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53</v>
      </c>
      <c r="AN59" s="13" t="s">
        <v>53</v>
      </c>
      <c r="AO59" s="14" t="s">
        <v>53</v>
      </c>
      <c r="AP59" s="13" t="s">
        <v>53</v>
      </c>
    </row>
    <row r="60" spans="1:42" s="16" customFormat="1" x14ac:dyDescent="0.25">
      <c r="A60" s="13" t="s">
        <v>185</v>
      </c>
      <c r="B60" s="14" t="s">
        <v>186</v>
      </c>
      <c r="C60" s="13" t="s">
        <v>47</v>
      </c>
      <c r="D60" s="13" t="s">
        <v>71</v>
      </c>
      <c r="E60" s="13" t="s">
        <v>72</v>
      </c>
      <c r="F60" s="13" t="s">
        <v>447</v>
      </c>
      <c r="G60" s="13" t="s">
        <v>51</v>
      </c>
      <c r="H60" s="13" t="s">
        <v>204</v>
      </c>
      <c r="I60" s="15" t="s">
        <v>53</v>
      </c>
      <c r="J60" s="15" t="s">
        <v>53</v>
      </c>
      <c r="K60" s="15" t="s">
        <v>53</v>
      </c>
      <c r="L60" s="15" t="s">
        <v>53</v>
      </c>
      <c r="M60" s="15">
        <v>0</v>
      </c>
      <c r="N60" s="13" t="s">
        <v>53</v>
      </c>
      <c r="O60" s="13" t="s">
        <v>54</v>
      </c>
      <c r="P60" s="13" t="s">
        <v>53</v>
      </c>
      <c r="Q60" s="15">
        <f t="shared" si="1"/>
        <v>1518466963.3199999</v>
      </c>
      <c r="R60" s="15">
        <v>0</v>
      </c>
      <c r="S60" s="15">
        <f>989922043.64+19533384</f>
        <v>1009455427.64</v>
      </c>
      <c r="T60" s="15">
        <v>0</v>
      </c>
      <c r="U60" s="13" t="s">
        <v>50</v>
      </c>
      <c r="V60" s="15">
        <v>0</v>
      </c>
      <c r="W60" s="15">
        <v>438803048</v>
      </c>
      <c r="X60" s="13" t="s">
        <v>55</v>
      </c>
      <c r="Y60" s="15">
        <v>70208487.679999992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53</v>
      </c>
      <c r="AN60" s="13" t="s">
        <v>53</v>
      </c>
      <c r="AO60" s="14" t="s">
        <v>53</v>
      </c>
      <c r="AP60" s="13" t="s">
        <v>53</v>
      </c>
    </row>
    <row r="61" spans="1:42" s="16" customFormat="1" x14ac:dyDescent="0.25">
      <c r="A61" s="13" t="s">
        <v>187</v>
      </c>
      <c r="B61" s="14" t="s">
        <v>186</v>
      </c>
      <c r="C61" s="13" t="s">
        <v>47</v>
      </c>
      <c r="D61" s="13" t="s">
        <v>71</v>
      </c>
      <c r="E61" s="13" t="s">
        <v>72</v>
      </c>
      <c r="F61" s="13" t="s">
        <v>447</v>
      </c>
      <c r="G61" s="13" t="s">
        <v>51</v>
      </c>
      <c r="H61" s="13" t="s">
        <v>448</v>
      </c>
      <c r="I61" s="15" t="s">
        <v>53</v>
      </c>
      <c r="J61" s="15" t="s">
        <v>53</v>
      </c>
      <c r="K61" s="15" t="s">
        <v>53</v>
      </c>
      <c r="L61" s="15" t="s">
        <v>53</v>
      </c>
      <c r="M61" s="15">
        <v>0</v>
      </c>
      <c r="N61" s="13" t="s">
        <v>53</v>
      </c>
      <c r="O61" s="13" t="s">
        <v>54</v>
      </c>
      <c r="P61" s="13" t="s">
        <v>53</v>
      </c>
      <c r="Q61" s="15">
        <f t="shared" si="1"/>
        <v>159043455.52000001</v>
      </c>
      <c r="R61" s="15">
        <v>0</v>
      </c>
      <c r="S61" s="15">
        <v>144003767.84</v>
      </c>
      <c r="T61" s="15">
        <v>0</v>
      </c>
      <c r="U61" s="13" t="s">
        <v>50</v>
      </c>
      <c r="V61" s="15">
        <v>0</v>
      </c>
      <c r="W61" s="15">
        <v>12965248</v>
      </c>
      <c r="X61" s="13" t="s">
        <v>55</v>
      </c>
      <c r="Y61" s="15">
        <v>2074439.6800000002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53</v>
      </c>
      <c r="AN61" s="13" t="s">
        <v>53</v>
      </c>
      <c r="AO61" s="14" t="s">
        <v>53</v>
      </c>
      <c r="AP61" s="13" t="s">
        <v>53</v>
      </c>
    </row>
    <row r="62" spans="1:42" s="16" customFormat="1" x14ac:dyDescent="0.25">
      <c r="A62" s="13" t="s">
        <v>191</v>
      </c>
      <c r="B62" s="14" t="s">
        <v>186</v>
      </c>
      <c r="C62" s="13" t="s">
        <v>47</v>
      </c>
      <c r="D62" s="13" t="s">
        <v>71</v>
      </c>
      <c r="E62" s="13" t="s">
        <v>72</v>
      </c>
      <c r="F62" s="13" t="s">
        <v>447</v>
      </c>
      <c r="G62" s="13" t="s">
        <v>51</v>
      </c>
      <c r="H62" s="13" t="s">
        <v>207</v>
      </c>
      <c r="I62" s="15" t="s">
        <v>53</v>
      </c>
      <c r="J62" s="15" t="s">
        <v>53</v>
      </c>
      <c r="K62" s="15" t="s">
        <v>53</v>
      </c>
      <c r="L62" s="15" t="s">
        <v>53</v>
      </c>
      <c r="M62" s="15">
        <v>0</v>
      </c>
      <c r="N62" s="13" t="s">
        <v>53</v>
      </c>
      <c r="O62" s="13" t="s">
        <v>208</v>
      </c>
      <c r="P62" s="13" t="s">
        <v>209</v>
      </c>
      <c r="Q62" s="15">
        <f t="shared" si="1"/>
        <v>19533384</v>
      </c>
      <c r="R62" s="15">
        <v>0</v>
      </c>
      <c r="S62" s="15">
        <v>19533384</v>
      </c>
      <c r="T62" s="15">
        <v>0</v>
      </c>
      <c r="U62" s="13" t="s">
        <v>50</v>
      </c>
      <c r="V62" s="15">
        <v>0</v>
      </c>
      <c r="W62" s="15">
        <v>0</v>
      </c>
      <c r="X62" s="13" t="s">
        <v>50</v>
      </c>
      <c r="Y62" s="15">
        <v>0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53</v>
      </c>
      <c r="AN62" s="13" t="s">
        <v>53</v>
      </c>
      <c r="AO62" s="14" t="s">
        <v>53</v>
      </c>
      <c r="AP62" s="13" t="s">
        <v>53</v>
      </c>
    </row>
    <row r="63" spans="1:42" s="16" customFormat="1" x14ac:dyDescent="0.25">
      <c r="A63" s="13" t="s">
        <v>193</v>
      </c>
      <c r="B63" s="14" t="s">
        <v>186</v>
      </c>
      <c r="C63" s="13" t="s">
        <v>47</v>
      </c>
      <c r="D63" s="13" t="s">
        <v>71</v>
      </c>
      <c r="E63" s="13" t="s">
        <v>72</v>
      </c>
      <c r="F63" s="13" t="s">
        <v>447</v>
      </c>
      <c r="G63" s="13" t="s">
        <v>91</v>
      </c>
      <c r="H63" s="13" t="s">
        <v>53</v>
      </c>
      <c r="I63" s="15" t="s">
        <v>211</v>
      </c>
      <c r="J63" s="15" t="s">
        <v>53</v>
      </c>
      <c r="K63" s="15" t="s">
        <v>212</v>
      </c>
      <c r="L63" s="15" t="s">
        <v>186</v>
      </c>
      <c r="M63" s="15">
        <v>20401127.199999999</v>
      </c>
      <c r="N63" s="13" t="s">
        <v>94</v>
      </c>
      <c r="O63" s="13" t="s">
        <v>213</v>
      </c>
      <c r="P63" s="13" t="s">
        <v>214</v>
      </c>
      <c r="Q63" s="15">
        <f t="shared" si="1"/>
        <v>-3117523.2</v>
      </c>
      <c r="R63" s="15">
        <v>0</v>
      </c>
      <c r="S63" s="15">
        <v>0</v>
      </c>
      <c r="T63" s="15">
        <v>0</v>
      </c>
      <c r="U63" s="13" t="s">
        <v>50</v>
      </c>
      <c r="V63" s="15">
        <v>0</v>
      </c>
      <c r="W63" s="15">
        <v>-2687520</v>
      </c>
      <c r="X63" s="13" t="s">
        <v>55</v>
      </c>
      <c r="Y63" s="15">
        <v>-430003.20000000001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53</v>
      </c>
      <c r="AN63" s="13" t="s">
        <v>53</v>
      </c>
      <c r="AO63" s="14" t="s">
        <v>53</v>
      </c>
      <c r="AP63" s="13" t="s">
        <v>53</v>
      </c>
    </row>
    <row r="64" spans="1:42" s="16" customFormat="1" x14ac:dyDescent="0.25">
      <c r="A64" s="13" t="s">
        <v>195</v>
      </c>
      <c r="B64" s="14" t="s">
        <v>186</v>
      </c>
      <c r="C64" s="13" t="s">
        <v>47</v>
      </c>
      <c r="D64" s="13" t="s">
        <v>81</v>
      </c>
      <c r="E64" s="13" t="s">
        <v>82</v>
      </c>
      <c r="F64" s="13" t="s">
        <v>458</v>
      </c>
      <c r="G64" s="13" t="s">
        <v>51</v>
      </c>
      <c r="H64" s="13" t="s">
        <v>216</v>
      </c>
      <c r="I64" s="15" t="s">
        <v>53</v>
      </c>
      <c r="J64" s="15" t="s">
        <v>53</v>
      </c>
      <c r="K64" s="15" t="s">
        <v>53</v>
      </c>
      <c r="L64" s="15" t="s">
        <v>53</v>
      </c>
      <c r="M64" s="15">
        <v>0</v>
      </c>
      <c r="N64" s="13" t="s">
        <v>53</v>
      </c>
      <c r="O64" s="13" t="s">
        <v>54</v>
      </c>
      <c r="P64" s="13" t="s">
        <v>53</v>
      </c>
      <c r="Q64" s="15">
        <f t="shared" si="1"/>
        <v>130046812.48</v>
      </c>
      <c r="R64" s="15">
        <v>0</v>
      </c>
      <c r="S64" s="15">
        <v>122493904</v>
      </c>
      <c r="T64" s="15">
        <v>0</v>
      </c>
      <c r="U64" s="13" t="s">
        <v>50</v>
      </c>
      <c r="V64" s="15">
        <v>0</v>
      </c>
      <c r="W64" s="15">
        <v>6511128</v>
      </c>
      <c r="X64" s="13" t="s">
        <v>50</v>
      </c>
      <c r="Y64" s="15">
        <v>1041780.48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53</v>
      </c>
      <c r="AN64" s="13" t="s">
        <v>53</v>
      </c>
      <c r="AO64" s="14" t="s">
        <v>53</v>
      </c>
      <c r="AP64" s="13" t="s">
        <v>53</v>
      </c>
    </row>
    <row r="65" spans="1:42" s="16" customFormat="1" x14ac:dyDescent="0.25">
      <c r="A65" s="13" t="s">
        <v>197</v>
      </c>
      <c r="B65" s="14" t="s">
        <v>218</v>
      </c>
      <c r="C65" s="13" t="s">
        <v>47</v>
      </c>
      <c r="D65" s="13" t="s">
        <v>48</v>
      </c>
      <c r="E65" s="13" t="s">
        <v>49</v>
      </c>
      <c r="F65" s="13" t="s">
        <v>408</v>
      </c>
      <c r="G65" s="13" t="s">
        <v>51</v>
      </c>
      <c r="H65" s="13" t="s">
        <v>407</v>
      </c>
      <c r="I65" s="15" t="s">
        <v>53</v>
      </c>
      <c r="J65" s="15" t="s">
        <v>53</v>
      </c>
      <c r="K65" s="15" t="s">
        <v>53</v>
      </c>
      <c r="L65" s="15" t="s">
        <v>53</v>
      </c>
      <c r="M65" s="15">
        <v>0</v>
      </c>
      <c r="N65" s="13" t="s">
        <v>53</v>
      </c>
      <c r="O65" s="13" t="s">
        <v>54</v>
      </c>
      <c r="P65" s="13" t="s">
        <v>53</v>
      </c>
      <c r="Q65" s="15">
        <f t="shared" si="1"/>
        <v>2594644500.0688004</v>
      </c>
      <c r="R65" s="15">
        <v>0</v>
      </c>
      <c r="S65" s="15">
        <v>1778030837.0800004</v>
      </c>
      <c r="T65" s="15">
        <v>0</v>
      </c>
      <c r="U65" s="13" t="s">
        <v>50</v>
      </c>
      <c r="V65" s="15">
        <v>0</v>
      </c>
      <c r="W65" s="15">
        <v>703977295.67999995</v>
      </c>
      <c r="X65" s="13" t="s">
        <v>55</v>
      </c>
      <c r="Y65" s="15">
        <v>112636367.3088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53</v>
      </c>
      <c r="AN65" s="13" t="s">
        <v>53</v>
      </c>
      <c r="AO65" s="14" t="s">
        <v>53</v>
      </c>
      <c r="AP65" s="13" t="s">
        <v>53</v>
      </c>
    </row>
    <row r="66" spans="1:42" s="16" customFormat="1" x14ac:dyDescent="0.25">
      <c r="A66" s="13" t="s">
        <v>199</v>
      </c>
      <c r="B66" s="14" t="s">
        <v>218</v>
      </c>
      <c r="C66" s="13" t="s">
        <v>47</v>
      </c>
      <c r="D66" s="13" t="s">
        <v>48</v>
      </c>
      <c r="E66" s="13" t="s">
        <v>49</v>
      </c>
      <c r="F66" s="13" t="s">
        <v>408</v>
      </c>
      <c r="G66" s="13" t="s">
        <v>91</v>
      </c>
      <c r="H66" s="13" t="s">
        <v>53</v>
      </c>
      <c r="I66" s="15" t="s">
        <v>221</v>
      </c>
      <c r="J66" s="15" t="s">
        <v>53</v>
      </c>
      <c r="K66" s="15" t="s">
        <v>222</v>
      </c>
      <c r="L66" s="15" t="s">
        <v>218</v>
      </c>
      <c r="M66" s="15">
        <v>41149799.600000001</v>
      </c>
      <c r="N66" s="13" t="s">
        <v>94</v>
      </c>
      <c r="O66" s="13" t="s">
        <v>223</v>
      </c>
      <c r="P66" s="13" t="s">
        <v>224</v>
      </c>
      <c r="Q66" s="15">
        <f t="shared" si="1"/>
        <v>-1468974</v>
      </c>
      <c r="R66" s="15">
        <v>0</v>
      </c>
      <c r="S66" s="15">
        <v>-1468974</v>
      </c>
      <c r="T66" s="15">
        <v>0</v>
      </c>
      <c r="U66" s="13" t="s">
        <v>50</v>
      </c>
      <c r="V66" s="15">
        <v>0</v>
      </c>
      <c r="W66" s="15">
        <v>0</v>
      </c>
      <c r="X66" s="13" t="s">
        <v>50</v>
      </c>
      <c r="Y66" s="15">
        <v>0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53</v>
      </c>
      <c r="AN66" s="13" t="s">
        <v>53</v>
      </c>
      <c r="AO66" s="14" t="s">
        <v>53</v>
      </c>
      <c r="AP66" s="13" t="s">
        <v>53</v>
      </c>
    </row>
    <row r="67" spans="1:42" s="16" customFormat="1" x14ac:dyDescent="0.25">
      <c r="A67" s="13" t="s">
        <v>201</v>
      </c>
      <c r="B67" s="14" t="s">
        <v>218</v>
      </c>
      <c r="C67" s="13" t="s">
        <v>47</v>
      </c>
      <c r="D67" s="13" t="s">
        <v>63</v>
      </c>
      <c r="E67" s="13" t="s">
        <v>64</v>
      </c>
      <c r="F67" s="13" t="s">
        <v>420</v>
      </c>
      <c r="G67" s="13" t="s">
        <v>51</v>
      </c>
      <c r="H67" s="13" t="s">
        <v>226</v>
      </c>
      <c r="I67" s="15" t="s">
        <v>53</v>
      </c>
      <c r="J67" s="15" t="s">
        <v>53</v>
      </c>
      <c r="K67" s="15" t="s">
        <v>53</v>
      </c>
      <c r="L67" s="15" t="s">
        <v>53</v>
      </c>
      <c r="M67" s="15">
        <v>0</v>
      </c>
      <c r="N67" s="13" t="s">
        <v>53</v>
      </c>
      <c r="O67" s="13" t="s">
        <v>54</v>
      </c>
      <c r="P67" s="13" t="s">
        <v>53</v>
      </c>
      <c r="Q67" s="15">
        <f t="shared" si="1"/>
        <v>2500722936.3312001</v>
      </c>
      <c r="R67" s="15">
        <v>0</v>
      </c>
      <c r="S67" s="15">
        <v>1706997703.5599999</v>
      </c>
      <c r="T67" s="15">
        <v>0</v>
      </c>
      <c r="U67" s="13" t="s">
        <v>50</v>
      </c>
      <c r="V67" s="15">
        <v>0</v>
      </c>
      <c r="W67" s="15">
        <v>684245890.32000005</v>
      </c>
      <c r="X67" s="13" t="s">
        <v>50</v>
      </c>
      <c r="Y67" s="15">
        <v>109479342.45119996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53</v>
      </c>
      <c r="AN67" s="13" t="s">
        <v>53</v>
      </c>
      <c r="AO67" s="14" t="s">
        <v>53</v>
      </c>
      <c r="AP67" s="13" t="s">
        <v>53</v>
      </c>
    </row>
    <row r="68" spans="1:42" s="16" customFormat="1" x14ac:dyDescent="0.25">
      <c r="A68" s="13" t="s">
        <v>203</v>
      </c>
      <c r="B68" s="14" t="s">
        <v>218</v>
      </c>
      <c r="C68" s="13" t="s">
        <v>47</v>
      </c>
      <c r="D68" s="13" t="s">
        <v>67</v>
      </c>
      <c r="E68" s="13" t="s">
        <v>68</v>
      </c>
      <c r="F68" s="13" t="s">
        <v>434</v>
      </c>
      <c r="G68" s="13" t="s">
        <v>51</v>
      </c>
      <c r="H68" s="13" t="s">
        <v>228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3" t="s">
        <v>53</v>
      </c>
      <c r="O68" s="13" t="s">
        <v>54</v>
      </c>
      <c r="P68" s="13" t="s">
        <v>53</v>
      </c>
      <c r="Q68" s="15">
        <f t="shared" si="1"/>
        <v>1028103912.3200001</v>
      </c>
      <c r="R68" s="15">
        <v>0</v>
      </c>
      <c r="S68" s="15">
        <v>744976123.5200001</v>
      </c>
      <c r="T68" s="15">
        <v>0</v>
      </c>
      <c r="U68" s="13" t="s">
        <v>50</v>
      </c>
      <c r="V68" s="15">
        <v>0</v>
      </c>
      <c r="W68" s="15">
        <v>244075680</v>
      </c>
      <c r="X68" s="13" t="s">
        <v>55</v>
      </c>
      <c r="Y68" s="15">
        <v>39052108.800000004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53</v>
      </c>
      <c r="AN68" s="13" t="s">
        <v>53</v>
      </c>
      <c r="AO68" s="14" t="s">
        <v>53</v>
      </c>
      <c r="AP68" s="13" t="s">
        <v>53</v>
      </c>
    </row>
    <row r="69" spans="1:42" s="16" customFormat="1" x14ac:dyDescent="0.25">
      <c r="A69" s="13" t="s">
        <v>205</v>
      </c>
      <c r="B69" s="14" t="s">
        <v>218</v>
      </c>
      <c r="C69" s="13" t="s">
        <v>47</v>
      </c>
      <c r="D69" s="13" t="s">
        <v>67</v>
      </c>
      <c r="E69" s="13" t="s">
        <v>68</v>
      </c>
      <c r="F69" s="13" t="s">
        <v>434</v>
      </c>
      <c r="G69" s="13" t="s">
        <v>51</v>
      </c>
      <c r="H69" s="13" t="s">
        <v>230</v>
      </c>
      <c r="I69" s="15" t="s">
        <v>53</v>
      </c>
      <c r="J69" s="15" t="s">
        <v>53</v>
      </c>
      <c r="K69" s="15" t="s">
        <v>53</v>
      </c>
      <c r="L69" s="15" t="s">
        <v>53</v>
      </c>
      <c r="M69" s="15">
        <v>0</v>
      </c>
      <c r="N69" s="13" t="s">
        <v>53</v>
      </c>
      <c r="O69" s="13" t="s">
        <v>135</v>
      </c>
      <c r="P69" s="13" t="s">
        <v>136</v>
      </c>
      <c r="Q69" s="15">
        <f t="shared" si="1"/>
        <v>7415926.4000000004</v>
      </c>
      <c r="R69" s="15">
        <v>0</v>
      </c>
      <c r="S69" s="15">
        <v>0</v>
      </c>
      <c r="T69" s="15">
        <v>6393040</v>
      </c>
      <c r="U69" s="13" t="s">
        <v>55</v>
      </c>
      <c r="V69" s="15">
        <v>1022886.4</v>
      </c>
      <c r="W69" s="15">
        <v>0</v>
      </c>
      <c r="X69" s="13" t="s">
        <v>50</v>
      </c>
      <c r="Y69" s="15">
        <v>0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4" t="s">
        <v>53</v>
      </c>
      <c r="AN69" s="13" t="s">
        <v>53</v>
      </c>
      <c r="AO69" s="14" t="s">
        <v>53</v>
      </c>
      <c r="AP69" s="13" t="s">
        <v>53</v>
      </c>
    </row>
    <row r="70" spans="1:42" s="16" customFormat="1" x14ac:dyDescent="0.25">
      <c r="A70" s="13" t="s">
        <v>206</v>
      </c>
      <c r="B70" s="14" t="s">
        <v>218</v>
      </c>
      <c r="C70" s="13" t="s">
        <v>47</v>
      </c>
      <c r="D70" s="13" t="s">
        <v>67</v>
      </c>
      <c r="E70" s="13" t="s">
        <v>68</v>
      </c>
      <c r="F70" s="13" t="s">
        <v>434</v>
      </c>
      <c r="G70" s="13" t="s">
        <v>51</v>
      </c>
      <c r="H70" s="13" t="s">
        <v>232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3" t="s">
        <v>53</v>
      </c>
      <c r="O70" s="13" t="s">
        <v>54</v>
      </c>
      <c r="P70" s="13" t="s">
        <v>53</v>
      </c>
      <c r="Q70" s="15">
        <f t="shared" si="1"/>
        <v>477061134.44</v>
      </c>
      <c r="R70" s="15">
        <v>0</v>
      </c>
      <c r="S70" s="15">
        <v>386419147.39999998</v>
      </c>
      <c r="T70" s="15">
        <v>0</v>
      </c>
      <c r="U70" s="13" t="s">
        <v>50</v>
      </c>
      <c r="V70" s="15">
        <v>0</v>
      </c>
      <c r="W70" s="15">
        <v>78139644</v>
      </c>
      <c r="X70" s="13" t="s">
        <v>55</v>
      </c>
      <c r="Y70" s="15">
        <v>12502343.040000001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s="16" customFormat="1" x14ac:dyDescent="0.25">
      <c r="A71" s="13" t="s">
        <v>210</v>
      </c>
      <c r="B71" s="14" t="s">
        <v>218</v>
      </c>
      <c r="C71" s="13" t="s">
        <v>47</v>
      </c>
      <c r="D71" s="13" t="s">
        <v>71</v>
      </c>
      <c r="E71" s="13" t="s">
        <v>72</v>
      </c>
      <c r="F71" s="13" t="s">
        <v>449</v>
      </c>
      <c r="G71" s="13" t="s">
        <v>51</v>
      </c>
      <c r="H71" s="13" t="s">
        <v>234</v>
      </c>
      <c r="I71" s="15" t="s">
        <v>53</v>
      </c>
      <c r="J71" s="15" t="s">
        <v>53</v>
      </c>
      <c r="K71" s="15" t="s">
        <v>53</v>
      </c>
      <c r="L71" s="15" t="s">
        <v>53</v>
      </c>
      <c r="M71" s="15">
        <v>0</v>
      </c>
      <c r="N71" s="13" t="s">
        <v>53</v>
      </c>
      <c r="O71" s="13" t="s">
        <v>54</v>
      </c>
      <c r="P71" s="13" t="s">
        <v>53</v>
      </c>
      <c r="Q71" s="15">
        <f t="shared" si="1"/>
        <v>1505798123.6559997</v>
      </c>
      <c r="R71" s="15">
        <v>0</v>
      </c>
      <c r="S71" s="15">
        <v>1183859663.0799999</v>
      </c>
      <c r="T71" s="15">
        <v>0</v>
      </c>
      <c r="U71" s="13" t="s">
        <v>50</v>
      </c>
      <c r="V71" s="15">
        <v>0</v>
      </c>
      <c r="W71" s="15">
        <v>269351805.60000002</v>
      </c>
      <c r="X71" s="13" t="s">
        <v>50</v>
      </c>
      <c r="Y71" s="15">
        <v>43096288.896000005</v>
      </c>
      <c r="Z71" s="15">
        <v>0</v>
      </c>
      <c r="AA71" s="13" t="s">
        <v>50</v>
      </c>
      <c r="AB71" s="15">
        <v>0</v>
      </c>
      <c r="AC71" s="15">
        <v>8787376</v>
      </c>
      <c r="AD71" s="13" t="s">
        <v>78</v>
      </c>
      <c r="AE71" s="15">
        <v>702990.08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2" spans="1:42" s="16" customFormat="1" x14ac:dyDescent="0.25">
      <c r="A72" s="13" t="s">
        <v>215</v>
      </c>
      <c r="B72" s="14" t="s">
        <v>218</v>
      </c>
      <c r="C72" s="13" t="s">
        <v>47</v>
      </c>
      <c r="D72" s="13" t="s">
        <v>81</v>
      </c>
      <c r="E72" s="13" t="s">
        <v>82</v>
      </c>
      <c r="F72" s="13" t="s">
        <v>459</v>
      </c>
      <c r="G72" s="13" t="s">
        <v>51</v>
      </c>
      <c r="H72" s="13" t="s">
        <v>236</v>
      </c>
      <c r="I72" s="15" t="s">
        <v>53</v>
      </c>
      <c r="J72" s="15" t="s">
        <v>53</v>
      </c>
      <c r="K72" s="15" t="s">
        <v>53</v>
      </c>
      <c r="L72" s="15" t="s">
        <v>53</v>
      </c>
      <c r="M72" s="15">
        <v>0</v>
      </c>
      <c r="N72" s="13" t="s">
        <v>53</v>
      </c>
      <c r="O72" s="13" t="s">
        <v>54</v>
      </c>
      <c r="P72" s="13" t="s">
        <v>53</v>
      </c>
      <c r="Q72" s="15">
        <f t="shared" ref="Q72:Q103" si="2">SUM(S72:AP72)</f>
        <v>702272826.79999995</v>
      </c>
      <c r="R72" s="15">
        <v>0</v>
      </c>
      <c r="S72" s="15">
        <v>518475940.07999992</v>
      </c>
      <c r="T72" s="15">
        <v>0</v>
      </c>
      <c r="U72" s="13" t="s">
        <v>50</v>
      </c>
      <c r="V72" s="15">
        <v>0</v>
      </c>
      <c r="W72" s="15">
        <v>158445592</v>
      </c>
      <c r="X72" s="13" t="s">
        <v>55</v>
      </c>
      <c r="Y72" s="15">
        <v>25351294.719999999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4" t="s">
        <v>53</v>
      </c>
      <c r="AN72" s="13" t="s">
        <v>53</v>
      </c>
      <c r="AO72" s="14" t="s">
        <v>53</v>
      </c>
      <c r="AP72" s="13" t="s">
        <v>53</v>
      </c>
    </row>
    <row r="73" spans="1:42" s="16" customFormat="1" x14ac:dyDescent="0.25">
      <c r="A73" s="13" t="s">
        <v>217</v>
      </c>
      <c r="B73" s="14" t="s">
        <v>238</v>
      </c>
      <c r="C73" s="13" t="s">
        <v>47</v>
      </c>
      <c r="D73" s="13" t="s">
        <v>48</v>
      </c>
      <c r="E73" s="13" t="s">
        <v>49</v>
      </c>
      <c r="F73" s="13" t="s">
        <v>409</v>
      </c>
      <c r="G73" s="13" t="s">
        <v>51</v>
      </c>
      <c r="H73" s="13" t="s">
        <v>239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3" t="s">
        <v>53</v>
      </c>
      <c r="O73" s="13" t="s">
        <v>54</v>
      </c>
      <c r="P73" s="13" t="s">
        <v>53</v>
      </c>
      <c r="Q73" s="15">
        <f t="shared" si="2"/>
        <v>3037297682.9855995</v>
      </c>
      <c r="R73" s="15">
        <v>0</v>
      </c>
      <c r="S73" s="15">
        <v>2302039284.1199999</v>
      </c>
      <c r="T73" s="15">
        <v>0</v>
      </c>
      <c r="U73" s="13" t="s">
        <v>50</v>
      </c>
      <c r="V73" s="15">
        <v>0</v>
      </c>
      <c r="W73" s="15">
        <v>617480747.16000009</v>
      </c>
      <c r="X73" s="13" t="s">
        <v>50</v>
      </c>
      <c r="Y73" s="15">
        <v>98796919.545600027</v>
      </c>
      <c r="Z73" s="15">
        <v>0</v>
      </c>
      <c r="AA73" s="13" t="s">
        <v>50</v>
      </c>
      <c r="AB73" s="15">
        <v>0</v>
      </c>
      <c r="AC73" s="15">
        <v>17574752</v>
      </c>
      <c r="AD73" s="13" t="s">
        <v>78</v>
      </c>
      <c r="AE73" s="15">
        <v>1405980.16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53</v>
      </c>
      <c r="AN73" s="13" t="s">
        <v>53</v>
      </c>
      <c r="AO73" s="14" t="s">
        <v>53</v>
      </c>
      <c r="AP73" s="13" t="s">
        <v>53</v>
      </c>
    </row>
    <row r="74" spans="1:42" s="16" customFormat="1" x14ac:dyDescent="0.25">
      <c r="A74" s="13" t="s">
        <v>219</v>
      </c>
      <c r="B74" s="14" t="s">
        <v>238</v>
      </c>
      <c r="C74" s="13" t="s">
        <v>47</v>
      </c>
      <c r="D74" s="13" t="s">
        <v>63</v>
      </c>
      <c r="E74" s="13" t="s">
        <v>64</v>
      </c>
      <c r="F74" s="13" t="s">
        <v>421</v>
      </c>
      <c r="G74" s="13" t="s">
        <v>51</v>
      </c>
      <c r="H74" s="13" t="s">
        <v>241</v>
      </c>
      <c r="I74" s="15" t="s">
        <v>53</v>
      </c>
      <c r="J74" s="15" t="s">
        <v>53</v>
      </c>
      <c r="K74" s="15" t="s">
        <v>53</v>
      </c>
      <c r="L74" s="15" t="s">
        <v>53</v>
      </c>
      <c r="M74" s="15">
        <v>0</v>
      </c>
      <c r="N74" s="13" t="s">
        <v>53</v>
      </c>
      <c r="O74" s="13" t="s">
        <v>54</v>
      </c>
      <c r="P74" s="13" t="s">
        <v>53</v>
      </c>
      <c r="Q74" s="15">
        <f t="shared" si="2"/>
        <v>2690893514.4304004</v>
      </c>
      <c r="R74" s="15">
        <v>0</v>
      </c>
      <c r="S74" s="15">
        <v>1980964896.2800002</v>
      </c>
      <c r="T74" s="15">
        <v>0</v>
      </c>
      <c r="U74" s="13" t="s">
        <v>50</v>
      </c>
      <c r="V74" s="15">
        <v>0</v>
      </c>
      <c r="W74" s="15">
        <v>612007429.43999994</v>
      </c>
      <c r="X74" s="13" t="s">
        <v>50</v>
      </c>
      <c r="Y74" s="15">
        <v>97921188.7104</v>
      </c>
      <c r="Z74" s="15">
        <v>0</v>
      </c>
      <c r="AA74" s="13" t="s">
        <v>50</v>
      </c>
      <c r="AB74" s="15">
        <v>0</v>
      </c>
      <c r="AC74" s="15">
        <v>0</v>
      </c>
      <c r="AD74" s="13" t="s">
        <v>50</v>
      </c>
      <c r="AE74" s="15">
        <v>0</v>
      </c>
      <c r="AF74" s="13">
        <v>0</v>
      </c>
      <c r="AG74" s="13" t="s">
        <v>50</v>
      </c>
      <c r="AH74" s="15">
        <v>0</v>
      </c>
      <c r="AI74" s="15">
        <v>0</v>
      </c>
      <c r="AJ74" s="13" t="s">
        <v>50</v>
      </c>
      <c r="AK74" s="15">
        <v>0</v>
      </c>
      <c r="AL74" s="15">
        <v>0</v>
      </c>
      <c r="AM74" s="14" t="s">
        <v>53</v>
      </c>
      <c r="AN74" s="13" t="s">
        <v>53</v>
      </c>
      <c r="AO74" s="14" t="s">
        <v>53</v>
      </c>
      <c r="AP74" s="13" t="s">
        <v>53</v>
      </c>
    </row>
    <row r="75" spans="1:42" s="16" customFormat="1" x14ac:dyDescent="0.25">
      <c r="A75" s="13" t="s">
        <v>220</v>
      </c>
      <c r="B75" s="14" t="s">
        <v>238</v>
      </c>
      <c r="C75" s="13" t="s">
        <v>47</v>
      </c>
      <c r="D75" s="13" t="s">
        <v>67</v>
      </c>
      <c r="E75" s="13" t="s">
        <v>68</v>
      </c>
      <c r="F75" s="13" t="s">
        <v>435</v>
      </c>
      <c r="G75" s="13" t="s">
        <v>51</v>
      </c>
      <c r="H75" s="13" t="s">
        <v>243</v>
      </c>
      <c r="I75" s="15" t="s">
        <v>53</v>
      </c>
      <c r="J75" s="15" t="s">
        <v>53</v>
      </c>
      <c r="K75" s="15" t="s">
        <v>53</v>
      </c>
      <c r="L75" s="15" t="s">
        <v>53</v>
      </c>
      <c r="M75" s="15">
        <v>0</v>
      </c>
      <c r="N75" s="13" t="s">
        <v>53</v>
      </c>
      <c r="O75" s="13" t="s">
        <v>54</v>
      </c>
      <c r="P75" s="13" t="s">
        <v>53</v>
      </c>
      <c r="Q75" s="15">
        <f t="shared" si="2"/>
        <v>1869015899.1839998</v>
      </c>
      <c r="R75" s="15">
        <v>0</v>
      </c>
      <c r="S75" s="15">
        <v>1352332719.2799997</v>
      </c>
      <c r="T75" s="15">
        <v>0</v>
      </c>
      <c r="U75" s="13" t="s">
        <v>50</v>
      </c>
      <c r="V75" s="15">
        <v>0</v>
      </c>
      <c r="W75" s="15">
        <v>445416534.39999998</v>
      </c>
      <c r="X75" s="13" t="s">
        <v>50</v>
      </c>
      <c r="Y75" s="15">
        <v>71266645.503999978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4" t="s">
        <v>53</v>
      </c>
      <c r="AN75" s="13" t="s">
        <v>53</v>
      </c>
      <c r="AO75" s="14" t="s">
        <v>53</v>
      </c>
      <c r="AP75" s="13" t="s">
        <v>53</v>
      </c>
    </row>
    <row r="76" spans="1:42" s="16" customFormat="1" x14ac:dyDescent="0.25">
      <c r="A76" s="13" t="s">
        <v>225</v>
      </c>
      <c r="B76" s="14" t="s">
        <v>238</v>
      </c>
      <c r="C76" s="13" t="s">
        <v>47</v>
      </c>
      <c r="D76" s="13" t="s">
        <v>67</v>
      </c>
      <c r="E76" s="13" t="s">
        <v>68</v>
      </c>
      <c r="F76" s="13" t="s">
        <v>435</v>
      </c>
      <c r="G76" s="13" t="s">
        <v>51</v>
      </c>
      <c r="H76" s="13" t="s">
        <v>245</v>
      </c>
      <c r="I76" s="15" t="s">
        <v>53</v>
      </c>
      <c r="J76" s="15" t="s">
        <v>53</v>
      </c>
      <c r="K76" s="15" t="s">
        <v>53</v>
      </c>
      <c r="L76" s="15" t="s">
        <v>53</v>
      </c>
      <c r="M76" s="15">
        <v>0</v>
      </c>
      <c r="N76" s="13" t="s">
        <v>53</v>
      </c>
      <c r="O76" s="13" t="s">
        <v>125</v>
      </c>
      <c r="P76" s="13" t="s">
        <v>126</v>
      </c>
      <c r="Q76" s="15">
        <f t="shared" si="2"/>
        <v>25835340.689599998</v>
      </c>
      <c r="R76" s="15">
        <v>0</v>
      </c>
      <c r="S76" s="15">
        <v>3848040</v>
      </c>
      <c r="T76" s="15">
        <v>18954569.559999999</v>
      </c>
      <c r="U76" s="13" t="s">
        <v>55</v>
      </c>
      <c r="V76" s="15">
        <v>3032731.1296000001</v>
      </c>
      <c r="W76" s="15">
        <v>0</v>
      </c>
      <c r="X76" s="13" t="s">
        <v>50</v>
      </c>
      <c r="Y76" s="15">
        <v>0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53</v>
      </c>
      <c r="AN76" s="13" t="s">
        <v>53</v>
      </c>
      <c r="AO76" s="14" t="s">
        <v>53</v>
      </c>
      <c r="AP76" s="13" t="s">
        <v>53</v>
      </c>
    </row>
    <row r="77" spans="1:42" s="16" customFormat="1" x14ac:dyDescent="0.25">
      <c r="A77" s="13" t="s">
        <v>227</v>
      </c>
      <c r="B77" s="14" t="s">
        <v>238</v>
      </c>
      <c r="C77" s="13" t="s">
        <v>47</v>
      </c>
      <c r="D77" s="13" t="s">
        <v>67</v>
      </c>
      <c r="E77" s="13" t="s">
        <v>68</v>
      </c>
      <c r="F77" s="13" t="s">
        <v>435</v>
      </c>
      <c r="G77" s="13" t="s">
        <v>51</v>
      </c>
      <c r="H77" s="13" t="s">
        <v>247</v>
      </c>
      <c r="I77" s="15" t="s">
        <v>53</v>
      </c>
      <c r="J77" s="15" t="s">
        <v>53</v>
      </c>
      <c r="K77" s="15" t="s">
        <v>53</v>
      </c>
      <c r="L77" s="15" t="s">
        <v>53</v>
      </c>
      <c r="M77" s="15">
        <v>0</v>
      </c>
      <c r="N77" s="13" t="s">
        <v>53</v>
      </c>
      <c r="O77" s="13" t="s">
        <v>54</v>
      </c>
      <c r="P77" s="13" t="s">
        <v>53</v>
      </c>
      <c r="Q77" s="15">
        <f t="shared" si="2"/>
        <v>123172152.23999999</v>
      </c>
      <c r="R77" s="15">
        <v>0</v>
      </c>
      <c r="S77" s="15">
        <v>92648766</v>
      </c>
      <c r="T77" s="15">
        <v>0</v>
      </c>
      <c r="U77" s="13" t="s">
        <v>50</v>
      </c>
      <c r="V77" s="15">
        <v>0</v>
      </c>
      <c r="W77" s="15">
        <v>26313264</v>
      </c>
      <c r="X77" s="13" t="s">
        <v>55</v>
      </c>
      <c r="Y77" s="15">
        <v>4210122.24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53</v>
      </c>
      <c r="AN77" s="13" t="s">
        <v>53</v>
      </c>
      <c r="AO77" s="14" t="s">
        <v>53</v>
      </c>
      <c r="AP77" s="13" t="s">
        <v>53</v>
      </c>
    </row>
    <row r="78" spans="1:42" s="16" customFormat="1" x14ac:dyDescent="0.25">
      <c r="A78" s="13" t="s">
        <v>229</v>
      </c>
      <c r="B78" s="14" t="s">
        <v>238</v>
      </c>
      <c r="C78" s="13" t="s">
        <v>47</v>
      </c>
      <c r="D78" s="13" t="s">
        <v>67</v>
      </c>
      <c r="E78" s="13" t="s">
        <v>68</v>
      </c>
      <c r="F78" s="13" t="s">
        <v>435</v>
      </c>
      <c r="G78" s="13" t="s">
        <v>91</v>
      </c>
      <c r="H78" s="13" t="s">
        <v>53</v>
      </c>
      <c r="I78" s="15" t="s">
        <v>249</v>
      </c>
      <c r="J78" s="15" t="s">
        <v>53</v>
      </c>
      <c r="K78" s="15" t="s">
        <v>250</v>
      </c>
      <c r="L78" s="15" t="s">
        <v>218</v>
      </c>
      <c r="M78" s="15">
        <v>20426129.280000001</v>
      </c>
      <c r="N78" s="13" t="s">
        <v>94</v>
      </c>
      <c r="O78" s="13" t="s">
        <v>251</v>
      </c>
      <c r="P78" s="13" t="s">
        <v>252</v>
      </c>
      <c r="Q78" s="15">
        <f t="shared" si="2"/>
        <v>-7728656</v>
      </c>
      <c r="R78" s="15">
        <v>0</v>
      </c>
      <c r="S78" s="15">
        <v>-7728656</v>
      </c>
      <c r="T78" s="15">
        <v>0</v>
      </c>
      <c r="U78" s="13" t="s">
        <v>50</v>
      </c>
      <c r="V78" s="15">
        <v>0</v>
      </c>
      <c r="W78" s="15">
        <v>0</v>
      </c>
      <c r="X78" s="13" t="s">
        <v>50</v>
      </c>
      <c r="Y78" s="15">
        <v>0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53</v>
      </c>
      <c r="AN78" s="13" t="s">
        <v>53</v>
      </c>
      <c r="AO78" s="14" t="s">
        <v>53</v>
      </c>
      <c r="AP78" s="13" t="s">
        <v>53</v>
      </c>
    </row>
    <row r="79" spans="1:42" s="16" customFormat="1" x14ac:dyDescent="0.25">
      <c r="A79" s="13" t="s">
        <v>231</v>
      </c>
      <c r="B79" s="14" t="s">
        <v>238</v>
      </c>
      <c r="C79" s="13" t="s">
        <v>47</v>
      </c>
      <c r="D79" s="13" t="s">
        <v>71</v>
      </c>
      <c r="E79" s="13" t="s">
        <v>72</v>
      </c>
      <c r="F79" s="13" t="s">
        <v>450</v>
      </c>
      <c r="G79" s="13" t="s">
        <v>51</v>
      </c>
      <c r="H79" s="13" t="s">
        <v>254</v>
      </c>
      <c r="I79" s="15" t="s">
        <v>53</v>
      </c>
      <c r="J79" s="15" t="s">
        <v>53</v>
      </c>
      <c r="K79" s="15" t="s">
        <v>53</v>
      </c>
      <c r="L79" s="15" t="s">
        <v>53</v>
      </c>
      <c r="M79" s="15">
        <v>0</v>
      </c>
      <c r="N79" s="13" t="s">
        <v>53</v>
      </c>
      <c r="O79" s="13" t="s">
        <v>54</v>
      </c>
      <c r="P79" s="13" t="s">
        <v>53</v>
      </c>
      <c r="Q79" s="15">
        <f t="shared" si="2"/>
        <v>2129831452.4640005</v>
      </c>
      <c r="R79" s="15">
        <v>0</v>
      </c>
      <c r="S79" s="15">
        <v>1580702413.6800003</v>
      </c>
      <c r="T79" s="15">
        <v>0</v>
      </c>
      <c r="U79" s="13" t="s">
        <v>50</v>
      </c>
      <c r="V79" s="15">
        <v>0</v>
      </c>
      <c r="W79" s="15">
        <v>473387102.39999998</v>
      </c>
      <c r="X79" s="13" t="s">
        <v>50</v>
      </c>
      <c r="Y79" s="15">
        <v>75741936.383999988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3">
        <v>0</v>
      </c>
      <c r="AG79" s="13" t="s">
        <v>50</v>
      </c>
      <c r="AH79" s="15">
        <v>0</v>
      </c>
      <c r="AI79" s="15">
        <v>0</v>
      </c>
      <c r="AJ79" s="13" t="s">
        <v>50</v>
      </c>
      <c r="AK79" s="15">
        <v>0</v>
      </c>
      <c r="AL79" s="15">
        <v>0</v>
      </c>
      <c r="AM79" s="14" t="s">
        <v>53</v>
      </c>
      <c r="AN79" s="13" t="s">
        <v>53</v>
      </c>
      <c r="AO79" s="14" t="s">
        <v>53</v>
      </c>
      <c r="AP79" s="13" t="s">
        <v>53</v>
      </c>
    </row>
    <row r="80" spans="1:42" s="16" customFormat="1" x14ac:dyDescent="0.25">
      <c r="A80" s="13" t="s">
        <v>233</v>
      </c>
      <c r="B80" s="14" t="s">
        <v>238</v>
      </c>
      <c r="C80" s="13" t="s">
        <v>47</v>
      </c>
      <c r="D80" s="13" t="s">
        <v>71</v>
      </c>
      <c r="E80" s="13" t="s">
        <v>72</v>
      </c>
      <c r="F80" s="13" t="s">
        <v>450</v>
      </c>
      <c r="G80" s="13" t="s">
        <v>91</v>
      </c>
      <c r="H80" s="13" t="s">
        <v>53</v>
      </c>
      <c r="I80" s="15" t="s">
        <v>256</v>
      </c>
      <c r="J80" s="15" t="s">
        <v>53</v>
      </c>
      <c r="K80" s="15" t="s">
        <v>207</v>
      </c>
      <c r="L80" s="15" t="s">
        <v>186</v>
      </c>
      <c r="M80" s="15">
        <v>19533384</v>
      </c>
      <c r="N80" s="13" t="s">
        <v>94</v>
      </c>
      <c r="O80" s="13" t="s">
        <v>208</v>
      </c>
      <c r="P80" s="13" t="s">
        <v>209</v>
      </c>
      <c r="Q80" s="15">
        <f t="shared" si="2"/>
        <v>-19533384</v>
      </c>
      <c r="R80" s="15">
        <v>0</v>
      </c>
      <c r="S80" s="15">
        <v>-19533384</v>
      </c>
      <c r="T80" s="15">
        <v>0</v>
      </c>
      <c r="U80" s="13" t="s">
        <v>50</v>
      </c>
      <c r="V80" s="15">
        <v>0</v>
      </c>
      <c r="W80" s="15">
        <v>0</v>
      </c>
      <c r="X80" s="13" t="s">
        <v>50</v>
      </c>
      <c r="Y80" s="15">
        <v>0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53</v>
      </c>
      <c r="AN80" s="13" t="s">
        <v>53</v>
      </c>
      <c r="AO80" s="14" t="s">
        <v>53</v>
      </c>
      <c r="AP80" s="13" t="s">
        <v>53</v>
      </c>
    </row>
    <row r="81" spans="1:42" s="16" customFormat="1" x14ac:dyDescent="0.25">
      <c r="A81" s="13" t="s">
        <v>235</v>
      </c>
      <c r="B81" s="14" t="s">
        <v>238</v>
      </c>
      <c r="C81" s="13" t="s">
        <v>47</v>
      </c>
      <c r="D81" s="13" t="s">
        <v>81</v>
      </c>
      <c r="E81" s="13" t="s">
        <v>82</v>
      </c>
      <c r="F81" s="13" t="s">
        <v>460</v>
      </c>
      <c r="G81" s="13" t="s">
        <v>51</v>
      </c>
      <c r="H81" s="13" t="s">
        <v>258</v>
      </c>
      <c r="I81" s="15" t="s">
        <v>53</v>
      </c>
      <c r="J81" s="15" t="s">
        <v>53</v>
      </c>
      <c r="K81" s="15" t="s">
        <v>53</v>
      </c>
      <c r="L81" s="15" t="s">
        <v>53</v>
      </c>
      <c r="M81" s="15">
        <v>0</v>
      </c>
      <c r="N81" s="13" t="s">
        <v>53</v>
      </c>
      <c r="O81" s="13" t="s">
        <v>54</v>
      </c>
      <c r="P81" s="13" t="s">
        <v>53</v>
      </c>
      <c r="Q81" s="15">
        <f t="shared" si="2"/>
        <v>323750915.92000002</v>
      </c>
      <c r="R81" s="15">
        <v>0</v>
      </c>
      <c r="S81" s="15">
        <v>262600226</v>
      </c>
      <c r="T81" s="15">
        <v>0</v>
      </c>
      <c r="U81" s="13" t="s">
        <v>50</v>
      </c>
      <c r="V81" s="15">
        <v>0</v>
      </c>
      <c r="W81" s="15">
        <v>52716112</v>
      </c>
      <c r="X81" s="13" t="s">
        <v>55</v>
      </c>
      <c r="Y81" s="15">
        <v>8434577.9199999999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53</v>
      </c>
      <c r="AN81" s="13" t="s">
        <v>53</v>
      </c>
      <c r="AO81" s="14" t="s">
        <v>53</v>
      </c>
      <c r="AP81" s="13" t="s">
        <v>53</v>
      </c>
    </row>
    <row r="82" spans="1:42" s="16" customFormat="1" x14ac:dyDescent="0.25">
      <c r="A82" s="13" t="s">
        <v>237</v>
      </c>
      <c r="B82" s="14" t="s">
        <v>238</v>
      </c>
      <c r="C82" s="13" t="s">
        <v>47</v>
      </c>
      <c r="D82" s="13" t="s">
        <v>81</v>
      </c>
      <c r="E82" s="13" t="s">
        <v>82</v>
      </c>
      <c r="F82" s="13" t="s">
        <v>460</v>
      </c>
      <c r="G82" s="13" t="s">
        <v>51</v>
      </c>
      <c r="H82" s="13" t="s">
        <v>260</v>
      </c>
      <c r="I82" s="15" t="s">
        <v>53</v>
      </c>
      <c r="J82" s="15" t="s">
        <v>53</v>
      </c>
      <c r="K82" s="15" t="s">
        <v>53</v>
      </c>
      <c r="L82" s="15" t="s">
        <v>53</v>
      </c>
      <c r="M82" s="15">
        <v>0</v>
      </c>
      <c r="N82" s="13" t="s">
        <v>53</v>
      </c>
      <c r="O82" s="13" t="s">
        <v>261</v>
      </c>
      <c r="P82" s="13" t="s">
        <v>262</v>
      </c>
      <c r="Q82" s="15">
        <f t="shared" si="2"/>
        <v>103489880</v>
      </c>
      <c r="R82" s="15">
        <v>0</v>
      </c>
      <c r="S82" s="15">
        <v>103489880</v>
      </c>
      <c r="T82" s="15">
        <v>0</v>
      </c>
      <c r="U82" s="13" t="s">
        <v>50</v>
      </c>
      <c r="V82" s="15">
        <v>0</v>
      </c>
      <c r="W82" s="15">
        <v>0</v>
      </c>
      <c r="X82" s="13" t="s">
        <v>50</v>
      </c>
      <c r="Y82" s="15">
        <v>0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4" t="s">
        <v>53</v>
      </c>
      <c r="AN82" s="13" t="s">
        <v>53</v>
      </c>
      <c r="AO82" s="14" t="s">
        <v>53</v>
      </c>
      <c r="AP82" s="13" t="s">
        <v>53</v>
      </c>
    </row>
    <row r="83" spans="1:42" s="16" customFormat="1" x14ac:dyDescent="0.25">
      <c r="A83" s="13" t="s">
        <v>240</v>
      </c>
      <c r="B83" s="14" t="s">
        <v>238</v>
      </c>
      <c r="C83" s="13" t="s">
        <v>47</v>
      </c>
      <c r="D83" s="13" t="s">
        <v>81</v>
      </c>
      <c r="E83" s="13" t="s">
        <v>82</v>
      </c>
      <c r="F83" s="13" t="s">
        <v>460</v>
      </c>
      <c r="G83" s="13" t="s">
        <v>51</v>
      </c>
      <c r="H83" s="13" t="s">
        <v>264</v>
      </c>
      <c r="I83" s="15" t="s">
        <v>53</v>
      </c>
      <c r="J83" s="15" t="s">
        <v>53</v>
      </c>
      <c r="K83" s="15" t="s">
        <v>53</v>
      </c>
      <c r="L83" s="15" t="s">
        <v>53</v>
      </c>
      <c r="M83" s="15">
        <v>0</v>
      </c>
      <c r="N83" s="13" t="s">
        <v>53</v>
      </c>
      <c r="O83" s="13" t="s">
        <v>54</v>
      </c>
      <c r="P83" s="13" t="s">
        <v>53</v>
      </c>
      <c r="Q83" s="15">
        <f t="shared" si="2"/>
        <v>1516625209.6400003</v>
      </c>
      <c r="R83" s="15">
        <v>0</v>
      </c>
      <c r="S83" s="15">
        <v>1302525761.2400002</v>
      </c>
      <c r="T83" s="15">
        <v>0</v>
      </c>
      <c r="U83" s="13" t="s">
        <v>50</v>
      </c>
      <c r="V83" s="15">
        <v>0</v>
      </c>
      <c r="W83" s="15">
        <v>184568490</v>
      </c>
      <c r="X83" s="13" t="s">
        <v>50</v>
      </c>
      <c r="Y83" s="15">
        <v>29530958.400000002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4" t="s">
        <v>53</v>
      </c>
      <c r="AN83" s="13" t="s">
        <v>53</v>
      </c>
      <c r="AO83" s="14" t="s">
        <v>53</v>
      </c>
      <c r="AP83" s="13" t="s">
        <v>53</v>
      </c>
    </row>
    <row r="84" spans="1:42" s="16" customFormat="1" x14ac:dyDescent="0.25">
      <c r="A84" s="13" t="s">
        <v>242</v>
      </c>
      <c r="B84" s="14" t="s">
        <v>266</v>
      </c>
      <c r="C84" s="13" t="s">
        <v>47</v>
      </c>
      <c r="D84" s="13" t="s">
        <v>48</v>
      </c>
      <c r="E84" s="13" t="s">
        <v>49</v>
      </c>
      <c r="F84" s="13" t="s">
        <v>410</v>
      </c>
      <c r="G84" s="13" t="s">
        <v>51</v>
      </c>
      <c r="H84" s="13" t="s">
        <v>269</v>
      </c>
      <c r="I84" s="15" t="s">
        <v>53</v>
      </c>
      <c r="J84" s="15" t="s">
        <v>53</v>
      </c>
      <c r="K84" s="15" t="s">
        <v>53</v>
      </c>
      <c r="L84" s="15" t="s">
        <v>53</v>
      </c>
      <c r="M84" s="15">
        <v>0</v>
      </c>
      <c r="N84" s="13" t="s">
        <v>53</v>
      </c>
      <c r="O84" s="13" t="s">
        <v>54</v>
      </c>
      <c r="P84" s="13" t="s">
        <v>53</v>
      </c>
      <c r="Q84" s="15">
        <f t="shared" si="2"/>
        <v>2146108390.7007999</v>
      </c>
      <c r="R84" s="15">
        <v>0</v>
      </c>
      <c r="S84" s="15">
        <v>1662109182.3200002</v>
      </c>
      <c r="T84" s="15">
        <v>0</v>
      </c>
      <c r="U84" s="13" t="s">
        <v>50</v>
      </c>
      <c r="V84" s="15">
        <v>0</v>
      </c>
      <c r="W84" s="15">
        <v>417240696.87999994</v>
      </c>
      <c r="X84" s="13" t="s">
        <v>50</v>
      </c>
      <c r="Y84" s="15">
        <v>66758511.500799984</v>
      </c>
      <c r="Z84" s="15">
        <v>0</v>
      </c>
      <c r="AA84" s="13" t="s">
        <v>50</v>
      </c>
      <c r="AB84" s="15">
        <v>0</v>
      </c>
      <c r="AC84" s="15">
        <v>0</v>
      </c>
      <c r="AD84" s="13" t="s">
        <v>50</v>
      </c>
      <c r="AE84" s="15">
        <v>0</v>
      </c>
      <c r="AF84" s="13">
        <v>0</v>
      </c>
      <c r="AG84" s="13" t="s">
        <v>50</v>
      </c>
      <c r="AH84" s="15">
        <v>0</v>
      </c>
      <c r="AI84" s="15">
        <v>0</v>
      </c>
      <c r="AJ84" s="13" t="s">
        <v>50</v>
      </c>
      <c r="AK84" s="15">
        <v>0</v>
      </c>
      <c r="AL84" s="15">
        <v>0</v>
      </c>
      <c r="AM84" s="14" t="s">
        <v>53</v>
      </c>
      <c r="AN84" s="13" t="s">
        <v>53</v>
      </c>
      <c r="AO84" s="14" t="s">
        <v>53</v>
      </c>
      <c r="AP84" s="13" t="s">
        <v>53</v>
      </c>
    </row>
    <row r="85" spans="1:42" s="16" customFormat="1" x14ac:dyDescent="0.25">
      <c r="A85" s="13" t="s">
        <v>244</v>
      </c>
      <c r="B85" s="14" t="s">
        <v>266</v>
      </c>
      <c r="C85" s="13" t="s">
        <v>47</v>
      </c>
      <c r="D85" s="13" t="s">
        <v>48</v>
      </c>
      <c r="E85" s="13" t="s">
        <v>49</v>
      </c>
      <c r="F85" s="13" t="s">
        <v>410</v>
      </c>
      <c r="G85" s="13" t="s">
        <v>51</v>
      </c>
      <c r="H85" s="13" t="s">
        <v>271</v>
      </c>
      <c r="I85" s="15" t="s">
        <v>53</v>
      </c>
      <c r="J85" s="15" t="s">
        <v>53</v>
      </c>
      <c r="K85" s="15" t="s">
        <v>53</v>
      </c>
      <c r="L85" s="15" t="s">
        <v>53</v>
      </c>
      <c r="M85" s="15">
        <v>0</v>
      </c>
      <c r="N85" s="13" t="s">
        <v>53</v>
      </c>
      <c r="O85" s="13" t="s">
        <v>272</v>
      </c>
      <c r="P85" s="13" t="s">
        <v>273</v>
      </c>
      <c r="Q85" s="15">
        <f t="shared" si="2"/>
        <v>24458386.559999999</v>
      </c>
      <c r="R85" s="15">
        <v>0</v>
      </c>
      <c r="S85" s="15">
        <v>0</v>
      </c>
      <c r="T85" s="15">
        <v>21084816</v>
      </c>
      <c r="U85" s="13" t="s">
        <v>55</v>
      </c>
      <c r="V85" s="15">
        <v>3373570.56</v>
      </c>
      <c r="W85" s="15">
        <v>0</v>
      </c>
      <c r="X85" s="13" t="s">
        <v>50</v>
      </c>
      <c r="Y85" s="15">
        <v>0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3">
        <v>0</v>
      </c>
      <c r="AG85" s="13" t="s">
        <v>50</v>
      </c>
      <c r="AH85" s="15">
        <v>0</v>
      </c>
      <c r="AI85" s="15">
        <v>0</v>
      </c>
      <c r="AJ85" s="13" t="s">
        <v>50</v>
      </c>
      <c r="AK85" s="15">
        <v>0</v>
      </c>
      <c r="AL85" s="15">
        <v>0</v>
      </c>
      <c r="AM85" s="14" t="s">
        <v>53</v>
      </c>
      <c r="AN85" s="13" t="s">
        <v>53</v>
      </c>
      <c r="AO85" s="14" t="s">
        <v>53</v>
      </c>
      <c r="AP85" s="13" t="s">
        <v>53</v>
      </c>
    </row>
    <row r="86" spans="1:42" s="16" customFormat="1" x14ac:dyDescent="0.25">
      <c r="A86" s="13" t="s">
        <v>246</v>
      </c>
      <c r="B86" s="14" t="s">
        <v>266</v>
      </c>
      <c r="C86" s="13" t="s">
        <v>47</v>
      </c>
      <c r="D86" s="13" t="s">
        <v>48</v>
      </c>
      <c r="E86" s="13" t="s">
        <v>49</v>
      </c>
      <c r="F86" s="13" t="s">
        <v>410</v>
      </c>
      <c r="G86" s="13" t="s">
        <v>51</v>
      </c>
      <c r="H86" s="13" t="s">
        <v>275</v>
      </c>
      <c r="I86" s="15" t="s">
        <v>53</v>
      </c>
      <c r="J86" s="15" t="s">
        <v>53</v>
      </c>
      <c r="K86" s="15" t="s">
        <v>53</v>
      </c>
      <c r="L86" s="15" t="s">
        <v>53</v>
      </c>
      <c r="M86" s="15">
        <v>0</v>
      </c>
      <c r="N86" s="13" t="s">
        <v>53</v>
      </c>
      <c r="O86" s="13" t="s">
        <v>54</v>
      </c>
      <c r="P86" s="13" t="s">
        <v>53</v>
      </c>
      <c r="Q86" s="15">
        <f t="shared" si="2"/>
        <v>1487290147.2159998</v>
      </c>
      <c r="R86" s="15">
        <v>0</v>
      </c>
      <c r="S86" s="15">
        <v>1019393371.2799999</v>
      </c>
      <c r="T86" s="15">
        <v>0</v>
      </c>
      <c r="U86" s="13" t="s">
        <v>50</v>
      </c>
      <c r="V86" s="15">
        <v>0</v>
      </c>
      <c r="W86" s="15">
        <v>403359289.60000002</v>
      </c>
      <c r="X86" s="13" t="s">
        <v>55</v>
      </c>
      <c r="Y86" s="15">
        <v>64537486.336000003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4" t="s">
        <v>53</v>
      </c>
      <c r="AN86" s="13" t="s">
        <v>53</v>
      </c>
      <c r="AO86" s="14" t="s">
        <v>53</v>
      </c>
      <c r="AP86" s="13" t="s">
        <v>53</v>
      </c>
    </row>
    <row r="87" spans="1:42" s="16" customFormat="1" x14ac:dyDescent="0.25">
      <c r="A87" s="13" t="s">
        <v>248</v>
      </c>
      <c r="B87" s="14" t="s">
        <v>266</v>
      </c>
      <c r="C87" s="13" t="s">
        <v>47</v>
      </c>
      <c r="D87" s="13" t="s">
        <v>63</v>
      </c>
      <c r="E87" s="13" t="s">
        <v>64</v>
      </c>
      <c r="F87" s="13" t="s">
        <v>422</v>
      </c>
      <c r="G87" s="13" t="s">
        <v>51</v>
      </c>
      <c r="H87" s="13" t="s">
        <v>277</v>
      </c>
      <c r="I87" s="15" t="s">
        <v>53</v>
      </c>
      <c r="J87" s="15" t="s">
        <v>53</v>
      </c>
      <c r="K87" s="15" t="s">
        <v>53</v>
      </c>
      <c r="L87" s="15" t="s">
        <v>53</v>
      </c>
      <c r="M87" s="15">
        <v>0</v>
      </c>
      <c r="N87" s="13" t="s">
        <v>53</v>
      </c>
      <c r="O87" s="13" t="s">
        <v>54</v>
      </c>
      <c r="P87" s="13" t="s">
        <v>53</v>
      </c>
      <c r="Q87" s="15">
        <f t="shared" si="2"/>
        <v>3189622500.7136002</v>
      </c>
      <c r="R87" s="15">
        <v>0</v>
      </c>
      <c r="S87" s="15">
        <v>2486338529</v>
      </c>
      <c r="T87" s="15">
        <v>0</v>
      </c>
      <c r="U87" s="13" t="s">
        <v>50</v>
      </c>
      <c r="V87" s="15">
        <v>0</v>
      </c>
      <c r="W87" s="15">
        <v>606279285.96000004</v>
      </c>
      <c r="X87" s="13" t="s">
        <v>55</v>
      </c>
      <c r="Y87" s="15">
        <v>97004685.753600001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4" t="s">
        <v>53</v>
      </c>
      <c r="AN87" s="13" t="s">
        <v>53</v>
      </c>
      <c r="AO87" s="14" t="s">
        <v>53</v>
      </c>
      <c r="AP87" s="13" t="s">
        <v>53</v>
      </c>
    </row>
    <row r="88" spans="1:42" s="16" customFormat="1" x14ac:dyDescent="0.25">
      <c r="A88" s="13" t="s">
        <v>253</v>
      </c>
      <c r="B88" s="14" t="s">
        <v>266</v>
      </c>
      <c r="C88" s="13" t="s">
        <v>47</v>
      </c>
      <c r="D88" s="13" t="s">
        <v>67</v>
      </c>
      <c r="E88" s="13" t="s">
        <v>68</v>
      </c>
      <c r="F88" s="13" t="s">
        <v>436</v>
      </c>
      <c r="G88" s="13" t="s">
        <v>51</v>
      </c>
      <c r="H88" s="13" t="s">
        <v>279</v>
      </c>
      <c r="I88" s="15" t="s">
        <v>53</v>
      </c>
      <c r="J88" s="15" t="s">
        <v>53</v>
      </c>
      <c r="K88" s="15" t="s">
        <v>53</v>
      </c>
      <c r="L88" s="15" t="s">
        <v>53</v>
      </c>
      <c r="M88" s="15">
        <v>0</v>
      </c>
      <c r="N88" s="13" t="s">
        <v>53</v>
      </c>
      <c r="O88" s="13" t="s">
        <v>54</v>
      </c>
      <c r="P88" s="13" t="s">
        <v>53</v>
      </c>
      <c r="Q88" s="15">
        <f t="shared" si="2"/>
        <v>578411408.74399996</v>
      </c>
      <c r="R88" s="15">
        <v>0</v>
      </c>
      <c r="S88" s="15">
        <v>414140609</v>
      </c>
      <c r="T88" s="15">
        <v>0</v>
      </c>
      <c r="U88" s="13" t="s">
        <v>50</v>
      </c>
      <c r="V88" s="15">
        <v>0</v>
      </c>
      <c r="W88" s="15">
        <v>141612758.40000001</v>
      </c>
      <c r="X88" s="13" t="s">
        <v>55</v>
      </c>
      <c r="Y88" s="15">
        <v>22658041.344000004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4" t="s">
        <v>53</v>
      </c>
      <c r="AN88" s="13" t="s">
        <v>53</v>
      </c>
      <c r="AO88" s="14" t="s">
        <v>53</v>
      </c>
      <c r="AP88" s="13" t="s">
        <v>53</v>
      </c>
    </row>
    <row r="89" spans="1:42" s="16" customFormat="1" x14ac:dyDescent="0.25">
      <c r="A89" s="13" t="s">
        <v>255</v>
      </c>
      <c r="B89" s="14" t="s">
        <v>266</v>
      </c>
      <c r="C89" s="13" t="s">
        <v>47</v>
      </c>
      <c r="D89" s="13" t="s">
        <v>67</v>
      </c>
      <c r="E89" s="13" t="s">
        <v>68</v>
      </c>
      <c r="F89" s="13" t="s">
        <v>436</v>
      </c>
      <c r="G89" s="13" t="s">
        <v>51</v>
      </c>
      <c r="H89" s="13" t="s">
        <v>281</v>
      </c>
      <c r="I89" s="15" t="s">
        <v>53</v>
      </c>
      <c r="J89" s="15" t="s">
        <v>53</v>
      </c>
      <c r="K89" s="15" t="s">
        <v>53</v>
      </c>
      <c r="L89" s="15" t="s">
        <v>53</v>
      </c>
      <c r="M89" s="15">
        <v>0</v>
      </c>
      <c r="N89" s="13" t="s">
        <v>53</v>
      </c>
      <c r="O89" s="13" t="s">
        <v>143</v>
      </c>
      <c r="P89" s="13" t="s">
        <v>144</v>
      </c>
      <c r="Q89" s="15">
        <f t="shared" si="2"/>
        <v>204338986.56</v>
      </c>
      <c r="R89" s="15">
        <v>0</v>
      </c>
      <c r="S89" s="15">
        <v>160396080</v>
      </c>
      <c r="T89" s="15">
        <v>37881816</v>
      </c>
      <c r="U89" s="13" t="s">
        <v>55</v>
      </c>
      <c r="V89" s="15">
        <v>6061090.5599999996</v>
      </c>
      <c r="W89" s="15">
        <v>0</v>
      </c>
      <c r="X89" s="13" t="s">
        <v>50</v>
      </c>
      <c r="Y89" s="15">
        <v>0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4" t="s">
        <v>53</v>
      </c>
      <c r="AN89" s="13" t="s">
        <v>53</v>
      </c>
      <c r="AO89" s="14" t="s">
        <v>53</v>
      </c>
      <c r="AP89" s="13" t="s">
        <v>53</v>
      </c>
    </row>
    <row r="90" spans="1:42" s="16" customFormat="1" x14ac:dyDescent="0.25">
      <c r="A90" s="13" t="s">
        <v>257</v>
      </c>
      <c r="B90" s="14" t="s">
        <v>266</v>
      </c>
      <c r="C90" s="13" t="s">
        <v>47</v>
      </c>
      <c r="D90" s="13" t="s">
        <v>67</v>
      </c>
      <c r="E90" s="13" t="s">
        <v>68</v>
      </c>
      <c r="F90" s="13" t="s">
        <v>436</v>
      </c>
      <c r="G90" s="13" t="s">
        <v>51</v>
      </c>
      <c r="H90" s="13" t="s">
        <v>283</v>
      </c>
      <c r="I90" s="15" t="s">
        <v>53</v>
      </c>
      <c r="J90" s="15" t="s">
        <v>53</v>
      </c>
      <c r="K90" s="15" t="s">
        <v>53</v>
      </c>
      <c r="L90" s="15" t="s">
        <v>53</v>
      </c>
      <c r="M90" s="15">
        <v>0</v>
      </c>
      <c r="N90" s="13" t="s">
        <v>53</v>
      </c>
      <c r="O90" s="13" t="s">
        <v>54</v>
      </c>
      <c r="P90" s="13" t="s">
        <v>53</v>
      </c>
      <c r="Q90" s="15">
        <f t="shared" si="2"/>
        <v>1532525476.4159999</v>
      </c>
      <c r="R90" s="15">
        <v>0</v>
      </c>
      <c r="S90" s="15">
        <v>1280973001.76</v>
      </c>
      <c r="T90" s="15">
        <v>0</v>
      </c>
      <c r="U90" s="13" t="s">
        <v>50</v>
      </c>
      <c r="V90" s="15">
        <v>0</v>
      </c>
      <c r="W90" s="15">
        <v>216855581.59999999</v>
      </c>
      <c r="X90" s="13" t="s">
        <v>50</v>
      </c>
      <c r="Y90" s="15">
        <v>34696893.056000002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4" t="s">
        <v>53</v>
      </c>
      <c r="AN90" s="13" t="s">
        <v>53</v>
      </c>
      <c r="AO90" s="14" t="s">
        <v>53</v>
      </c>
      <c r="AP90" s="13" t="s">
        <v>53</v>
      </c>
    </row>
    <row r="91" spans="1:42" s="16" customFormat="1" x14ac:dyDescent="0.25">
      <c r="A91" s="13" t="s">
        <v>259</v>
      </c>
      <c r="B91" s="14" t="s">
        <v>266</v>
      </c>
      <c r="C91" s="13" t="s">
        <v>47</v>
      </c>
      <c r="D91" s="13" t="s">
        <v>71</v>
      </c>
      <c r="E91" s="13" t="s">
        <v>72</v>
      </c>
      <c r="F91" s="13" t="s">
        <v>451</v>
      </c>
      <c r="G91" s="13" t="s">
        <v>51</v>
      </c>
      <c r="H91" s="13" t="s">
        <v>285</v>
      </c>
      <c r="I91" s="15" t="s">
        <v>53</v>
      </c>
      <c r="J91" s="15" t="s">
        <v>53</v>
      </c>
      <c r="K91" s="15" t="s">
        <v>53</v>
      </c>
      <c r="L91" s="15" t="s">
        <v>53</v>
      </c>
      <c r="M91" s="15">
        <v>0</v>
      </c>
      <c r="N91" s="13" t="s">
        <v>53</v>
      </c>
      <c r="O91" s="13" t="s">
        <v>54</v>
      </c>
      <c r="P91" s="13" t="s">
        <v>53</v>
      </c>
      <c r="Q91" s="15">
        <f t="shared" si="2"/>
        <v>2960985567.2112002</v>
      </c>
      <c r="R91" s="15">
        <v>0</v>
      </c>
      <c r="S91" s="15">
        <v>2448382989</v>
      </c>
      <c r="T91" s="15">
        <v>0</v>
      </c>
      <c r="U91" s="13" t="s">
        <v>50</v>
      </c>
      <c r="V91" s="15">
        <v>0</v>
      </c>
      <c r="W91" s="15">
        <v>441898774.32000005</v>
      </c>
      <c r="X91" s="13" t="s">
        <v>50</v>
      </c>
      <c r="Y91" s="15">
        <v>70703803.891200006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4" t="s">
        <v>53</v>
      </c>
      <c r="AN91" s="13" t="s">
        <v>53</v>
      </c>
      <c r="AO91" s="14" t="s">
        <v>53</v>
      </c>
      <c r="AP91" s="13" t="s">
        <v>53</v>
      </c>
    </row>
    <row r="92" spans="1:42" s="16" customFormat="1" x14ac:dyDescent="0.25">
      <c r="A92" s="13" t="s">
        <v>263</v>
      </c>
      <c r="B92" s="14" t="s">
        <v>266</v>
      </c>
      <c r="C92" s="13" t="s">
        <v>47</v>
      </c>
      <c r="D92" s="13" t="s">
        <v>81</v>
      </c>
      <c r="E92" s="13" t="s">
        <v>82</v>
      </c>
      <c r="F92" s="13" t="s">
        <v>461</v>
      </c>
      <c r="G92" s="13" t="s">
        <v>51</v>
      </c>
      <c r="H92" s="13" t="s">
        <v>287</v>
      </c>
      <c r="I92" s="15" t="s">
        <v>53</v>
      </c>
      <c r="J92" s="15" t="s">
        <v>53</v>
      </c>
      <c r="K92" s="15" t="s">
        <v>53</v>
      </c>
      <c r="L92" s="15" t="s">
        <v>53</v>
      </c>
      <c r="M92" s="15">
        <v>0</v>
      </c>
      <c r="N92" s="13" t="s">
        <v>53</v>
      </c>
      <c r="O92" s="13" t="s">
        <v>54</v>
      </c>
      <c r="P92" s="13" t="s">
        <v>53</v>
      </c>
      <c r="Q92" s="15">
        <f t="shared" si="2"/>
        <v>2575289421.1839995</v>
      </c>
      <c r="R92" s="15">
        <v>0</v>
      </c>
      <c r="S92" s="15">
        <v>2072787429.1999993</v>
      </c>
      <c r="T92" s="15">
        <v>0</v>
      </c>
      <c r="U92" s="13" t="s">
        <v>50</v>
      </c>
      <c r="V92" s="15">
        <v>0</v>
      </c>
      <c r="W92" s="15">
        <v>433191372.39999998</v>
      </c>
      <c r="X92" s="13" t="s">
        <v>50</v>
      </c>
      <c r="Y92" s="15">
        <v>69310619.583999991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4" t="s">
        <v>53</v>
      </c>
      <c r="AN92" s="13" t="s">
        <v>53</v>
      </c>
      <c r="AO92" s="14" t="s">
        <v>53</v>
      </c>
      <c r="AP92" s="13" t="s">
        <v>53</v>
      </c>
    </row>
    <row r="93" spans="1:42" s="16" customFormat="1" x14ac:dyDescent="0.25">
      <c r="A93" s="13" t="s">
        <v>265</v>
      </c>
      <c r="B93" s="14" t="s">
        <v>289</v>
      </c>
      <c r="C93" s="13" t="s">
        <v>47</v>
      </c>
      <c r="D93" s="13" t="s">
        <v>48</v>
      </c>
      <c r="E93" s="13" t="s">
        <v>49</v>
      </c>
      <c r="F93" s="13" t="s">
        <v>405</v>
      </c>
      <c r="G93" s="13" t="s">
        <v>51</v>
      </c>
      <c r="H93" s="13" t="s">
        <v>290</v>
      </c>
      <c r="I93" s="15" t="s">
        <v>53</v>
      </c>
      <c r="J93" s="15" t="s">
        <v>53</v>
      </c>
      <c r="K93" s="15" t="s">
        <v>53</v>
      </c>
      <c r="L93" s="15" t="s">
        <v>53</v>
      </c>
      <c r="M93" s="15">
        <v>0</v>
      </c>
      <c r="N93" s="13" t="s">
        <v>53</v>
      </c>
      <c r="O93" s="13" t="s">
        <v>54</v>
      </c>
      <c r="P93" s="13" t="s">
        <v>53</v>
      </c>
      <c r="Q93" s="15">
        <f t="shared" si="2"/>
        <v>281885934.64000005</v>
      </c>
      <c r="R93" s="15">
        <v>0</v>
      </c>
      <c r="S93" s="15">
        <v>230153943.60000002</v>
      </c>
      <c r="T93" s="15">
        <v>0</v>
      </c>
      <c r="U93" s="13" t="s">
        <v>50</v>
      </c>
      <c r="V93" s="15">
        <v>0</v>
      </c>
      <c r="W93" s="15">
        <v>44596544</v>
      </c>
      <c r="X93" s="13" t="s">
        <v>55</v>
      </c>
      <c r="Y93" s="15">
        <v>7135447.04</v>
      </c>
      <c r="Z93" s="15">
        <v>0</v>
      </c>
      <c r="AA93" s="13" t="s">
        <v>50</v>
      </c>
      <c r="AB93" s="15">
        <v>0</v>
      </c>
      <c r="AC93" s="15">
        <v>0</v>
      </c>
      <c r="AD93" s="13" t="s">
        <v>50</v>
      </c>
      <c r="AE93" s="15">
        <v>0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4" t="s">
        <v>53</v>
      </c>
      <c r="AN93" s="13" t="s">
        <v>53</v>
      </c>
      <c r="AO93" s="14" t="s">
        <v>53</v>
      </c>
      <c r="AP93" s="13" t="s">
        <v>53</v>
      </c>
    </row>
    <row r="94" spans="1:42" s="16" customFormat="1" x14ac:dyDescent="0.25">
      <c r="A94" s="13" t="s">
        <v>267</v>
      </c>
      <c r="B94" s="14" t="s">
        <v>289</v>
      </c>
      <c r="C94" s="13" t="s">
        <v>47</v>
      </c>
      <c r="D94" s="13" t="s">
        <v>48</v>
      </c>
      <c r="E94" s="13" t="s">
        <v>49</v>
      </c>
      <c r="F94" s="13" t="s">
        <v>405</v>
      </c>
      <c r="G94" s="13" t="s">
        <v>51</v>
      </c>
      <c r="H94" s="13" t="s">
        <v>292</v>
      </c>
      <c r="I94" s="15" t="s">
        <v>53</v>
      </c>
      <c r="J94" s="15" t="s">
        <v>53</v>
      </c>
      <c r="K94" s="15" t="s">
        <v>53</v>
      </c>
      <c r="L94" s="15" t="s">
        <v>53</v>
      </c>
      <c r="M94" s="15">
        <v>0</v>
      </c>
      <c r="N94" s="13" t="s">
        <v>53</v>
      </c>
      <c r="O94" s="13" t="s">
        <v>293</v>
      </c>
      <c r="P94" s="13" t="s">
        <v>294</v>
      </c>
      <c r="Q94" s="15">
        <f t="shared" si="2"/>
        <v>17009395.52</v>
      </c>
      <c r="R94" s="15">
        <v>0</v>
      </c>
      <c r="S94" s="15">
        <v>0</v>
      </c>
      <c r="T94" s="15">
        <v>14663272</v>
      </c>
      <c r="U94" s="13" t="s">
        <v>55</v>
      </c>
      <c r="V94" s="15">
        <v>2346123.52</v>
      </c>
      <c r="W94" s="15">
        <v>0</v>
      </c>
      <c r="X94" s="13" t="s">
        <v>50</v>
      </c>
      <c r="Y94" s="15">
        <v>0</v>
      </c>
      <c r="Z94" s="15">
        <v>0</v>
      </c>
      <c r="AA94" s="13" t="s">
        <v>50</v>
      </c>
      <c r="AB94" s="15">
        <v>0</v>
      </c>
      <c r="AC94" s="15">
        <v>0</v>
      </c>
      <c r="AD94" s="13" t="s">
        <v>50</v>
      </c>
      <c r="AE94" s="15">
        <v>0</v>
      </c>
      <c r="AF94" s="13">
        <v>0</v>
      </c>
      <c r="AG94" s="13" t="s">
        <v>50</v>
      </c>
      <c r="AH94" s="15">
        <v>0</v>
      </c>
      <c r="AI94" s="15">
        <v>0</v>
      </c>
      <c r="AJ94" s="13" t="s">
        <v>50</v>
      </c>
      <c r="AK94" s="15">
        <v>0</v>
      </c>
      <c r="AL94" s="15">
        <v>0</v>
      </c>
      <c r="AM94" s="14" t="s">
        <v>53</v>
      </c>
      <c r="AN94" s="13" t="s">
        <v>53</v>
      </c>
      <c r="AO94" s="14" t="s">
        <v>53</v>
      </c>
      <c r="AP94" s="13" t="s">
        <v>53</v>
      </c>
    </row>
    <row r="95" spans="1:42" s="16" customFormat="1" x14ac:dyDescent="0.25">
      <c r="A95" s="13" t="s">
        <v>268</v>
      </c>
      <c r="B95" s="14" t="s">
        <v>289</v>
      </c>
      <c r="C95" s="13" t="s">
        <v>47</v>
      </c>
      <c r="D95" s="13" t="s">
        <v>48</v>
      </c>
      <c r="E95" s="13" t="s">
        <v>49</v>
      </c>
      <c r="F95" s="13" t="s">
        <v>405</v>
      </c>
      <c r="G95" s="13" t="s">
        <v>51</v>
      </c>
      <c r="H95" s="13" t="s">
        <v>296</v>
      </c>
      <c r="I95" s="15" t="s">
        <v>53</v>
      </c>
      <c r="J95" s="15" t="s">
        <v>53</v>
      </c>
      <c r="K95" s="15" t="s">
        <v>53</v>
      </c>
      <c r="L95" s="15" t="s">
        <v>53</v>
      </c>
      <c r="M95" s="15">
        <v>0</v>
      </c>
      <c r="N95" s="13" t="s">
        <v>53</v>
      </c>
      <c r="O95" s="13" t="s">
        <v>54</v>
      </c>
      <c r="P95" s="13" t="s">
        <v>53</v>
      </c>
      <c r="Q95" s="15">
        <f t="shared" si="2"/>
        <v>4615183823.0671997</v>
      </c>
      <c r="R95" s="15">
        <v>0</v>
      </c>
      <c r="S95" s="15">
        <v>3403584481.5999994</v>
      </c>
      <c r="T95" s="15">
        <v>0</v>
      </c>
      <c r="U95" s="13" t="s">
        <v>50</v>
      </c>
      <c r="V95" s="15">
        <v>0</v>
      </c>
      <c r="W95" s="15">
        <v>1044482190.9199998</v>
      </c>
      <c r="X95" s="13" t="s">
        <v>55</v>
      </c>
      <c r="Y95" s="15">
        <v>167117150.54720002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4" t="s">
        <v>53</v>
      </c>
      <c r="AN95" s="13" t="s">
        <v>53</v>
      </c>
      <c r="AO95" s="14" t="s">
        <v>53</v>
      </c>
      <c r="AP95" s="13" t="s">
        <v>53</v>
      </c>
    </row>
    <row r="96" spans="1:42" s="16" customFormat="1" x14ac:dyDescent="0.25">
      <c r="A96" s="13" t="s">
        <v>270</v>
      </c>
      <c r="B96" s="14" t="s">
        <v>289</v>
      </c>
      <c r="C96" s="13" t="s">
        <v>47</v>
      </c>
      <c r="D96" s="13" t="s">
        <v>48</v>
      </c>
      <c r="E96" s="13" t="s">
        <v>49</v>
      </c>
      <c r="F96" s="13" t="s">
        <v>405</v>
      </c>
      <c r="G96" s="13" t="s">
        <v>91</v>
      </c>
      <c r="H96" s="13" t="s">
        <v>53</v>
      </c>
      <c r="I96" s="15" t="s">
        <v>298</v>
      </c>
      <c r="J96" s="15" t="s">
        <v>53</v>
      </c>
      <c r="K96" s="15" t="s">
        <v>299</v>
      </c>
      <c r="L96" s="15" t="s">
        <v>289</v>
      </c>
      <c r="M96" s="15">
        <v>1653232</v>
      </c>
      <c r="N96" s="13" t="s">
        <v>94</v>
      </c>
      <c r="O96" s="13" t="s">
        <v>300</v>
      </c>
      <c r="P96" s="13" t="s">
        <v>301</v>
      </c>
      <c r="Q96" s="15">
        <f t="shared" si="2"/>
        <v>-1653232</v>
      </c>
      <c r="R96" s="15">
        <v>0</v>
      </c>
      <c r="S96" s="15">
        <v>0</v>
      </c>
      <c r="T96" s="15">
        <v>0</v>
      </c>
      <c r="U96" s="13" t="s">
        <v>50</v>
      </c>
      <c r="V96" s="15">
        <v>0</v>
      </c>
      <c r="W96" s="15">
        <v>-1425200</v>
      </c>
      <c r="X96" s="13" t="s">
        <v>55</v>
      </c>
      <c r="Y96" s="15">
        <v>-228032</v>
      </c>
      <c r="Z96" s="15">
        <v>0</v>
      </c>
      <c r="AA96" s="13" t="s">
        <v>50</v>
      </c>
      <c r="AB96" s="15">
        <v>0</v>
      </c>
      <c r="AC96" s="15">
        <v>0</v>
      </c>
      <c r="AD96" s="13" t="s">
        <v>50</v>
      </c>
      <c r="AE96" s="15">
        <v>0</v>
      </c>
      <c r="AF96" s="13">
        <v>0</v>
      </c>
      <c r="AG96" s="13" t="s">
        <v>50</v>
      </c>
      <c r="AH96" s="15">
        <v>0</v>
      </c>
      <c r="AI96" s="15">
        <v>0</v>
      </c>
      <c r="AJ96" s="13" t="s">
        <v>50</v>
      </c>
      <c r="AK96" s="15">
        <v>0</v>
      </c>
      <c r="AL96" s="15">
        <v>0</v>
      </c>
      <c r="AM96" s="14" t="s">
        <v>53</v>
      </c>
      <c r="AN96" s="13" t="s">
        <v>53</v>
      </c>
      <c r="AO96" s="14" t="s">
        <v>53</v>
      </c>
      <c r="AP96" s="13" t="s">
        <v>53</v>
      </c>
    </row>
    <row r="97" spans="1:42" s="16" customFormat="1" x14ac:dyDescent="0.25">
      <c r="A97" s="13" t="s">
        <v>274</v>
      </c>
      <c r="B97" s="14" t="s">
        <v>289</v>
      </c>
      <c r="C97" s="13" t="s">
        <v>47</v>
      </c>
      <c r="D97" s="13" t="s">
        <v>63</v>
      </c>
      <c r="E97" s="13" t="s">
        <v>64</v>
      </c>
      <c r="F97" s="13" t="s">
        <v>423</v>
      </c>
      <c r="G97" s="13" t="s">
        <v>51</v>
      </c>
      <c r="H97" s="13" t="s">
        <v>303</v>
      </c>
      <c r="I97" s="15" t="s">
        <v>53</v>
      </c>
      <c r="J97" s="15" t="s">
        <v>53</v>
      </c>
      <c r="K97" s="15" t="s">
        <v>53</v>
      </c>
      <c r="L97" s="15" t="s">
        <v>53</v>
      </c>
      <c r="M97" s="15">
        <v>0</v>
      </c>
      <c r="N97" s="13" t="s">
        <v>53</v>
      </c>
      <c r="O97" s="13" t="s">
        <v>54</v>
      </c>
      <c r="P97" s="13" t="s">
        <v>53</v>
      </c>
      <c r="Q97" s="15">
        <f t="shared" si="2"/>
        <v>1927277917.8144</v>
      </c>
      <c r="R97" s="15">
        <v>0</v>
      </c>
      <c r="S97" s="15">
        <v>1467643546.6799998</v>
      </c>
      <c r="T97" s="15">
        <v>0</v>
      </c>
      <c r="U97" s="13" t="s">
        <v>50</v>
      </c>
      <c r="V97" s="15">
        <v>0</v>
      </c>
      <c r="W97" s="15">
        <v>396236526.84000003</v>
      </c>
      <c r="X97" s="13" t="s">
        <v>50</v>
      </c>
      <c r="Y97" s="15">
        <v>63397844.294399992</v>
      </c>
      <c r="Z97" s="15">
        <v>0</v>
      </c>
      <c r="AA97" s="13" t="s">
        <v>50</v>
      </c>
      <c r="AB97" s="15">
        <v>0</v>
      </c>
      <c r="AC97" s="15">
        <v>0</v>
      </c>
      <c r="AD97" s="13" t="s">
        <v>50</v>
      </c>
      <c r="AE97" s="15">
        <v>0</v>
      </c>
      <c r="AF97" s="13">
        <v>0</v>
      </c>
      <c r="AG97" s="13" t="s">
        <v>50</v>
      </c>
      <c r="AH97" s="15">
        <v>0</v>
      </c>
      <c r="AI97" s="15">
        <v>0</v>
      </c>
      <c r="AJ97" s="13" t="s">
        <v>50</v>
      </c>
      <c r="AK97" s="15">
        <v>0</v>
      </c>
      <c r="AL97" s="15">
        <v>0</v>
      </c>
      <c r="AM97" s="14" t="s">
        <v>53</v>
      </c>
      <c r="AN97" s="13" t="s">
        <v>53</v>
      </c>
      <c r="AO97" s="14" t="s">
        <v>53</v>
      </c>
      <c r="AP97" s="13" t="s">
        <v>53</v>
      </c>
    </row>
    <row r="98" spans="1:42" s="16" customFormat="1" x14ac:dyDescent="0.25">
      <c r="A98" s="13" t="s">
        <v>276</v>
      </c>
      <c r="B98" s="14" t="s">
        <v>289</v>
      </c>
      <c r="C98" s="13" t="s">
        <v>47</v>
      </c>
      <c r="D98" s="13" t="s">
        <v>67</v>
      </c>
      <c r="E98" s="13" t="s">
        <v>68</v>
      </c>
      <c r="F98" s="13" t="s">
        <v>437</v>
      </c>
      <c r="G98" s="13" t="s">
        <v>51</v>
      </c>
      <c r="H98" s="13" t="s">
        <v>305</v>
      </c>
      <c r="I98" s="15" t="s">
        <v>53</v>
      </c>
      <c r="J98" s="15" t="s">
        <v>53</v>
      </c>
      <c r="K98" s="15" t="s">
        <v>53</v>
      </c>
      <c r="L98" s="15" t="s">
        <v>53</v>
      </c>
      <c r="M98" s="15">
        <v>0</v>
      </c>
      <c r="N98" s="13" t="s">
        <v>53</v>
      </c>
      <c r="O98" s="13" t="s">
        <v>54</v>
      </c>
      <c r="P98" s="13" t="s">
        <v>53</v>
      </c>
      <c r="Q98" s="15">
        <f t="shared" si="2"/>
        <v>1444349139.3808002</v>
      </c>
      <c r="R98" s="15">
        <v>0</v>
      </c>
      <c r="S98" s="15">
        <v>1107276201.48</v>
      </c>
      <c r="T98" s="15">
        <v>0</v>
      </c>
      <c r="U98" s="13" t="s">
        <v>50</v>
      </c>
      <c r="V98" s="15">
        <v>0</v>
      </c>
      <c r="W98" s="15">
        <v>290580118.88</v>
      </c>
      <c r="X98" s="13" t="s">
        <v>55</v>
      </c>
      <c r="Y98" s="15">
        <v>46492819.020799994</v>
      </c>
      <c r="Z98" s="15">
        <v>0</v>
      </c>
      <c r="AA98" s="13" t="s">
        <v>50</v>
      </c>
      <c r="AB98" s="15">
        <v>0</v>
      </c>
      <c r="AC98" s="15">
        <v>0</v>
      </c>
      <c r="AD98" s="13" t="s">
        <v>50</v>
      </c>
      <c r="AE98" s="15">
        <v>0</v>
      </c>
      <c r="AF98" s="13">
        <v>0</v>
      </c>
      <c r="AG98" s="13" t="s">
        <v>50</v>
      </c>
      <c r="AH98" s="15">
        <v>0</v>
      </c>
      <c r="AI98" s="15">
        <v>0</v>
      </c>
      <c r="AJ98" s="13" t="s">
        <v>50</v>
      </c>
      <c r="AK98" s="15">
        <v>0</v>
      </c>
      <c r="AL98" s="15">
        <v>0</v>
      </c>
      <c r="AM98" s="14" t="s">
        <v>53</v>
      </c>
      <c r="AN98" s="13" t="s">
        <v>53</v>
      </c>
      <c r="AO98" s="14" t="s">
        <v>53</v>
      </c>
      <c r="AP98" s="13" t="s">
        <v>53</v>
      </c>
    </row>
    <row r="99" spans="1:42" s="16" customFormat="1" x14ac:dyDescent="0.25">
      <c r="A99" s="13" t="s">
        <v>278</v>
      </c>
      <c r="B99" s="14" t="s">
        <v>289</v>
      </c>
      <c r="C99" s="13" t="s">
        <v>47</v>
      </c>
      <c r="D99" s="13" t="s">
        <v>67</v>
      </c>
      <c r="E99" s="13" t="s">
        <v>68</v>
      </c>
      <c r="F99" s="13" t="s">
        <v>437</v>
      </c>
      <c r="G99" s="13" t="s">
        <v>51</v>
      </c>
      <c r="H99" s="13" t="s">
        <v>307</v>
      </c>
      <c r="I99" s="15" t="s">
        <v>53</v>
      </c>
      <c r="J99" s="15" t="s">
        <v>53</v>
      </c>
      <c r="K99" s="15" t="s">
        <v>53</v>
      </c>
      <c r="L99" s="15" t="s">
        <v>53</v>
      </c>
      <c r="M99" s="15">
        <v>0</v>
      </c>
      <c r="N99" s="13" t="s">
        <v>53</v>
      </c>
      <c r="O99" s="13" t="s">
        <v>54</v>
      </c>
      <c r="P99" s="13" t="s">
        <v>53</v>
      </c>
      <c r="Q99" s="15">
        <f t="shared" si="2"/>
        <v>2893979308.0047998</v>
      </c>
      <c r="R99" s="15">
        <v>0</v>
      </c>
      <c r="S99" s="15">
        <f>1946950080.36+130242920</f>
        <v>2077193000.3599999</v>
      </c>
      <c r="T99" s="15">
        <v>0</v>
      </c>
      <c r="U99" s="13" t="s">
        <v>50</v>
      </c>
      <c r="V99" s="15">
        <v>0</v>
      </c>
      <c r="W99" s="15">
        <f>669322743.28+34803384</f>
        <v>704126127.27999997</v>
      </c>
      <c r="X99" s="13" t="s">
        <v>55</v>
      </c>
      <c r="Y99" s="15">
        <f>+W99*0.16</f>
        <v>112660180.36479999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4" t="s">
        <v>53</v>
      </c>
      <c r="AN99" s="13" t="s">
        <v>53</v>
      </c>
      <c r="AO99" s="14" t="s">
        <v>53</v>
      </c>
      <c r="AP99" s="13" t="s">
        <v>53</v>
      </c>
    </row>
    <row r="100" spans="1:42" s="16" customFormat="1" x14ac:dyDescent="0.25">
      <c r="A100" s="13" t="s">
        <v>280</v>
      </c>
      <c r="B100" s="14" t="s">
        <v>289</v>
      </c>
      <c r="C100" s="13" t="s">
        <v>47</v>
      </c>
      <c r="D100" s="13" t="s">
        <v>67</v>
      </c>
      <c r="E100" s="13" t="s">
        <v>68</v>
      </c>
      <c r="F100" s="13" t="s">
        <v>437</v>
      </c>
      <c r="G100" s="13" t="s">
        <v>51</v>
      </c>
      <c r="H100" s="13" t="s">
        <v>309</v>
      </c>
      <c r="I100" s="15" t="s">
        <v>53</v>
      </c>
      <c r="J100" s="15" t="s">
        <v>53</v>
      </c>
      <c r="K100" s="15" t="s">
        <v>53</v>
      </c>
      <c r="L100" s="15" t="s">
        <v>53</v>
      </c>
      <c r="M100" s="15">
        <v>0</v>
      </c>
      <c r="N100" s="13" t="s">
        <v>53</v>
      </c>
      <c r="O100" s="13" t="s">
        <v>310</v>
      </c>
      <c r="P100" s="13" t="s">
        <v>311</v>
      </c>
      <c r="Q100" s="15">
        <f t="shared" si="2"/>
        <v>170614845.44</v>
      </c>
      <c r="R100" s="15">
        <v>0</v>
      </c>
      <c r="S100" s="15">
        <v>130242920</v>
      </c>
      <c r="T100" s="15">
        <v>0</v>
      </c>
      <c r="U100" s="13" t="s">
        <v>50</v>
      </c>
      <c r="V100" s="15">
        <v>0</v>
      </c>
      <c r="W100" s="15">
        <v>34803384</v>
      </c>
      <c r="X100" s="13" t="s">
        <v>55</v>
      </c>
      <c r="Y100" s="15">
        <v>5568541.4400000004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4" t="s">
        <v>53</v>
      </c>
      <c r="AN100" s="13" t="s">
        <v>53</v>
      </c>
      <c r="AO100" s="14" t="s">
        <v>53</v>
      </c>
      <c r="AP100" s="13" t="s">
        <v>53</v>
      </c>
    </row>
    <row r="101" spans="1:42" s="16" customFormat="1" x14ac:dyDescent="0.25">
      <c r="A101" s="13" t="s">
        <v>282</v>
      </c>
      <c r="B101" s="14" t="s">
        <v>289</v>
      </c>
      <c r="C101" s="13" t="s">
        <v>47</v>
      </c>
      <c r="D101" s="13" t="s">
        <v>67</v>
      </c>
      <c r="E101" s="13" t="s">
        <v>68</v>
      </c>
      <c r="F101" s="13" t="s">
        <v>437</v>
      </c>
      <c r="G101" s="13" t="s">
        <v>91</v>
      </c>
      <c r="H101" s="13" t="s">
        <v>53</v>
      </c>
      <c r="I101" s="15" t="s">
        <v>313</v>
      </c>
      <c r="J101" s="15" t="s">
        <v>53</v>
      </c>
      <c r="K101" s="15" t="s">
        <v>314</v>
      </c>
      <c r="L101" s="15" t="s">
        <v>289</v>
      </c>
      <c r="M101" s="15">
        <v>33714286.880000003</v>
      </c>
      <c r="N101" s="13" t="s">
        <v>94</v>
      </c>
      <c r="O101" s="13" t="s">
        <v>315</v>
      </c>
      <c r="P101" s="13" t="s">
        <v>316</v>
      </c>
      <c r="Q101" s="15">
        <f t="shared" si="2"/>
        <v>-13389143.199999999</v>
      </c>
      <c r="R101" s="15">
        <v>0</v>
      </c>
      <c r="S101" s="15">
        <v>-13389143.199999999</v>
      </c>
      <c r="T101" s="15">
        <v>0</v>
      </c>
      <c r="U101" s="13" t="s">
        <v>50</v>
      </c>
      <c r="V101" s="15">
        <v>0</v>
      </c>
      <c r="W101" s="15">
        <v>0</v>
      </c>
      <c r="X101" s="13" t="s">
        <v>50</v>
      </c>
      <c r="Y101" s="15">
        <v>0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4" t="s">
        <v>53</v>
      </c>
      <c r="AN101" s="13" t="s">
        <v>53</v>
      </c>
      <c r="AO101" s="14" t="s">
        <v>53</v>
      </c>
      <c r="AP101" s="13" t="s">
        <v>53</v>
      </c>
    </row>
    <row r="102" spans="1:42" s="16" customFormat="1" x14ac:dyDescent="0.25">
      <c r="A102" s="13" t="s">
        <v>284</v>
      </c>
      <c r="B102" s="14" t="s">
        <v>289</v>
      </c>
      <c r="C102" s="13" t="s">
        <v>47</v>
      </c>
      <c r="D102" s="13" t="s">
        <v>67</v>
      </c>
      <c r="E102" s="13" t="s">
        <v>68</v>
      </c>
      <c r="F102" s="13" t="s">
        <v>437</v>
      </c>
      <c r="G102" s="13" t="s">
        <v>91</v>
      </c>
      <c r="H102" s="13" t="s">
        <v>53</v>
      </c>
      <c r="I102" s="15" t="s">
        <v>318</v>
      </c>
      <c r="J102" s="15" t="s">
        <v>53</v>
      </c>
      <c r="K102" s="15" t="s">
        <v>319</v>
      </c>
      <c r="L102" s="15" t="s">
        <v>289</v>
      </c>
      <c r="M102" s="15">
        <v>58636800</v>
      </c>
      <c r="N102" s="13" t="s">
        <v>94</v>
      </c>
      <c r="O102" s="13" t="s">
        <v>320</v>
      </c>
      <c r="P102" s="13" t="s">
        <v>321</v>
      </c>
      <c r="Q102" s="15">
        <f t="shared" si="2"/>
        <v>-58636800</v>
      </c>
      <c r="R102" s="15">
        <v>0</v>
      </c>
      <c r="S102" s="15">
        <v>-58636800</v>
      </c>
      <c r="T102" s="15">
        <v>0</v>
      </c>
      <c r="U102" s="13" t="s">
        <v>50</v>
      </c>
      <c r="V102" s="15">
        <v>0</v>
      </c>
      <c r="W102" s="15">
        <v>0</v>
      </c>
      <c r="X102" s="13" t="s">
        <v>50</v>
      </c>
      <c r="Y102" s="15">
        <v>0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4" t="s">
        <v>53</v>
      </c>
      <c r="AN102" s="13" t="s">
        <v>53</v>
      </c>
      <c r="AO102" s="14" t="s">
        <v>53</v>
      </c>
      <c r="AP102" s="13" t="s">
        <v>53</v>
      </c>
    </row>
    <row r="103" spans="1:42" s="16" customFormat="1" x14ac:dyDescent="0.25">
      <c r="A103" s="13" t="s">
        <v>286</v>
      </c>
      <c r="B103" s="14" t="s">
        <v>289</v>
      </c>
      <c r="C103" s="13" t="s">
        <v>47</v>
      </c>
      <c r="D103" s="13" t="s">
        <v>71</v>
      </c>
      <c r="E103" s="13" t="s">
        <v>72</v>
      </c>
      <c r="F103" s="13" t="s">
        <v>452</v>
      </c>
      <c r="G103" s="13" t="s">
        <v>51</v>
      </c>
      <c r="H103" s="13" t="s">
        <v>323</v>
      </c>
      <c r="I103" s="15" t="s">
        <v>53</v>
      </c>
      <c r="J103" s="15" t="s">
        <v>53</v>
      </c>
      <c r="K103" s="15" t="s">
        <v>53</v>
      </c>
      <c r="L103" s="15" t="s">
        <v>53</v>
      </c>
      <c r="M103" s="15">
        <v>0</v>
      </c>
      <c r="N103" s="13" t="s">
        <v>53</v>
      </c>
      <c r="O103" s="13" t="s">
        <v>54</v>
      </c>
      <c r="P103" s="13" t="s">
        <v>53</v>
      </c>
      <c r="Q103" s="15">
        <f t="shared" si="2"/>
        <v>2700908332.1103997</v>
      </c>
      <c r="R103" s="15">
        <v>0</v>
      </c>
      <c r="S103" s="15">
        <v>2171806687.4799995</v>
      </c>
      <c r="T103" s="15">
        <v>0</v>
      </c>
      <c r="U103" s="13" t="s">
        <v>50</v>
      </c>
      <c r="V103" s="15">
        <v>0</v>
      </c>
      <c r="W103" s="15">
        <v>456122107.44</v>
      </c>
      <c r="X103" s="13" t="s">
        <v>50</v>
      </c>
      <c r="Y103" s="15">
        <v>72979537.190399989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3">
        <v>0</v>
      </c>
      <c r="AG103" s="13" t="s">
        <v>50</v>
      </c>
      <c r="AH103" s="15">
        <v>0</v>
      </c>
      <c r="AI103" s="15">
        <v>0</v>
      </c>
      <c r="AJ103" s="13" t="s">
        <v>50</v>
      </c>
      <c r="AK103" s="15">
        <v>0</v>
      </c>
      <c r="AL103" s="15">
        <v>0</v>
      </c>
      <c r="AM103" s="14" t="s">
        <v>53</v>
      </c>
      <c r="AN103" s="13" t="s">
        <v>53</v>
      </c>
      <c r="AO103" s="14" t="s">
        <v>53</v>
      </c>
      <c r="AP103" s="13" t="s">
        <v>53</v>
      </c>
    </row>
    <row r="104" spans="1:42" s="16" customFormat="1" x14ac:dyDescent="0.25">
      <c r="A104" s="13" t="s">
        <v>288</v>
      </c>
      <c r="B104" s="14" t="s">
        <v>289</v>
      </c>
      <c r="C104" s="13" t="s">
        <v>47</v>
      </c>
      <c r="D104" s="13" t="s">
        <v>71</v>
      </c>
      <c r="E104" s="13" t="s">
        <v>72</v>
      </c>
      <c r="F104" s="13" t="s">
        <v>452</v>
      </c>
      <c r="G104" s="13" t="s">
        <v>51</v>
      </c>
      <c r="H104" s="13" t="s">
        <v>325</v>
      </c>
      <c r="I104" s="15" t="s">
        <v>53</v>
      </c>
      <c r="J104" s="15" t="s">
        <v>53</v>
      </c>
      <c r="K104" s="15" t="s">
        <v>53</v>
      </c>
      <c r="L104" s="15" t="s">
        <v>53</v>
      </c>
      <c r="M104" s="15">
        <v>0</v>
      </c>
      <c r="N104" s="13" t="s">
        <v>53</v>
      </c>
      <c r="O104" s="13" t="s">
        <v>125</v>
      </c>
      <c r="P104" s="13" t="s">
        <v>126</v>
      </c>
      <c r="Q104" s="15">
        <f t="shared" ref="Q104:Q133" si="3">SUM(S104:AP104)</f>
        <v>18494616.800000001</v>
      </c>
      <c r="R104" s="15">
        <v>0</v>
      </c>
      <c r="S104" s="15">
        <v>10984220</v>
      </c>
      <c r="T104" s="15">
        <v>6474480</v>
      </c>
      <c r="U104" s="13" t="s">
        <v>55</v>
      </c>
      <c r="V104" s="15">
        <v>1035916.8</v>
      </c>
      <c r="W104" s="15">
        <v>0</v>
      </c>
      <c r="X104" s="13" t="s">
        <v>50</v>
      </c>
      <c r="Y104" s="15">
        <v>0</v>
      </c>
      <c r="Z104" s="15">
        <v>0</v>
      </c>
      <c r="AA104" s="13" t="s">
        <v>50</v>
      </c>
      <c r="AB104" s="15">
        <v>0</v>
      </c>
      <c r="AC104" s="15">
        <v>0</v>
      </c>
      <c r="AD104" s="13" t="s">
        <v>50</v>
      </c>
      <c r="AE104" s="15">
        <v>0</v>
      </c>
      <c r="AF104" s="13">
        <v>0</v>
      </c>
      <c r="AG104" s="13" t="s">
        <v>50</v>
      </c>
      <c r="AH104" s="15">
        <v>0</v>
      </c>
      <c r="AI104" s="15">
        <v>0</v>
      </c>
      <c r="AJ104" s="13" t="s">
        <v>50</v>
      </c>
      <c r="AK104" s="15">
        <v>0</v>
      </c>
      <c r="AL104" s="15">
        <v>0</v>
      </c>
      <c r="AM104" s="14" t="s">
        <v>53</v>
      </c>
      <c r="AN104" s="13" t="s">
        <v>53</v>
      </c>
      <c r="AO104" s="14" t="s">
        <v>53</v>
      </c>
      <c r="AP104" s="13" t="s">
        <v>53</v>
      </c>
    </row>
    <row r="105" spans="1:42" s="16" customFormat="1" x14ac:dyDescent="0.25">
      <c r="A105" s="13" t="s">
        <v>291</v>
      </c>
      <c r="B105" s="14" t="s">
        <v>289</v>
      </c>
      <c r="C105" s="13" t="s">
        <v>47</v>
      </c>
      <c r="D105" s="13" t="s">
        <v>71</v>
      </c>
      <c r="E105" s="13" t="s">
        <v>72</v>
      </c>
      <c r="F105" s="13" t="s">
        <v>452</v>
      </c>
      <c r="G105" s="13" t="s">
        <v>51</v>
      </c>
      <c r="H105" s="13" t="s">
        <v>327</v>
      </c>
      <c r="I105" s="15" t="s">
        <v>53</v>
      </c>
      <c r="J105" s="15" t="s">
        <v>53</v>
      </c>
      <c r="K105" s="15" t="s">
        <v>53</v>
      </c>
      <c r="L105" s="15" t="s">
        <v>53</v>
      </c>
      <c r="M105" s="15">
        <v>0</v>
      </c>
      <c r="N105" s="13" t="s">
        <v>53</v>
      </c>
      <c r="O105" s="13" t="s">
        <v>54</v>
      </c>
      <c r="P105" s="13" t="s">
        <v>53</v>
      </c>
      <c r="Q105" s="15">
        <f t="shared" si="3"/>
        <v>10997620</v>
      </c>
      <c r="R105" s="15">
        <v>0</v>
      </c>
      <c r="S105" s="15">
        <v>10997620</v>
      </c>
      <c r="T105" s="15">
        <v>0</v>
      </c>
      <c r="U105" s="13" t="s">
        <v>50</v>
      </c>
      <c r="V105" s="15">
        <v>0</v>
      </c>
      <c r="W105" s="15">
        <v>0</v>
      </c>
      <c r="X105" s="13" t="s">
        <v>50</v>
      </c>
      <c r="Y105" s="15">
        <v>0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3">
        <v>0</v>
      </c>
      <c r="AG105" s="13" t="s">
        <v>50</v>
      </c>
      <c r="AH105" s="15">
        <v>0</v>
      </c>
      <c r="AI105" s="15">
        <v>0</v>
      </c>
      <c r="AJ105" s="13" t="s">
        <v>50</v>
      </c>
      <c r="AK105" s="15">
        <v>0</v>
      </c>
      <c r="AL105" s="15">
        <v>0</v>
      </c>
      <c r="AM105" s="14" t="s">
        <v>53</v>
      </c>
      <c r="AN105" s="13" t="s">
        <v>53</v>
      </c>
      <c r="AO105" s="14" t="s">
        <v>53</v>
      </c>
      <c r="AP105" s="13" t="s">
        <v>53</v>
      </c>
    </row>
    <row r="106" spans="1:42" s="16" customFormat="1" x14ac:dyDescent="0.25">
      <c r="A106" s="13" t="s">
        <v>295</v>
      </c>
      <c r="B106" s="14" t="s">
        <v>289</v>
      </c>
      <c r="C106" s="13" t="s">
        <v>47</v>
      </c>
      <c r="D106" s="13" t="s">
        <v>81</v>
      </c>
      <c r="E106" s="13" t="s">
        <v>82</v>
      </c>
      <c r="F106" s="13" t="s">
        <v>462</v>
      </c>
      <c r="G106" s="13" t="s">
        <v>51</v>
      </c>
      <c r="H106" s="13" t="s">
        <v>329</v>
      </c>
      <c r="I106" s="15" t="s">
        <v>53</v>
      </c>
      <c r="J106" s="15" t="s">
        <v>53</v>
      </c>
      <c r="K106" s="15" t="s">
        <v>53</v>
      </c>
      <c r="L106" s="15" t="s">
        <v>53</v>
      </c>
      <c r="M106" s="15">
        <v>0</v>
      </c>
      <c r="N106" s="13" t="s">
        <v>53</v>
      </c>
      <c r="O106" s="13" t="s">
        <v>54</v>
      </c>
      <c r="P106" s="13" t="s">
        <v>53</v>
      </c>
      <c r="Q106" s="15">
        <f t="shared" si="3"/>
        <v>1728336595.9023998</v>
      </c>
      <c r="R106" s="15">
        <v>0</v>
      </c>
      <c r="S106" s="15">
        <v>1478682055.1999998</v>
      </c>
      <c r="T106" s="15">
        <v>0</v>
      </c>
      <c r="U106" s="13" t="s">
        <v>50</v>
      </c>
      <c r="V106" s="15">
        <v>0</v>
      </c>
      <c r="W106" s="15">
        <v>215219431.63999999</v>
      </c>
      <c r="X106" s="13" t="s">
        <v>55</v>
      </c>
      <c r="Y106" s="15">
        <v>34435109.062399998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3">
        <v>0</v>
      </c>
      <c r="AG106" s="13" t="s">
        <v>50</v>
      </c>
      <c r="AH106" s="15">
        <v>0</v>
      </c>
      <c r="AI106" s="15">
        <v>0</v>
      </c>
      <c r="AJ106" s="13" t="s">
        <v>50</v>
      </c>
      <c r="AK106" s="15">
        <v>0</v>
      </c>
      <c r="AL106" s="15">
        <v>0</v>
      </c>
      <c r="AM106" s="14" t="s">
        <v>53</v>
      </c>
      <c r="AN106" s="13" t="s">
        <v>53</v>
      </c>
      <c r="AO106" s="14" t="s">
        <v>53</v>
      </c>
      <c r="AP106" s="13" t="s">
        <v>53</v>
      </c>
    </row>
    <row r="107" spans="1:42" s="16" customFormat="1" x14ac:dyDescent="0.25">
      <c r="A107" s="13" t="s">
        <v>297</v>
      </c>
      <c r="B107" s="14" t="s">
        <v>331</v>
      </c>
      <c r="C107" s="13" t="s">
        <v>47</v>
      </c>
      <c r="D107" s="13" t="s">
        <v>48</v>
      </c>
      <c r="E107" s="13" t="s">
        <v>49</v>
      </c>
      <c r="F107" s="13" t="s">
        <v>406</v>
      </c>
      <c r="G107" s="13" t="s">
        <v>51</v>
      </c>
      <c r="H107" s="13" t="s">
        <v>335</v>
      </c>
      <c r="I107" s="15" t="s">
        <v>53</v>
      </c>
      <c r="J107" s="15" t="s">
        <v>53</v>
      </c>
      <c r="K107" s="15" t="s">
        <v>53</v>
      </c>
      <c r="L107" s="15" t="s">
        <v>53</v>
      </c>
      <c r="M107" s="15">
        <v>0</v>
      </c>
      <c r="N107" s="13" t="s">
        <v>53</v>
      </c>
      <c r="O107" s="13" t="s">
        <v>54</v>
      </c>
      <c r="P107" s="13" t="s">
        <v>53</v>
      </c>
      <c r="Q107" s="15">
        <f t="shared" si="3"/>
        <v>15710960</v>
      </c>
      <c r="R107" s="15">
        <v>0</v>
      </c>
      <c r="S107" s="15">
        <v>15710960</v>
      </c>
      <c r="T107" s="15">
        <v>0</v>
      </c>
      <c r="U107" s="13" t="s">
        <v>50</v>
      </c>
      <c r="V107" s="15">
        <v>0</v>
      </c>
      <c r="W107" s="15">
        <v>0</v>
      </c>
      <c r="X107" s="13" t="s">
        <v>50</v>
      </c>
      <c r="Y107" s="15">
        <v>0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4" t="s">
        <v>53</v>
      </c>
      <c r="AN107" s="13" t="s">
        <v>53</v>
      </c>
      <c r="AO107" s="14" t="s">
        <v>53</v>
      </c>
      <c r="AP107" s="13" t="s">
        <v>53</v>
      </c>
    </row>
    <row r="108" spans="1:42" s="16" customFormat="1" x14ac:dyDescent="0.25">
      <c r="A108" s="13" t="s">
        <v>302</v>
      </c>
      <c r="B108" s="14" t="s">
        <v>331</v>
      </c>
      <c r="C108" s="13" t="s">
        <v>47</v>
      </c>
      <c r="D108" s="13" t="s">
        <v>48</v>
      </c>
      <c r="E108" s="13" t="s">
        <v>49</v>
      </c>
      <c r="F108" s="13" t="s">
        <v>406</v>
      </c>
      <c r="G108" s="13" t="s">
        <v>51</v>
      </c>
      <c r="H108" s="13" t="s">
        <v>337</v>
      </c>
      <c r="I108" s="15" t="s">
        <v>53</v>
      </c>
      <c r="J108" s="15" t="s">
        <v>53</v>
      </c>
      <c r="K108" s="15" t="s">
        <v>53</v>
      </c>
      <c r="L108" s="15" t="s">
        <v>53</v>
      </c>
      <c r="M108" s="15">
        <v>0</v>
      </c>
      <c r="N108" s="13" t="s">
        <v>53</v>
      </c>
      <c r="O108" s="13" t="s">
        <v>58</v>
      </c>
      <c r="P108" s="13" t="s">
        <v>338</v>
      </c>
      <c r="Q108" s="15">
        <f t="shared" si="3"/>
        <v>71152804.600000009</v>
      </c>
      <c r="R108" s="15">
        <v>0</v>
      </c>
      <c r="S108" s="15">
        <v>71152804.600000009</v>
      </c>
      <c r="T108" s="15">
        <v>0</v>
      </c>
      <c r="U108" s="13" t="s">
        <v>50</v>
      </c>
      <c r="V108" s="15">
        <v>0</v>
      </c>
      <c r="W108" s="15">
        <v>0</v>
      </c>
      <c r="X108" s="13" t="s">
        <v>50</v>
      </c>
      <c r="Y108" s="15">
        <v>0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3">
        <v>0</v>
      </c>
      <c r="AG108" s="13" t="s">
        <v>50</v>
      </c>
      <c r="AH108" s="15">
        <v>0</v>
      </c>
      <c r="AI108" s="15">
        <v>0</v>
      </c>
      <c r="AJ108" s="13" t="s">
        <v>50</v>
      </c>
      <c r="AK108" s="15">
        <v>0</v>
      </c>
      <c r="AL108" s="15">
        <v>0</v>
      </c>
      <c r="AM108" s="14" t="s">
        <v>53</v>
      </c>
      <c r="AN108" s="13" t="s">
        <v>53</v>
      </c>
      <c r="AO108" s="14" t="s">
        <v>53</v>
      </c>
      <c r="AP108" s="13" t="s">
        <v>53</v>
      </c>
    </row>
    <row r="109" spans="1:42" s="16" customFormat="1" x14ac:dyDescent="0.25">
      <c r="A109" s="13" t="s">
        <v>304</v>
      </c>
      <c r="B109" s="14" t="s">
        <v>331</v>
      </c>
      <c r="C109" s="13" t="s">
        <v>47</v>
      </c>
      <c r="D109" s="13" t="s">
        <v>48</v>
      </c>
      <c r="E109" s="13" t="s">
        <v>49</v>
      </c>
      <c r="F109" s="13" t="s">
        <v>406</v>
      </c>
      <c r="G109" s="13" t="s">
        <v>51</v>
      </c>
      <c r="H109" s="13" t="s">
        <v>340</v>
      </c>
      <c r="I109" s="15" t="s">
        <v>53</v>
      </c>
      <c r="J109" s="15" t="s">
        <v>53</v>
      </c>
      <c r="K109" s="15" t="s">
        <v>53</v>
      </c>
      <c r="L109" s="15" t="s">
        <v>53</v>
      </c>
      <c r="M109" s="15">
        <v>0</v>
      </c>
      <c r="N109" s="13" t="s">
        <v>53</v>
      </c>
      <c r="O109" s="13" t="s">
        <v>54</v>
      </c>
      <c r="P109" s="13" t="s">
        <v>53</v>
      </c>
      <c r="Q109" s="15">
        <f t="shared" si="3"/>
        <v>3105383843.8439999</v>
      </c>
      <c r="R109" s="15">
        <v>0</v>
      </c>
      <c r="S109" s="15">
        <v>2307244917.6999998</v>
      </c>
      <c r="T109" s="15">
        <v>0</v>
      </c>
      <c r="U109" s="13" t="s">
        <v>50</v>
      </c>
      <c r="V109" s="15">
        <v>0</v>
      </c>
      <c r="W109" s="15">
        <v>688050798.4000001</v>
      </c>
      <c r="X109" s="13" t="s">
        <v>50</v>
      </c>
      <c r="Y109" s="15">
        <v>110088127.74399999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4" t="s">
        <v>53</v>
      </c>
      <c r="AN109" s="13" t="s">
        <v>53</v>
      </c>
      <c r="AO109" s="14" t="s">
        <v>53</v>
      </c>
      <c r="AP109" s="13" t="s">
        <v>53</v>
      </c>
    </row>
    <row r="110" spans="1:42" s="16" customFormat="1" x14ac:dyDescent="0.25">
      <c r="A110" s="13" t="s">
        <v>306</v>
      </c>
      <c r="B110" s="14" t="s">
        <v>331</v>
      </c>
      <c r="C110" s="13" t="s">
        <v>47</v>
      </c>
      <c r="D110" s="13" t="s">
        <v>63</v>
      </c>
      <c r="E110" s="13" t="s">
        <v>64</v>
      </c>
      <c r="F110" s="13" t="s">
        <v>424</v>
      </c>
      <c r="G110" s="13" t="s">
        <v>51</v>
      </c>
      <c r="H110" s="13" t="s">
        <v>342</v>
      </c>
      <c r="I110" s="15" t="s">
        <v>53</v>
      </c>
      <c r="J110" s="15" t="s">
        <v>53</v>
      </c>
      <c r="K110" s="15" t="s">
        <v>53</v>
      </c>
      <c r="L110" s="15" t="s">
        <v>53</v>
      </c>
      <c r="M110" s="15">
        <v>0</v>
      </c>
      <c r="N110" s="13" t="s">
        <v>53</v>
      </c>
      <c r="O110" s="13" t="s">
        <v>54</v>
      </c>
      <c r="P110" s="13" t="s">
        <v>53</v>
      </c>
      <c r="Q110" s="15">
        <f t="shared" si="3"/>
        <v>1698791029.3479998</v>
      </c>
      <c r="R110" s="15">
        <v>0</v>
      </c>
      <c r="S110" s="15">
        <v>1300010335.3999999</v>
      </c>
      <c r="T110" s="15">
        <v>0</v>
      </c>
      <c r="U110" s="13" t="s">
        <v>50</v>
      </c>
      <c r="V110" s="15">
        <v>0</v>
      </c>
      <c r="W110" s="15">
        <v>343776460.30000001</v>
      </c>
      <c r="X110" s="13" t="s">
        <v>55</v>
      </c>
      <c r="Y110" s="15">
        <v>55004233.648000009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4" t="s">
        <v>53</v>
      </c>
      <c r="AN110" s="13" t="s">
        <v>53</v>
      </c>
      <c r="AO110" s="14" t="s">
        <v>53</v>
      </c>
      <c r="AP110" s="13" t="s">
        <v>53</v>
      </c>
    </row>
    <row r="111" spans="1:42" s="16" customFormat="1" x14ac:dyDescent="0.25">
      <c r="A111" s="13" t="s">
        <v>308</v>
      </c>
      <c r="B111" s="14" t="s">
        <v>331</v>
      </c>
      <c r="C111" s="13" t="s">
        <v>47</v>
      </c>
      <c r="D111" s="13" t="s">
        <v>67</v>
      </c>
      <c r="E111" s="13" t="s">
        <v>68</v>
      </c>
      <c r="F111" s="13" t="s">
        <v>438</v>
      </c>
      <c r="G111" s="13" t="s">
        <v>51</v>
      </c>
      <c r="H111" s="13" t="s">
        <v>344</v>
      </c>
      <c r="I111" s="15" t="s">
        <v>53</v>
      </c>
      <c r="J111" s="15" t="s">
        <v>53</v>
      </c>
      <c r="K111" s="15" t="s">
        <v>53</v>
      </c>
      <c r="L111" s="15" t="s">
        <v>53</v>
      </c>
      <c r="M111" s="15">
        <v>0</v>
      </c>
      <c r="N111" s="13" t="s">
        <v>53</v>
      </c>
      <c r="O111" s="13" t="s">
        <v>54</v>
      </c>
      <c r="P111" s="13" t="s">
        <v>53</v>
      </c>
      <c r="Q111" s="15">
        <f t="shared" si="3"/>
        <v>929954318.6279999</v>
      </c>
      <c r="R111" s="15">
        <v>0</v>
      </c>
      <c r="S111" s="15">
        <v>701084740.0999999</v>
      </c>
      <c r="T111" s="15">
        <v>0</v>
      </c>
      <c r="U111" s="13" t="s">
        <v>50</v>
      </c>
      <c r="V111" s="15">
        <v>0</v>
      </c>
      <c r="W111" s="15">
        <v>197301360.80000001</v>
      </c>
      <c r="X111" s="13" t="s">
        <v>55</v>
      </c>
      <c r="Y111" s="15">
        <v>31568217.728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4" t="s">
        <v>53</v>
      </c>
      <c r="AN111" s="13" t="s">
        <v>53</v>
      </c>
      <c r="AO111" s="14" t="s">
        <v>53</v>
      </c>
      <c r="AP111" s="13" t="s">
        <v>53</v>
      </c>
    </row>
    <row r="112" spans="1:42" s="16" customFormat="1" x14ac:dyDescent="0.25">
      <c r="A112" s="13" t="s">
        <v>312</v>
      </c>
      <c r="B112" s="14" t="s">
        <v>331</v>
      </c>
      <c r="C112" s="13" t="s">
        <v>47</v>
      </c>
      <c r="D112" s="13" t="s">
        <v>71</v>
      </c>
      <c r="E112" s="13" t="s">
        <v>72</v>
      </c>
      <c r="F112" s="13" t="s">
        <v>453</v>
      </c>
      <c r="G112" s="13" t="s">
        <v>51</v>
      </c>
      <c r="H112" s="13" t="s">
        <v>346</v>
      </c>
      <c r="I112" s="15" t="s">
        <v>53</v>
      </c>
      <c r="J112" s="15" t="s">
        <v>53</v>
      </c>
      <c r="K112" s="15" t="s">
        <v>53</v>
      </c>
      <c r="L112" s="15" t="s">
        <v>53</v>
      </c>
      <c r="M112" s="15">
        <v>0</v>
      </c>
      <c r="N112" s="13" t="s">
        <v>53</v>
      </c>
      <c r="O112" s="13" t="s">
        <v>54</v>
      </c>
      <c r="P112" s="13" t="s">
        <v>53</v>
      </c>
      <c r="Q112" s="15">
        <f t="shared" si="3"/>
        <v>1585025654.9040003</v>
      </c>
      <c r="R112" s="15">
        <v>0</v>
      </c>
      <c r="S112" s="15">
        <v>1197407372.3000002</v>
      </c>
      <c r="T112" s="15">
        <v>0</v>
      </c>
      <c r="U112" s="13" t="s">
        <v>50</v>
      </c>
      <c r="V112" s="15">
        <v>0</v>
      </c>
      <c r="W112" s="15">
        <v>334153691.89999998</v>
      </c>
      <c r="X112" s="13" t="s">
        <v>50</v>
      </c>
      <c r="Y112" s="15">
        <v>53464590.704000011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4" t="s">
        <v>53</v>
      </c>
      <c r="AN112" s="13" t="s">
        <v>53</v>
      </c>
      <c r="AO112" s="14" t="s">
        <v>53</v>
      </c>
      <c r="AP112" s="13" t="s">
        <v>53</v>
      </c>
    </row>
    <row r="113" spans="1:42" s="16" customFormat="1" x14ac:dyDescent="0.25">
      <c r="A113" s="13" t="s">
        <v>317</v>
      </c>
      <c r="B113" s="14" t="s">
        <v>331</v>
      </c>
      <c r="C113" s="13" t="s">
        <v>47</v>
      </c>
      <c r="D113" s="13" t="s">
        <v>81</v>
      </c>
      <c r="E113" s="13" t="s">
        <v>82</v>
      </c>
      <c r="F113" s="13" t="s">
        <v>463</v>
      </c>
      <c r="G113" s="13" t="s">
        <v>51</v>
      </c>
      <c r="H113" s="13" t="s">
        <v>348</v>
      </c>
      <c r="I113" s="15" t="s">
        <v>53</v>
      </c>
      <c r="J113" s="15" t="s">
        <v>53</v>
      </c>
      <c r="K113" s="15" t="s">
        <v>53</v>
      </c>
      <c r="L113" s="15" t="s">
        <v>53</v>
      </c>
      <c r="M113" s="15">
        <v>0</v>
      </c>
      <c r="N113" s="13" t="s">
        <v>53</v>
      </c>
      <c r="O113" s="13" t="s">
        <v>54</v>
      </c>
      <c r="P113" s="13" t="s">
        <v>53</v>
      </c>
      <c r="Q113" s="15">
        <f t="shared" si="3"/>
        <v>145597137.80000001</v>
      </c>
      <c r="R113" s="15">
        <v>0</v>
      </c>
      <c r="S113" s="15">
        <v>126485581</v>
      </c>
      <c r="T113" s="15">
        <v>0</v>
      </c>
      <c r="U113" s="13" t="s">
        <v>50</v>
      </c>
      <c r="V113" s="15">
        <v>0</v>
      </c>
      <c r="W113" s="15">
        <v>16475480</v>
      </c>
      <c r="X113" s="13" t="s">
        <v>50</v>
      </c>
      <c r="Y113" s="15">
        <v>2636076.7999999998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4" t="s">
        <v>53</v>
      </c>
      <c r="AN113" s="13" t="s">
        <v>53</v>
      </c>
      <c r="AO113" s="14" t="s">
        <v>53</v>
      </c>
      <c r="AP113" s="13" t="s">
        <v>53</v>
      </c>
    </row>
    <row r="114" spans="1:42" s="16" customFormat="1" x14ac:dyDescent="0.25">
      <c r="A114" s="13" t="s">
        <v>322</v>
      </c>
      <c r="B114" s="14" t="s">
        <v>350</v>
      </c>
      <c r="C114" s="13" t="s">
        <v>47</v>
      </c>
      <c r="D114" s="13" t="s">
        <v>48</v>
      </c>
      <c r="E114" s="13" t="s">
        <v>49</v>
      </c>
      <c r="F114" s="13" t="s">
        <v>411</v>
      </c>
      <c r="G114" s="13" t="s">
        <v>51</v>
      </c>
      <c r="H114" s="13" t="s">
        <v>355</v>
      </c>
      <c r="I114" s="15" t="s">
        <v>53</v>
      </c>
      <c r="J114" s="15" t="s">
        <v>53</v>
      </c>
      <c r="K114" s="15" t="s">
        <v>53</v>
      </c>
      <c r="L114" s="15" t="s">
        <v>53</v>
      </c>
      <c r="M114" s="15">
        <v>0</v>
      </c>
      <c r="N114" s="13" t="s">
        <v>53</v>
      </c>
      <c r="O114" s="13" t="s">
        <v>54</v>
      </c>
      <c r="P114" s="13" t="s">
        <v>53</v>
      </c>
      <c r="Q114" s="15">
        <f t="shared" si="3"/>
        <v>2064619120.9200001</v>
      </c>
      <c r="R114" s="15">
        <v>0</v>
      </c>
      <c r="S114" s="15">
        <v>1666986651</v>
      </c>
      <c r="T114" s="15">
        <v>0</v>
      </c>
      <c r="U114" s="13" t="s">
        <v>50</v>
      </c>
      <c r="V114" s="15">
        <v>0</v>
      </c>
      <c r="W114" s="15">
        <v>342786612</v>
      </c>
      <c r="X114" s="13" t="s">
        <v>50</v>
      </c>
      <c r="Y114" s="15">
        <v>54845857.920000002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4" t="s">
        <v>53</v>
      </c>
      <c r="AN114" s="13" t="s">
        <v>53</v>
      </c>
      <c r="AO114" s="14" t="s">
        <v>53</v>
      </c>
      <c r="AP114" s="13" t="s">
        <v>53</v>
      </c>
    </row>
    <row r="115" spans="1:42" s="16" customFormat="1" x14ac:dyDescent="0.25">
      <c r="A115" s="13" t="s">
        <v>324</v>
      </c>
      <c r="B115" s="14" t="s">
        <v>350</v>
      </c>
      <c r="C115" s="13" t="s">
        <v>47</v>
      </c>
      <c r="D115" s="13" t="s">
        <v>48</v>
      </c>
      <c r="E115" s="13" t="s">
        <v>49</v>
      </c>
      <c r="F115" s="13" t="s">
        <v>411</v>
      </c>
      <c r="G115" s="13" t="s">
        <v>91</v>
      </c>
      <c r="H115" s="13" t="s">
        <v>53</v>
      </c>
      <c r="I115" s="15" t="s">
        <v>356</v>
      </c>
      <c r="J115" s="15" t="s">
        <v>53</v>
      </c>
      <c r="K115" s="15" t="s">
        <v>357</v>
      </c>
      <c r="L115" s="15" t="s">
        <v>350</v>
      </c>
      <c r="M115" s="15">
        <v>20756547</v>
      </c>
      <c r="N115" s="13" t="s">
        <v>94</v>
      </c>
      <c r="O115" s="13" t="s">
        <v>358</v>
      </c>
      <c r="P115" s="13" t="s">
        <v>359</v>
      </c>
      <c r="Q115" s="15">
        <f t="shared" si="3"/>
        <v>-11625810</v>
      </c>
      <c r="R115" s="15">
        <v>0</v>
      </c>
      <c r="S115" s="15">
        <v>-11625810</v>
      </c>
      <c r="T115" s="15">
        <v>0</v>
      </c>
      <c r="U115" s="13" t="s">
        <v>50</v>
      </c>
      <c r="V115" s="15">
        <v>0</v>
      </c>
      <c r="W115" s="15">
        <v>0</v>
      </c>
      <c r="X115" s="13" t="s">
        <v>50</v>
      </c>
      <c r="Y115" s="15">
        <v>0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4" t="s">
        <v>53</v>
      </c>
      <c r="AN115" s="13" t="s">
        <v>53</v>
      </c>
      <c r="AO115" s="14" t="s">
        <v>53</v>
      </c>
      <c r="AP115" s="13" t="s">
        <v>53</v>
      </c>
    </row>
    <row r="116" spans="1:42" s="16" customFormat="1" x14ac:dyDescent="0.25">
      <c r="A116" s="13" t="s">
        <v>326</v>
      </c>
      <c r="B116" s="14" t="s">
        <v>350</v>
      </c>
      <c r="C116" s="13" t="s">
        <v>47</v>
      </c>
      <c r="D116" s="13" t="s">
        <v>63</v>
      </c>
      <c r="E116" s="13" t="s">
        <v>64</v>
      </c>
      <c r="F116" s="13" t="s">
        <v>425</v>
      </c>
      <c r="G116" s="13" t="s">
        <v>51</v>
      </c>
      <c r="H116" s="13" t="s">
        <v>360</v>
      </c>
      <c r="I116" s="15" t="s">
        <v>53</v>
      </c>
      <c r="J116" s="15" t="s">
        <v>53</v>
      </c>
      <c r="K116" s="15" t="s">
        <v>53</v>
      </c>
      <c r="L116" s="15" t="s">
        <v>53</v>
      </c>
      <c r="M116" s="15">
        <v>0</v>
      </c>
      <c r="N116" s="13" t="s">
        <v>53</v>
      </c>
      <c r="O116" s="13" t="s">
        <v>54</v>
      </c>
      <c r="P116" s="13" t="s">
        <v>53</v>
      </c>
      <c r="Q116" s="15">
        <f t="shared" si="3"/>
        <v>1837027796.224</v>
      </c>
      <c r="R116" s="15">
        <v>0</v>
      </c>
      <c r="S116" s="15">
        <v>1450933893.3999999</v>
      </c>
      <c r="T116" s="15">
        <v>0</v>
      </c>
      <c r="U116" s="13" t="s">
        <v>50</v>
      </c>
      <c r="V116" s="15">
        <v>0</v>
      </c>
      <c r="W116" s="15">
        <v>332839571.40000004</v>
      </c>
      <c r="X116" s="13" t="s">
        <v>50</v>
      </c>
      <c r="Y116" s="15">
        <v>53254331.424000002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4" t="s">
        <v>53</v>
      </c>
      <c r="AN116" s="13" t="s">
        <v>53</v>
      </c>
      <c r="AO116" s="14" t="s">
        <v>53</v>
      </c>
      <c r="AP116" s="13" t="s">
        <v>53</v>
      </c>
    </row>
    <row r="117" spans="1:42" s="16" customFormat="1" x14ac:dyDescent="0.25">
      <c r="A117" s="13" t="s">
        <v>328</v>
      </c>
      <c r="B117" s="14" t="s">
        <v>350</v>
      </c>
      <c r="C117" s="13" t="s">
        <v>47</v>
      </c>
      <c r="D117" s="13" t="s">
        <v>67</v>
      </c>
      <c r="E117" s="13" t="s">
        <v>68</v>
      </c>
      <c r="F117" s="13" t="s">
        <v>439</v>
      </c>
      <c r="G117" s="13" t="s">
        <v>51</v>
      </c>
      <c r="H117" s="13" t="s">
        <v>361</v>
      </c>
      <c r="I117" s="15" t="s">
        <v>53</v>
      </c>
      <c r="J117" s="15" t="s">
        <v>53</v>
      </c>
      <c r="K117" s="15" t="s">
        <v>53</v>
      </c>
      <c r="L117" s="15" t="s">
        <v>53</v>
      </c>
      <c r="M117" s="15">
        <v>0</v>
      </c>
      <c r="N117" s="13" t="s">
        <v>53</v>
      </c>
      <c r="O117" s="13" t="s">
        <v>54</v>
      </c>
      <c r="P117" s="13" t="s">
        <v>53</v>
      </c>
      <c r="Q117" s="15">
        <f t="shared" si="3"/>
        <v>1018165944.9</v>
      </c>
      <c r="R117" s="15">
        <v>0</v>
      </c>
      <c r="S117" s="15">
        <v>728125228.89999998</v>
      </c>
      <c r="T117" s="15">
        <v>0</v>
      </c>
      <c r="U117" s="13" t="s">
        <v>50</v>
      </c>
      <c r="V117" s="15">
        <v>0</v>
      </c>
      <c r="W117" s="15">
        <v>250035100</v>
      </c>
      <c r="X117" s="13" t="s">
        <v>50</v>
      </c>
      <c r="Y117" s="15">
        <v>40005616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3">
        <v>0</v>
      </c>
      <c r="AG117" s="13" t="s">
        <v>50</v>
      </c>
      <c r="AH117" s="15">
        <v>0</v>
      </c>
      <c r="AI117" s="15">
        <v>0</v>
      </c>
      <c r="AJ117" s="13" t="s">
        <v>50</v>
      </c>
      <c r="AK117" s="15">
        <v>0</v>
      </c>
      <c r="AL117" s="15">
        <v>0</v>
      </c>
      <c r="AM117" s="14" t="s">
        <v>53</v>
      </c>
      <c r="AN117" s="13" t="s">
        <v>53</v>
      </c>
      <c r="AO117" s="14" t="s">
        <v>53</v>
      </c>
      <c r="AP117" s="13" t="s">
        <v>53</v>
      </c>
    </row>
    <row r="118" spans="1:42" s="16" customFormat="1" x14ac:dyDescent="0.25">
      <c r="A118" s="13" t="s">
        <v>330</v>
      </c>
      <c r="B118" s="14" t="s">
        <v>350</v>
      </c>
      <c r="C118" s="13" t="s">
        <v>47</v>
      </c>
      <c r="D118" s="13" t="s">
        <v>71</v>
      </c>
      <c r="E118" s="13" t="s">
        <v>72</v>
      </c>
      <c r="F118" s="13" t="s">
        <v>454</v>
      </c>
      <c r="G118" s="13" t="s">
        <v>51</v>
      </c>
      <c r="H118" s="13" t="s">
        <v>362</v>
      </c>
      <c r="I118" s="15" t="s">
        <v>53</v>
      </c>
      <c r="J118" s="15" t="s">
        <v>53</v>
      </c>
      <c r="K118" s="15" t="s">
        <v>53</v>
      </c>
      <c r="L118" s="15" t="s">
        <v>53</v>
      </c>
      <c r="M118" s="15">
        <v>0</v>
      </c>
      <c r="N118" s="13" t="s">
        <v>53</v>
      </c>
      <c r="O118" s="13" t="s">
        <v>54</v>
      </c>
      <c r="P118" s="13" t="s">
        <v>53</v>
      </c>
      <c r="Q118" s="15">
        <f t="shared" si="3"/>
        <v>1337652625.1960001</v>
      </c>
      <c r="R118" s="15">
        <v>0</v>
      </c>
      <c r="S118" s="15">
        <v>1016499655.8000001</v>
      </c>
      <c r="T118" s="15">
        <v>0</v>
      </c>
      <c r="U118" s="13" t="s">
        <v>50</v>
      </c>
      <c r="V118" s="15">
        <v>0</v>
      </c>
      <c r="W118" s="15">
        <v>276856008.10000002</v>
      </c>
      <c r="X118" s="13" t="s">
        <v>55</v>
      </c>
      <c r="Y118" s="15">
        <v>44296961.295999996</v>
      </c>
      <c r="Z118" s="15">
        <v>0</v>
      </c>
      <c r="AA118" s="13" t="s">
        <v>50</v>
      </c>
      <c r="AB118" s="15">
        <v>0</v>
      </c>
      <c r="AC118" s="15">
        <v>0</v>
      </c>
      <c r="AD118" s="13" t="s">
        <v>50</v>
      </c>
      <c r="AE118" s="15">
        <v>0</v>
      </c>
      <c r="AF118" s="13">
        <v>0</v>
      </c>
      <c r="AG118" s="13" t="s">
        <v>50</v>
      </c>
      <c r="AH118" s="15">
        <v>0</v>
      </c>
      <c r="AI118" s="15">
        <v>0</v>
      </c>
      <c r="AJ118" s="13" t="s">
        <v>50</v>
      </c>
      <c r="AK118" s="15">
        <v>0</v>
      </c>
      <c r="AL118" s="15">
        <v>0</v>
      </c>
      <c r="AM118" s="14" t="s">
        <v>53</v>
      </c>
      <c r="AN118" s="13" t="s">
        <v>53</v>
      </c>
      <c r="AO118" s="14" t="s">
        <v>53</v>
      </c>
      <c r="AP118" s="13" t="s">
        <v>53</v>
      </c>
    </row>
    <row r="119" spans="1:42" s="16" customFormat="1" x14ac:dyDescent="0.25">
      <c r="A119" s="13" t="s">
        <v>332</v>
      </c>
      <c r="B119" s="14" t="s">
        <v>350</v>
      </c>
      <c r="C119" s="13" t="s">
        <v>47</v>
      </c>
      <c r="D119" s="13" t="s">
        <v>81</v>
      </c>
      <c r="E119" s="13" t="s">
        <v>82</v>
      </c>
      <c r="F119" s="13" t="s">
        <v>464</v>
      </c>
      <c r="G119" s="13" t="s">
        <v>51</v>
      </c>
      <c r="H119" s="13" t="s">
        <v>363</v>
      </c>
      <c r="I119" s="15" t="s">
        <v>53</v>
      </c>
      <c r="J119" s="15" t="s">
        <v>53</v>
      </c>
      <c r="K119" s="15" t="s">
        <v>53</v>
      </c>
      <c r="L119" s="15" t="s">
        <v>53</v>
      </c>
      <c r="M119" s="15">
        <v>0</v>
      </c>
      <c r="N119" s="13" t="s">
        <v>53</v>
      </c>
      <c r="O119" s="13" t="s">
        <v>54</v>
      </c>
      <c r="P119" s="13" t="s">
        <v>53</v>
      </c>
      <c r="Q119" s="15">
        <f t="shared" si="3"/>
        <v>154974544.19999999</v>
      </c>
      <c r="R119" s="15">
        <v>0</v>
      </c>
      <c r="S119" s="15">
        <v>77021245</v>
      </c>
      <c r="T119" s="15">
        <v>0</v>
      </c>
      <c r="U119" s="13" t="s">
        <v>50</v>
      </c>
      <c r="V119" s="15">
        <v>0</v>
      </c>
      <c r="W119" s="15">
        <v>67201120</v>
      </c>
      <c r="X119" s="13" t="s">
        <v>55</v>
      </c>
      <c r="Y119" s="15">
        <v>10752179.199999999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4" t="s">
        <v>53</v>
      </c>
      <c r="AN119" s="13" t="s">
        <v>53</v>
      </c>
      <c r="AO119" s="14" t="s">
        <v>53</v>
      </c>
      <c r="AP119" s="13" t="s">
        <v>53</v>
      </c>
    </row>
    <row r="120" spans="1:42" s="16" customFormat="1" x14ac:dyDescent="0.25">
      <c r="A120" s="13" t="s">
        <v>333</v>
      </c>
      <c r="B120" s="14" t="s">
        <v>350</v>
      </c>
      <c r="C120" s="13" t="s">
        <v>47</v>
      </c>
      <c r="D120" s="13" t="s">
        <v>81</v>
      </c>
      <c r="E120" s="13" t="s">
        <v>82</v>
      </c>
      <c r="F120" s="13" t="s">
        <v>464</v>
      </c>
      <c r="G120" s="13" t="s">
        <v>51</v>
      </c>
      <c r="H120" s="13" t="s">
        <v>364</v>
      </c>
      <c r="I120" s="15" t="s">
        <v>53</v>
      </c>
      <c r="J120" s="15" t="s">
        <v>53</v>
      </c>
      <c r="K120" s="15" t="s">
        <v>53</v>
      </c>
      <c r="L120" s="15" t="s">
        <v>53</v>
      </c>
      <c r="M120" s="15">
        <v>0</v>
      </c>
      <c r="N120" s="13" t="s">
        <v>53</v>
      </c>
      <c r="O120" s="13" t="s">
        <v>365</v>
      </c>
      <c r="P120" s="13" t="s">
        <v>366</v>
      </c>
      <c r="Q120" s="15">
        <f t="shared" si="3"/>
        <v>29616076</v>
      </c>
      <c r="R120" s="15">
        <v>0</v>
      </c>
      <c r="S120" s="15">
        <v>20126232</v>
      </c>
      <c r="T120" s="15">
        <v>8180900</v>
      </c>
      <c r="U120" s="13" t="s">
        <v>55</v>
      </c>
      <c r="V120" s="15">
        <v>1308944</v>
      </c>
      <c r="W120" s="15">
        <v>0</v>
      </c>
      <c r="X120" s="13" t="s">
        <v>50</v>
      </c>
      <c r="Y120" s="15">
        <v>0</v>
      </c>
      <c r="Z120" s="15">
        <v>0</v>
      </c>
      <c r="AA120" s="13" t="s">
        <v>50</v>
      </c>
      <c r="AB120" s="15">
        <v>0</v>
      </c>
      <c r="AC120" s="15">
        <v>0</v>
      </c>
      <c r="AD120" s="13" t="s">
        <v>50</v>
      </c>
      <c r="AE120" s="15">
        <v>0</v>
      </c>
      <c r="AF120" s="13">
        <v>0</v>
      </c>
      <c r="AG120" s="13" t="s">
        <v>50</v>
      </c>
      <c r="AH120" s="15">
        <v>0</v>
      </c>
      <c r="AI120" s="15">
        <v>0</v>
      </c>
      <c r="AJ120" s="13" t="s">
        <v>50</v>
      </c>
      <c r="AK120" s="15">
        <v>0</v>
      </c>
      <c r="AL120" s="15">
        <v>0</v>
      </c>
      <c r="AM120" s="14" t="s">
        <v>53</v>
      </c>
      <c r="AN120" s="13" t="s">
        <v>53</v>
      </c>
      <c r="AO120" s="14" t="s">
        <v>53</v>
      </c>
      <c r="AP120" s="13" t="s">
        <v>53</v>
      </c>
    </row>
    <row r="121" spans="1:42" s="16" customFormat="1" x14ac:dyDescent="0.25">
      <c r="A121" s="13" t="s">
        <v>334</v>
      </c>
      <c r="B121" s="14" t="s">
        <v>350</v>
      </c>
      <c r="C121" s="13" t="s">
        <v>47</v>
      </c>
      <c r="D121" s="13" t="s">
        <v>81</v>
      </c>
      <c r="E121" s="13" t="s">
        <v>82</v>
      </c>
      <c r="F121" s="13" t="s">
        <v>464</v>
      </c>
      <c r="G121" s="13" t="s">
        <v>51</v>
      </c>
      <c r="H121" s="13" t="s">
        <v>367</v>
      </c>
      <c r="I121" s="15" t="s">
        <v>53</v>
      </c>
      <c r="J121" s="15" t="s">
        <v>53</v>
      </c>
      <c r="K121" s="15" t="s">
        <v>53</v>
      </c>
      <c r="L121" s="15" t="s">
        <v>53</v>
      </c>
      <c r="M121" s="15">
        <v>0</v>
      </c>
      <c r="N121" s="13" t="s">
        <v>53</v>
      </c>
      <c r="O121" s="13" t="s">
        <v>54</v>
      </c>
      <c r="P121" s="13" t="s">
        <v>53</v>
      </c>
      <c r="Q121" s="15">
        <f t="shared" si="3"/>
        <v>13227277</v>
      </c>
      <c r="R121" s="15">
        <v>0</v>
      </c>
      <c r="S121" s="15">
        <v>10448613</v>
      </c>
      <c r="T121" s="15">
        <v>0</v>
      </c>
      <c r="U121" s="13" t="s">
        <v>50</v>
      </c>
      <c r="V121" s="15">
        <v>0</v>
      </c>
      <c r="W121" s="15">
        <v>2395400</v>
      </c>
      <c r="X121" s="13" t="s">
        <v>55</v>
      </c>
      <c r="Y121" s="15">
        <v>383264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4" t="s">
        <v>53</v>
      </c>
      <c r="AN121" s="13" t="s">
        <v>53</v>
      </c>
      <c r="AO121" s="14" t="s">
        <v>53</v>
      </c>
      <c r="AP121" s="13" t="s">
        <v>53</v>
      </c>
    </row>
    <row r="122" spans="1:42" s="16" customFormat="1" x14ac:dyDescent="0.25">
      <c r="A122" s="13" t="s">
        <v>336</v>
      </c>
      <c r="B122" s="14" t="s">
        <v>368</v>
      </c>
      <c r="C122" s="13" t="s">
        <v>47</v>
      </c>
      <c r="D122" s="13" t="s">
        <v>48</v>
      </c>
      <c r="E122" s="13" t="s">
        <v>49</v>
      </c>
      <c r="F122" s="13" t="s">
        <v>465</v>
      </c>
      <c r="G122" s="13" t="s">
        <v>51</v>
      </c>
      <c r="H122" s="13" t="s">
        <v>369</v>
      </c>
      <c r="I122" s="15" t="s">
        <v>53</v>
      </c>
      <c r="J122" s="15" t="s">
        <v>53</v>
      </c>
      <c r="K122" s="15" t="s">
        <v>53</v>
      </c>
      <c r="L122" s="15" t="s">
        <v>53</v>
      </c>
      <c r="M122" s="15">
        <v>0</v>
      </c>
      <c r="N122" s="13" t="s">
        <v>53</v>
      </c>
      <c r="O122" s="13" t="s">
        <v>54</v>
      </c>
      <c r="P122" s="13" t="s">
        <v>53</v>
      </c>
      <c r="Q122" s="15">
        <f t="shared" si="3"/>
        <v>1448863699.836</v>
      </c>
      <c r="R122" s="15">
        <v>0</v>
      </c>
      <c r="S122" s="15">
        <v>1187764488.4000001</v>
      </c>
      <c r="T122" s="15">
        <v>0</v>
      </c>
      <c r="U122" s="13" t="s">
        <v>50</v>
      </c>
      <c r="V122" s="15">
        <v>0</v>
      </c>
      <c r="W122" s="15">
        <v>225085527.09999999</v>
      </c>
      <c r="X122" s="13" t="s">
        <v>55</v>
      </c>
      <c r="Y122" s="15">
        <v>36013684.335999995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4" t="s">
        <v>53</v>
      </c>
      <c r="AN122" s="13" t="s">
        <v>53</v>
      </c>
      <c r="AO122" s="14" t="s">
        <v>53</v>
      </c>
      <c r="AP122" s="13" t="s">
        <v>53</v>
      </c>
    </row>
    <row r="123" spans="1:42" s="16" customFormat="1" x14ac:dyDescent="0.25">
      <c r="A123" s="13" t="s">
        <v>339</v>
      </c>
      <c r="B123" s="14" t="s">
        <v>368</v>
      </c>
      <c r="C123" s="13" t="s">
        <v>47</v>
      </c>
      <c r="D123" s="13" t="s">
        <v>48</v>
      </c>
      <c r="E123" s="13" t="s">
        <v>49</v>
      </c>
      <c r="F123" s="13" t="s">
        <v>465</v>
      </c>
      <c r="G123" s="13" t="s">
        <v>51</v>
      </c>
      <c r="H123" s="13" t="s">
        <v>370</v>
      </c>
      <c r="I123" s="15" t="s">
        <v>53</v>
      </c>
      <c r="J123" s="15" t="s">
        <v>53</v>
      </c>
      <c r="K123" s="15" t="s">
        <v>53</v>
      </c>
      <c r="L123" s="15" t="s">
        <v>53</v>
      </c>
      <c r="M123" s="15">
        <v>0</v>
      </c>
      <c r="N123" s="13" t="s">
        <v>53</v>
      </c>
      <c r="O123" s="13" t="s">
        <v>371</v>
      </c>
      <c r="P123" s="13" t="s">
        <v>372</v>
      </c>
      <c r="Q123" s="15">
        <f t="shared" si="3"/>
        <v>17100517</v>
      </c>
      <c r="R123" s="15">
        <v>0</v>
      </c>
      <c r="S123" s="15">
        <v>17100517</v>
      </c>
      <c r="T123" s="15">
        <v>0</v>
      </c>
      <c r="U123" s="13" t="s">
        <v>50</v>
      </c>
      <c r="V123" s="15">
        <v>0</v>
      </c>
      <c r="W123" s="15">
        <v>0</v>
      </c>
      <c r="X123" s="13" t="s">
        <v>50</v>
      </c>
      <c r="Y123" s="15">
        <v>0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4" t="s">
        <v>53</v>
      </c>
      <c r="AN123" s="13" t="s">
        <v>53</v>
      </c>
      <c r="AO123" s="14" t="s">
        <v>53</v>
      </c>
      <c r="AP123" s="13" t="s">
        <v>53</v>
      </c>
    </row>
    <row r="124" spans="1:42" s="16" customFormat="1" x14ac:dyDescent="0.25">
      <c r="A124" s="13" t="s">
        <v>341</v>
      </c>
      <c r="B124" s="14" t="s">
        <v>368</v>
      </c>
      <c r="C124" s="13" t="s">
        <v>47</v>
      </c>
      <c r="D124" s="13" t="s">
        <v>48</v>
      </c>
      <c r="E124" s="13" t="s">
        <v>49</v>
      </c>
      <c r="F124" s="13" t="s">
        <v>465</v>
      </c>
      <c r="G124" s="13" t="s">
        <v>51</v>
      </c>
      <c r="H124" s="13" t="s">
        <v>373</v>
      </c>
      <c r="I124" s="15" t="s">
        <v>53</v>
      </c>
      <c r="J124" s="15" t="s">
        <v>53</v>
      </c>
      <c r="K124" s="15" t="s">
        <v>53</v>
      </c>
      <c r="L124" s="15" t="s">
        <v>53</v>
      </c>
      <c r="M124" s="15">
        <v>0</v>
      </c>
      <c r="N124" s="13" t="s">
        <v>53</v>
      </c>
      <c r="O124" s="13" t="s">
        <v>54</v>
      </c>
      <c r="P124" s="13" t="s">
        <v>53</v>
      </c>
      <c r="Q124" s="15">
        <f t="shared" si="3"/>
        <v>765277897.42000008</v>
      </c>
      <c r="R124" s="15">
        <v>0</v>
      </c>
      <c r="S124" s="15">
        <v>498608218.20000005</v>
      </c>
      <c r="T124" s="15">
        <v>0</v>
      </c>
      <c r="U124" s="13" t="s">
        <v>50</v>
      </c>
      <c r="V124" s="15">
        <v>0</v>
      </c>
      <c r="W124" s="15">
        <v>229887654.5</v>
      </c>
      <c r="X124" s="13" t="s">
        <v>50</v>
      </c>
      <c r="Y124" s="15">
        <v>36782024.719999999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4" t="s">
        <v>53</v>
      </c>
      <c r="AN124" s="13" t="s">
        <v>53</v>
      </c>
      <c r="AO124" s="14" t="s">
        <v>53</v>
      </c>
      <c r="AP124" s="13" t="s">
        <v>53</v>
      </c>
    </row>
    <row r="125" spans="1:42" s="16" customFormat="1" x14ac:dyDescent="0.25">
      <c r="A125" s="13" t="s">
        <v>343</v>
      </c>
      <c r="B125" s="14" t="s">
        <v>368</v>
      </c>
      <c r="C125" s="13" t="s">
        <v>47</v>
      </c>
      <c r="D125" s="13" t="s">
        <v>63</v>
      </c>
      <c r="E125" s="13" t="s">
        <v>64</v>
      </c>
      <c r="F125" s="13" t="s">
        <v>466</v>
      </c>
      <c r="G125" s="13" t="s">
        <v>51</v>
      </c>
      <c r="H125" s="13" t="s">
        <v>374</v>
      </c>
      <c r="I125" s="15" t="s">
        <v>53</v>
      </c>
      <c r="J125" s="15" t="s">
        <v>53</v>
      </c>
      <c r="K125" s="15" t="s">
        <v>53</v>
      </c>
      <c r="L125" s="15" t="s">
        <v>53</v>
      </c>
      <c r="M125" s="15">
        <v>0</v>
      </c>
      <c r="N125" s="13" t="s">
        <v>53</v>
      </c>
      <c r="O125" s="13" t="s">
        <v>54</v>
      </c>
      <c r="P125" s="13" t="s">
        <v>53</v>
      </c>
      <c r="Q125" s="15">
        <f t="shared" si="3"/>
        <v>2409522055.4439998</v>
      </c>
      <c r="R125" s="15">
        <v>0</v>
      </c>
      <c r="S125" s="15">
        <v>1926166906.2999997</v>
      </c>
      <c r="T125" s="15">
        <v>0</v>
      </c>
      <c r="U125" s="13" t="s">
        <v>50</v>
      </c>
      <c r="V125" s="15">
        <v>0</v>
      </c>
      <c r="W125" s="15">
        <v>416685473.39999998</v>
      </c>
      <c r="X125" s="13" t="s">
        <v>50</v>
      </c>
      <c r="Y125" s="15">
        <v>66669675.744000003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4" t="s">
        <v>53</v>
      </c>
      <c r="AN125" s="13" t="s">
        <v>53</v>
      </c>
      <c r="AO125" s="14" t="s">
        <v>53</v>
      </c>
      <c r="AP125" s="13" t="s">
        <v>53</v>
      </c>
    </row>
    <row r="126" spans="1:42" s="16" customFormat="1" x14ac:dyDescent="0.25">
      <c r="A126" s="13" t="s">
        <v>345</v>
      </c>
      <c r="B126" s="14" t="s">
        <v>368</v>
      </c>
      <c r="C126" s="13" t="s">
        <v>47</v>
      </c>
      <c r="D126" s="13" t="s">
        <v>67</v>
      </c>
      <c r="E126" s="13" t="s">
        <v>68</v>
      </c>
      <c r="F126" s="13" t="s">
        <v>467</v>
      </c>
      <c r="G126" s="13" t="s">
        <v>51</v>
      </c>
      <c r="H126" s="13" t="s">
        <v>375</v>
      </c>
      <c r="I126" s="15" t="s">
        <v>53</v>
      </c>
      <c r="J126" s="15" t="s">
        <v>53</v>
      </c>
      <c r="K126" s="15" t="s">
        <v>53</v>
      </c>
      <c r="L126" s="15" t="s">
        <v>53</v>
      </c>
      <c r="M126" s="15">
        <v>0</v>
      </c>
      <c r="N126" s="13" t="s">
        <v>53</v>
      </c>
      <c r="O126" s="13" t="s">
        <v>54</v>
      </c>
      <c r="P126" s="13" t="s">
        <v>53</v>
      </c>
      <c r="Q126" s="15">
        <f t="shared" si="3"/>
        <v>30247000</v>
      </c>
      <c r="R126" s="15">
        <v>0</v>
      </c>
      <c r="S126" s="15">
        <v>30247000</v>
      </c>
      <c r="T126" s="15">
        <v>0</v>
      </c>
      <c r="U126" s="13" t="s">
        <v>50</v>
      </c>
      <c r="V126" s="15">
        <v>0</v>
      </c>
      <c r="W126" s="15">
        <v>0</v>
      </c>
      <c r="X126" s="13" t="s">
        <v>50</v>
      </c>
      <c r="Y126" s="15">
        <v>0</v>
      </c>
      <c r="Z126" s="15">
        <v>0</v>
      </c>
      <c r="AA126" s="13" t="s">
        <v>50</v>
      </c>
      <c r="AB126" s="15">
        <v>0</v>
      </c>
      <c r="AC126" s="15">
        <v>0</v>
      </c>
      <c r="AD126" s="13" t="s">
        <v>50</v>
      </c>
      <c r="AE126" s="15">
        <v>0</v>
      </c>
      <c r="AF126" s="13">
        <v>0</v>
      </c>
      <c r="AG126" s="13" t="s">
        <v>50</v>
      </c>
      <c r="AH126" s="15">
        <v>0</v>
      </c>
      <c r="AI126" s="15">
        <v>0</v>
      </c>
      <c r="AJ126" s="13" t="s">
        <v>50</v>
      </c>
      <c r="AK126" s="15">
        <v>0</v>
      </c>
      <c r="AL126" s="15">
        <v>0</v>
      </c>
      <c r="AM126" s="14" t="s">
        <v>53</v>
      </c>
      <c r="AN126" s="13" t="s">
        <v>53</v>
      </c>
      <c r="AO126" s="14" t="s">
        <v>53</v>
      </c>
      <c r="AP126" s="13" t="s">
        <v>53</v>
      </c>
    </row>
    <row r="127" spans="1:42" s="16" customFormat="1" x14ac:dyDescent="0.25">
      <c r="A127" s="13" t="s">
        <v>347</v>
      </c>
      <c r="B127" s="14" t="s">
        <v>368</v>
      </c>
      <c r="C127" s="13" t="s">
        <v>47</v>
      </c>
      <c r="D127" s="13" t="s">
        <v>67</v>
      </c>
      <c r="E127" s="13" t="s">
        <v>68</v>
      </c>
      <c r="F127" s="13" t="s">
        <v>467</v>
      </c>
      <c r="G127" s="13" t="s">
        <v>51</v>
      </c>
      <c r="H127" s="13" t="s">
        <v>376</v>
      </c>
      <c r="I127" s="15" t="s">
        <v>53</v>
      </c>
      <c r="J127" s="15" t="s">
        <v>53</v>
      </c>
      <c r="K127" s="15" t="s">
        <v>53</v>
      </c>
      <c r="L127" s="15" t="s">
        <v>53</v>
      </c>
      <c r="M127" s="15">
        <v>0</v>
      </c>
      <c r="N127" s="13" t="s">
        <v>53</v>
      </c>
      <c r="O127" s="13" t="s">
        <v>111</v>
      </c>
      <c r="P127" s="13" t="s">
        <v>112</v>
      </c>
      <c r="Q127" s="15">
        <f t="shared" si="3"/>
        <v>13036172.800000001</v>
      </c>
      <c r="R127" s="15">
        <v>0</v>
      </c>
      <c r="S127" s="15">
        <v>0</v>
      </c>
      <c r="T127" s="15">
        <v>11238080</v>
      </c>
      <c r="U127" s="13" t="s">
        <v>55</v>
      </c>
      <c r="V127" s="15">
        <v>1798092.8</v>
      </c>
      <c r="W127" s="15">
        <v>0</v>
      </c>
      <c r="X127" s="13" t="s">
        <v>50</v>
      </c>
      <c r="Y127" s="15">
        <v>0</v>
      </c>
      <c r="Z127" s="15">
        <v>0</v>
      </c>
      <c r="AA127" s="13" t="s">
        <v>50</v>
      </c>
      <c r="AB127" s="15">
        <v>0</v>
      </c>
      <c r="AC127" s="15">
        <v>0</v>
      </c>
      <c r="AD127" s="13" t="s">
        <v>50</v>
      </c>
      <c r="AE127" s="15">
        <v>0</v>
      </c>
      <c r="AF127" s="13">
        <v>0</v>
      </c>
      <c r="AG127" s="13" t="s">
        <v>50</v>
      </c>
      <c r="AH127" s="15">
        <v>0</v>
      </c>
      <c r="AI127" s="15">
        <v>0</v>
      </c>
      <c r="AJ127" s="13" t="s">
        <v>50</v>
      </c>
      <c r="AK127" s="15">
        <v>0</v>
      </c>
      <c r="AL127" s="15">
        <v>0</v>
      </c>
      <c r="AM127" s="14" t="s">
        <v>53</v>
      </c>
      <c r="AN127" s="13" t="s">
        <v>53</v>
      </c>
      <c r="AO127" s="14" t="s">
        <v>53</v>
      </c>
      <c r="AP127" s="13" t="s">
        <v>53</v>
      </c>
    </row>
    <row r="128" spans="1:42" s="16" customFormat="1" x14ac:dyDescent="0.25">
      <c r="A128" s="13" t="s">
        <v>349</v>
      </c>
      <c r="B128" s="14" t="s">
        <v>368</v>
      </c>
      <c r="C128" s="13" t="s">
        <v>47</v>
      </c>
      <c r="D128" s="13" t="s">
        <v>67</v>
      </c>
      <c r="E128" s="13" t="s">
        <v>68</v>
      </c>
      <c r="F128" s="13" t="s">
        <v>467</v>
      </c>
      <c r="G128" s="13" t="s">
        <v>51</v>
      </c>
      <c r="H128" s="13" t="s">
        <v>377</v>
      </c>
      <c r="I128" s="15" t="s">
        <v>53</v>
      </c>
      <c r="J128" s="15" t="s">
        <v>53</v>
      </c>
      <c r="K128" s="15" t="s">
        <v>53</v>
      </c>
      <c r="L128" s="15" t="s">
        <v>53</v>
      </c>
      <c r="M128" s="15">
        <v>0</v>
      </c>
      <c r="N128" s="13" t="s">
        <v>53</v>
      </c>
      <c r="O128" s="13" t="s">
        <v>54</v>
      </c>
      <c r="P128" s="13" t="s">
        <v>53</v>
      </c>
      <c r="Q128" s="15">
        <f t="shared" si="3"/>
        <v>746137720.5</v>
      </c>
      <c r="R128" s="15">
        <v>0</v>
      </c>
      <c r="S128" s="15">
        <v>557160310.89999998</v>
      </c>
      <c r="T128" s="15">
        <v>0</v>
      </c>
      <c r="U128" s="13" t="s">
        <v>50</v>
      </c>
      <c r="V128" s="15">
        <v>0</v>
      </c>
      <c r="W128" s="15">
        <v>162911560</v>
      </c>
      <c r="X128" s="13" t="s">
        <v>55</v>
      </c>
      <c r="Y128" s="15">
        <v>26065849.600000001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3">
        <v>0</v>
      </c>
      <c r="AG128" s="13" t="s">
        <v>50</v>
      </c>
      <c r="AH128" s="15">
        <v>0</v>
      </c>
      <c r="AI128" s="15">
        <v>0</v>
      </c>
      <c r="AJ128" s="13" t="s">
        <v>50</v>
      </c>
      <c r="AK128" s="15">
        <v>0</v>
      </c>
      <c r="AL128" s="15">
        <v>0</v>
      </c>
      <c r="AM128" s="14" t="s">
        <v>53</v>
      </c>
      <c r="AN128" s="13" t="s">
        <v>53</v>
      </c>
      <c r="AO128" s="14" t="s">
        <v>53</v>
      </c>
      <c r="AP128" s="13" t="s">
        <v>53</v>
      </c>
    </row>
    <row r="129" spans="1:42" s="16" customFormat="1" x14ac:dyDescent="0.25">
      <c r="A129" s="13" t="s">
        <v>351</v>
      </c>
      <c r="B129" s="14" t="s">
        <v>368</v>
      </c>
      <c r="C129" s="13" t="s">
        <v>47</v>
      </c>
      <c r="D129" s="13" t="s">
        <v>67</v>
      </c>
      <c r="E129" s="13" t="s">
        <v>68</v>
      </c>
      <c r="F129" s="13" t="s">
        <v>467</v>
      </c>
      <c r="G129" s="13" t="s">
        <v>91</v>
      </c>
      <c r="H129" s="13" t="s">
        <v>53</v>
      </c>
      <c r="I129" s="15" t="s">
        <v>378</v>
      </c>
      <c r="J129" s="15" t="s">
        <v>53</v>
      </c>
      <c r="K129" s="15" t="s">
        <v>379</v>
      </c>
      <c r="L129" s="15" t="s">
        <v>368</v>
      </c>
      <c r="M129" s="15">
        <v>17952995.199999999</v>
      </c>
      <c r="N129" s="13" t="s">
        <v>94</v>
      </c>
      <c r="O129" s="13" t="s">
        <v>380</v>
      </c>
      <c r="P129" s="13" t="s">
        <v>381</v>
      </c>
      <c r="Q129" s="15">
        <f t="shared" si="3"/>
        <v>-4488248.8</v>
      </c>
      <c r="R129" s="15">
        <v>0</v>
      </c>
      <c r="S129" s="15">
        <v>0</v>
      </c>
      <c r="T129" s="15">
        <v>0</v>
      </c>
      <c r="U129" s="13" t="s">
        <v>50</v>
      </c>
      <c r="V129" s="15">
        <v>0</v>
      </c>
      <c r="W129" s="15">
        <v>-3869180</v>
      </c>
      <c r="X129" s="13" t="s">
        <v>55</v>
      </c>
      <c r="Y129" s="15">
        <v>-619068.80000000005</v>
      </c>
      <c r="Z129" s="15">
        <v>0</v>
      </c>
      <c r="AA129" s="13" t="s">
        <v>50</v>
      </c>
      <c r="AB129" s="15">
        <v>0</v>
      </c>
      <c r="AC129" s="15">
        <v>0</v>
      </c>
      <c r="AD129" s="13" t="s">
        <v>50</v>
      </c>
      <c r="AE129" s="15">
        <v>0</v>
      </c>
      <c r="AF129" s="13">
        <v>0</v>
      </c>
      <c r="AG129" s="13" t="s">
        <v>50</v>
      </c>
      <c r="AH129" s="15">
        <v>0</v>
      </c>
      <c r="AI129" s="15">
        <v>0</v>
      </c>
      <c r="AJ129" s="13" t="s">
        <v>50</v>
      </c>
      <c r="AK129" s="15">
        <v>0</v>
      </c>
      <c r="AL129" s="15">
        <v>0</v>
      </c>
      <c r="AM129" s="14" t="s">
        <v>53</v>
      </c>
      <c r="AN129" s="13" t="s">
        <v>53</v>
      </c>
      <c r="AO129" s="14" t="s">
        <v>53</v>
      </c>
      <c r="AP129" s="13" t="s">
        <v>53</v>
      </c>
    </row>
    <row r="130" spans="1:42" s="16" customFormat="1" x14ac:dyDescent="0.25">
      <c r="A130" s="13" t="s">
        <v>352</v>
      </c>
      <c r="B130" s="14" t="s">
        <v>368</v>
      </c>
      <c r="C130" s="13" t="s">
        <v>47</v>
      </c>
      <c r="D130" s="13" t="s">
        <v>71</v>
      </c>
      <c r="E130" s="13" t="s">
        <v>72</v>
      </c>
      <c r="F130" s="13" t="s">
        <v>468</v>
      </c>
      <c r="G130" s="13" t="s">
        <v>51</v>
      </c>
      <c r="H130" s="13" t="s">
        <v>382</v>
      </c>
      <c r="I130" s="15" t="s">
        <v>53</v>
      </c>
      <c r="J130" s="15" t="s">
        <v>53</v>
      </c>
      <c r="K130" s="15" t="s">
        <v>53</v>
      </c>
      <c r="L130" s="15" t="s">
        <v>53</v>
      </c>
      <c r="M130" s="15">
        <v>0</v>
      </c>
      <c r="N130" s="13" t="s">
        <v>53</v>
      </c>
      <c r="O130" s="13" t="s">
        <v>54</v>
      </c>
      <c r="P130" s="13" t="s">
        <v>53</v>
      </c>
      <c r="Q130" s="15">
        <f t="shared" si="3"/>
        <v>417624487.60000002</v>
      </c>
      <c r="R130" s="15">
        <v>0</v>
      </c>
      <c r="S130" s="15">
        <v>355514282.80000001</v>
      </c>
      <c r="T130" s="15">
        <v>0</v>
      </c>
      <c r="U130" s="13" t="s">
        <v>50</v>
      </c>
      <c r="V130" s="15">
        <v>0</v>
      </c>
      <c r="W130" s="15">
        <v>53543280</v>
      </c>
      <c r="X130" s="13" t="s">
        <v>50</v>
      </c>
      <c r="Y130" s="15">
        <v>8566924.7999999989</v>
      </c>
      <c r="Z130" s="15">
        <v>0</v>
      </c>
      <c r="AA130" s="13" t="s">
        <v>50</v>
      </c>
      <c r="AB130" s="15">
        <v>0</v>
      </c>
      <c r="AC130" s="15">
        <v>0</v>
      </c>
      <c r="AD130" s="13" t="s">
        <v>50</v>
      </c>
      <c r="AE130" s="15">
        <v>0</v>
      </c>
      <c r="AF130" s="13">
        <v>0</v>
      </c>
      <c r="AG130" s="13" t="s">
        <v>50</v>
      </c>
      <c r="AH130" s="15">
        <v>0</v>
      </c>
      <c r="AI130" s="15">
        <v>0</v>
      </c>
      <c r="AJ130" s="13" t="s">
        <v>50</v>
      </c>
      <c r="AK130" s="15">
        <v>0</v>
      </c>
      <c r="AL130" s="15">
        <v>0</v>
      </c>
      <c r="AM130" s="14" t="s">
        <v>53</v>
      </c>
      <c r="AN130" s="13" t="s">
        <v>53</v>
      </c>
      <c r="AO130" s="14" t="s">
        <v>53</v>
      </c>
      <c r="AP130" s="13" t="s">
        <v>53</v>
      </c>
    </row>
    <row r="131" spans="1:42" s="16" customFormat="1" x14ac:dyDescent="0.25">
      <c r="A131" s="13" t="s">
        <v>353</v>
      </c>
      <c r="B131" s="14" t="s">
        <v>368</v>
      </c>
      <c r="C131" s="13" t="s">
        <v>47</v>
      </c>
      <c r="D131" s="13" t="s">
        <v>71</v>
      </c>
      <c r="E131" s="13" t="s">
        <v>72</v>
      </c>
      <c r="F131" s="13" t="s">
        <v>468</v>
      </c>
      <c r="G131" s="13" t="s">
        <v>51</v>
      </c>
      <c r="H131" s="13" t="s">
        <v>383</v>
      </c>
      <c r="I131" s="15" t="s">
        <v>53</v>
      </c>
      <c r="J131" s="15" t="s">
        <v>53</v>
      </c>
      <c r="K131" s="15" t="s">
        <v>53</v>
      </c>
      <c r="L131" s="15" t="s">
        <v>53</v>
      </c>
      <c r="M131" s="15">
        <v>0</v>
      </c>
      <c r="N131" s="13" t="s">
        <v>53</v>
      </c>
      <c r="O131" s="13" t="s">
        <v>384</v>
      </c>
      <c r="P131" s="13" t="s">
        <v>385</v>
      </c>
      <c r="Q131" s="15">
        <f t="shared" si="3"/>
        <v>146275568.71199998</v>
      </c>
      <c r="R131" s="15">
        <v>0</v>
      </c>
      <c r="S131" s="15">
        <v>104345552.49999999</v>
      </c>
      <c r="T131" s="15">
        <v>36146565.700000003</v>
      </c>
      <c r="U131" s="13" t="s">
        <v>55</v>
      </c>
      <c r="V131" s="15">
        <v>5783450.5120000001</v>
      </c>
      <c r="W131" s="15">
        <v>0</v>
      </c>
      <c r="X131" s="13" t="s">
        <v>50</v>
      </c>
      <c r="Y131" s="15">
        <v>0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3">
        <v>0</v>
      </c>
      <c r="AG131" s="13" t="s">
        <v>50</v>
      </c>
      <c r="AH131" s="15">
        <v>0</v>
      </c>
      <c r="AI131" s="15">
        <v>0</v>
      </c>
      <c r="AJ131" s="13" t="s">
        <v>50</v>
      </c>
      <c r="AK131" s="15">
        <v>0</v>
      </c>
      <c r="AL131" s="15">
        <v>0</v>
      </c>
      <c r="AM131" s="14" t="s">
        <v>53</v>
      </c>
      <c r="AN131" s="13" t="s">
        <v>53</v>
      </c>
      <c r="AO131" s="14" t="s">
        <v>53</v>
      </c>
      <c r="AP131" s="13" t="s">
        <v>53</v>
      </c>
    </row>
    <row r="132" spans="1:42" s="16" customFormat="1" x14ac:dyDescent="0.25">
      <c r="A132" s="13" t="s">
        <v>354</v>
      </c>
      <c r="B132" s="14" t="s">
        <v>368</v>
      </c>
      <c r="C132" s="13" t="s">
        <v>47</v>
      </c>
      <c r="D132" s="13" t="s">
        <v>71</v>
      </c>
      <c r="E132" s="13" t="s">
        <v>72</v>
      </c>
      <c r="F132" s="13" t="s">
        <v>468</v>
      </c>
      <c r="G132" s="13" t="s">
        <v>51</v>
      </c>
      <c r="H132" s="13" t="s">
        <v>386</v>
      </c>
      <c r="I132" s="15" t="s">
        <v>53</v>
      </c>
      <c r="J132" s="15" t="s">
        <v>53</v>
      </c>
      <c r="K132" s="15" t="s">
        <v>53</v>
      </c>
      <c r="L132" s="15" t="s">
        <v>53</v>
      </c>
      <c r="M132" s="15">
        <v>0</v>
      </c>
      <c r="N132" s="13" t="s">
        <v>53</v>
      </c>
      <c r="O132" s="13" t="s">
        <v>54</v>
      </c>
      <c r="P132" s="13" t="s">
        <v>53</v>
      </c>
      <c r="Q132" s="15">
        <f t="shared" ref="Q132" si="4">SUM(S132:AP132)</f>
        <v>1184487455.3199999</v>
      </c>
      <c r="R132" s="15">
        <v>0</v>
      </c>
      <c r="S132" s="15">
        <v>798537148.20000005</v>
      </c>
      <c r="T132" s="15">
        <v>0</v>
      </c>
      <c r="U132" s="13" t="s">
        <v>50</v>
      </c>
      <c r="V132" s="15">
        <v>0</v>
      </c>
      <c r="W132" s="15">
        <v>332715782</v>
      </c>
      <c r="X132" s="13" t="s">
        <v>50</v>
      </c>
      <c r="Y132" s="15">
        <v>53234525.119999997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4" t="s">
        <v>53</v>
      </c>
      <c r="AN132" s="13" t="s">
        <v>53</v>
      </c>
      <c r="AO132" s="14" t="s">
        <v>53</v>
      </c>
      <c r="AP132" s="13" t="s">
        <v>53</v>
      </c>
    </row>
    <row r="133" spans="1:42" s="16" customFormat="1" x14ac:dyDescent="0.25">
      <c r="A133" s="13" t="s">
        <v>354</v>
      </c>
      <c r="B133" s="14" t="s">
        <v>368</v>
      </c>
      <c r="C133" s="13" t="s">
        <v>47</v>
      </c>
      <c r="D133" s="13" t="s">
        <v>81</v>
      </c>
      <c r="E133" s="13" t="s">
        <v>82</v>
      </c>
      <c r="F133" s="13" t="s">
        <v>469</v>
      </c>
      <c r="G133" s="13" t="s">
        <v>51</v>
      </c>
      <c r="H133" s="13" t="s">
        <v>470</v>
      </c>
      <c r="I133" s="15" t="s">
        <v>53</v>
      </c>
      <c r="J133" s="15" t="s">
        <v>53</v>
      </c>
      <c r="K133" s="15" t="s">
        <v>53</v>
      </c>
      <c r="L133" s="15" t="s">
        <v>53</v>
      </c>
      <c r="M133" s="15">
        <v>0</v>
      </c>
      <c r="N133" s="13" t="s">
        <v>53</v>
      </c>
      <c r="O133" s="13" t="s">
        <v>471</v>
      </c>
      <c r="P133" s="13" t="s">
        <v>53</v>
      </c>
      <c r="Q133" s="15">
        <f t="shared" si="3"/>
        <v>0</v>
      </c>
      <c r="R133" s="15">
        <v>0</v>
      </c>
      <c r="S133" s="15">
        <v>0</v>
      </c>
      <c r="T133" s="15">
        <v>0</v>
      </c>
      <c r="U133" s="13" t="s">
        <v>50</v>
      </c>
      <c r="V133" s="15">
        <v>0</v>
      </c>
      <c r="W133" s="15">
        <v>0</v>
      </c>
      <c r="X133" s="13" t="s">
        <v>50</v>
      </c>
      <c r="Y133" s="15">
        <v>0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4" t="s">
        <v>53</v>
      </c>
      <c r="AN133" s="13" t="s">
        <v>53</v>
      </c>
      <c r="AO133" s="14" t="s">
        <v>53</v>
      </c>
      <c r="AP133" s="13" t="s">
        <v>53</v>
      </c>
    </row>
    <row r="135" spans="1:42" x14ac:dyDescent="0.25">
      <c r="Q135" s="9">
        <f>SUM(Q2:Q133)</f>
        <v>141969745908.6301</v>
      </c>
      <c r="R135" s="9">
        <f>SUM(R2:R133)</f>
        <v>0</v>
      </c>
      <c r="S135" s="9">
        <f>SUM(S2:S133)</f>
        <v>106885306436.24997</v>
      </c>
      <c r="T135" s="9">
        <f>SUM(T2:T133)</f>
        <v>244033489.25999999</v>
      </c>
      <c r="V135" s="9">
        <f>SUM(V2:V133)</f>
        <v>39045358.281599998</v>
      </c>
      <c r="W135" s="9">
        <f>SUM(W2:W133)</f>
        <v>29976628902.239998</v>
      </c>
      <c r="Y135" s="9">
        <f>SUM(Y2:Y133)</f>
        <v>4796260624.3584023</v>
      </c>
      <c r="Z135" s="9">
        <f>SUM(Z2:Z133)</f>
        <v>0</v>
      </c>
      <c r="AB135" s="9">
        <f>SUM(AB2:AB133)</f>
        <v>0</v>
      </c>
      <c r="AC135" s="9">
        <f>SUM(AC2:AC133)</f>
        <v>26362128</v>
      </c>
      <c r="AE135" s="9">
        <f>SUM(AE2:AE133)</f>
        <v>2108970.2399999998</v>
      </c>
      <c r="AI135" s="9">
        <f>SUM(AI2:AI133)</f>
        <v>0</v>
      </c>
      <c r="AK135" s="9">
        <f>SUM(AK2:AK133)</f>
        <v>0</v>
      </c>
      <c r="AL135" s="9">
        <f>SUM(AL2:AL133)</f>
        <v>0</v>
      </c>
    </row>
    <row r="137" spans="1:42" x14ac:dyDescent="0.25">
      <c r="J137" s="8" t="s">
        <v>387</v>
      </c>
    </row>
    <row r="139" spans="1:42" x14ac:dyDescent="0.25">
      <c r="J139" s="8" t="s">
        <v>388</v>
      </c>
      <c r="K139" s="8" t="s">
        <v>389</v>
      </c>
      <c r="L139" s="8" t="s">
        <v>390</v>
      </c>
    </row>
    <row r="141" spans="1:42" x14ac:dyDescent="0.25">
      <c r="I141" s="8" t="s">
        <v>391</v>
      </c>
      <c r="J141" s="8">
        <f>S135</f>
        <v>106885306436.24997</v>
      </c>
    </row>
    <row r="143" spans="1:42" x14ac:dyDescent="0.25">
      <c r="I143" s="8" t="s">
        <v>392</v>
      </c>
      <c r="J143" s="8">
        <f>T135+W135</f>
        <v>30220662391.499996</v>
      </c>
      <c r="K143" s="8">
        <f>V135+Y135</f>
        <v>4835305982.6400023</v>
      </c>
    </row>
    <row r="145" spans="9:13" x14ac:dyDescent="0.25">
      <c r="I145" s="8" t="s">
        <v>393</v>
      </c>
      <c r="J145" s="8">
        <f>AC135</f>
        <v>26362128</v>
      </c>
      <c r="K145" s="8">
        <f>AE135</f>
        <v>2108970.2399999998</v>
      </c>
      <c r="L145" s="8">
        <v>0</v>
      </c>
    </row>
    <row r="147" spans="9:13" x14ac:dyDescent="0.25">
      <c r="I147" s="8" t="s">
        <v>394</v>
      </c>
      <c r="J147" s="8">
        <v>0</v>
      </c>
      <c r="K147" s="8">
        <v>0</v>
      </c>
    </row>
    <row r="149" spans="9:13" x14ac:dyDescent="0.25">
      <c r="I149" s="8" t="s">
        <v>395</v>
      </c>
      <c r="J149" s="8">
        <f>SUM(J141:J148)</f>
        <v>137132330955.74997</v>
      </c>
      <c r="K149" s="8">
        <f>SUM(K141:K148)</f>
        <v>4837414952.880002</v>
      </c>
      <c r="L149" s="8">
        <f>SUM(L141:L148)</f>
        <v>0</v>
      </c>
      <c r="M149" s="18">
        <f>J149+K149</f>
        <v>141969745908.62997</v>
      </c>
    </row>
  </sheetData>
  <autoFilter ref="A7:AP133" xr:uid="{8C2E9C04-2F80-42F7-8978-F2471F74B446}">
    <sortState ref="A8:AP133">
      <sortCondition ref="B8:B133"/>
      <sortCondition ref="D8:D133"/>
    </sortState>
  </autoFilter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2021-09-16T12:04:36Z</dcterms:created>
  <dcterms:modified xsi:type="dcterms:W3CDTF">2021-09-17T14:58:00Z</dcterms:modified>
</cp:coreProperties>
</file>