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.SCANERS NAYELLI\"/>
    </mc:Choice>
  </mc:AlternateContent>
  <bookViews>
    <workbookView xWindow="0" yWindow="0" windowWidth="25200" windowHeight="118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81" i="1" l="1"/>
  <c r="R181" i="1"/>
  <c r="Y42" i="1"/>
  <c r="Z42" i="1" s="1"/>
  <c r="X42" i="1"/>
  <c r="Y41" i="1"/>
  <c r="Z41" i="1" s="1"/>
  <c r="X41" i="1"/>
  <c r="Y40" i="1"/>
  <c r="X40" i="1"/>
  <c r="W37" i="1"/>
  <c r="AA41" i="1" l="1"/>
  <c r="AA42" i="1"/>
  <c r="G75" i="1" l="1"/>
  <c r="H75" i="1" s="1"/>
  <c r="M74" i="1"/>
  <c r="L74" i="1"/>
  <c r="H74" i="1"/>
  <c r="G74" i="1"/>
  <c r="L73" i="1"/>
  <c r="M73" i="1" s="1"/>
  <c r="G73" i="1"/>
  <c r="H73" i="1" s="1"/>
  <c r="M72" i="1"/>
  <c r="L72" i="1"/>
  <c r="H72" i="1"/>
  <c r="G72" i="1"/>
  <c r="L71" i="1"/>
  <c r="M71" i="1" s="1"/>
  <c r="G71" i="1"/>
  <c r="H71" i="1" s="1"/>
  <c r="M70" i="1"/>
  <c r="L70" i="1"/>
  <c r="H70" i="1"/>
  <c r="G70" i="1"/>
  <c r="L69" i="1"/>
  <c r="M69" i="1" s="1"/>
  <c r="G69" i="1"/>
  <c r="H69" i="1" s="1"/>
  <c r="M68" i="1"/>
  <c r="L68" i="1"/>
  <c r="H68" i="1"/>
  <c r="G68" i="1"/>
  <c r="L67" i="1"/>
  <c r="M67" i="1" s="1"/>
  <c r="G67" i="1"/>
  <c r="H67" i="1" s="1"/>
  <c r="M66" i="1"/>
  <c r="L66" i="1"/>
  <c r="H66" i="1"/>
  <c r="G66" i="1"/>
  <c r="L65" i="1"/>
  <c r="M65" i="1" s="1"/>
  <c r="G65" i="1"/>
  <c r="H65" i="1" s="1"/>
  <c r="M64" i="1"/>
  <c r="L64" i="1"/>
  <c r="H64" i="1"/>
  <c r="G64" i="1"/>
  <c r="L63" i="1"/>
  <c r="M63" i="1" s="1"/>
  <c r="G63" i="1"/>
  <c r="H63" i="1" s="1"/>
  <c r="M62" i="1"/>
  <c r="L62" i="1"/>
  <c r="H62" i="1"/>
  <c r="G62" i="1"/>
  <c r="L61" i="1"/>
  <c r="M61" i="1" s="1"/>
  <c r="G61" i="1"/>
  <c r="H61" i="1" s="1"/>
  <c r="M60" i="1"/>
  <c r="L60" i="1"/>
  <c r="H60" i="1"/>
  <c r="G60" i="1"/>
  <c r="L59" i="1"/>
  <c r="M59" i="1" s="1"/>
  <c r="G59" i="1"/>
  <c r="H59" i="1" s="1"/>
  <c r="M58" i="1"/>
  <c r="L58" i="1"/>
  <c r="H58" i="1"/>
  <c r="G58" i="1"/>
  <c r="L57" i="1"/>
  <c r="M57" i="1" s="1"/>
  <c r="G57" i="1"/>
  <c r="H57" i="1" s="1"/>
  <c r="M56" i="1"/>
  <c r="L56" i="1"/>
  <c r="H56" i="1"/>
  <c r="G56" i="1"/>
  <c r="L55" i="1"/>
  <c r="M55" i="1" s="1"/>
  <c r="G55" i="1"/>
  <c r="H55" i="1" s="1"/>
  <c r="M54" i="1"/>
  <c r="L54" i="1"/>
  <c r="H54" i="1"/>
  <c r="G54" i="1"/>
  <c r="L53" i="1"/>
  <c r="M53" i="1" s="1"/>
  <c r="G53" i="1"/>
  <c r="H53" i="1" s="1"/>
  <c r="M52" i="1"/>
  <c r="L52" i="1"/>
  <c r="H52" i="1"/>
  <c r="G52" i="1"/>
  <c r="L51" i="1"/>
  <c r="M51" i="1" s="1"/>
  <c r="G51" i="1"/>
  <c r="H51" i="1" s="1"/>
  <c r="M50" i="1"/>
  <c r="L50" i="1"/>
  <c r="H50" i="1"/>
  <c r="G50" i="1"/>
  <c r="L49" i="1"/>
  <c r="M49" i="1" s="1"/>
  <c r="G49" i="1"/>
  <c r="H49" i="1" s="1"/>
  <c r="M48" i="1"/>
  <c r="L48" i="1"/>
  <c r="H48" i="1"/>
  <c r="G48" i="1"/>
  <c r="L47" i="1"/>
  <c r="M47" i="1" s="1"/>
  <c r="G47" i="1"/>
  <c r="H47" i="1" s="1"/>
  <c r="M46" i="1"/>
  <c r="L46" i="1"/>
  <c r="H46" i="1"/>
  <c r="G46" i="1"/>
  <c r="L45" i="1"/>
  <c r="M45" i="1" s="1"/>
  <c r="E41" i="1"/>
  <c r="D41" i="1"/>
  <c r="H38" i="1"/>
  <c r="G37" i="1"/>
  <c r="F37" i="1"/>
  <c r="G36" i="1"/>
  <c r="I36" i="1" s="1"/>
  <c r="J36" i="1" s="1"/>
  <c r="F36" i="1"/>
  <c r="G35" i="1"/>
  <c r="I35" i="1" s="1"/>
  <c r="J35" i="1" s="1"/>
  <c r="F35" i="1"/>
  <c r="G34" i="1"/>
  <c r="I34" i="1" s="1"/>
  <c r="J34" i="1" s="1"/>
  <c r="F34" i="1"/>
  <c r="G33" i="1"/>
  <c r="I33" i="1" s="1"/>
  <c r="J33" i="1" s="1"/>
  <c r="F33" i="1"/>
  <c r="G32" i="1"/>
  <c r="I32" i="1" s="1"/>
  <c r="J32" i="1" s="1"/>
  <c r="F32" i="1"/>
  <c r="G31" i="1"/>
  <c r="I31" i="1" s="1"/>
  <c r="J31" i="1" s="1"/>
  <c r="F31" i="1"/>
  <c r="G30" i="1"/>
  <c r="I30" i="1" s="1"/>
  <c r="J30" i="1" s="1"/>
  <c r="F30" i="1"/>
  <c r="G29" i="1"/>
  <c r="I29" i="1" s="1"/>
  <c r="J29" i="1" s="1"/>
  <c r="F29" i="1"/>
  <c r="G28" i="1"/>
  <c r="I28" i="1" s="1"/>
  <c r="J28" i="1" s="1"/>
  <c r="F28" i="1"/>
  <c r="G27" i="1"/>
  <c r="I27" i="1" s="1"/>
  <c r="J27" i="1" s="1"/>
  <c r="F27" i="1"/>
  <c r="G26" i="1"/>
  <c r="I26" i="1" s="1"/>
  <c r="J26" i="1" s="1"/>
  <c r="F26" i="1"/>
  <c r="G25" i="1"/>
  <c r="I25" i="1" s="1"/>
  <c r="J25" i="1" s="1"/>
  <c r="F25" i="1"/>
  <c r="G24" i="1"/>
  <c r="I24" i="1" s="1"/>
  <c r="J24" i="1" s="1"/>
  <c r="F24" i="1"/>
  <c r="G23" i="1"/>
  <c r="I23" i="1" s="1"/>
  <c r="J23" i="1" s="1"/>
  <c r="F23" i="1"/>
  <c r="G22" i="1"/>
  <c r="I22" i="1" s="1"/>
  <c r="J22" i="1" s="1"/>
  <c r="F22" i="1"/>
  <c r="G21" i="1"/>
  <c r="I21" i="1" s="1"/>
  <c r="J21" i="1" s="1"/>
  <c r="F21" i="1"/>
  <c r="G20" i="1"/>
  <c r="I20" i="1" s="1"/>
  <c r="J20" i="1" s="1"/>
  <c r="F20" i="1"/>
  <c r="G19" i="1"/>
  <c r="I19" i="1" s="1"/>
  <c r="J19" i="1" s="1"/>
  <c r="F19" i="1"/>
  <c r="G18" i="1"/>
  <c r="I18" i="1" s="1"/>
  <c r="J18" i="1" s="1"/>
  <c r="F18" i="1"/>
  <c r="G17" i="1"/>
  <c r="I17" i="1" s="1"/>
  <c r="J17" i="1" s="1"/>
  <c r="F17" i="1"/>
  <c r="G16" i="1"/>
  <c r="I16" i="1" s="1"/>
  <c r="J16" i="1" s="1"/>
  <c r="F16" i="1"/>
  <c r="G15" i="1"/>
  <c r="I15" i="1" s="1"/>
  <c r="J15" i="1" s="1"/>
  <c r="F15" i="1"/>
  <c r="G14" i="1"/>
  <c r="I14" i="1" s="1"/>
  <c r="J14" i="1" s="1"/>
  <c r="F14" i="1"/>
  <c r="J13" i="1"/>
  <c r="G13" i="1"/>
  <c r="I13" i="1" s="1"/>
  <c r="F13" i="1"/>
  <c r="G12" i="1"/>
  <c r="I12" i="1" s="1"/>
  <c r="J12" i="1" s="1"/>
  <c r="F12" i="1"/>
  <c r="J11" i="1"/>
  <c r="G11" i="1"/>
  <c r="I11" i="1" s="1"/>
  <c r="F11" i="1"/>
  <c r="G10" i="1"/>
  <c r="I10" i="1" s="1"/>
  <c r="J10" i="1" s="1"/>
  <c r="F10" i="1"/>
  <c r="J9" i="1"/>
  <c r="G9" i="1"/>
  <c r="I9" i="1" s="1"/>
  <c r="F9" i="1"/>
  <c r="G8" i="1"/>
  <c r="I8" i="1" s="1"/>
  <c r="J8" i="1" s="1"/>
  <c r="F8" i="1"/>
  <c r="G7" i="1"/>
  <c r="F7" i="1"/>
  <c r="G38" i="1" l="1"/>
  <c r="I7" i="1"/>
  <c r="I38" i="1" l="1"/>
  <c r="J7" i="1"/>
  <c r="J38" i="1" s="1"/>
  <c r="V50" i="1" l="1"/>
</calcChain>
</file>

<file path=xl/sharedStrings.xml><?xml version="1.0" encoding="utf-8"?>
<sst xmlns="http://schemas.openxmlformats.org/spreadsheetml/2006/main" count="137" uniqueCount="74">
  <si>
    <t xml:space="preserve">san antonio </t>
  </si>
  <si>
    <t>biopago modelo</t>
  </si>
  <si>
    <t xml:space="preserve">fecha </t>
  </si>
  <si>
    <t>biopago</t>
  </si>
  <si>
    <t>monedero</t>
  </si>
  <si>
    <t xml:space="preserve">total ambas </t>
  </si>
  <si>
    <t xml:space="preserve">total disponible </t>
  </si>
  <si>
    <t xml:space="preserve">tasa diaria </t>
  </si>
  <si>
    <t xml:space="preserve">Divisa </t>
  </si>
  <si>
    <t>2% COMICION BANCARIA</t>
  </si>
  <si>
    <t>efectivo c/desc</t>
  </si>
  <si>
    <t>2% IGTF</t>
  </si>
  <si>
    <t>TOTAL DISPONIBLE</t>
  </si>
  <si>
    <t>BRUTO</t>
  </si>
  <si>
    <t>MONEDERO C/DESC</t>
  </si>
  <si>
    <t>BIOPAGO /DESC</t>
  </si>
  <si>
    <t>PAGO MOVIL BANCRECER</t>
  </si>
  <si>
    <t>PAGO MOVIL BANESCO</t>
  </si>
  <si>
    <t>FECHA</t>
  </si>
  <si>
    <t>TITULAR</t>
  </si>
  <si>
    <t>N° CONFIRAMACION</t>
  </si>
  <si>
    <t>Monto</t>
  </si>
  <si>
    <t>LENOTRE TRANSFERENCIA</t>
  </si>
  <si>
    <t>DEBITO</t>
  </si>
  <si>
    <t>LOTE 175</t>
  </si>
  <si>
    <t>LOTE 176</t>
  </si>
  <si>
    <t>CREDITO</t>
  </si>
  <si>
    <t>LOTE 34</t>
  </si>
  <si>
    <t>DAVID BOLIVAR</t>
  </si>
  <si>
    <t>LOTE 177</t>
  </si>
  <si>
    <t>LENOTRE TRANFERENCIA</t>
  </si>
  <si>
    <t>LOTE 178</t>
  </si>
  <si>
    <t>LOTE 179</t>
  </si>
  <si>
    <t>LOTE 180</t>
  </si>
  <si>
    <t>TOTAL BANESCO</t>
  </si>
  <si>
    <t>transferencias</t>
  </si>
  <si>
    <t>LOTE 181</t>
  </si>
  <si>
    <t xml:space="preserve">debito banesco </t>
  </si>
  <si>
    <t>LOTE 35</t>
  </si>
  <si>
    <t>pago movil bancrecer express</t>
  </si>
  <si>
    <t>JOSE LOPEZ</t>
  </si>
  <si>
    <t>LOTE 182</t>
  </si>
  <si>
    <t>transferencia</t>
  </si>
  <si>
    <t>LOTE 36</t>
  </si>
  <si>
    <t>Debito banesco</t>
  </si>
  <si>
    <t>pago m.bancrecer express</t>
  </si>
  <si>
    <t>MARIA TOVAR</t>
  </si>
  <si>
    <t>LOTE 183</t>
  </si>
  <si>
    <t>LOTE 184</t>
  </si>
  <si>
    <t>LOTE 185</t>
  </si>
  <si>
    <t>LOTE 37</t>
  </si>
  <si>
    <t>LOTE 186</t>
  </si>
  <si>
    <t>NILLEN OVIEDO</t>
  </si>
  <si>
    <t>LOTE 188</t>
  </si>
  <si>
    <t>LOTE 189</t>
  </si>
  <si>
    <t>LOTE 38</t>
  </si>
  <si>
    <t>ALEJANDRA BRICEÑO</t>
  </si>
  <si>
    <t>ANTONIO ROTANDA</t>
  </si>
  <si>
    <t>MARIELA ROJAS</t>
  </si>
  <si>
    <t>VICTOR MOLINA</t>
  </si>
  <si>
    <t>MARIA LUNA</t>
  </si>
  <si>
    <t>LOTE 190</t>
  </si>
  <si>
    <t>LOTE 39</t>
  </si>
  <si>
    <t>LOTE 192</t>
  </si>
  <si>
    <t>LOTE 193</t>
  </si>
  <si>
    <t>LOTE 41</t>
  </si>
  <si>
    <t>LOTE 194</t>
  </si>
  <si>
    <t>LOTE 195</t>
  </si>
  <si>
    <t>LOTE 196</t>
  </si>
  <si>
    <t>LOTE 197</t>
  </si>
  <si>
    <t>LOTE 198</t>
  </si>
  <si>
    <t>TOTAL BANCRECER</t>
  </si>
  <si>
    <t>MONTOS EN DEBITO</t>
  </si>
  <si>
    <t>TOTAL LIQUID SAN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</si>
</sst>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9" fontId="0" fillId="3" borderId="2" xfId="0" applyNumberFormat="1" applyFill="1" applyBorder="1" applyAlignment="1">
      <alignment horizontal="center" wrapText="1"/>
    </xf>
    <xf numFmtId="0" fontId="0" fillId="3" borderId="2" xfId="0" applyNumberFormat="1" applyFill="1" applyBorder="1" applyAlignment="1">
      <alignment horizontal="center"/>
    </xf>
    <xf numFmtId="14" fontId="0" fillId="4" borderId="2" xfId="0" applyNumberFormat="1" applyFill="1" applyBorder="1"/>
    <xf numFmtId="43" fontId="0" fillId="5" borderId="2" xfId="1" applyFont="1" applyFill="1" applyBorder="1"/>
    <xf numFmtId="43" fontId="0" fillId="4" borderId="2" xfId="1" applyFont="1" applyFill="1" applyBorder="1"/>
    <xf numFmtId="43" fontId="0" fillId="0" borderId="2" xfId="1" applyFont="1" applyBorder="1"/>
    <xf numFmtId="2" fontId="0" fillId="4" borderId="2" xfId="0" applyNumberFormat="1" applyFill="1" applyBorder="1"/>
    <xf numFmtId="0" fontId="0" fillId="4" borderId="0" xfId="0" applyFill="1"/>
    <xf numFmtId="0" fontId="0" fillId="0" borderId="2" xfId="0" applyBorder="1"/>
    <xf numFmtId="43" fontId="0" fillId="0" borderId="0" xfId="1" applyFont="1"/>
    <xf numFmtId="0" fontId="0" fillId="4" borderId="2" xfId="0" applyFill="1" applyBorder="1"/>
    <xf numFmtId="0" fontId="0" fillId="6" borderId="0" xfId="0" applyFill="1"/>
    <xf numFmtId="43" fontId="0" fillId="3" borderId="2" xfId="0" applyNumberFormat="1" applyFill="1" applyBorder="1"/>
    <xf numFmtId="43" fontId="0" fillId="0" borderId="2" xfId="0" applyNumberFormat="1" applyBorder="1"/>
    <xf numFmtId="43" fontId="0" fillId="6" borderId="2" xfId="1" applyFont="1" applyFill="1" applyBorder="1"/>
    <xf numFmtId="43" fontId="0" fillId="0" borderId="0" xfId="0" applyNumberFormat="1"/>
    <xf numFmtId="0" fontId="0" fillId="9" borderId="0" xfId="0" applyFill="1"/>
    <xf numFmtId="43" fontId="0" fillId="5" borderId="0" xfId="0" applyNumberFormat="1" applyFill="1"/>
    <xf numFmtId="43" fontId="0" fillId="7" borderId="0" xfId="0" applyNumberFormat="1" applyFill="1"/>
    <xf numFmtId="43" fontId="0" fillId="6" borderId="0" xfId="0" applyNumberFormat="1" applyFill="1"/>
    <xf numFmtId="0" fontId="0" fillId="11" borderId="0" xfId="0" applyFill="1"/>
    <xf numFmtId="0" fontId="0" fillId="0" borderId="0" xfId="0" applyAlignment="1">
      <alignment wrapText="1"/>
    </xf>
    <xf numFmtId="0" fontId="0" fillId="11" borderId="0" xfId="0" applyFill="1" applyAlignment="1">
      <alignment wrapText="1"/>
    </xf>
    <xf numFmtId="0" fontId="0" fillId="0" borderId="2" xfId="0" applyBorder="1" applyAlignment="1">
      <alignment horizontal="center"/>
    </xf>
    <xf numFmtId="4" fontId="0" fillId="0" borderId="2" xfId="0" applyNumberFormat="1" applyBorder="1" applyAlignment="1">
      <alignment horizontal="center"/>
    </xf>
    <xf numFmtId="14" fontId="0" fillId="0" borderId="2" xfId="0" applyNumberFormat="1" applyBorder="1"/>
    <xf numFmtId="1" fontId="0" fillId="0" borderId="2" xfId="0" applyNumberFormat="1" applyBorder="1"/>
    <xf numFmtId="4" fontId="0" fillId="10" borderId="2" xfId="0" applyNumberFormat="1" applyFill="1" applyBorder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2" xfId="0" applyNumberFormat="1" applyFont="1" applyBorder="1"/>
    <xf numFmtId="0" fontId="2" fillId="1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3" fontId="4" fillId="7" borderId="2" xfId="1" applyFont="1" applyFill="1" applyBorder="1" applyAlignment="1">
      <alignment horizontal="center" wrapText="1"/>
    </xf>
    <xf numFmtId="43" fontId="4" fillId="7" borderId="2" xfId="1" applyFont="1" applyFill="1" applyBorder="1" applyAlignment="1">
      <alignment horizontal="center"/>
    </xf>
    <xf numFmtId="43" fontId="4" fillId="7" borderId="2" xfId="0" applyNumberFormat="1" applyFont="1" applyFill="1" applyBorder="1" applyAlignment="1">
      <alignment wrapText="1"/>
    </xf>
    <xf numFmtId="43" fontId="4" fillId="0" borderId="2" xfId="1" applyFont="1" applyBorder="1"/>
    <xf numFmtId="43" fontId="4" fillId="8" borderId="2" xfId="0" applyNumberFormat="1" applyFont="1" applyFill="1" applyBorder="1"/>
    <xf numFmtId="0" fontId="5" fillId="13" borderId="3" xfId="0" applyFont="1" applyFill="1" applyBorder="1" applyAlignment="1">
      <alignment horizontal="center"/>
    </xf>
    <xf numFmtId="43" fontId="5" fillId="13" borderId="4" xfId="1" applyFont="1" applyFill="1" applyBorder="1"/>
    <xf numFmtId="0" fontId="5" fillId="13" borderId="5" xfId="0" applyFont="1" applyFill="1" applyBorder="1" applyAlignment="1">
      <alignment horizontal="center"/>
    </xf>
    <xf numFmtId="43" fontId="5" fillId="13" borderId="6" xfId="1" applyFont="1" applyFill="1" applyBorder="1"/>
    <xf numFmtId="0" fontId="5" fillId="13" borderId="5" xfId="0" applyFont="1" applyFill="1" applyBorder="1"/>
    <xf numFmtId="4" fontId="5" fillId="13" borderId="6" xfId="0" applyNumberFormat="1" applyFont="1" applyFill="1" applyBorder="1"/>
    <xf numFmtId="0" fontId="6" fillId="13" borderId="7" xfId="0" applyFont="1" applyFill="1" applyBorder="1"/>
    <xf numFmtId="43" fontId="7" fillId="13" borderId="8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AA181"/>
  <sheetViews>
    <sheetView tabSelected="1" topLeftCell="M40" workbookViewId="0">
      <selection activeCell="V56" sqref="V56"/>
    </sheetView>
  </sheetViews>
  <sheetFormatPr baseColWidth="10" defaultRowHeight="15" x14ac:dyDescent="0.25"/>
  <cols>
    <col min="3" max="3" width="16.5703125" bestFit="1" customWidth="1"/>
    <col min="4" max="4" width="12.140625" bestFit="1" customWidth="1"/>
    <col min="5" max="5" width="19.85546875" customWidth="1"/>
    <col min="16" max="16" width="14.42578125" customWidth="1"/>
    <col min="17" max="17" width="21.85546875" customWidth="1"/>
    <col min="18" max="18" width="17.7109375" bestFit="1" customWidth="1"/>
    <col min="21" max="21" width="60.85546875" customWidth="1"/>
    <col min="22" max="22" width="33.42578125" bestFit="1" customWidth="1"/>
    <col min="23" max="23" width="15.5703125" bestFit="1" customWidth="1"/>
  </cols>
  <sheetData>
    <row r="4" spans="3:23" x14ac:dyDescent="0.25">
      <c r="G4" s="31" t="s">
        <v>0</v>
      </c>
      <c r="H4" s="31"/>
      <c r="I4" s="31"/>
    </row>
    <row r="5" spans="3:23" ht="31.5" x14ac:dyDescent="0.5">
      <c r="C5" s="35" t="s">
        <v>1</v>
      </c>
      <c r="D5" s="35"/>
      <c r="E5" s="35"/>
      <c r="F5" s="35"/>
      <c r="G5" s="35"/>
      <c r="H5" s="35"/>
      <c r="I5" s="35"/>
      <c r="J5" s="35"/>
      <c r="O5">
        <v>6</v>
      </c>
    </row>
    <row r="6" spans="3:23" ht="47.25" x14ac:dyDescent="0.4">
      <c r="C6" s="1" t="s">
        <v>2</v>
      </c>
      <c r="D6" s="1" t="s">
        <v>3</v>
      </c>
      <c r="E6" s="1" t="s">
        <v>4</v>
      </c>
      <c r="F6" s="2" t="s">
        <v>5</v>
      </c>
      <c r="G6" s="3" t="s">
        <v>6</v>
      </c>
      <c r="H6" s="4" t="s">
        <v>7</v>
      </c>
      <c r="I6" s="2" t="s">
        <v>8</v>
      </c>
      <c r="J6" s="3" t="s">
        <v>9</v>
      </c>
      <c r="O6" s="34" t="s">
        <v>16</v>
      </c>
      <c r="P6" s="34"/>
      <c r="Q6" s="34"/>
      <c r="R6" s="34"/>
      <c r="T6" s="34" t="s">
        <v>17</v>
      </c>
      <c r="U6" s="34"/>
      <c r="V6" s="34"/>
      <c r="W6" s="34"/>
    </row>
    <row r="7" spans="3:23" x14ac:dyDescent="0.25">
      <c r="C7" s="5">
        <v>44652</v>
      </c>
      <c r="D7" s="6">
        <v>357.806175</v>
      </c>
      <c r="E7" s="6">
        <v>161.05734999999999</v>
      </c>
      <c r="F7" s="7">
        <f>D7+E7</f>
        <v>518.86352499999998</v>
      </c>
      <c r="G7" s="7">
        <f>F7</f>
        <v>518.86352499999998</v>
      </c>
      <c r="H7" s="8">
        <v>4.38</v>
      </c>
      <c r="I7" s="8">
        <f>G7/H7</f>
        <v>118.46199200913242</v>
      </c>
      <c r="J7" s="9">
        <f>I7*2%</f>
        <v>2.3692398401826482</v>
      </c>
      <c r="K7" s="10"/>
      <c r="O7" s="26" t="s">
        <v>18</v>
      </c>
      <c r="P7" s="26" t="s">
        <v>19</v>
      </c>
      <c r="Q7" s="26" t="s">
        <v>20</v>
      </c>
      <c r="R7" s="27" t="s">
        <v>21</v>
      </c>
      <c r="T7" s="26" t="s">
        <v>18</v>
      </c>
      <c r="U7" s="26" t="s">
        <v>19</v>
      </c>
      <c r="V7" s="26" t="s">
        <v>20</v>
      </c>
      <c r="W7" s="27" t="s">
        <v>21</v>
      </c>
    </row>
    <row r="8" spans="3:23" x14ac:dyDescent="0.25">
      <c r="C8" s="5">
        <v>44653</v>
      </c>
      <c r="D8" s="6">
        <v>780.69057500000008</v>
      </c>
      <c r="E8" s="6">
        <v>68.102900000000005</v>
      </c>
      <c r="F8" s="7">
        <f>D8+E8</f>
        <v>848.79347500000006</v>
      </c>
      <c r="G8" s="7">
        <f t="shared" ref="G8:G37" si="0">F8</f>
        <v>848.79347500000006</v>
      </c>
      <c r="H8" s="8">
        <v>4.42</v>
      </c>
      <c r="I8" s="8">
        <f t="shared" ref="I8:I36" si="1">G8/H8</f>
        <v>192.03472285067875</v>
      </c>
      <c r="J8" s="9">
        <f t="shared" ref="J8:J36" si="2">I8*2%</f>
        <v>3.840694457013575</v>
      </c>
      <c r="K8" s="10"/>
      <c r="O8" s="28">
        <v>44652</v>
      </c>
      <c r="P8" s="11"/>
      <c r="Q8" s="29">
        <v>1351119057</v>
      </c>
      <c r="R8" s="30">
        <v>20.94</v>
      </c>
      <c r="T8" s="28">
        <v>44652</v>
      </c>
      <c r="U8" s="11" t="s">
        <v>22</v>
      </c>
      <c r="V8" s="11">
        <v>3295199734</v>
      </c>
      <c r="W8" s="30">
        <v>21.63</v>
      </c>
    </row>
    <row r="9" spans="3:23" x14ac:dyDescent="0.25">
      <c r="C9" s="5">
        <v>44654</v>
      </c>
      <c r="D9" s="6">
        <v>359.19567500000005</v>
      </c>
      <c r="E9" s="6">
        <v>37.705800000000004</v>
      </c>
      <c r="F9" s="7">
        <f t="shared" ref="F9:F37" si="3">D9+E9</f>
        <v>396.90147500000006</v>
      </c>
      <c r="G9" s="7">
        <f t="shared" si="0"/>
        <v>396.90147500000006</v>
      </c>
      <c r="H9" s="11">
        <v>4.42</v>
      </c>
      <c r="I9" s="8">
        <f t="shared" si="1"/>
        <v>89.796713800904996</v>
      </c>
      <c r="J9" s="9">
        <f t="shared" si="2"/>
        <v>1.7959342760180999</v>
      </c>
      <c r="K9" s="10"/>
      <c r="O9" s="28">
        <v>44653</v>
      </c>
      <c r="P9" s="11"/>
      <c r="Q9" s="29">
        <v>20924639014</v>
      </c>
      <c r="R9" s="30">
        <v>4.2</v>
      </c>
      <c r="T9" s="28">
        <v>44654</v>
      </c>
      <c r="U9" s="11" t="s">
        <v>22</v>
      </c>
      <c r="V9" s="11">
        <v>3295891332</v>
      </c>
      <c r="W9" s="30">
        <v>14.73</v>
      </c>
    </row>
    <row r="10" spans="3:23" x14ac:dyDescent="0.25">
      <c r="C10" s="5">
        <v>44655</v>
      </c>
      <c r="D10" s="6">
        <v>439.70727499999998</v>
      </c>
      <c r="E10" s="6">
        <v>252.84949999999998</v>
      </c>
      <c r="F10" s="7">
        <f t="shared" si="3"/>
        <v>692.55677500000002</v>
      </c>
      <c r="G10" s="7">
        <f t="shared" si="0"/>
        <v>692.55677500000002</v>
      </c>
      <c r="H10" s="8">
        <v>4.42</v>
      </c>
      <c r="I10" s="8">
        <f t="shared" si="1"/>
        <v>156.68705316742083</v>
      </c>
      <c r="J10" s="9">
        <f t="shared" si="2"/>
        <v>3.1337410633484168</v>
      </c>
      <c r="K10" s="10"/>
      <c r="O10" s="28">
        <v>44654</v>
      </c>
      <c r="P10" s="11"/>
      <c r="Q10" s="29">
        <v>20935080635</v>
      </c>
      <c r="R10" s="30">
        <v>17.489999999999998</v>
      </c>
      <c r="T10" s="28">
        <v>44655</v>
      </c>
      <c r="U10" s="11" t="s">
        <v>22</v>
      </c>
      <c r="V10" s="11">
        <v>3296125524</v>
      </c>
      <c r="W10" s="30">
        <v>86.7</v>
      </c>
    </row>
    <row r="11" spans="3:23" x14ac:dyDescent="0.25">
      <c r="C11" s="5">
        <v>44656</v>
      </c>
      <c r="D11" s="6">
        <v>287.12032500000004</v>
      </c>
      <c r="E11" s="6">
        <v>188.8442</v>
      </c>
      <c r="F11" s="7">
        <f t="shared" si="3"/>
        <v>475.96452500000004</v>
      </c>
      <c r="G11" s="7">
        <f t="shared" si="0"/>
        <v>475.96452500000004</v>
      </c>
      <c r="H11" s="8">
        <v>4.42</v>
      </c>
      <c r="I11" s="8">
        <f t="shared" si="1"/>
        <v>107.68428167420815</v>
      </c>
      <c r="J11" s="9">
        <f t="shared" si="2"/>
        <v>2.1536856334841632</v>
      </c>
      <c r="K11" s="10"/>
      <c r="O11" s="28">
        <v>44654</v>
      </c>
      <c r="P11" s="11"/>
      <c r="Q11" s="29">
        <v>20934931429</v>
      </c>
      <c r="R11" s="30">
        <v>80</v>
      </c>
      <c r="T11" s="28">
        <v>44656</v>
      </c>
      <c r="U11" s="11" t="s">
        <v>22</v>
      </c>
      <c r="V11" s="11">
        <v>329670609</v>
      </c>
      <c r="W11" s="30">
        <v>67.72</v>
      </c>
    </row>
    <row r="12" spans="3:23" x14ac:dyDescent="0.25">
      <c r="C12" s="5">
        <v>44657</v>
      </c>
      <c r="D12" s="6">
        <v>529.81635000000006</v>
      </c>
      <c r="E12" s="6">
        <v>411.82850000000002</v>
      </c>
      <c r="F12" s="7">
        <f t="shared" si="3"/>
        <v>941.64485000000013</v>
      </c>
      <c r="G12" s="7">
        <f t="shared" si="0"/>
        <v>941.64485000000013</v>
      </c>
      <c r="H12" s="8">
        <v>4.42</v>
      </c>
      <c r="I12" s="8">
        <f t="shared" si="1"/>
        <v>213.04182126696836</v>
      </c>
      <c r="J12" s="9">
        <f t="shared" si="2"/>
        <v>4.2608364253393676</v>
      </c>
      <c r="K12" s="10"/>
      <c r="O12" s="28">
        <v>44654</v>
      </c>
      <c r="P12" s="11"/>
      <c r="Q12" s="29">
        <v>20935037662</v>
      </c>
      <c r="R12" s="30">
        <v>35.51</v>
      </c>
      <c r="T12" s="28">
        <v>44656</v>
      </c>
      <c r="U12" s="11" t="s">
        <v>22</v>
      </c>
      <c r="V12" s="11">
        <v>3296723622</v>
      </c>
      <c r="W12" s="30">
        <v>50.95</v>
      </c>
    </row>
    <row r="13" spans="3:23" x14ac:dyDescent="0.25">
      <c r="C13" s="5">
        <v>44658</v>
      </c>
      <c r="D13" s="6">
        <v>315.21800000000002</v>
      </c>
      <c r="E13" s="6">
        <v>329.92574999999999</v>
      </c>
      <c r="F13" s="7">
        <f t="shared" si="3"/>
        <v>645.14374999999995</v>
      </c>
      <c r="G13" s="7">
        <f t="shared" si="0"/>
        <v>645.14374999999995</v>
      </c>
      <c r="H13" s="11">
        <v>4.42</v>
      </c>
      <c r="I13" s="8">
        <f t="shared" si="1"/>
        <v>145.96012443438914</v>
      </c>
      <c r="J13" s="9">
        <f t="shared" si="2"/>
        <v>2.919202488687783</v>
      </c>
      <c r="K13" s="10"/>
      <c r="O13" s="28">
        <v>44655</v>
      </c>
      <c r="P13" s="11" t="s">
        <v>23</v>
      </c>
      <c r="Q13" s="29" t="s">
        <v>24</v>
      </c>
      <c r="R13" s="30">
        <v>119.3</v>
      </c>
      <c r="T13" s="28">
        <v>44659</v>
      </c>
      <c r="U13" s="11" t="s">
        <v>22</v>
      </c>
      <c r="V13" s="11">
        <v>3298126313</v>
      </c>
      <c r="W13" s="30">
        <v>22.19</v>
      </c>
    </row>
    <row r="14" spans="3:23" x14ac:dyDescent="0.25">
      <c r="C14" s="5">
        <v>44659</v>
      </c>
      <c r="D14" s="6">
        <v>217.73464999999999</v>
      </c>
      <c r="E14" s="6">
        <v>138.92439999999999</v>
      </c>
      <c r="F14" s="7">
        <f t="shared" si="3"/>
        <v>356.65904999999998</v>
      </c>
      <c r="G14" s="7">
        <f t="shared" si="0"/>
        <v>356.65904999999998</v>
      </c>
      <c r="H14" s="11">
        <v>4.42</v>
      </c>
      <c r="I14" s="8">
        <f t="shared" si="1"/>
        <v>80.692092760180998</v>
      </c>
      <c r="J14" s="9">
        <f t="shared" si="2"/>
        <v>1.61384185520362</v>
      </c>
      <c r="K14" s="10"/>
      <c r="O14" s="28">
        <v>44655</v>
      </c>
      <c r="P14" s="11"/>
      <c r="Q14" s="29">
        <v>509466081530</v>
      </c>
      <c r="R14" s="30">
        <v>4.34</v>
      </c>
      <c r="T14" s="28">
        <v>44660</v>
      </c>
      <c r="U14" s="11" t="s">
        <v>22</v>
      </c>
      <c r="V14" s="11">
        <v>3298466748</v>
      </c>
      <c r="W14" s="30">
        <v>41.17</v>
      </c>
    </row>
    <row r="15" spans="3:23" x14ac:dyDescent="0.25">
      <c r="C15" s="5">
        <v>44660</v>
      </c>
      <c r="D15" s="6">
        <v>441.18610000000001</v>
      </c>
      <c r="E15" s="6">
        <v>434.96614999999997</v>
      </c>
      <c r="F15" s="7">
        <f t="shared" si="3"/>
        <v>876.15224999999998</v>
      </c>
      <c r="G15" s="7">
        <f t="shared" si="0"/>
        <v>876.15224999999998</v>
      </c>
      <c r="H15" s="11">
        <v>4.42</v>
      </c>
      <c r="I15" s="8">
        <f t="shared" si="1"/>
        <v>198.22449095022625</v>
      </c>
      <c r="J15" s="9">
        <f t="shared" si="2"/>
        <v>3.964489819004525</v>
      </c>
      <c r="K15" s="10"/>
      <c r="O15" s="28">
        <v>44655</v>
      </c>
      <c r="P15" s="11"/>
      <c r="Q15" s="11">
        <v>20946045400</v>
      </c>
      <c r="R15" s="30">
        <v>45.87</v>
      </c>
      <c r="T15" s="28">
        <v>44660</v>
      </c>
      <c r="U15" s="11" t="s">
        <v>22</v>
      </c>
      <c r="V15" s="11">
        <v>3298442206</v>
      </c>
      <c r="W15" s="30">
        <v>30.86</v>
      </c>
    </row>
    <row r="16" spans="3:23" x14ac:dyDescent="0.25">
      <c r="C16" s="5">
        <v>44661</v>
      </c>
      <c r="D16" s="6">
        <v>1074.8775000000001</v>
      </c>
      <c r="E16" s="6">
        <v>616.90549999999996</v>
      </c>
      <c r="F16" s="7">
        <f t="shared" si="3"/>
        <v>1691.7829999999999</v>
      </c>
      <c r="G16" s="7">
        <f t="shared" si="0"/>
        <v>1691.7829999999999</v>
      </c>
      <c r="H16" s="11">
        <v>4.42</v>
      </c>
      <c r="I16" s="8">
        <f t="shared" si="1"/>
        <v>382.75633484162893</v>
      </c>
      <c r="J16" s="9">
        <f t="shared" si="2"/>
        <v>7.6551266968325784</v>
      </c>
      <c r="K16" s="10"/>
      <c r="O16" s="28">
        <v>44655</v>
      </c>
      <c r="P16" s="11" t="s">
        <v>23</v>
      </c>
      <c r="Q16" s="29" t="s">
        <v>25</v>
      </c>
      <c r="R16" s="30">
        <v>91.24</v>
      </c>
      <c r="T16" s="28">
        <v>44660</v>
      </c>
      <c r="U16" s="11" t="s">
        <v>22</v>
      </c>
      <c r="V16" s="11">
        <v>3298437010</v>
      </c>
      <c r="W16" s="30">
        <v>9.0299999999999994</v>
      </c>
    </row>
    <row r="17" spans="3:23" x14ac:dyDescent="0.25">
      <c r="C17" s="5">
        <v>44662</v>
      </c>
      <c r="D17" s="6">
        <v>642.94149999999991</v>
      </c>
      <c r="E17" s="6">
        <v>156.07325</v>
      </c>
      <c r="F17" s="7">
        <f t="shared" si="3"/>
        <v>799.01474999999994</v>
      </c>
      <c r="G17" s="7">
        <f t="shared" si="0"/>
        <v>799.01474999999994</v>
      </c>
      <c r="H17" s="11">
        <v>4.42</v>
      </c>
      <c r="I17" s="8">
        <f t="shared" si="1"/>
        <v>180.77256787330316</v>
      </c>
      <c r="J17" s="9">
        <f t="shared" si="2"/>
        <v>3.6154513574660632</v>
      </c>
      <c r="K17" s="10"/>
      <c r="O17" s="28">
        <v>44655</v>
      </c>
      <c r="P17" s="11" t="s">
        <v>26</v>
      </c>
      <c r="Q17" s="29" t="s">
        <v>27</v>
      </c>
      <c r="R17" s="30">
        <v>24.7</v>
      </c>
      <c r="T17" s="28">
        <v>44661</v>
      </c>
      <c r="U17" s="11" t="s">
        <v>22</v>
      </c>
      <c r="V17" s="11">
        <v>3298695178</v>
      </c>
      <c r="W17" s="30">
        <v>8.57</v>
      </c>
    </row>
    <row r="18" spans="3:23" x14ac:dyDescent="0.25">
      <c r="C18" s="5">
        <v>44663</v>
      </c>
      <c r="D18" s="6">
        <v>1112.2451250000001</v>
      </c>
      <c r="E18" s="6">
        <v>277.31690000000003</v>
      </c>
      <c r="F18" s="7">
        <f t="shared" si="3"/>
        <v>1389.5620250000002</v>
      </c>
      <c r="G18" s="7">
        <f t="shared" si="0"/>
        <v>1389.5620250000002</v>
      </c>
      <c r="H18" s="11">
        <v>4.42</v>
      </c>
      <c r="I18" s="8">
        <f t="shared" si="1"/>
        <v>314.380548642534</v>
      </c>
      <c r="J18" s="9">
        <f t="shared" si="2"/>
        <v>6.2876109728506799</v>
      </c>
      <c r="K18" s="10"/>
      <c r="O18" s="28">
        <v>44655</v>
      </c>
      <c r="P18" s="11"/>
      <c r="Q18" s="29">
        <v>123218006797</v>
      </c>
      <c r="R18" s="30">
        <v>14.82</v>
      </c>
      <c r="T18" s="28">
        <v>44661</v>
      </c>
      <c r="U18" s="11" t="s">
        <v>22</v>
      </c>
      <c r="V18" s="11">
        <v>3298650127</v>
      </c>
      <c r="W18" s="30">
        <v>28.13</v>
      </c>
    </row>
    <row r="19" spans="3:23" x14ac:dyDescent="0.25">
      <c r="C19" s="5">
        <v>44664</v>
      </c>
      <c r="D19" s="6">
        <v>873.29082500000004</v>
      </c>
      <c r="E19" s="6">
        <v>293.68760000000003</v>
      </c>
      <c r="F19" s="7">
        <f t="shared" si="3"/>
        <v>1166.978425</v>
      </c>
      <c r="G19" s="7">
        <f t="shared" si="0"/>
        <v>1166.978425</v>
      </c>
      <c r="H19" s="11">
        <v>4.4400000000000004</v>
      </c>
      <c r="I19" s="8">
        <f t="shared" si="1"/>
        <v>262.83297860360358</v>
      </c>
      <c r="J19" s="9">
        <f t="shared" si="2"/>
        <v>5.2566595720720715</v>
      </c>
      <c r="K19" s="10"/>
      <c r="O19" s="28">
        <v>44656</v>
      </c>
      <c r="P19" s="11"/>
      <c r="Q19" s="29">
        <v>509566097876</v>
      </c>
      <c r="R19" s="30">
        <v>63.07</v>
      </c>
      <c r="T19" s="28">
        <v>44663</v>
      </c>
      <c r="U19" s="11" t="s">
        <v>22</v>
      </c>
      <c r="V19" s="11">
        <v>3299307125</v>
      </c>
      <c r="W19" s="30">
        <v>79.11</v>
      </c>
    </row>
    <row r="20" spans="3:23" x14ac:dyDescent="0.25">
      <c r="C20" s="5">
        <v>44665</v>
      </c>
      <c r="D20" s="6">
        <v>878.69002499999999</v>
      </c>
      <c r="E20" s="6">
        <v>430.92765000000003</v>
      </c>
      <c r="F20" s="7">
        <f t="shared" si="3"/>
        <v>1309.617675</v>
      </c>
      <c r="G20" s="7">
        <f t="shared" si="0"/>
        <v>1309.617675</v>
      </c>
      <c r="H20" s="11">
        <v>4.4400000000000004</v>
      </c>
      <c r="I20" s="8">
        <f t="shared" si="1"/>
        <v>294.95893581081077</v>
      </c>
      <c r="J20" s="9">
        <f t="shared" si="2"/>
        <v>5.8991787162162153</v>
      </c>
      <c r="K20" s="10"/>
      <c r="O20" s="28">
        <v>44656</v>
      </c>
      <c r="P20" s="11" t="s">
        <v>28</v>
      </c>
      <c r="Q20" s="29">
        <v>8039</v>
      </c>
      <c r="R20" s="30">
        <v>31.84</v>
      </c>
      <c r="T20" s="28">
        <v>44664</v>
      </c>
      <c r="U20" s="11" t="s">
        <v>22</v>
      </c>
      <c r="V20" s="11">
        <v>3299777652</v>
      </c>
      <c r="W20" s="30">
        <v>29.36</v>
      </c>
    </row>
    <row r="21" spans="3:23" x14ac:dyDescent="0.25">
      <c r="C21" s="5">
        <v>44666</v>
      </c>
      <c r="D21" s="6">
        <v>638.73329999999999</v>
      </c>
      <c r="E21" s="6">
        <v>312.98374999999999</v>
      </c>
      <c r="F21" s="7">
        <f t="shared" si="3"/>
        <v>951.71704999999997</v>
      </c>
      <c r="G21" s="7">
        <f t="shared" si="0"/>
        <v>951.71704999999997</v>
      </c>
      <c r="H21" s="11">
        <v>4.4400000000000004</v>
      </c>
      <c r="I21" s="8">
        <f t="shared" si="1"/>
        <v>214.35068693693691</v>
      </c>
      <c r="J21" s="9">
        <f t="shared" si="2"/>
        <v>4.2870137387387386</v>
      </c>
      <c r="K21" s="10"/>
      <c r="O21" s="28">
        <v>44656</v>
      </c>
      <c r="P21" s="11" t="s">
        <v>23</v>
      </c>
      <c r="Q21" s="29" t="s">
        <v>29</v>
      </c>
      <c r="R21" s="30">
        <v>62.92</v>
      </c>
      <c r="T21" s="28">
        <v>44665</v>
      </c>
      <c r="U21" s="11" t="s">
        <v>22</v>
      </c>
      <c r="V21" s="11">
        <v>3300306491</v>
      </c>
      <c r="W21" s="30">
        <v>20.11</v>
      </c>
    </row>
    <row r="22" spans="3:23" x14ac:dyDescent="0.25">
      <c r="C22" s="5">
        <v>44667</v>
      </c>
      <c r="D22" s="7">
        <v>0</v>
      </c>
      <c r="E22" s="7"/>
      <c r="F22" s="7">
        <f t="shared" si="3"/>
        <v>0</v>
      </c>
      <c r="G22" s="7">
        <f t="shared" si="0"/>
        <v>0</v>
      </c>
      <c r="H22" s="11">
        <v>4.4400000000000004</v>
      </c>
      <c r="I22" s="8">
        <f t="shared" si="1"/>
        <v>0</v>
      </c>
      <c r="J22" s="9">
        <f t="shared" si="2"/>
        <v>0</v>
      </c>
      <c r="K22" s="10"/>
      <c r="O22" s="28">
        <v>44656</v>
      </c>
      <c r="P22" s="11"/>
      <c r="Q22" s="29">
        <v>858159100670</v>
      </c>
      <c r="R22" s="30">
        <v>4.42</v>
      </c>
      <c r="T22" s="28">
        <v>44673</v>
      </c>
      <c r="U22" s="11" t="s">
        <v>22</v>
      </c>
      <c r="V22" s="11">
        <v>3300746404</v>
      </c>
      <c r="W22" s="30">
        <v>31.83</v>
      </c>
    </row>
    <row r="23" spans="3:23" x14ac:dyDescent="0.25">
      <c r="C23" s="5">
        <v>44668</v>
      </c>
      <c r="D23" s="7">
        <v>0</v>
      </c>
      <c r="E23" s="7"/>
      <c r="F23" s="7">
        <f t="shared" si="3"/>
        <v>0</v>
      </c>
      <c r="G23" s="7">
        <f t="shared" si="0"/>
        <v>0</v>
      </c>
      <c r="H23" s="8">
        <v>4.4400000000000004</v>
      </c>
      <c r="I23" s="8">
        <f t="shared" si="1"/>
        <v>0</v>
      </c>
      <c r="J23" s="9">
        <f t="shared" si="2"/>
        <v>0</v>
      </c>
      <c r="K23" s="10"/>
      <c r="O23" s="28">
        <v>44656</v>
      </c>
      <c r="P23" s="11"/>
      <c r="Q23" s="29">
        <v>116864</v>
      </c>
      <c r="R23" s="30">
        <v>74.12</v>
      </c>
      <c r="T23" s="28">
        <v>44669</v>
      </c>
      <c r="U23" s="11" t="s">
        <v>22</v>
      </c>
      <c r="V23" s="11">
        <v>3300986136</v>
      </c>
      <c r="W23" s="30">
        <v>47.08</v>
      </c>
    </row>
    <row r="24" spans="3:23" x14ac:dyDescent="0.25">
      <c r="C24" s="5">
        <v>44669</v>
      </c>
      <c r="D24" s="7">
        <v>0</v>
      </c>
      <c r="E24" s="7"/>
      <c r="F24" s="7">
        <f t="shared" si="3"/>
        <v>0</v>
      </c>
      <c r="G24" s="7">
        <f t="shared" si="0"/>
        <v>0</v>
      </c>
      <c r="H24" s="8">
        <v>4.4400000000000004</v>
      </c>
      <c r="I24" s="8">
        <f t="shared" si="1"/>
        <v>0</v>
      </c>
      <c r="J24" s="9">
        <f t="shared" si="2"/>
        <v>0</v>
      </c>
      <c r="K24" s="10"/>
      <c r="O24" s="28">
        <v>44656</v>
      </c>
      <c r="P24" s="11"/>
      <c r="Q24" s="29">
        <v>20956544058</v>
      </c>
      <c r="R24" s="30">
        <v>25.2</v>
      </c>
      <c r="T24" s="28">
        <v>44670</v>
      </c>
      <c r="U24" s="11" t="s">
        <v>30</v>
      </c>
      <c r="V24" s="11">
        <v>3301297603</v>
      </c>
      <c r="W24" s="30">
        <v>64.91</v>
      </c>
    </row>
    <row r="25" spans="3:23" x14ac:dyDescent="0.25">
      <c r="C25" s="5">
        <v>44670</v>
      </c>
      <c r="D25" s="6">
        <v>37.169125000000001</v>
      </c>
      <c r="E25" s="6">
        <v>97.17025000000001</v>
      </c>
      <c r="F25" s="7">
        <f t="shared" si="3"/>
        <v>134.33937500000002</v>
      </c>
      <c r="G25" s="7">
        <f t="shared" si="0"/>
        <v>134.33937500000002</v>
      </c>
      <c r="H25" s="11">
        <v>4.4400000000000004</v>
      </c>
      <c r="I25" s="8">
        <f t="shared" si="1"/>
        <v>30.256615990990994</v>
      </c>
      <c r="J25" s="9">
        <f t="shared" si="2"/>
        <v>0.60513231981981985</v>
      </c>
      <c r="K25" s="10"/>
      <c r="O25" s="28">
        <v>44657</v>
      </c>
      <c r="P25" s="11"/>
      <c r="Q25" s="29">
        <v>509666112832</v>
      </c>
      <c r="R25" s="30">
        <v>4.51</v>
      </c>
      <c r="T25" s="28">
        <v>44670</v>
      </c>
      <c r="U25" s="11" t="s">
        <v>30</v>
      </c>
      <c r="V25" s="11">
        <v>3301298021</v>
      </c>
      <c r="W25" s="30">
        <v>46.56</v>
      </c>
    </row>
    <row r="26" spans="3:23" x14ac:dyDescent="0.25">
      <c r="C26" s="5">
        <v>44671</v>
      </c>
      <c r="D26" s="6">
        <v>347.09429999999998</v>
      </c>
      <c r="E26" s="6">
        <v>83.985350000000011</v>
      </c>
      <c r="F26" s="7">
        <f t="shared" si="3"/>
        <v>431.07965000000002</v>
      </c>
      <c r="G26" s="7">
        <f t="shared" si="0"/>
        <v>431.07965000000002</v>
      </c>
      <c r="H26" s="11">
        <v>4.4400000000000004</v>
      </c>
      <c r="I26" s="8">
        <f t="shared" si="1"/>
        <v>97.090011261261253</v>
      </c>
      <c r="J26" s="9">
        <f t="shared" si="2"/>
        <v>1.9418002252252251</v>
      </c>
      <c r="K26" s="10"/>
      <c r="O26" s="28">
        <v>44657</v>
      </c>
      <c r="P26" s="11"/>
      <c r="Q26" s="29">
        <v>16537809185</v>
      </c>
      <c r="R26" s="30">
        <v>182.78</v>
      </c>
      <c r="T26" s="28">
        <v>44671</v>
      </c>
      <c r="U26" s="11" t="s">
        <v>22</v>
      </c>
      <c r="V26" s="11">
        <v>3301543491</v>
      </c>
      <c r="W26" s="30">
        <v>10.7</v>
      </c>
    </row>
    <row r="27" spans="3:23" x14ac:dyDescent="0.25">
      <c r="C27" s="5">
        <v>44672</v>
      </c>
      <c r="D27" s="6">
        <v>372.72399999999999</v>
      </c>
      <c r="E27" s="6">
        <v>213.35772499999999</v>
      </c>
      <c r="F27" s="7">
        <f t="shared" si="3"/>
        <v>586.08172500000001</v>
      </c>
      <c r="G27" s="7">
        <f t="shared" si="0"/>
        <v>586.08172500000001</v>
      </c>
      <c r="H27" s="11">
        <v>4.4400000000000004</v>
      </c>
      <c r="I27" s="8">
        <f t="shared" si="1"/>
        <v>132.00038851351351</v>
      </c>
      <c r="J27" s="9">
        <f t="shared" si="2"/>
        <v>2.6400077702702704</v>
      </c>
      <c r="K27" s="10"/>
      <c r="O27" s="28">
        <v>44657</v>
      </c>
      <c r="P27" s="11"/>
      <c r="Q27" s="29">
        <v>171222006140</v>
      </c>
      <c r="R27" s="30">
        <v>56.33</v>
      </c>
      <c r="T27" s="28">
        <v>44671</v>
      </c>
      <c r="U27" s="11" t="s">
        <v>22</v>
      </c>
      <c r="V27" s="11">
        <v>3301575335</v>
      </c>
      <c r="W27" s="30">
        <v>22.33</v>
      </c>
    </row>
    <row r="28" spans="3:23" x14ac:dyDescent="0.25">
      <c r="C28" s="5">
        <v>44673</v>
      </c>
      <c r="D28" s="6">
        <v>442.68855000000002</v>
      </c>
      <c r="E28" s="6">
        <v>208.84184999999999</v>
      </c>
      <c r="F28" s="7">
        <f t="shared" si="3"/>
        <v>651.53039999999999</v>
      </c>
      <c r="G28" s="7">
        <f t="shared" si="0"/>
        <v>651.53039999999999</v>
      </c>
      <c r="H28" s="11">
        <v>4.4400000000000004</v>
      </c>
      <c r="I28" s="8">
        <f t="shared" si="1"/>
        <v>146.74108108108106</v>
      </c>
      <c r="J28" s="9">
        <f t="shared" si="2"/>
        <v>2.9348216216216212</v>
      </c>
      <c r="K28" s="10"/>
      <c r="O28" s="28">
        <v>44657</v>
      </c>
      <c r="P28" s="11" t="s">
        <v>23</v>
      </c>
      <c r="Q28" s="29" t="s">
        <v>31</v>
      </c>
      <c r="R28" s="30">
        <v>12.01</v>
      </c>
      <c r="T28" s="28">
        <v>44673</v>
      </c>
      <c r="U28" s="11" t="s">
        <v>22</v>
      </c>
      <c r="V28" s="11">
        <v>3302377624</v>
      </c>
      <c r="W28" s="30">
        <v>71.22</v>
      </c>
    </row>
    <row r="29" spans="3:23" x14ac:dyDescent="0.25">
      <c r="C29" s="5">
        <v>44674</v>
      </c>
      <c r="D29" s="6">
        <v>363.41575</v>
      </c>
      <c r="E29" s="6">
        <v>142.15577499999998</v>
      </c>
      <c r="F29" s="7">
        <f t="shared" si="3"/>
        <v>505.57152499999995</v>
      </c>
      <c r="G29" s="7">
        <f t="shared" si="0"/>
        <v>505.57152499999995</v>
      </c>
      <c r="H29" s="11">
        <v>4.4400000000000004</v>
      </c>
      <c r="I29" s="8">
        <f t="shared" si="1"/>
        <v>113.86746058558556</v>
      </c>
      <c r="J29" s="9">
        <f t="shared" si="2"/>
        <v>2.2773492117117113</v>
      </c>
      <c r="K29" s="10"/>
      <c r="O29" s="28">
        <v>44658</v>
      </c>
      <c r="P29" s="11"/>
      <c r="Q29" s="29">
        <v>20977725919</v>
      </c>
      <c r="R29" s="30">
        <v>8.3699999999999992</v>
      </c>
      <c r="T29" s="28">
        <v>44674</v>
      </c>
      <c r="U29" s="11" t="s">
        <v>22</v>
      </c>
      <c r="V29" s="11">
        <v>3302791422</v>
      </c>
      <c r="W29" s="30">
        <v>51.6</v>
      </c>
    </row>
    <row r="30" spans="3:23" x14ac:dyDescent="0.25">
      <c r="C30" s="5">
        <v>44675</v>
      </c>
      <c r="D30" s="6">
        <v>522.73950000000002</v>
      </c>
      <c r="E30" s="6">
        <v>326.41340000000002</v>
      </c>
      <c r="F30" s="7">
        <f t="shared" si="3"/>
        <v>849.15290000000005</v>
      </c>
      <c r="G30" s="7">
        <f t="shared" si="0"/>
        <v>849.15290000000005</v>
      </c>
      <c r="H30" s="11">
        <v>4.4400000000000004</v>
      </c>
      <c r="I30" s="8">
        <f t="shared" si="1"/>
        <v>191.25065315315314</v>
      </c>
      <c r="J30" s="9">
        <f t="shared" si="2"/>
        <v>3.825013063063063</v>
      </c>
      <c r="K30" s="10"/>
      <c r="O30" s="28">
        <v>44658</v>
      </c>
      <c r="P30" s="11"/>
      <c r="Q30" s="29">
        <v>858351917733</v>
      </c>
      <c r="R30" s="30">
        <v>101.58</v>
      </c>
      <c r="T30" s="28">
        <v>44674</v>
      </c>
      <c r="U30" s="11" t="s">
        <v>22</v>
      </c>
      <c r="V30" s="11">
        <v>3302791955</v>
      </c>
      <c r="W30" s="30">
        <v>46.5</v>
      </c>
    </row>
    <row r="31" spans="3:23" x14ac:dyDescent="0.25">
      <c r="C31" s="5">
        <v>44676</v>
      </c>
      <c r="D31" s="6">
        <v>240.59609999999998</v>
      </c>
      <c r="E31" s="6">
        <v>529.84612500000003</v>
      </c>
      <c r="F31" s="7">
        <f t="shared" si="3"/>
        <v>770.44222500000001</v>
      </c>
      <c r="G31" s="7">
        <f t="shared" si="0"/>
        <v>770.44222500000001</v>
      </c>
      <c r="H31" s="11">
        <v>4.4400000000000004</v>
      </c>
      <c r="I31" s="8">
        <f t="shared" si="1"/>
        <v>173.52302364864863</v>
      </c>
      <c r="J31" s="9">
        <f t="shared" si="2"/>
        <v>3.4704604729729729</v>
      </c>
      <c r="K31" s="10"/>
      <c r="O31" s="28">
        <v>44658</v>
      </c>
      <c r="P31" s="11"/>
      <c r="Q31" s="29">
        <v>858352790134</v>
      </c>
      <c r="R31" s="30">
        <v>36.549999999999997</v>
      </c>
      <c r="T31" s="28">
        <v>44675</v>
      </c>
      <c r="U31" s="11" t="s">
        <v>22</v>
      </c>
      <c r="V31" s="11">
        <v>3303045162</v>
      </c>
      <c r="W31" s="30">
        <v>52.13</v>
      </c>
    </row>
    <row r="32" spans="3:23" x14ac:dyDescent="0.25">
      <c r="C32" s="5">
        <v>44677</v>
      </c>
      <c r="D32" s="6">
        <v>233.98675</v>
      </c>
      <c r="E32" s="6">
        <v>778.51699999999994</v>
      </c>
      <c r="F32" s="7">
        <f t="shared" si="3"/>
        <v>1012.50375</v>
      </c>
      <c r="G32" s="7">
        <f t="shared" si="0"/>
        <v>1012.50375</v>
      </c>
      <c r="H32" s="11">
        <v>4.4400000000000004</v>
      </c>
      <c r="I32" s="8">
        <f t="shared" si="1"/>
        <v>228.0413851351351</v>
      </c>
      <c r="J32" s="9">
        <f t="shared" si="2"/>
        <v>4.560827702702702</v>
      </c>
      <c r="K32" s="10"/>
      <c r="O32" s="28">
        <v>44658</v>
      </c>
      <c r="P32" s="11"/>
      <c r="Q32" s="29">
        <v>858352120878</v>
      </c>
      <c r="R32" s="30">
        <v>3.8</v>
      </c>
      <c r="T32" s="28">
        <v>44676</v>
      </c>
      <c r="U32" s="11" t="s">
        <v>22</v>
      </c>
      <c r="V32" s="11">
        <v>3303268328</v>
      </c>
      <c r="W32" s="30">
        <v>81.900000000000006</v>
      </c>
    </row>
    <row r="33" spans="3:27" x14ac:dyDescent="0.25">
      <c r="C33" s="5">
        <v>44678</v>
      </c>
      <c r="D33" s="6">
        <v>169.42</v>
      </c>
      <c r="E33" s="6">
        <v>359.05</v>
      </c>
      <c r="F33" s="7">
        <f t="shared" si="3"/>
        <v>528.47</v>
      </c>
      <c r="G33" s="7">
        <f t="shared" si="0"/>
        <v>528.47</v>
      </c>
      <c r="H33" s="11">
        <v>4.45</v>
      </c>
      <c r="I33" s="8">
        <f t="shared" si="1"/>
        <v>118.75730337078652</v>
      </c>
      <c r="J33" s="9">
        <f t="shared" si="2"/>
        <v>2.3751460674157303</v>
      </c>
      <c r="K33" s="10"/>
      <c r="O33" s="28">
        <v>44658</v>
      </c>
      <c r="P33" s="11" t="s">
        <v>23</v>
      </c>
      <c r="Q33" s="29" t="s">
        <v>32</v>
      </c>
      <c r="R33" s="30">
        <v>80.86</v>
      </c>
      <c r="T33" s="28">
        <v>44676</v>
      </c>
      <c r="U33" s="11" t="s">
        <v>22</v>
      </c>
      <c r="V33" s="11">
        <v>3303463166</v>
      </c>
      <c r="W33" s="30">
        <v>14.92</v>
      </c>
    </row>
    <row r="34" spans="3:27" x14ac:dyDescent="0.25">
      <c r="C34" s="5">
        <v>44679</v>
      </c>
      <c r="D34" s="6">
        <v>172.71975</v>
      </c>
      <c r="E34" s="6">
        <v>531.63262499999996</v>
      </c>
      <c r="F34" s="7">
        <f t="shared" si="3"/>
        <v>704.35237499999994</v>
      </c>
      <c r="G34" s="7">
        <f t="shared" si="0"/>
        <v>704.35237499999994</v>
      </c>
      <c r="H34" s="11">
        <v>4.47</v>
      </c>
      <c r="I34" s="8">
        <f t="shared" si="1"/>
        <v>157.57323825503354</v>
      </c>
      <c r="J34" s="9">
        <f t="shared" si="2"/>
        <v>3.1514647651006711</v>
      </c>
      <c r="K34" s="10"/>
      <c r="N34" s="12"/>
      <c r="O34" s="28">
        <v>44659</v>
      </c>
      <c r="P34" s="11"/>
      <c r="Q34" s="29">
        <v>20988807947</v>
      </c>
      <c r="R34" s="30">
        <v>7.65</v>
      </c>
      <c r="T34" s="28">
        <v>44676</v>
      </c>
      <c r="U34" s="11" t="s">
        <v>22</v>
      </c>
      <c r="V34" s="11">
        <v>3303471486</v>
      </c>
      <c r="W34" s="30">
        <v>11.83</v>
      </c>
    </row>
    <row r="35" spans="3:27" x14ac:dyDescent="0.25">
      <c r="C35" s="5">
        <v>44680</v>
      </c>
      <c r="D35" s="6">
        <v>294.06782500000003</v>
      </c>
      <c r="E35" s="6">
        <v>16.43965</v>
      </c>
      <c r="F35" s="7">
        <f t="shared" si="3"/>
        <v>310.507475</v>
      </c>
      <c r="G35" s="7">
        <f t="shared" si="0"/>
        <v>310.507475</v>
      </c>
      <c r="H35" s="11">
        <v>4.49</v>
      </c>
      <c r="I35" s="8">
        <f t="shared" si="1"/>
        <v>69.155339643652553</v>
      </c>
      <c r="J35" s="9">
        <f t="shared" si="2"/>
        <v>1.3831067928730512</v>
      </c>
      <c r="K35" s="10"/>
      <c r="O35" s="28">
        <v>44659</v>
      </c>
      <c r="P35" s="11"/>
      <c r="Q35" s="29">
        <v>858434902093</v>
      </c>
      <c r="R35" s="30">
        <v>31.29</v>
      </c>
      <c r="T35" s="28">
        <v>44677</v>
      </c>
      <c r="U35" s="11" t="s">
        <v>22</v>
      </c>
      <c r="V35" s="11">
        <v>3303635737</v>
      </c>
      <c r="W35" s="30">
        <v>8.4</v>
      </c>
    </row>
    <row r="36" spans="3:27" x14ac:dyDescent="0.25">
      <c r="C36" s="5">
        <v>44681</v>
      </c>
      <c r="D36" s="6">
        <v>332.71577500000001</v>
      </c>
      <c r="E36" s="6">
        <v>130.57159999999999</v>
      </c>
      <c r="F36" s="7">
        <f t="shared" si="3"/>
        <v>463.287375</v>
      </c>
      <c r="G36" s="7">
        <f t="shared" si="0"/>
        <v>463.287375</v>
      </c>
      <c r="H36" s="8">
        <v>4.5</v>
      </c>
      <c r="I36" s="8">
        <f t="shared" si="1"/>
        <v>102.95274999999999</v>
      </c>
      <c r="J36" s="9">
        <f t="shared" si="2"/>
        <v>2.0590549999999999</v>
      </c>
      <c r="K36" s="10"/>
      <c r="O36" s="28">
        <v>44659</v>
      </c>
      <c r="P36" s="11"/>
      <c r="Q36" s="29">
        <v>20989190952</v>
      </c>
      <c r="R36" s="30">
        <v>38.46</v>
      </c>
      <c r="T36" s="28">
        <v>44681</v>
      </c>
      <c r="U36" s="11" t="s">
        <v>22</v>
      </c>
      <c r="V36" s="11">
        <v>3305312068</v>
      </c>
      <c r="W36" s="30">
        <v>142.02000000000001</v>
      </c>
    </row>
    <row r="37" spans="3:27" ht="26.25" x14ac:dyDescent="0.4">
      <c r="C37" s="5"/>
      <c r="D37" s="7"/>
      <c r="E37" s="7"/>
      <c r="F37" s="7">
        <f t="shared" si="3"/>
        <v>0</v>
      </c>
      <c r="G37" s="7">
        <f t="shared" si="0"/>
        <v>0</v>
      </c>
      <c r="H37" s="13"/>
      <c r="I37" s="8"/>
      <c r="J37" s="9"/>
      <c r="K37" s="10"/>
      <c r="O37" s="28">
        <v>44659</v>
      </c>
      <c r="P37" s="11" t="s">
        <v>23</v>
      </c>
      <c r="Q37" s="29" t="s">
        <v>33</v>
      </c>
      <c r="R37" s="30">
        <v>109.27</v>
      </c>
      <c r="T37" s="32" t="s">
        <v>34</v>
      </c>
      <c r="U37" s="32"/>
      <c r="V37" s="32"/>
      <c r="W37" s="33">
        <f>SUM(W8:W36)</f>
        <v>1214.1900000000003</v>
      </c>
    </row>
    <row r="38" spans="3:27" x14ac:dyDescent="0.25">
      <c r="D38" s="14"/>
      <c r="E38" s="14"/>
      <c r="F38" s="15"/>
      <c r="G38" s="6">
        <f>SUM(G7:G37)</f>
        <v>20008.671374999994</v>
      </c>
      <c r="H38" s="15">
        <f>SUM(H7:H37)</f>
        <v>133.07</v>
      </c>
      <c r="I38" s="16">
        <f>SUM(I7:I37)</f>
        <v>4513.8445962617689</v>
      </c>
      <c r="J38" s="17">
        <f>SUM(J7:J37)</f>
        <v>90.276891925235375</v>
      </c>
      <c r="O38" s="28">
        <v>44660</v>
      </c>
      <c r="P38" s="11"/>
      <c r="Q38" s="29">
        <v>20999781702</v>
      </c>
      <c r="R38" s="30">
        <v>135.9</v>
      </c>
    </row>
    <row r="39" spans="3:27" x14ac:dyDescent="0.25">
      <c r="O39" s="28">
        <v>44660</v>
      </c>
      <c r="P39" s="11"/>
      <c r="Q39" s="29">
        <v>20999324455</v>
      </c>
      <c r="R39" s="30">
        <v>22.56</v>
      </c>
    </row>
    <row r="40" spans="3:27" ht="69.75" x14ac:dyDescent="0.35">
      <c r="C40" s="36" t="s">
        <v>10</v>
      </c>
      <c r="D40" s="37" t="s">
        <v>11</v>
      </c>
      <c r="E40" s="38" t="s">
        <v>12</v>
      </c>
      <c r="O40" s="28">
        <v>44660</v>
      </c>
      <c r="P40" s="11"/>
      <c r="Q40" s="29">
        <v>20999353333</v>
      </c>
      <c r="R40" s="30">
        <v>17.63</v>
      </c>
      <c r="V40" t="s">
        <v>35</v>
      </c>
      <c r="W40">
        <v>1214.19</v>
      </c>
      <c r="X40" s="12">
        <f>W40*2%</f>
        <v>24.283800000000003</v>
      </c>
      <c r="Y40" s="21">
        <f>W40-X40</f>
        <v>1189.9062000000001</v>
      </c>
    </row>
    <row r="41" spans="3:27" ht="23.25" x14ac:dyDescent="0.35">
      <c r="C41" s="39">
        <v>20008.669999999998</v>
      </c>
      <c r="D41" s="39">
        <f>C41*2%</f>
        <v>400.17339999999996</v>
      </c>
      <c r="E41" s="40">
        <f>C41-D41</f>
        <v>19608.496599999999</v>
      </c>
      <c r="O41" s="28">
        <v>44660</v>
      </c>
      <c r="P41" s="11" t="s">
        <v>23</v>
      </c>
      <c r="Q41" s="29" t="s">
        <v>36</v>
      </c>
      <c r="R41" s="30">
        <v>340.27</v>
      </c>
      <c r="V41" t="s">
        <v>37</v>
      </c>
      <c r="W41" s="12">
        <v>8222</v>
      </c>
      <c r="X41" s="18">
        <f>W41*0.75%</f>
        <v>61.664999999999999</v>
      </c>
      <c r="Y41" s="18">
        <f>W41-X41</f>
        <v>8160.335</v>
      </c>
      <c r="Z41" s="18">
        <f>Y41*2%</f>
        <v>163.20670000000001</v>
      </c>
      <c r="AA41" s="21">
        <f>Y41-Z41</f>
        <v>7997.1283000000003</v>
      </c>
    </row>
    <row r="42" spans="3:27" ht="45" x14ac:dyDescent="0.25">
      <c r="O42" s="28">
        <v>44660</v>
      </c>
      <c r="P42" s="11" t="s">
        <v>26</v>
      </c>
      <c r="Q42" s="29" t="s">
        <v>38</v>
      </c>
      <c r="R42" s="30">
        <v>76.08</v>
      </c>
      <c r="V42" s="24" t="s">
        <v>39</v>
      </c>
      <c r="W42" s="12">
        <v>14618.5</v>
      </c>
      <c r="X42" s="18">
        <f>W42*1.5%</f>
        <v>219.2775</v>
      </c>
      <c r="Y42" s="18">
        <f>W42-X42</f>
        <v>14399.2225</v>
      </c>
      <c r="Z42" s="18">
        <f>Y42*2%</f>
        <v>287.98444999999998</v>
      </c>
      <c r="AA42" s="21">
        <f>Y42-Z42</f>
        <v>14111.23805</v>
      </c>
    </row>
    <row r="43" spans="3:27" x14ac:dyDescent="0.25">
      <c r="O43" s="28">
        <v>44660</v>
      </c>
      <c r="P43" s="11"/>
      <c r="Q43" s="29">
        <v>20999484320</v>
      </c>
      <c r="R43" s="30">
        <v>9.51</v>
      </c>
    </row>
    <row r="44" spans="3:27" ht="30" x14ac:dyDescent="0.25">
      <c r="M44" s="25" t="s">
        <v>15</v>
      </c>
      <c r="O44" s="28">
        <v>44661</v>
      </c>
      <c r="P44" s="11" t="s">
        <v>40</v>
      </c>
      <c r="Q44" s="29">
        <v>858601418814</v>
      </c>
      <c r="R44" s="30">
        <v>8</v>
      </c>
    </row>
    <row r="45" spans="3:27" ht="30.75" thickBot="1" x14ac:dyDescent="0.3">
      <c r="C45" s="22"/>
      <c r="E45" s="19" t="s">
        <v>4</v>
      </c>
      <c r="F45" s="23" t="s">
        <v>13</v>
      </c>
      <c r="H45" s="25" t="s">
        <v>14</v>
      </c>
      <c r="J45" s="19" t="s">
        <v>3</v>
      </c>
      <c r="K45">
        <v>360.51</v>
      </c>
      <c r="L45" s="12">
        <f>K45*0.75%</f>
        <v>2.7038249999999997</v>
      </c>
      <c r="M45" s="18">
        <f>K45-L45</f>
        <v>357.806175</v>
      </c>
      <c r="O45" s="28">
        <v>44661</v>
      </c>
      <c r="P45" s="11"/>
      <c r="Q45" s="29">
        <v>143953007749</v>
      </c>
      <c r="R45" s="30">
        <v>13.28</v>
      </c>
      <c r="T45" s="12"/>
      <c r="U45" s="18"/>
      <c r="V45" s="18"/>
    </row>
    <row r="46" spans="3:27" ht="36" x14ac:dyDescent="0.55000000000000004">
      <c r="C46" s="22"/>
      <c r="F46">
        <v>163.51</v>
      </c>
      <c r="G46" s="12">
        <f>F46*1.5%</f>
        <v>2.4526499999999998</v>
      </c>
      <c r="H46" s="18">
        <f>F46-G46</f>
        <v>161.05734999999999</v>
      </c>
      <c r="K46">
        <v>786.59</v>
      </c>
      <c r="L46" s="12">
        <f t="shared" ref="L46:L74" si="4">K46*0.75%</f>
        <v>5.8994249999999999</v>
      </c>
      <c r="M46" s="18">
        <f t="shared" ref="M46:M74" si="5">K46-L46</f>
        <v>780.69057500000008</v>
      </c>
      <c r="O46" s="28">
        <v>44661</v>
      </c>
      <c r="P46" s="11" t="s">
        <v>23</v>
      </c>
      <c r="Q46" s="29" t="s">
        <v>41</v>
      </c>
      <c r="R46" s="30">
        <v>312.02999999999997</v>
      </c>
      <c r="U46" s="41" t="s">
        <v>42</v>
      </c>
      <c r="V46" s="42">
        <v>1189.9062000000001</v>
      </c>
    </row>
    <row r="47" spans="3:27" ht="36" x14ac:dyDescent="0.55000000000000004">
      <c r="C47" s="22"/>
      <c r="F47">
        <v>69.14</v>
      </c>
      <c r="G47" s="12">
        <f t="shared" ref="G47:G75" si="6">F47*1.5%</f>
        <v>1.0370999999999999</v>
      </c>
      <c r="H47" s="18">
        <f t="shared" ref="H47:H75" si="7">F47-G47</f>
        <v>68.102900000000005</v>
      </c>
      <c r="K47">
        <v>361.91</v>
      </c>
      <c r="L47" s="12">
        <f t="shared" si="4"/>
        <v>2.7143250000000001</v>
      </c>
      <c r="M47" s="18">
        <f t="shared" si="5"/>
        <v>359.19567500000005</v>
      </c>
      <c r="O47" s="28">
        <v>44661</v>
      </c>
      <c r="P47" s="11" t="s">
        <v>26</v>
      </c>
      <c r="Q47" s="29" t="s">
        <v>43</v>
      </c>
      <c r="R47" s="30">
        <v>94.87</v>
      </c>
      <c r="U47" s="43" t="s">
        <v>44</v>
      </c>
      <c r="V47" s="44">
        <v>7997.1283000000003</v>
      </c>
    </row>
    <row r="48" spans="3:27" ht="36" x14ac:dyDescent="0.55000000000000004">
      <c r="C48" s="22"/>
      <c r="F48">
        <v>38.28</v>
      </c>
      <c r="G48" s="12">
        <f t="shared" si="6"/>
        <v>0.57420000000000004</v>
      </c>
      <c r="H48" s="18">
        <f t="shared" si="7"/>
        <v>37.705800000000004</v>
      </c>
      <c r="K48">
        <v>443.03</v>
      </c>
      <c r="L48" s="12">
        <f t="shared" si="4"/>
        <v>3.3227249999999997</v>
      </c>
      <c r="M48" s="18">
        <f t="shared" si="5"/>
        <v>439.70727499999998</v>
      </c>
      <c r="O48" s="28">
        <v>44661</v>
      </c>
      <c r="P48" s="11"/>
      <c r="Q48" s="29">
        <v>21000409490</v>
      </c>
      <c r="R48" s="30">
        <v>16.82</v>
      </c>
      <c r="U48" s="45" t="s">
        <v>45</v>
      </c>
      <c r="V48" s="44">
        <v>14111.23805</v>
      </c>
    </row>
    <row r="49" spans="3:22" ht="36" x14ac:dyDescent="0.55000000000000004">
      <c r="C49" s="22"/>
      <c r="F49">
        <v>256.7</v>
      </c>
      <c r="G49" s="12">
        <f t="shared" si="6"/>
        <v>3.8504999999999998</v>
      </c>
      <c r="H49" s="18">
        <f t="shared" si="7"/>
        <v>252.84949999999998</v>
      </c>
      <c r="K49">
        <v>289.29000000000002</v>
      </c>
      <c r="L49" s="12">
        <f t="shared" si="4"/>
        <v>2.1696750000000002</v>
      </c>
      <c r="M49" s="18">
        <f t="shared" si="5"/>
        <v>287.12032500000004</v>
      </c>
      <c r="O49" s="28">
        <v>44662</v>
      </c>
      <c r="P49" s="11" t="s">
        <v>46</v>
      </c>
      <c r="Q49" s="29">
        <v>3425</v>
      </c>
      <c r="R49" s="30">
        <v>86.79</v>
      </c>
      <c r="U49" s="43" t="s">
        <v>1</v>
      </c>
      <c r="V49" s="46">
        <v>19608.5</v>
      </c>
    </row>
    <row r="50" spans="3:22" ht="47.25" thickBot="1" x14ac:dyDescent="0.75">
      <c r="C50" s="22"/>
      <c r="F50">
        <v>191.72</v>
      </c>
      <c r="G50" s="12">
        <f t="shared" si="6"/>
        <v>2.8757999999999999</v>
      </c>
      <c r="H50" s="18">
        <f t="shared" si="7"/>
        <v>188.8442</v>
      </c>
      <c r="K50">
        <v>533.82000000000005</v>
      </c>
      <c r="L50" s="12">
        <f t="shared" si="4"/>
        <v>4.0036500000000004</v>
      </c>
      <c r="M50" s="18">
        <f t="shared" si="5"/>
        <v>529.81635000000006</v>
      </c>
      <c r="O50" s="28">
        <v>44663</v>
      </c>
      <c r="P50" s="11" t="s">
        <v>23</v>
      </c>
      <c r="Q50" s="29" t="s">
        <v>47</v>
      </c>
      <c r="R50" s="30">
        <v>62.07</v>
      </c>
      <c r="U50" s="47" t="s">
        <v>73</v>
      </c>
      <c r="V50" s="48">
        <f ca="1">SUM(V46:V50)</f>
        <v>42906.772550000002</v>
      </c>
    </row>
    <row r="51" spans="3:22" x14ac:dyDescent="0.25">
      <c r="C51" s="22"/>
      <c r="F51">
        <v>418.1</v>
      </c>
      <c r="G51" s="12">
        <f t="shared" si="6"/>
        <v>6.2715000000000005</v>
      </c>
      <c r="H51" s="18">
        <f t="shared" si="7"/>
        <v>411.82850000000002</v>
      </c>
      <c r="K51" s="12">
        <v>317.60000000000002</v>
      </c>
      <c r="L51" s="12">
        <f t="shared" si="4"/>
        <v>2.3820000000000001</v>
      </c>
      <c r="M51" s="18">
        <f t="shared" si="5"/>
        <v>315.21800000000002</v>
      </c>
      <c r="O51" s="28">
        <v>44663</v>
      </c>
      <c r="P51" s="11" t="s">
        <v>23</v>
      </c>
      <c r="Q51" s="29" t="s">
        <v>48</v>
      </c>
      <c r="R51" s="30">
        <v>32.25</v>
      </c>
    </row>
    <row r="52" spans="3:22" x14ac:dyDescent="0.25">
      <c r="C52" s="22"/>
      <c r="F52">
        <v>334.95</v>
      </c>
      <c r="G52" s="12">
        <f t="shared" si="6"/>
        <v>5.0242499999999994</v>
      </c>
      <c r="H52" s="18">
        <f t="shared" si="7"/>
        <v>329.92574999999999</v>
      </c>
      <c r="K52">
        <v>219.38</v>
      </c>
      <c r="L52" s="12">
        <f t="shared" si="4"/>
        <v>1.6453499999999999</v>
      </c>
      <c r="M52" s="18">
        <f t="shared" si="5"/>
        <v>217.73464999999999</v>
      </c>
      <c r="O52" s="28">
        <v>44664</v>
      </c>
      <c r="P52" s="11"/>
      <c r="Q52" s="29">
        <v>21032768035</v>
      </c>
      <c r="R52" s="30">
        <v>17.36</v>
      </c>
    </row>
    <row r="53" spans="3:22" x14ac:dyDescent="0.25">
      <c r="C53" s="22"/>
      <c r="F53">
        <v>141.04</v>
      </c>
      <c r="G53" s="12">
        <f t="shared" si="6"/>
        <v>2.1155999999999997</v>
      </c>
      <c r="H53" s="18">
        <f t="shared" si="7"/>
        <v>138.92439999999999</v>
      </c>
      <c r="K53">
        <v>444.52</v>
      </c>
      <c r="L53" s="12">
        <f t="shared" si="4"/>
        <v>3.3338999999999999</v>
      </c>
      <c r="M53" s="18">
        <f t="shared" si="5"/>
        <v>441.18610000000001</v>
      </c>
      <c r="O53" s="28">
        <v>44664</v>
      </c>
      <c r="P53" s="11"/>
      <c r="Q53" s="29">
        <v>21032519862</v>
      </c>
      <c r="R53" s="30">
        <v>10.92</v>
      </c>
    </row>
    <row r="54" spans="3:22" x14ac:dyDescent="0.25">
      <c r="C54" s="22"/>
      <c r="F54">
        <v>441.59</v>
      </c>
      <c r="G54" s="12">
        <f t="shared" si="6"/>
        <v>6.6238499999999991</v>
      </c>
      <c r="H54" s="18">
        <f t="shared" si="7"/>
        <v>434.96614999999997</v>
      </c>
      <c r="K54">
        <v>1083</v>
      </c>
      <c r="L54" s="12">
        <f t="shared" si="4"/>
        <v>8.1225000000000005</v>
      </c>
      <c r="M54" s="18">
        <f t="shared" si="5"/>
        <v>1074.8775000000001</v>
      </c>
      <c r="O54" s="28">
        <v>44664</v>
      </c>
      <c r="P54" s="11"/>
      <c r="Q54" s="29">
        <v>404062</v>
      </c>
      <c r="R54" s="30">
        <v>25.36</v>
      </c>
    </row>
    <row r="55" spans="3:22" x14ac:dyDescent="0.25">
      <c r="C55" s="22"/>
      <c r="F55">
        <v>626.29999999999995</v>
      </c>
      <c r="G55" s="12">
        <f t="shared" si="6"/>
        <v>9.394499999999999</v>
      </c>
      <c r="H55" s="18">
        <f t="shared" si="7"/>
        <v>616.90549999999996</v>
      </c>
      <c r="K55">
        <v>647.79999999999995</v>
      </c>
      <c r="L55" s="12">
        <f t="shared" si="4"/>
        <v>4.8584999999999994</v>
      </c>
      <c r="M55" s="18">
        <f t="shared" si="5"/>
        <v>642.94149999999991</v>
      </c>
      <c r="O55" s="28">
        <v>44664</v>
      </c>
      <c r="P55" s="11"/>
      <c r="Q55" s="29">
        <v>21032697401</v>
      </c>
      <c r="R55" s="30">
        <v>19.559999999999999</v>
      </c>
    </row>
    <row r="56" spans="3:22" x14ac:dyDescent="0.25">
      <c r="C56" s="22"/>
      <c r="F56">
        <v>158.44999999999999</v>
      </c>
      <c r="G56" s="12">
        <f t="shared" si="6"/>
        <v>2.3767499999999999</v>
      </c>
      <c r="H56" s="18">
        <f t="shared" si="7"/>
        <v>156.07325</v>
      </c>
      <c r="K56">
        <v>1120.6500000000001</v>
      </c>
      <c r="L56" s="12">
        <f t="shared" si="4"/>
        <v>8.4048750000000005</v>
      </c>
      <c r="M56" s="18">
        <f t="shared" si="5"/>
        <v>1112.2451250000001</v>
      </c>
      <c r="O56" s="28">
        <v>44664</v>
      </c>
      <c r="P56" s="11" t="s">
        <v>23</v>
      </c>
      <c r="Q56" s="29" t="s">
        <v>49</v>
      </c>
      <c r="R56" s="30">
        <v>230.78</v>
      </c>
    </row>
    <row r="57" spans="3:22" x14ac:dyDescent="0.25">
      <c r="C57" s="22"/>
      <c r="F57">
        <v>281.54000000000002</v>
      </c>
      <c r="G57" s="12">
        <f t="shared" si="6"/>
        <v>4.2231000000000005</v>
      </c>
      <c r="H57" s="18">
        <f t="shared" si="7"/>
        <v>277.31690000000003</v>
      </c>
      <c r="K57">
        <v>879.89</v>
      </c>
      <c r="L57" s="12">
        <f t="shared" si="4"/>
        <v>6.5991749999999998</v>
      </c>
      <c r="M57" s="18">
        <f t="shared" si="5"/>
        <v>873.29082500000004</v>
      </c>
      <c r="O57" s="28">
        <v>44664</v>
      </c>
      <c r="P57" s="11" t="s">
        <v>26</v>
      </c>
      <c r="Q57" s="29" t="s">
        <v>50</v>
      </c>
      <c r="R57" s="30">
        <v>125.26</v>
      </c>
    </row>
    <row r="58" spans="3:22" x14ac:dyDescent="0.25">
      <c r="C58" s="22"/>
      <c r="F58">
        <v>298.16000000000003</v>
      </c>
      <c r="G58" s="12">
        <f t="shared" si="6"/>
        <v>4.4724000000000004</v>
      </c>
      <c r="H58" s="18">
        <f t="shared" si="7"/>
        <v>293.68760000000003</v>
      </c>
      <c r="K58">
        <v>885.33</v>
      </c>
      <c r="L58" s="12">
        <f t="shared" si="4"/>
        <v>6.6399749999999997</v>
      </c>
      <c r="M58" s="18">
        <f t="shared" si="5"/>
        <v>878.69002499999999</v>
      </c>
      <c r="O58" s="28">
        <v>44665</v>
      </c>
      <c r="P58" s="11"/>
      <c r="Q58" s="29">
        <v>858928676910</v>
      </c>
      <c r="R58" s="30">
        <v>60.87</v>
      </c>
    </row>
    <row r="59" spans="3:22" x14ac:dyDescent="0.25">
      <c r="C59" s="22"/>
      <c r="F59">
        <v>437.49</v>
      </c>
      <c r="G59" s="12">
        <f t="shared" si="6"/>
        <v>6.5623499999999995</v>
      </c>
      <c r="H59" s="18">
        <f t="shared" si="7"/>
        <v>430.92765000000003</v>
      </c>
      <c r="K59">
        <v>643.55999999999995</v>
      </c>
      <c r="L59" s="12">
        <f t="shared" si="4"/>
        <v>4.8266999999999998</v>
      </c>
      <c r="M59" s="18">
        <f t="shared" si="5"/>
        <v>638.73329999999999</v>
      </c>
      <c r="O59" s="28">
        <v>44665</v>
      </c>
      <c r="P59" s="11"/>
      <c r="Q59" s="29">
        <v>21043086076</v>
      </c>
      <c r="R59" s="30">
        <v>26.14</v>
      </c>
    </row>
    <row r="60" spans="3:22" x14ac:dyDescent="0.25">
      <c r="C60" s="22"/>
      <c r="F60">
        <v>317.75</v>
      </c>
      <c r="G60" s="12">
        <f t="shared" si="6"/>
        <v>4.7662499999999994</v>
      </c>
      <c r="H60" s="18">
        <f t="shared" si="7"/>
        <v>312.98374999999999</v>
      </c>
      <c r="L60" s="12">
        <f t="shared" si="4"/>
        <v>0</v>
      </c>
      <c r="M60" s="18">
        <f t="shared" si="5"/>
        <v>0</v>
      </c>
      <c r="O60" s="28">
        <v>44665</v>
      </c>
      <c r="P60" s="11"/>
      <c r="Q60" s="29">
        <v>21043212572</v>
      </c>
      <c r="R60" s="30">
        <v>500</v>
      </c>
    </row>
    <row r="61" spans="3:22" x14ac:dyDescent="0.25">
      <c r="C61" s="22"/>
      <c r="G61" s="12">
        <f t="shared" si="6"/>
        <v>0</v>
      </c>
      <c r="H61" s="18">
        <f t="shared" si="7"/>
        <v>0</v>
      </c>
      <c r="L61" s="12">
        <f t="shared" si="4"/>
        <v>0</v>
      </c>
      <c r="M61" s="18">
        <f t="shared" si="5"/>
        <v>0</v>
      </c>
      <c r="O61" s="28">
        <v>44665</v>
      </c>
      <c r="P61" s="11"/>
      <c r="Q61" s="29">
        <v>202813000018</v>
      </c>
      <c r="R61" s="30">
        <v>61.81</v>
      </c>
    </row>
    <row r="62" spans="3:22" x14ac:dyDescent="0.25">
      <c r="C62" s="22"/>
      <c r="G62" s="12">
        <f t="shared" si="6"/>
        <v>0</v>
      </c>
      <c r="H62" s="18">
        <f t="shared" si="7"/>
        <v>0</v>
      </c>
      <c r="L62" s="12">
        <f t="shared" si="4"/>
        <v>0</v>
      </c>
      <c r="M62" s="18">
        <f t="shared" si="5"/>
        <v>0</v>
      </c>
      <c r="O62" s="28">
        <v>44665</v>
      </c>
      <c r="P62" s="11"/>
      <c r="Q62" s="29">
        <v>16576861172</v>
      </c>
      <c r="R62" s="30">
        <v>77.37</v>
      </c>
    </row>
    <row r="63" spans="3:22" x14ac:dyDescent="0.25">
      <c r="C63" s="22"/>
      <c r="G63" s="12">
        <f t="shared" si="6"/>
        <v>0</v>
      </c>
      <c r="H63" s="18">
        <f t="shared" si="7"/>
        <v>0</v>
      </c>
      <c r="K63">
        <v>37.450000000000003</v>
      </c>
      <c r="L63" s="12">
        <f t="shared" si="4"/>
        <v>0.28087499999999999</v>
      </c>
      <c r="M63" s="20">
        <f t="shared" si="5"/>
        <v>37.169125000000001</v>
      </c>
      <c r="O63" s="28">
        <v>44665</v>
      </c>
      <c r="P63" s="11"/>
      <c r="Q63" s="29">
        <v>21043261085</v>
      </c>
      <c r="R63" s="30">
        <v>9.14</v>
      </c>
    </row>
    <row r="64" spans="3:22" x14ac:dyDescent="0.25">
      <c r="C64" s="22"/>
      <c r="F64">
        <v>98.65</v>
      </c>
      <c r="G64" s="12">
        <f t="shared" si="6"/>
        <v>1.4797500000000001</v>
      </c>
      <c r="H64" s="18">
        <f t="shared" si="7"/>
        <v>97.17025000000001</v>
      </c>
      <c r="K64">
        <v>84.62</v>
      </c>
      <c r="L64" s="12">
        <f t="shared" si="4"/>
        <v>0.63465000000000005</v>
      </c>
      <c r="M64" s="18">
        <f t="shared" si="5"/>
        <v>83.985350000000011</v>
      </c>
      <c r="O64" s="28">
        <v>44665</v>
      </c>
      <c r="P64" s="11"/>
      <c r="Q64" s="29">
        <v>21043417567</v>
      </c>
      <c r="R64" s="30">
        <v>7.6</v>
      </c>
    </row>
    <row r="65" spans="3:18" x14ac:dyDescent="0.25">
      <c r="C65" s="22"/>
      <c r="F65">
        <v>352.38</v>
      </c>
      <c r="G65" s="12">
        <f t="shared" si="6"/>
        <v>5.2856999999999994</v>
      </c>
      <c r="H65" s="21">
        <f t="shared" si="7"/>
        <v>347.09429999999998</v>
      </c>
      <c r="K65">
        <v>214.97</v>
      </c>
      <c r="L65" s="12">
        <f t="shared" si="4"/>
        <v>1.6122749999999999</v>
      </c>
      <c r="M65" s="18">
        <f t="shared" si="5"/>
        <v>213.35772499999999</v>
      </c>
      <c r="O65" s="28">
        <v>44665</v>
      </c>
      <c r="P65" s="11" t="s">
        <v>23</v>
      </c>
      <c r="Q65" s="29" t="s">
        <v>51</v>
      </c>
      <c r="R65" s="30">
        <v>253.33</v>
      </c>
    </row>
    <row r="66" spans="3:18" x14ac:dyDescent="0.25">
      <c r="C66" s="22"/>
      <c r="F66">
        <v>378.4</v>
      </c>
      <c r="G66" s="12">
        <f t="shared" si="6"/>
        <v>5.6759999999999993</v>
      </c>
      <c r="H66" s="18">
        <f t="shared" si="7"/>
        <v>372.72399999999999</v>
      </c>
      <c r="K66">
        <v>210.42</v>
      </c>
      <c r="L66" s="12">
        <f t="shared" si="4"/>
        <v>1.5781499999999999</v>
      </c>
      <c r="M66" s="18">
        <f t="shared" si="5"/>
        <v>208.84184999999999</v>
      </c>
      <c r="O66" s="28">
        <v>44666</v>
      </c>
      <c r="P66" s="11"/>
      <c r="Q66" s="29">
        <v>21053674399</v>
      </c>
      <c r="R66" s="30">
        <v>2.06</v>
      </c>
    </row>
    <row r="67" spans="3:18" x14ac:dyDescent="0.25">
      <c r="C67" s="22"/>
      <c r="F67">
        <v>449.43</v>
      </c>
      <c r="G67" s="12">
        <f t="shared" si="6"/>
        <v>6.7414499999999995</v>
      </c>
      <c r="H67" s="18">
        <f t="shared" si="7"/>
        <v>442.68855000000002</v>
      </c>
      <c r="K67">
        <v>143.22999999999999</v>
      </c>
      <c r="L67" s="12">
        <f t="shared" si="4"/>
        <v>1.074225</v>
      </c>
      <c r="M67" s="18">
        <f t="shared" si="5"/>
        <v>142.15577499999998</v>
      </c>
      <c r="O67" s="28">
        <v>44666</v>
      </c>
      <c r="P67" s="11"/>
      <c r="Q67" s="29">
        <v>21053733643</v>
      </c>
      <c r="R67" s="30">
        <v>1.9</v>
      </c>
    </row>
    <row r="68" spans="3:18" x14ac:dyDescent="0.25">
      <c r="C68" s="22"/>
      <c r="F68">
        <v>368.95</v>
      </c>
      <c r="G68" s="12">
        <f t="shared" si="6"/>
        <v>5.5342499999999992</v>
      </c>
      <c r="H68" s="18">
        <f t="shared" si="7"/>
        <v>363.41575</v>
      </c>
      <c r="K68">
        <v>328.88</v>
      </c>
      <c r="L68" s="12">
        <f t="shared" si="4"/>
        <v>2.4665999999999997</v>
      </c>
      <c r="M68" s="18">
        <f t="shared" si="5"/>
        <v>326.41340000000002</v>
      </c>
      <c r="O68" s="28">
        <v>44666</v>
      </c>
      <c r="P68" s="11"/>
      <c r="Q68" s="29">
        <v>16579632950</v>
      </c>
      <c r="R68" s="30">
        <v>14.46</v>
      </c>
    </row>
    <row r="69" spans="3:18" x14ac:dyDescent="0.25">
      <c r="C69" s="22"/>
      <c r="F69">
        <v>530.70000000000005</v>
      </c>
      <c r="G69" s="12">
        <f t="shared" si="6"/>
        <v>7.9605000000000006</v>
      </c>
      <c r="H69" s="18">
        <f t="shared" si="7"/>
        <v>522.73950000000002</v>
      </c>
      <c r="K69">
        <v>533.85</v>
      </c>
      <c r="L69" s="12">
        <f t="shared" si="4"/>
        <v>4.0038749999999999</v>
      </c>
      <c r="M69" s="18">
        <f t="shared" si="5"/>
        <v>529.84612500000003</v>
      </c>
      <c r="O69" s="28">
        <v>44666</v>
      </c>
      <c r="P69" s="11"/>
      <c r="Q69" s="29">
        <v>859013894420</v>
      </c>
      <c r="R69" s="30">
        <v>0.98</v>
      </c>
    </row>
    <row r="70" spans="3:18" x14ac:dyDescent="0.25">
      <c r="C70" s="22"/>
      <c r="F70">
        <v>244.26</v>
      </c>
      <c r="G70" s="12">
        <f t="shared" si="6"/>
        <v>3.6638999999999999</v>
      </c>
      <c r="H70" s="18">
        <f t="shared" si="7"/>
        <v>240.59609999999998</v>
      </c>
      <c r="K70">
        <v>784.4</v>
      </c>
      <c r="L70" s="12">
        <f t="shared" si="4"/>
        <v>5.883</v>
      </c>
      <c r="M70" s="18">
        <f t="shared" si="5"/>
        <v>778.51699999999994</v>
      </c>
      <c r="O70" s="28">
        <v>44666</v>
      </c>
      <c r="P70" s="11"/>
      <c r="Q70" s="29">
        <v>21053558419</v>
      </c>
      <c r="R70" s="30">
        <v>15.81</v>
      </c>
    </row>
    <row r="71" spans="3:18" x14ac:dyDescent="0.25">
      <c r="C71" s="22"/>
      <c r="F71">
        <v>237.55</v>
      </c>
      <c r="G71" s="12">
        <f t="shared" si="6"/>
        <v>3.56325</v>
      </c>
      <c r="H71" s="18">
        <f t="shared" si="7"/>
        <v>233.98675</v>
      </c>
      <c r="K71">
        <v>51.39</v>
      </c>
      <c r="L71" s="12">
        <f t="shared" si="4"/>
        <v>0.38542500000000002</v>
      </c>
      <c r="M71" s="18">
        <f t="shared" si="5"/>
        <v>51.004575000000003</v>
      </c>
      <c r="O71" s="28">
        <v>44666</v>
      </c>
      <c r="P71" s="11"/>
      <c r="Q71" s="29">
        <v>510566260732</v>
      </c>
      <c r="R71" s="30">
        <v>43.84</v>
      </c>
    </row>
    <row r="72" spans="3:18" x14ac:dyDescent="0.25">
      <c r="C72" s="22"/>
      <c r="F72">
        <v>478.65</v>
      </c>
      <c r="G72" s="12">
        <f t="shared" si="6"/>
        <v>7.1797499999999994</v>
      </c>
      <c r="H72" s="18">
        <f t="shared" si="7"/>
        <v>471.47024999999996</v>
      </c>
      <c r="K72">
        <v>535.65</v>
      </c>
      <c r="L72" s="12">
        <f t="shared" si="4"/>
        <v>4.0173749999999995</v>
      </c>
      <c r="M72" s="18">
        <f t="shared" si="5"/>
        <v>531.63262499999996</v>
      </c>
      <c r="O72" s="28">
        <v>44667</v>
      </c>
      <c r="P72" s="11"/>
      <c r="Q72" s="29">
        <v>21064203841</v>
      </c>
      <c r="R72" s="30">
        <v>12.46</v>
      </c>
    </row>
    <row r="73" spans="3:18" x14ac:dyDescent="0.25">
      <c r="C73" s="22"/>
      <c r="F73">
        <v>175.35</v>
      </c>
      <c r="G73" s="12">
        <f t="shared" si="6"/>
        <v>2.6302499999999998</v>
      </c>
      <c r="H73" s="18">
        <f t="shared" si="7"/>
        <v>172.71975</v>
      </c>
      <c r="K73">
        <v>296.29000000000002</v>
      </c>
      <c r="L73" s="12">
        <f t="shared" si="4"/>
        <v>2.222175</v>
      </c>
      <c r="M73" s="18">
        <f t="shared" si="5"/>
        <v>294.06782500000003</v>
      </c>
      <c r="O73" s="28">
        <v>44667</v>
      </c>
      <c r="P73" s="11"/>
      <c r="Q73" s="29">
        <v>380381053258</v>
      </c>
      <c r="R73" s="30">
        <v>46.58</v>
      </c>
    </row>
    <row r="74" spans="3:18" x14ac:dyDescent="0.25">
      <c r="C74" s="22"/>
      <c r="F74">
        <v>16.690000000000001</v>
      </c>
      <c r="G74" s="12">
        <f t="shared" si="6"/>
        <v>0.25035000000000002</v>
      </c>
      <c r="H74" s="18">
        <f t="shared" si="7"/>
        <v>16.43965</v>
      </c>
      <c r="K74">
        <v>335.23</v>
      </c>
      <c r="L74" s="12">
        <f t="shared" si="4"/>
        <v>2.5142250000000002</v>
      </c>
      <c r="M74" s="18">
        <f t="shared" si="5"/>
        <v>332.71577500000001</v>
      </c>
      <c r="O74" s="28">
        <v>44667</v>
      </c>
      <c r="P74" s="11" t="s">
        <v>52</v>
      </c>
      <c r="Q74" s="29">
        <v>7064</v>
      </c>
      <c r="R74" s="30">
        <v>7.98</v>
      </c>
    </row>
    <row r="75" spans="3:18" x14ac:dyDescent="0.25">
      <c r="C75" s="22"/>
      <c r="F75">
        <v>132.56</v>
      </c>
      <c r="G75" s="12">
        <f t="shared" si="6"/>
        <v>1.9883999999999999</v>
      </c>
      <c r="H75" s="18">
        <f t="shared" si="7"/>
        <v>130.57159999999999</v>
      </c>
      <c r="O75" s="28">
        <v>44667</v>
      </c>
      <c r="P75" s="11" t="s">
        <v>23</v>
      </c>
      <c r="Q75" s="29" t="s">
        <v>53</v>
      </c>
      <c r="R75" s="30">
        <v>19.98</v>
      </c>
    </row>
    <row r="76" spans="3:18" x14ac:dyDescent="0.25">
      <c r="C76" s="14"/>
      <c r="O76" s="28">
        <v>44667</v>
      </c>
      <c r="P76" s="11"/>
      <c r="Q76" s="29">
        <v>7487</v>
      </c>
      <c r="R76" s="30">
        <v>13.81</v>
      </c>
    </row>
    <row r="77" spans="3:18" x14ac:dyDescent="0.25">
      <c r="C77" s="14"/>
      <c r="O77" s="28">
        <v>44667</v>
      </c>
      <c r="P77" s="11"/>
      <c r="Q77" s="29">
        <v>7160</v>
      </c>
      <c r="R77" s="30">
        <v>13.01</v>
      </c>
    </row>
    <row r="78" spans="3:18" x14ac:dyDescent="0.25">
      <c r="O78" s="28">
        <v>44667</v>
      </c>
      <c r="P78" s="11"/>
      <c r="Q78" s="29">
        <v>2934</v>
      </c>
      <c r="R78" s="30">
        <v>56.94</v>
      </c>
    </row>
    <row r="79" spans="3:18" x14ac:dyDescent="0.25">
      <c r="O79" s="28">
        <v>44667</v>
      </c>
      <c r="P79" s="11"/>
      <c r="Q79" s="29">
        <v>21064102599</v>
      </c>
      <c r="R79" s="30">
        <v>24.72</v>
      </c>
    </row>
    <row r="80" spans="3:18" x14ac:dyDescent="0.25">
      <c r="O80" s="28">
        <v>44667</v>
      </c>
      <c r="P80" s="11"/>
      <c r="Q80" s="29">
        <v>134706003604</v>
      </c>
      <c r="R80" s="30">
        <v>7.55</v>
      </c>
    </row>
    <row r="81" spans="15:18" x14ac:dyDescent="0.25">
      <c r="O81" s="28">
        <v>44667</v>
      </c>
      <c r="P81" s="11"/>
      <c r="Q81" s="29">
        <v>4287</v>
      </c>
      <c r="R81" s="30">
        <v>84.93</v>
      </c>
    </row>
    <row r="82" spans="15:18" x14ac:dyDescent="0.25">
      <c r="O82" s="28">
        <v>44667</v>
      </c>
      <c r="P82" s="11"/>
      <c r="Q82" s="29">
        <v>3275</v>
      </c>
      <c r="R82" s="30">
        <v>72.69</v>
      </c>
    </row>
    <row r="83" spans="15:18" x14ac:dyDescent="0.25">
      <c r="O83" s="28">
        <v>44668</v>
      </c>
      <c r="P83" s="11" t="s">
        <v>23</v>
      </c>
      <c r="Q83" s="29" t="s">
        <v>54</v>
      </c>
      <c r="R83" s="30">
        <v>4035.73</v>
      </c>
    </row>
    <row r="84" spans="15:18" x14ac:dyDescent="0.25">
      <c r="O84" s="28">
        <v>44668</v>
      </c>
      <c r="P84" s="11" t="s">
        <v>26</v>
      </c>
      <c r="Q84" s="29" t="s">
        <v>55</v>
      </c>
      <c r="R84" s="30">
        <v>195.99</v>
      </c>
    </row>
    <row r="85" spans="15:18" x14ac:dyDescent="0.25">
      <c r="O85" s="28">
        <v>44668</v>
      </c>
      <c r="P85" s="11"/>
      <c r="Q85" s="29">
        <v>575188</v>
      </c>
      <c r="R85" s="30">
        <v>118.75</v>
      </c>
    </row>
    <row r="86" spans="15:18" x14ac:dyDescent="0.25">
      <c r="O86" s="28">
        <v>44668</v>
      </c>
      <c r="P86" s="11" t="s">
        <v>56</v>
      </c>
      <c r="Q86" s="29">
        <v>7726</v>
      </c>
      <c r="R86" s="30">
        <v>16.739999999999998</v>
      </c>
    </row>
    <row r="87" spans="15:18" x14ac:dyDescent="0.25">
      <c r="O87" s="28">
        <v>44668</v>
      </c>
      <c r="P87" s="11" t="s">
        <v>57</v>
      </c>
      <c r="Q87" s="29">
        <v>1174</v>
      </c>
      <c r="R87" s="30">
        <v>18.149999999999999</v>
      </c>
    </row>
    <row r="88" spans="15:18" x14ac:dyDescent="0.25">
      <c r="O88" s="28">
        <v>44668</v>
      </c>
      <c r="P88" s="11"/>
      <c r="Q88" s="29">
        <v>21074667243</v>
      </c>
      <c r="R88" s="30">
        <v>0.7</v>
      </c>
    </row>
    <row r="89" spans="15:18" x14ac:dyDescent="0.25">
      <c r="O89" s="28">
        <v>44668</v>
      </c>
      <c r="P89" s="11"/>
      <c r="Q89" s="29">
        <v>510766290279</v>
      </c>
      <c r="R89" s="30">
        <v>23.37</v>
      </c>
    </row>
    <row r="90" spans="15:18" x14ac:dyDescent="0.25">
      <c r="O90" s="28">
        <v>44668</v>
      </c>
      <c r="P90" s="11"/>
      <c r="Q90" s="29">
        <v>16584984152</v>
      </c>
      <c r="R90" s="30">
        <v>20.91</v>
      </c>
    </row>
    <row r="91" spans="15:18" x14ac:dyDescent="0.25">
      <c r="O91" s="28">
        <v>44668</v>
      </c>
      <c r="P91" s="11"/>
      <c r="Q91" s="29">
        <v>21074634074</v>
      </c>
      <c r="R91" s="30">
        <v>173.65</v>
      </c>
    </row>
    <row r="92" spans="15:18" x14ac:dyDescent="0.25">
      <c r="O92" s="28">
        <v>44668</v>
      </c>
      <c r="P92" s="11"/>
      <c r="Q92" s="29">
        <v>4879</v>
      </c>
      <c r="R92" s="30">
        <v>48.33</v>
      </c>
    </row>
    <row r="93" spans="15:18" x14ac:dyDescent="0.25">
      <c r="O93" s="28">
        <v>44668</v>
      </c>
      <c r="P93" s="11"/>
      <c r="Q93" s="29">
        <v>16585332734</v>
      </c>
      <c r="R93" s="30">
        <v>13.04</v>
      </c>
    </row>
    <row r="94" spans="15:18" x14ac:dyDescent="0.25">
      <c r="O94" s="28">
        <v>44668</v>
      </c>
      <c r="P94" s="11"/>
      <c r="Q94" s="29">
        <v>859215285841</v>
      </c>
      <c r="R94" s="30">
        <v>30</v>
      </c>
    </row>
    <row r="95" spans="15:18" x14ac:dyDescent="0.25">
      <c r="O95" s="28">
        <v>44668</v>
      </c>
      <c r="P95" s="11"/>
      <c r="Q95" s="29">
        <v>163005003605</v>
      </c>
      <c r="R95" s="30">
        <v>4.01</v>
      </c>
    </row>
    <row r="96" spans="15:18" x14ac:dyDescent="0.25">
      <c r="O96" s="28">
        <v>44668</v>
      </c>
      <c r="P96" s="11"/>
      <c r="Q96" s="29"/>
      <c r="R96" s="30">
        <v>23.21</v>
      </c>
    </row>
    <row r="97" spans="15:18" x14ac:dyDescent="0.25">
      <c r="O97" s="28">
        <v>44668</v>
      </c>
      <c r="P97" s="11"/>
      <c r="Q97" s="29">
        <v>610756288506</v>
      </c>
      <c r="R97" s="30">
        <v>54.85</v>
      </c>
    </row>
    <row r="98" spans="15:18" x14ac:dyDescent="0.25">
      <c r="O98" s="28">
        <v>44668</v>
      </c>
      <c r="P98" s="11"/>
      <c r="Q98" s="29">
        <v>21074605398</v>
      </c>
      <c r="R98" s="30">
        <v>26.43</v>
      </c>
    </row>
    <row r="99" spans="15:18" x14ac:dyDescent="0.25">
      <c r="O99" s="28">
        <v>44668</v>
      </c>
      <c r="P99" s="11"/>
      <c r="Q99" s="29">
        <v>1696406488</v>
      </c>
      <c r="R99" s="30">
        <v>3.48</v>
      </c>
    </row>
    <row r="100" spans="15:18" x14ac:dyDescent="0.25">
      <c r="O100" s="28">
        <v>44668</v>
      </c>
      <c r="P100" s="11" t="s">
        <v>58</v>
      </c>
      <c r="Q100" s="29">
        <v>863</v>
      </c>
      <c r="R100" s="30">
        <v>111.35</v>
      </c>
    </row>
    <row r="101" spans="15:18" x14ac:dyDescent="0.25">
      <c r="O101" s="28">
        <v>44668</v>
      </c>
      <c r="P101" s="11" t="s">
        <v>59</v>
      </c>
      <c r="Q101" s="29">
        <v>6427</v>
      </c>
      <c r="R101" s="30">
        <v>33.29</v>
      </c>
    </row>
    <row r="102" spans="15:18" x14ac:dyDescent="0.25">
      <c r="O102" s="28">
        <v>44668</v>
      </c>
      <c r="P102" s="11" t="s">
        <v>60</v>
      </c>
      <c r="Q102" s="29">
        <v>4817</v>
      </c>
      <c r="R102" s="30">
        <v>40.020000000000003</v>
      </c>
    </row>
    <row r="103" spans="15:18" x14ac:dyDescent="0.25">
      <c r="O103" s="28">
        <v>44669</v>
      </c>
      <c r="P103" s="11"/>
      <c r="Q103" s="29">
        <v>204557005072</v>
      </c>
      <c r="R103" s="30">
        <v>64</v>
      </c>
    </row>
    <row r="104" spans="15:18" x14ac:dyDescent="0.25">
      <c r="O104" s="28">
        <v>44669</v>
      </c>
      <c r="P104" s="11" t="s">
        <v>23</v>
      </c>
      <c r="Q104" s="29" t="s">
        <v>61</v>
      </c>
      <c r="R104" s="30">
        <v>5766.28</v>
      </c>
    </row>
    <row r="105" spans="15:18" x14ac:dyDescent="0.25">
      <c r="O105" s="28">
        <v>44669</v>
      </c>
      <c r="P105" s="11" t="s">
        <v>26</v>
      </c>
      <c r="Q105" s="29" t="s">
        <v>62</v>
      </c>
      <c r="R105" s="30">
        <v>324.18</v>
      </c>
    </row>
    <row r="106" spans="15:18" x14ac:dyDescent="0.25">
      <c r="O106" s="28">
        <v>44669</v>
      </c>
      <c r="P106" s="11"/>
      <c r="Q106" s="29">
        <v>4127142340</v>
      </c>
      <c r="R106" s="30">
        <v>7.62</v>
      </c>
    </row>
    <row r="107" spans="15:18" x14ac:dyDescent="0.25">
      <c r="O107" s="28">
        <v>44669</v>
      </c>
      <c r="P107" s="11"/>
      <c r="Q107" s="29">
        <v>21085269814</v>
      </c>
      <c r="R107" s="30">
        <v>28.89</v>
      </c>
    </row>
    <row r="108" spans="15:18" x14ac:dyDescent="0.25">
      <c r="O108" s="28">
        <v>44669</v>
      </c>
      <c r="P108" s="11"/>
      <c r="Q108" s="29">
        <v>859265372903</v>
      </c>
      <c r="R108" s="30">
        <v>18.38</v>
      </c>
    </row>
    <row r="109" spans="15:18" x14ac:dyDescent="0.25">
      <c r="O109" s="28">
        <v>44669</v>
      </c>
      <c r="P109" s="11"/>
      <c r="Q109" s="29">
        <v>16589090335</v>
      </c>
      <c r="R109" s="30">
        <v>52.74</v>
      </c>
    </row>
    <row r="110" spans="15:18" x14ac:dyDescent="0.25">
      <c r="O110" s="28">
        <v>44669</v>
      </c>
      <c r="P110" s="11"/>
      <c r="Q110" s="29">
        <v>21085505507</v>
      </c>
      <c r="R110" s="30">
        <v>66.989999999999995</v>
      </c>
    </row>
    <row r="111" spans="15:18" x14ac:dyDescent="0.25">
      <c r="O111" s="28">
        <v>44669</v>
      </c>
      <c r="P111" s="11"/>
      <c r="Q111" s="29">
        <v>859295139122</v>
      </c>
      <c r="R111" s="30">
        <v>22.35</v>
      </c>
    </row>
    <row r="112" spans="15:18" x14ac:dyDescent="0.25">
      <c r="O112" s="28">
        <v>44669</v>
      </c>
      <c r="P112" s="11"/>
      <c r="Q112" s="29">
        <v>859285354789</v>
      </c>
      <c r="R112" s="30">
        <v>6.8</v>
      </c>
    </row>
    <row r="113" spans="15:18" x14ac:dyDescent="0.25">
      <c r="O113" s="28">
        <v>44669</v>
      </c>
      <c r="P113" s="11"/>
      <c r="Q113" s="29">
        <v>859275152180</v>
      </c>
      <c r="R113" s="30">
        <v>12.19</v>
      </c>
    </row>
    <row r="114" spans="15:18" x14ac:dyDescent="0.25">
      <c r="O114" s="28">
        <v>44669</v>
      </c>
      <c r="P114" s="11"/>
      <c r="Q114" s="29">
        <v>21085083562</v>
      </c>
      <c r="R114" s="30">
        <v>20.83</v>
      </c>
    </row>
    <row r="115" spans="15:18" x14ac:dyDescent="0.25">
      <c r="O115" s="28">
        <v>44669</v>
      </c>
      <c r="P115" s="11"/>
      <c r="Q115" s="29">
        <v>21085174620</v>
      </c>
      <c r="R115" s="30">
        <v>8.39</v>
      </c>
    </row>
    <row r="116" spans="15:18" x14ac:dyDescent="0.25">
      <c r="O116" s="28">
        <v>44669</v>
      </c>
      <c r="P116" s="11"/>
      <c r="Q116" s="29">
        <v>859293759739</v>
      </c>
      <c r="R116" s="30">
        <v>35.01</v>
      </c>
    </row>
    <row r="117" spans="15:18" x14ac:dyDescent="0.25">
      <c r="O117" s="28">
        <v>44669</v>
      </c>
      <c r="P117" s="11"/>
      <c r="Q117" s="29">
        <v>859298311590</v>
      </c>
      <c r="R117" s="30">
        <v>21.08</v>
      </c>
    </row>
    <row r="118" spans="15:18" x14ac:dyDescent="0.25">
      <c r="O118" s="28">
        <v>44670</v>
      </c>
      <c r="P118" s="11" t="s">
        <v>23</v>
      </c>
      <c r="Q118" s="29">
        <v>191</v>
      </c>
      <c r="R118" s="30">
        <v>3373.7</v>
      </c>
    </row>
    <row r="119" spans="15:18" x14ac:dyDescent="0.25">
      <c r="O119" s="28">
        <v>44670</v>
      </c>
      <c r="P119" s="11" t="s">
        <v>26</v>
      </c>
      <c r="Q119" s="29">
        <v>40</v>
      </c>
      <c r="R119" s="30">
        <v>48.36</v>
      </c>
    </row>
    <row r="120" spans="15:18" x14ac:dyDescent="0.25">
      <c r="O120" s="28">
        <v>44670</v>
      </c>
      <c r="P120" s="11"/>
      <c r="Q120" s="29">
        <v>16594338831</v>
      </c>
      <c r="R120" s="30">
        <v>18.399999999999999</v>
      </c>
    </row>
    <row r="121" spans="15:18" x14ac:dyDescent="0.25">
      <c r="O121" s="28">
        <v>44670</v>
      </c>
      <c r="P121" s="11"/>
      <c r="Q121" s="29">
        <v>21095952072</v>
      </c>
      <c r="R121" s="30">
        <v>0.32</v>
      </c>
    </row>
    <row r="122" spans="15:18" x14ac:dyDescent="0.25">
      <c r="O122" s="28">
        <v>44670</v>
      </c>
      <c r="P122" s="11"/>
      <c r="Q122" s="29">
        <v>21095897435</v>
      </c>
      <c r="R122" s="30">
        <v>29.43</v>
      </c>
    </row>
    <row r="123" spans="15:18" x14ac:dyDescent="0.25">
      <c r="O123" s="28">
        <v>44670</v>
      </c>
      <c r="P123" s="11"/>
      <c r="Q123" s="29">
        <v>21096158587</v>
      </c>
      <c r="R123" s="30">
        <v>4.37</v>
      </c>
    </row>
    <row r="124" spans="15:18" x14ac:dyDescent="0.25">
      <c r="O124" s="28">
        <v>44670</v>
      </c>
      <c r="P124" s="11"/>
      <c r="Q124" s="29">
        <v>21096026969</v>
      </c>
      <c r="R124" s="30">
        <v>83.3</v>
      </c>
    </row>
    <row r="125" spans="15:18" x14ac:dyDescent="0.25">
      <c r="O125" s="28">
        <v>44670</v>
      </c>
      <c r="P125" s="11"/>
      <c r="Q125" s="29">
        <v>201341001445</v>
      </c>
      <c r="R125" s="30">
        <v>152.94999999999999</v>
      </c>
    </row>
    <row r="126" spans="15:18" x14ac:dyDescent="0.25">
      <c r="O126" s="28">
        <v>44671</v>
      </c>
      <c r="P126" s="11" t="s">
        <v>23</v>
      </c>
      <c r="Q126" s="29" t="s">
        <v>63</v>
      </c>
      <c r="R126" s="30">
        <v>135.91</v>
      </c>
    </row>
    <row r="127" spans="15:18" x14ac:dyDescent="0.25">
      <c r="O127" s="28">
        <v>44671</v>
      </c>
      <c r="P127" s="11"/>
      <c r="Q127" s="29">
        <v>511066332305</v>
      </c>
      <c r="R127" s="30">
        <v>266.43</v>
      </c>
    </row>
    <row r="128" spans="15:18" x14ac:dyDescent="0.25">
      <c r="O128" s="28">
        <v>44671</v>
      </c>
      <c r="P128" s="11"/>
      <c r="Q128" s="29">
        <v>21106933098</v>
      </c>
      <c r="R128" s="30">
        <v>78.040000000000006</v>
      </c>
    </row>
    <row r="129" spans="15:18" x14ac:dyDescent="0.25">
      <c r="O129" s="28">
        <v>44671</v>
      </c>
      <c r="P129" s="11"/>
      <c r="Q129" s="29">
        <v>859476359318</v>
      </c>
      <c r="R129" s="30">
        <v>27.49</v>
      </c>
    </row>
    <row r="130" spans="15:18" x14ac:dyDescent="0.25">
      <c r="O130" s="28">
        <v>44671</v>
      </c>
      <c r="P130" s="11"/>
      <c r="Q130" s="29">
        <v>21106941558</v>
      </c>
      <c r="R130" s="30">
        <v>7.24</v>
      </c>
    </row>
    <row r="131" spans="15:18" x14ac:dyDescent="0.25">
      <c r="O131" s="28">
        <v>44671</v>
      </c>
      <c r="P131" s="11"/>
      <c r="Q131" s="29">
        <v>1768230237</v>
      </c>
      <c r="R131" s="30">
        <v>72.62</v>
      </c>
    </row>
    <row r="132" spans="15:18" x14ac:dyDescent="0.25">
      <c r="O132" s="28">
        <v>44672</v>
      </c>
      <c r="P132" s="11"/>
      <c r="Q132" s="29">
        <v>21117307141</v>
      </c>
      <c r="R132" s="30">
        <v>32.79</v>
      </c>
    </row>
    <row r="133" spans="15:18" x14ac:dyDescent="0.25">
      <c r="O133" s="28">
        <v>44672</v>
      </c>
      <c r="P133" s="11"/>
      <c r="Q133" s="29">
        <v>16605314642</v>
      </c>
      <c r="R133" s="30">
        <v>15.96</v>
      </c>
    </row>
    <row r="134" spans="15:18" x14ac:dyDescent="0.25">
      <c r="O134" s="28">
        <v>44672</v>
      </c>
      <c r="P134" s="11"/>
      <c r="Q134" s="29">
        <v>704481704481</v>
      </c>
      <c r="R134" s="30">
        <v>25</v>
      </c>
    </row>
    <row r="135" spans="15:18" x14ac:dyDescent="0.25">
      <c r="O135" s="28">
        <v>44672</v>
      </c>
      <c r="P135" s="11"/>
      <c r="Q135" s="29">
        <v>859552407721</v>
      </c>
      <c r="R135" s="30">
        <v>23.61</v>
      </c>
    </row>
    <row r="136" spans="15:18" x14ac:dyDescent="0.25">
      <c r="O136" s="28">
        <v>44672</v>
      </c>
      <c r="P136" s="11"/>
      <c r="Q136" s="29">
        <v>21117444730</v>
      </c>
      <c r="R136" s="30">
        <v>24.73</v>
      </c>
    </row>
    <row r="137" spans="15:18" x14ac:dyDescent="0.25">
      <c r="O137" s="28">
        <v>44672</v>
      </c>
      <c r="P137" s="11"/>
      <c r="Q137" s="29">
        <v>511166357668</v>
      </c>
      <c r="R137" s="30">
        <v>43.07</v>
      </c>
    </row>
    <row r="138" spans="15:18" x14ac:dyDescent="0.25">
      <c r="O138" s="28">
        <v>44673</v>
      </c>
      <c r="P138" s="11"/>
      <c r="Q138" s="29">
        <v>21127978393</v>
      </c>
      <c r="R138" s="30">
        <v>7.5</v>
      </c>
    </row>
    <row r="139" spans="15:18" x14ac:dyDescent="0.25">
      <c r="O139" s="28">
        <v>44673</v>
      </c>
      <c r="P139" s="11"/>
      <c r="Q139" s="29">
        <v>21128259436</v>
      </c>
      <c r="R139" s="30">
        <v>19.98</v>
      </c>
    </row>
    <row r="140" spans="15:18" x14ac:dyDescent="0.25">
      <c r="O140" s="28">
        <v>44673</v>
      </c>
      <c r="P140" s="11" t="s">
        <v>23</v>
      </c>
      <c r="Q140" s="29" t="s">
        <v>64</v>
      </c>
      <c r="R140" s="30">
        <v>67.290000000000006</v>
      </c>
    </row>
    <row r="141" spans="15:18" x14ac:dyDescent="0.25">
      <c r="O141" s="28">
        <v>44673</v>
      </c>
      <c r="P141" s="11" t="s">
        <v>26</v>
      </c>
      <c r="Q141" s="29" t="s">
        <v>65</v>
      </c>
      <c r="R141" s="30">
        <v>59.38</v>
      </c>
    </row>
    <row r="142" spans="15:18" x14ac:dyDescent="0.25">
      <c r="O142" s="28">
        <v>44673</v>
      </c>
      <c r="P142" s="11"/>
      <c r="Q142" s="29">
        <v>16611224245</v>
      </c>
      <c r="R142" s="30">
        <v>37.15</v>
      </c>
    </row>
    <row r="143" spans="15:18" x14ac:dyDescent="0.25">
      <c r="O143" s="28">
        <v>44674</v>
      </c>
      <c r="P143" s="11" t="s">
        <v>23</v>
      </c>
      <c r="Q143" s="29" t="s">
        <v>66</v>
      </c>
      <c r="R143" s="30">
        <v>107.96</v>
      </c>
    </row>
    <row r="144" spans="15:18" x14ac:dyDescent="0.25">
      <c r="O144" s="28">
        <v>44674</v>
      </c>
      <c r="P144" s="11"/>
      <c r="Q144" s="29">
        <v>16617064286</v>
      </c>
      <c r="R144" s="30">
        <v>55.04</v>
      </c>
    </row>
    <row r="145" spans="15:23" x14ac:dyDescent="0.25">
      <c r="O145" s="28">
        <v>44674</v>
      </c>
      <c r="P145" s="11"/>
      <c r="Q145" s="29">
        <v>511366393548</v>
      </c>
      <c r="R145" s="30">
        <v>138.84</v>
      </c>
    </row>
    <row r="146" spans="15:23" x14ac:dyDescent="0.25">
      <c r="O146" s="28">
        <v>44675</v>
      </c>
      <c r="P146" s="11" t="s">
        <v>23</v>
      </c>
      <c r="Q146" s="29" t="s">
        <v>67</v>
      </c>
      <c r="R146" s="30">
        <v>223.38</v>
      </c>
    </row>
    <row r="147" spans="15:23" x14ac:dyDescent="0.25">
      <c r="O147" s="28">
        <v>44675</v>
      </c>
      <c r="P147" s="11"/>
      <c r="Q147" s="29">
        <v>16620501346</v>
      </c>
      <c r="R147" s="30">
        <v>17.5</v>
      </c>
    </row>
    <row r="148" spans="15:23" x14ac:dyDescent="0.25">
      <c r="O148" s="28">
        <v>44676</v>
      </c>
      <c r="P148" s="11"/>
      <c r="Q148" s="29">
        <v>21150404858</v>
      </c>
      <c r="R148" s="30">
        <v>94.55</v>
      </c>
    </row>
    <row r="149" spans="15:23" x14ac:dyDescent="0.25">
      <c r="O149" s="28">
        <v>44676</v>
      </c>
      <c r="P149" s="11"/>
      <c r="Q149" s="29">
        <v>21159879983</v>
      </c>
      <c r="R149" s="30">
        <v>17.93</v>
      </c>
    </row>
    <row r="150" spans="15:23" x14ac:dyDescent="0.25">
      <c r="O150" s="28">
        <v>44676</v>
      </c>
      <c r="P150" s="11"/>
      <c r="Q150" s="29">
        <v>21150327328</v>
      </c>
      <c r="R150" s="30">
        <v>135.19</v>
      </c>
    </row>
    <row r="151" spans="15:23" x14ac:dyDescent="0.25">
      <c r="O151" s="28">
        <v>44676</v>
      </c>
      <c r="P151" s="11"/>
      <c r="Q151" s="29">
        <v>16624908445</v>
      </c>
      <c r="R151" s="30">
        <v>89.03</v>
      </c>
    </row>
    <row r="152" spans="15:23" x14ac:dyDescent="0.25">
      <c r="O152" s="28">
        <v>44676</v>
      </c>
      <c r="P152" s="11" t="s">
        <v>23</v>
      </c>
      <c r="Q152" s="29" t="s">
        <v>68</v>
      </c>
      <c r="R152" s="30">
        <v>104.33</v>
      </c>
    </row>
    <row r="153" spans="15:23" x14ac:dyDescent="0.25">
      <c r="O153" s="28">
        <v>44677</v>
      </c>
      <c r="P153" s="11" t="s">
        <v>23</v>
      </c>
      <c r="Q153" s="29" t="s">
        <v>69</v>
      </c>
      <c r="R153" s="30">
        <v>100.19</v>
      </c>
    </row>
    <row r="154" spans="15:23" x14ac:dyDescent="0.25">
      <c r="O154" s="28">
        <v>44677</v>
      </c>
      <c r="P154" s="11"/>
      <c r="Q154" s="29">
        <v>21160831096</v>
      </c>
      <c r="R154" s="30">
        <v>13.04</v>
      </c>
    </row>
    <row r="155" spans="15:23" x14ac:dyDescent="0.25">
      <c r="O155" s="28">
        <v>44677</v>
      </c>
      <c r="P155" s="11"/>
      <c r="Q155" s="29">
        <v>21161003679</v>
      </c>
      <c r="R155" s="30">
        <v>0.74</v>
      </c>
    </row>
    <row r="156" spans="15:23" x14ac:dyDescent="0.25">
      <c r="O156" s="28">
        <v>44677</v>
      </c>
      <c r="P156" s="11"/>
      <c r="Q156" s="29">
        <v>21160999277</v>
      </c>
      <c r="R156" s="30">
        <v>9</v>
      </c>
    </row>
    <row r="157" spans="15:23" x14ac:dyDescent="0.25">
      <c r="O157" s="28">
        <v>44677</v>
      </c>
      <c r="P157" s="11"/>
      <c r="Q157" s="29">
        <v>859980627338</v>
      </c>
      <c r="R157" s="30">
        <v>9.24</v>
      </c>
    </row>
    <row r="158" spans="15:23" x14ac:dyDescent="0.25">
      <c r="O158" s="28">
        <v>44677</v>
      </c>
      <c r="P158" s="11"/>
      <c r="Q158" s="29">
        <v>16629890820</v>
      </c>
      <c r="R158" s="30">
        <v>15.67</v>
      </c>
      <c r="V158" s="23" t="s">
        <v>72</v>
      </c>
      <c r="W158" s="23"/>
    </row>
    <row r="159" spans="15:23" x14ac:dyDescent="0.25">
      <c r="O159" s="28">
        <v>44678</v>
      </c>
      <c r="P159" s="11"/>
      <c r="Q159" s="29">
        <v>6145</v>
      </c>
      <c r="R159" s="30">
        <v>90.03</v>
      </c>
      <c r="V159">
        <v>119.3</v>
      </c>
    </row>
    <row r="160" spans="15:23" x14ac:dyDescent="0.25">
      <c r="O160" s="28">
        <v>44678</v>
      </c>
      <c r="P160" s="11"/>
      <c r="Q160" s="29">
        <v>21171793937</v>
      </c>
      <c r="R160" s="30">
        <v>257.06</v>
      </c>
      <c r="V160">
        <v>91.24</v>
      </c>
    </row>
    <row r="161" spans="15:22" x14ac:dyDescent="0.25">
      <c r="O161" s="28">
        <v>44678</v>
      </c>
      <c r="P161" s="11"/>
      <c r="Q161" s="29">
        <v>21171756083</v>
      </c>
      <c r="R161" s="30">
        <v>10.74</v>
      </c>
      <c r="V161">
        <v>62.92</v>
      </c>
    </row>
    <row r="162" spans="15:22" x14ac:dyDescent="0.25">
      <c r="O162" s="28">
        <v>44678</v>
      </c>
      <c r="P162" s="11"/>
      <c r="Q162" s="29">
        <v>21171477764</v>
      </c>
      <c r="R162" s="30">
        <v>35.22</v>
      </c>
      <c r="V162">
        <v>12.01</v>
      </c>
    </row>
    <row r="163" spans="15:22" x14ac:dyDescent="0.25">
      <c r="O163" s="28">
        <v>44678</v>
      </c>
      <c r="P163" s="11"/>
      <c r="Q163" s="29">
        <v>511766448713</v>
      </c>
      <c r="R163" s="30">
        <v>47.03</v>
      </c>
      <c r="V163">
        <v>80.86</v>
      </c>
    </row>
    <row r="164" spans="15:22" x14ac:dyDescent="0.25">
      <c r="O164" s="28">
        <v>44678</v>
      </c>
      <c r="P164" s="11"/>
      <c r="Q164" s="29">
        <v>16634054440</v>
      </c>
      <c r="R164" s="30">
        <v>10</v>
      </c>
      <c r="V164">
        <v>109.27</v>
      </c>
    </row>
    <row r="165" spans="15:22" x14ac:dyDescent="0.25">
      <c r="O165" s="28">
        <v>44678</v>
      </c>
      <c r="P165" s="11"/>
      <c r="Q165" s="29">
        <v>860070656249</v>
      </c>
      <c r="R165" s="30">
        <v>20.95</v>
      </c>
      <c r="V165">
        <v>340.27</v>
      </c>
    </row>
    <row r="166" spans="15:22" x14ac:dyDescent="0.25">
      <c r="O166" s="28">
        <v>44679</v>
      </c>
      <c r="P166" s="11"/>
      <c r="Q166" s="29">
        <v>511866470331</v>
      </c>
      <c r="R166" s="30">
        <v>44.48</v>
      </c>
      <c r="V166">
        <v>312.02999999999997</v>
      </c>
    </row>
    <row r="167" spans="15:22" x14ac:dyDescent="0.25">
      <c r="O167" s="28">
        <v>44679</v>
      </c>
      <c r="P167" s="11"/>
      <c r="Q167" s="29">
        <v>2118254635</v>
      </c>
      <c r="R167" s="30">
        <v>38.090000000000003</v>
      </c>
      <c r="V167">
        <v>62.07</v>
      </c>
    </row>
    <row r="168" spans="15:22" x14ac:dyDescent="0.25">
      <c r="O168" s="28">
        <v>44679</v>
      </c>
      <c r="P168" s="11"/>
      <c r="Q168" s="29">
        <v>21182238637</v>
      </c>
      <c r="R168" s="30">
        <v>32.770000000000003</v>
      </c>
      <c r="V168">
        <v>32.25</v>
      </c>
    </row>
    <row r="169" spans="15:22" x14ac:dyDescent="0.25">
      <c r="O169" s="28">
        <v>44679</v>
      </c>
      <c r="P169" s="11"/>
      <c r="Q169" s="29">
        <v>16639205351</v>
      </c>
      <c r="R169" s="30">
        <v>26.79</v>
      </c>
      <c r="V169">
        <v>230.78</v>
      </c>
    </row>
    <row r="170" spans="15:22" x14ac:dyDescent="0.25">
      <c r="O170" s="28">
        <v>44679</v>
      </c>
      <c r="P170" s="11"/>
      <c r="Q170" s="29">
        <v>202534006897</v>
      </c>
      <c r="R170" s="30">
        <v>58.51</v>
      </c>
      <c r="V170">
        <v>253.33</v>
      </c>
    </row>
    <row r="171" spans="15:22" x14ac:dyDescent="0.25">
      <c r="O171" s="28">
        <v>44680</v>
      </c>
      <c r="P171" s="11"/>
      <c r="Q171" s="29">
        <v>1972682248</v>
      </c>
      <c r="R171" s="30">
        <v>13.73</v>
      </c>
      <c r="V171">
        <v>5766.28</v>
      </c>
    </row>
    <row r="172" spans="15:22" x14ac:dyDescent="0.25">
      <c r="O172" s="28">
        <v>44680</v>
      </c>
      <c r="P172" s="11"/>
      <c r="Q172" s="29">
        <v>21193403276</v>
      </c>
      <c r="R172" s="30">
        <v>29.56</v>
      </c>
      <c r="V172">
        <v>135.91</v>
      </c>
    </row>
    <row r="173" spans="15:22" x14ac:dyDescent="0.25">
      <c r="O173" s="28">
        <v>44680</v>
      </c>
      <c r="P173" s="11"/>
      <c r="Q173" s="29">
        <v>860205648740</v>
      </c>
      <c r="R173" s="30">
        <v>79.13</v>
      </c>
      <c r="V173">
        <v>37.29</v>
      </c>
    </row>
    <row r="174" spans="15:22" x14ac:dyDescent="0.25">
      <c r="O174" s="28">
        <v>44680</v>
      </c>
      <c r="P174" s="11"/>
      <c r="Q174" s="29">
        <v>16644694159</v>
      </c>
      <c r="R174" s="30">
        <v>25.86</v>
      </c>
      <c r="V174">
        <v>107.96</v>
      </c>
    </row>
    <row r="175" spans="15:22" x14ac:dyDescent="0.25">
      <c r="O175" s="28">
        <v>44680</v>
      </c>
      <c r="P175" s="11" t="s">
        <v>23</v>
      </c>
      <c r="Q175" s="29" t="s">
        <v>70</v>
      </c>
      <c r="R175" s="30">
        <v>20.350000000000001</v>
      </c>
      <c r="V175">
        <v>223.38</v>
      </c>
    </row>
    <row r="176" spans="15:22" x14ac:dyDescent="0.25">
      <c r="O176" s="28">
        <v>44681</v>
      </c>
      <c r="P176" s="11"/>
      <c r="Q176" s="29">
        <v>860303667471</v>
      </c>
      <c r="R176" s="30">
        <v>32.130000000000003</v>
      </c>
      <c r="V176">
        <v>104.33</v>
      </c>
    </row>
    <row r="177" spans="15:22" x14ac:dyDescent="0.25">
      <c r="O177" s="28">
        <v>44681</v>
      </c>
      <c r="P177" s="11"/>
      <c r="Q177" s="29">
        <v>21203582900</v>
      </c>
      <c r="R177" s="30">
        <v>4.95</v>
      </c>
      <c r="V177">
        <v>100.19</v>
      </c>
    </row>
    <row r="178" spans="15:22" x14ac:dyDescent="0.25">
      <c r="O178" s="28">
        <v>44681</v>
      </c>
      <c r="P178" s="11"/>
      <c r="Q178" s="29">
        <v>21204137280</v>
      </c>
      <c r="R178" s="30">
        <v>80.06</v>
      </c>
      <c r="V178">
        <v>20.350000000000001</v>
      </c>
    </row>
    <row r="179" spans="15:22" x14ac:dyDescent="0.25">
      <c r="O179" s="28">
        <v>44681</v>
      </c>
      <c r="P179" s="11"/>
      <c r="Q179" s="29">
        <v>21204185486</v>
      </c>
      <c r="R179" s="30">
        <v>23.32</v>
      </c>
      <c r="V179">
        <v>19.98</v>
      </c>
    </row>
    <row r="180" spans="15:22" x14ac:dyDescent="0.25">
      <c r="O180" s="28">
        <v>44681</v>
      </c>
      <c r="P180" s="11"/>
      <c r="Q180" s="29">
        <v>512066518195</v>
      </c>
      <c r="R180" s="30">
        <v>138.66</v>
      </c>
    </row>
    <row r="181" spans="15:22" ht="26.25" x14ac:dyDescent="0.4">
      <c r="O181" s="32" t="s">
        <v>71</v>
      </c>
      <c r="P181" s="32"/>
      <c r="Q181" s="32"/>
      <c r="R181" s="33">
        <f>SUM(R8:R180)</f>
        <v>22840.500000000015</v>
      </c>
      <c r="V181" s="12">
        <f>SUM(V159:V180)</f>
        <v>8221.9999999999982</v>
      </c>
    </row>
  </sheetData>
  <mergeCells count="6">
    <mergeCell ref="O181:Q181"/>
    <mergeCell ref="G4:I4"/>
    <mergeCell ref="O6:R6"/>
    <mergeCell ref="T6:W6"/>
    <mergeCell ref="T37:V37"/>
    <mergeCell ref="C5:J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Tesoreria-pc</dc:creator>
  <cp:lastModifiedBy>Usuario</cp:lastModifiedBy>
  <dcterms:created xsi:type="dcterms:W3CDTF">2022-05-18T14:50:44Z</dcterms:created>
  <dcterms:modified xsi:type="dcterms:W3CDTF">2022-05-18T18:37:39Z</dcterms:modified>
</cp:coreProperties>
</file>