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Y:\JAHDIEL SANTANA\"/>
    </mc:Choice>
  </mc:AlternateContent>
  <xr:revisionPtr revIDLastSave="0" documentId="13_ncr:1_{2AAFBBD9-2BC5-4E93-B903-63037240A6F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CE-BB" sheetId="1" r:id="rId1"/>
    <sheet name="EVOR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G491" i="2"/>
  <c r="S447" i="2"/>
  <c r="G506" i="2" l="1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G505" i="2"/>
  <c r="M505" i="2"/>
  <c r="R505" i="2" s="1"/>
  <c r="S505" i="2" s="1"/>
  <c r="G488" i="2"/>
  <c r="G489" i="2"/>
  <c r="G490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M488" i="2"/>
  <c r="P488" i="2" s="1"/>
  <c r="R488" i="2" s="1"/>
  <c r="S488" i="2" s="1"/>
  <c r="M489" i="2"/>
  <c r="R489" i="2" s="1"/>
  <c r="S489" i="2" s="1"/>
  <c r="M490" i="2"/>
  <c r="R490" i="2" s="1"/>
  <c r="S490" i="2" s="1"/>
  <c r="M491" i="2"/>
  <c r="P491" i="2" s="1"/>
  <c r="R491" i="2" s="1"/>
  <c r="S491" i="2" s="1"/>
  <c r="M492" i="2"/>
  <c r="P492" i="2" s="1"/>
  <c r="R492" i="2" s="1"/>
  <c r="S492" i="2" s="1"/>
  <c r="P493" i="2"/>
  <c r="R493" i="2" s="1"/>
  <c r="S493" i="2" s="1"/>
  <c r="M494" i="2"/>
  <c r="P494" i="2" s="1"/>
  <c r="R494" i="2" s="1"/>
  <c r="S494" i="2" s="1"/>
  <c r="M495" i="2"/>
  <c r="P495" i="2" s="1"/>
  <c r="R495" i="2" s="1"/>
  <c r="S495" i="2" s="1"/>
  <c r="M496" i="2"/>
  <c r="P496" i="2" s="1"/>
  <c r="R496" i="2" s="1"/>
  <c r="S496" i="2" s="1"/>
  <c r="M497" i="2"/>
  <c r="P497" i="2" s="1"/>
  <c r="R497" i="2" s="1"/>
  <c r="S497" i="2" s="1"/>
  <c r="M498" i="2"/>
  <c r="P498" i="2" s="1"/>
  <c r="R498" i="2" s="1"/>
  <c r="S498" i="2" s="1"/>
  <c r="M499" i="2"/>
  <c r="P499" i="2" s="1"/>
  <c r="R499" i="2" s="1"/>
  <c r="S499" i="2" s="1"/>
  <c r="M500" i="2"/>
  <c r="P500" i="2" s="1"/>
  <c r="R500" i="2" s="1"/>
  <c r="S500" i="2" s="1"/>
  <c r="M501" i="2"/>
  <c r="P501" i="2" s="1"/>
  <c r="R501" i="2" s="1"/>
  <c r="S501" i="2" s="1"/>
  <c r="M502" i="2"/>
  <c r="P502" i="2" s="1"/>
  <c r="R502" i="2" s="1"/>
  <c r="S502" i="2" s="1"/>
  <c r="M503" i="2"/>
  <c r="P503" i="2" s="1"/>
  <c r="R503" i="2" s="1"/>
  <c r="S503" i="2" s="1"/>
  <c r="M504" i="2"/>
  <c r="P504" i="2" s="1"/>
  <c r="R504" i="2" s="1"/>
  <c r="S504" i="2" s="1"/>
  <c r="D485" i="2"/>
  <c r="D486" i="2"/>
  <c r="D487" i="2"/>
  <c r="G485" i="2"/>
  <c r="G486" i="2"/>
  <c r="G487" i="2"/>
  <c r="M485" i="2"/>
  <c r="P485" i="2" s="1"/>
  <c r="R485" i="2" s="1"/>
  <c r="S485" i="2" s="1"/>
  <c r="M486" i="2"/>
  <c r="P486" i="2" s="1"/>
  <c r="R486" i="2" s="1"/>
  <c r="S486" i="2" s="1"/>
  <c r="M487" i="2"/>
  <c r="P487" i="2" s="1"/>
  <c r="R487" i="2" s="1"/>
  <c r="S487" i="2" s="1"/>
  <c r="G483" i="2"/>
  <c r="G484" i="2"/>
  <c r="M483" i="2"/>
  <c r="P483" i="2" s="1"/>
  <c r="R483" i="2" s="1"/>
  <c r="S483" i="2" s="1"/>
  <c r="M484" i="2"/>
  <c r="P484" i="2" s="1"/>
  <c r="R484" i="2" s="1"/>
  <c r="S484" i="2" s="1"/>
  <c r="G474" i="2"/>
  <c r="G475" i="2"/>
  <c r="G476" i="2"/>
  <c r="G477" i="2"/>
  <c r="G478" i="2"/>
  <c r="G479" i="2"/>
  <c r="G480" i="2"/>
  <c r="G481" i="2"/>
  <c r="G482" i="2"/>
  <c r="M474" i="2"/>
  <c r="P474" i="2" s="1"/>
  <c r="R474" i="2" s="1"/>
  <c r="S474" i="2" s="1"/>
  <c r="M475" i="2"/>
  <c r="P475" i="2" s="1"/>
  <c r="R475" i="2" s="1"/>
  <c r="S475" i="2" s="1"/>
  <c r="M476" i="2"/>
  <c r="P476" i="2" s="1"/>
  <c r="R476" i="2" s="1"/>
  <c r="S476" i="2" s="1"/>
  <c r="M477" i="2"/>
  <c r="P477" i="2" s="1"/>
  <c r="R477" i="2" s="1"/>
  <c r="S477" i="2" s="1"/>
  <c r="M478" i="2"/>
  <c r="P478" i="2" s="1"/>
  <c r="R478" i="2" s="1"/>
  <c r="S478" i="2" s="1"/>
  <c r="M479" i="2"/>
  <c r="P479" i="2" s="1"/>
  <c r="R479" i="2" s="1"/>
  <c r="S479" i="2" s="1"/>
  <c r="M480" i="2"/>
  <c r="P480" i="2" s="1"/>
  <c r="R480" i="2" s="1"/>
  <c r="S480" i="2" s="1"/>
  <c r="M481" i="2"/>
  <c r="P481" i="2" s="1"/>
  <c r="R481" i="2" s="1"/>
  <c r="S481" i="2" s="1"/>
  <c r="M482" i="2"/>
  <c r="P482" i="2" s="1"/>
  <c r="R482" i="2" s="1"/>
  <c r="S482" i="2" s="1"/>
  <c r="G471" i="2"/>
  <c r="G472" i="2"/>
  <c r="G473" i="2"/>
  <c r="M471" i="2"/>
  <c r="P471" i="2" s="1"/>
  <c r="R471" i="2" s="1"/>
  <c r="S471" i="2" s="1"/>
  <c r="M472" i="2"/>
  <c r="P472" i="2" s="1"/>
  <c r="R472" i="2" s="1"/>
  <c r="S472" i="2" s="1"/>
  <c r="M473" i="2"/>
  <c r="P473" i="2" s="1"/>
  <c r="R473" i="2" s="1"/>
  <c r="S473" i="2" s="1"/>
  <c r="G459" i="2"/>
  <c r="G460" i="2"/>
  <c r="G461" i="2"/>
  <c r="G462" i="2"/>
  <c r="G463" i="2"/>
  <c r="G464" i="2"/>
  <c r="G465" i="2"/>
  <c r="G466" i="2"/>
  <c r="G467" i="2"/>
  <c r="G468" i="2"/>
  <c r="G469" i="2"/>
  <c r="G470" i="2"/>
  <c r="M459" i="2"/>
  <c r="M460" i="2"/>
  <c r="R461" i="2"/>
  <c r="S461" i="2" s="1"/>
  <c r="M462" i="2"/>
  <c r="P462" i="2" s="1"/>
  <c r="R462" i="2" s="1"/>
  <c r="S462" i="2" s="1"/>
  <c r="M463" i="2"/>
  <c r="P463" i="2" s="1"/>
  <c r="R463" i="2" s="1"/>
  <c r="S463" i="2" s="1"/>
  <c r="M464" i="2"/>
  <c r="M465" i="2"/>
  <c r="M466" i="2"/>
  <c r="M467" i="2"/>
  <c r="M468" i="2"/>
  <c r="M469" i="2"/>
  <c r="P469" i="2" s="1"/>
  <c r="R469" i="2" s="1"/>
  <c r="S469" i="2" s="1"/>
  <c r="M470" i="2"/>
  <c r="P470" i="2" s="1"/>
  <c r="R470" i="2" s="1"/>
  <c r="S470" i="2" s="1"/>
  <c r="P459" i="2"/>
  <c r="R459" i="2" s="1"/>
  <c r="S459" i="2" s="1"/>
  <c r="P464" i="2"/>
  <c r="R464" i="2" s="1"/>
  <c r="S464" i="2" s="1"/>
  <c r="P465" i="2"/>
  <c r="R465" i="2" s="1"/>
  <c r="S465" i="2" s="1"/>
  <c r="P466" i="2"/>
  <c r="R466" i="2" s="1"/>
  <c r="S466" i="2" s="1"/>
  <c r="P467" i="2"/>
  <c r="R467" i="2" s="1"/>
  <c r="S467" i="2" s="1"/>
  <c r="P468" i="2"/>
  <c r="R468" i="2" s="1"/>
  <c r="S468" i="2" s="1"/>
  <c r="R460" i="2"/>
  <c r="S460" i="2" s="1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M446" i="2"/>
  <c r="P446" i="2" s="1"/>
  <c r="R446" i="2" s="1"/>
  <c r="S446" i="2" s="1"/>
  <c r="M447" i="2"/>
  <c r="P447" i="2" s="1"/>
  <c r="R447" i="2" s="1"/>
  <c r="M448" i="2"/>
  <c r="P448" i="2" s="1"/>
  <c r="R448" i="2" s="1"/>
  <c r="S448" i="2" s="1"/>
  <c r="M449" i="2"/>
  <c r="P449" i="2" s="1"/>
  <c r="R449" i="2" s="1"/>
  <c r="S449" i="2" s="1"/>
  <c r="M450" i="2"/>
  <c r="P450" i="2" s="1"/>
  <c r="R450" i="2" s="1"/>
  <c r="S450" i="2" s="1"/>
  <c r="M451" i="2"/>
  <c r="R451" i="2" s="1"/>
  <c r="S451" i="2" s="1"/>
  <c r="M452" i="2"/>
  <c r="P452" i="2" s="1"/>
  <c r="R452" i="2" s="1"/>
  <c r="S452" i="2" s="1"/>
  <c r="M454" i="2"/>
  <c r="R454" i="2" s="1"/>
  <c r="S454" i="2" s="1"/>
  <c r="M455" i="2"/>
  <c r="P455" i="2" s="1"/>
  <c r="R455" i="2" s="1"/>
  <c r="S455" i="2" s="1"/>
  <c r="M456" i="2"/>
  <c r="P456" i="2" s="1"/>
  <c r="R456" i="2" s="1"/>
  <c r="S456" i="2" s="1"/>
  <c r="M457" i="2"/>
  <c r="P457" i="2" s="1"/>
  <c r="R457" i="2" s="1"/>
  <c r="S457" i="2" s="1"/>
  <c r="P458" i="2"/>
  <c r="R458" i="2" s="1"/>
  <c r="S458" i="2" s="1"/>
  <c r="R453" i="2"/>
  <c r="S453" i="2" s="1"/>
  <c r="G33" i="1"/>
  <c r="G32" i="1"/>
  <c r="G31" i="1"/>
  <c r="D435" i="2"/>
  <c r="D436" i="2"/>
  <c r="D437" i="2"/>
  <c r="D438" i="2"/>
  <c r="D439" i="2"/>
  <c r="D440" i="2"/>
  <c r="D441" i="2"/>
  <c r="D442" i="2"/>
  <c r="D443" i="2"/>
  <c r="D444" i="2"/>
  <c r="D445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M425" i="2"/>
  <c r="P425" i="2" s="1"/>
  <c r="R425" i="2" s="1"/>
  <c r="S425" i="2" s="1"/>
  <c r="M426" i="2"/>
  <c r="P426" i="2" s="1"/>
  <c r="R426" i="2" s="1"/>
  <c r="S426" i="2" s="1"/>
  <c r="M428" i="2"/>
  <c r="P428" i="2" s="1"/>
  <c r="R428" i="2" s="1"/>
  <c r="S428" i="2" s="1"/>
  <c r="M429" i="2"/>
  <c r="P429" i="2" s="1"/>
  <c r="R429" i="2" s="1"/>
  <c r="S429" i="2" s="1"/>
  <c r="M430" i="2"/>
  <c r="P430" i="2" s="1"/>
  <c r="R430" i="2" s="1"/>
  <c r="S430" i="2" s="1"/>
  <c r="M431" i="2"/>
  <c r="M432" i="2"/>
  <c r="P432" i="2" s="1"/>
  <c r="R432" i="2" s="1"/>
  <c r="S432" i="2" s="1"/>
  <c r="M433" i="2"/>
  <c r="P433" i="2" s="1"/>
  <c r="R433" i="2" s="1"/>
  <c r="S433" i="2" s="1"/>
  <c r="M434" i="2"/>
  <c r="P434" i="2" s="1"/>
  <c r="R434" i="2" s="1"/>
  <c r="S434" i="2" s="1"/>
  <c r="M435" i="2"/>
  <c r="P435" i="2" s="1"/>
  <c r="R435" i="2" s="1"/>
  <c r="S435" i="2" s="1"/>
  <c r="M436" i="2"/>
  <c r="P436" i="2" s="1"/>
  <c r="R436" i="2" s="1"/>
  <c r="S436" i="2" s="1"/>
  <c r="M437" i="2"/>
  <c r="P437" i="2" s="1"/>
  <c r="R437" i="2" s="1"/>
  <c r="S437" i="2" s="1"/>
  <c r="M438" i="2"/>
  <c r="P438" i="2" s="1"/>
  <c r="R438" i="2" s="1"/>
  <c r="S438" i="2" s="1"/>
  <c r="M439" i="2"/>
  <c r="P439" i="2" s="1"/>
  <c r="R439" i="2" s="1"/>
  <c r="S439" i="2" s="1"/>
  <c r="M440" i="2"/>
  <c r="P440" i="2" s="1"/>
  <c r="R440" i="2" s="1"/>
  <c r="S440" i="2" s="1"/>
  <c r="M441" i="2"/>
  <c r="P441" i="2" s="1"/>
  <c r="R441" i="2" s="1"/>
  <c r="S441" i="2" s="1"/>
  <c r="M442" i="2"/>
  <c r="P442" i="2" s="1"/>
  <c r="R442" i="2" s="1"/>
  <c r="S442" i="2" s="1"/>
  <c r="M443" i="2"/>
  <c r="P443" i="2" s="1"/>
  <c r="R443" i="2" s="1"/>
  <c r="S443" i="2" s="1"/>
  <c r="M444" i="2"/>
  <c r="P444" i="2" s="1"/>
  <c r="R444" i="2" s="1"/>
  <c r="S444" i="2" s="1"/>
  <c r="M445" i="2"/>
  <c r="P445" i="2" s="1"/>
  <c r="R445" i="2" s="1"/>
  <c r="S445" i="2" s="1"/>
  <c r="P427" i="2"/>
  <c r="R427" i="2" s="1"/>
  <c r="S427" i="2" s="1"/>
  <c r="P431" i="2"/>
  <c r="R431" i="2" s="1"/>
  <c r="S431" i="2" s="1"/>
  <c r="G422" i="2"/>
  <c r="G423" i="2"/>
  <c r="G424" i="2"/>
  <c r="M422" i="2"/>
  <c r="P422" i="2" s="1"/>
  <c r="R422" i="2" s="1"/>
  <c r="S422" i="2" s="1"/>
  <c r="M423" i="2"/>
  <c r="P423" i="2" s="1"/>
  <c r="R423" i="2" s="1"/>
  <c r="S423" i="2" s="1"/>
  <c r="R424" i="2"/>
  <c r="S424" i="2" s="1"/>
  <c r="D420" i="2"/>
  <c r="D421" i="2"/>
  <c r="G414" i="2"/>
  <c r="G415" i="2"/>
  <c r="G416" i="2"/>
  <c r="G417" i="2"/>
  <c r="G418" i="2"/>
  <c r="G419" i="2"/>
  <c r="G420" i="2"/>
  <c r="G421" i="2"/>
  <c r="M414" i="2"/>
  <c r="P414" i="2" s="1"/>
  <c r="R414" i="2" s="1"/>
  <c r="S414" i="2" s="1"/>
  <c r="M415" i="2"/>
  <c r="P415" i="2" s="1"/>
  <c r="R415" i="2" s="1"/>
  <c r="S415" i="2" s="1"/>
  <c r="M416" i="2"/>
  <c r="P416" i="2" s="1"/>
  <c r="R416" i="2" s="1"/>
  <c r="S416" i="2" s="1"/>
  <c r="M417" i="2"/>
  <c r="P417" i="2" s="1"/>
  <c r="R417" i="2" s="1"/>
  <c r="S417" i="2" s="1"/>
  <c r="M418" i="2"/>
  <c r="R418" i="2" s="1"/>
  <c r="S418" i="2" s="1"/>
  <c r="P419" i="2"/>
  <c r="R419" i="2" s="1"/>
  <c r="S419" i="2" s="1"/>
  <c r="M420" i="2"/>
  <c r="P420" i="2" s="1"/>
  <c r="R420" i="2" s="1"/>
  <c r="S420" i="2" s="1"/>
  <c r="M421" i="2"/>
  <c r="P421" i="2" s="1"/>
  <c r="R421" i="2" s="1"/>
  <c r="S421" i="2" s="1"/>
  <c r="G30" i="1"/>
  <c r="G29" i="1"/>
  <c r="G412" i="2"/>
  <c r="G413" i="2"/>
  <c r="M412" i="2"/>
  <c r="P412" i="2" s="1"/>
  <c r="R412" i="2" s="1"/>
  <c r="S412" i="2" s="1"/>
  <c r="M413" i="2"/>
  <c r="P413" i="2" s="1"/>
  <c r="R413" i="2" s="1"/>
  <c r="S413" i="2" s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M406" i="2"/>
  <c r="R406" i="2" s="1"/>
  <c r="S406" i="2" s="1"/>
  <c r="M407" i="2"/>
  <c r="P407" i="2" s="1"/>
  <c r="R407" i="2" s="1"/>
  <c r="S407" i="2" s="1"/>
  <c r="M408" i="2"/>
  <c r="P408" i="2" s="1"/>
  <c r="R408" i="2" s="1"/>
  <c r="S408" i="2" s="1"/>
  <c r="M409" i="2"/>
  <c r="P409" i="2" s="1"/>
  <c r="R409" i="2" s="1"/>
  <c r="S409" i="2" s="1"/>
  <c r="M410" i="2"/>
  <c r="P410" i="2" s="1"/>
  <c r="R410" i="2" s="1"/>
  <c r="S410" i="2" s="1"/>
  <c r="P411" i="2"/>
  <c r="R411" i="2" s="1"/>
  <c r="S411" i="2" s="1"/>
  <c r="M405" i="2"/>
  <c r="P405" i="2" s="1"/>
  <c r="R405" i="2" s="1"/>
  <c r="S405" i="2" s="1"/>
  <c r="D405" i="2"/>
  <c r="M404" i="2"/>
  <c r="P404" i="2" s="1"/>
  <c r="R404" i="2" s="1"/>
  <c r="S404" i="2" s="1"/>
  <c r="D404" i="2"/>
  <c r="M403" i="2"/>
  <c r="R403" i="2" s="1"/>
  <c r="S403" i="2" s="1"/>
  <c r="P402" i="2"/>
  <c r="R402" i="2" s="1"/>
  <c r="S402" i="2" s="1"/>
  <c r="M401" i="2"/>
  <c r="P401" i="2" s="1"/>
  <c r="R401" i="2" s="1"/>
  <c r="S401" i="2" s="1"/>
  <c r="D401" i="2"/>
  <c r="M400" i="2"/>
  <c r="P400" i="2" s="1"/>
  <c r="R400" i="2" s="1"/>
  <c r="S400" i="2" s="1"/>
  <c r="D400" i="2"/>
  <c r="M399" i="2"/>
  <c r="P399" i="2" s="1"/>
  <c r="R399" i="2" s="1"/>
  <c r="S399" i="2" s="1"/>
  <c r="D399" i="2"/>
  <c r="M398" i="2"/>
  <c r="P398" i="2" s="1"/>
  <c r="R398" i="2" s="1"/>
  <c r="S398" i="2" s="1"/>
  <c r="D398" i="2"/>
  <c r="M397" i="2"/>
  <c r="P397" i="2" s="1"/>
  <c r="R397" i="2" s="1"/>
  <c r="S397" i="2" s="1"/>
  <c r="D397" i="2"/>
  <c r="M396" i="2"/>
  <c r="P396" i="2" s="1"/>
  <c r="R396" i="2" s="1"/>
  <c r="S396" i="2" s="1"/>
  <c r="D396" i="2"/>
  <c r="M395" i="2"/>
  <c r="P395" i="2" s="1"/>
  <c r="R395" i="2" s="1"/>
  <c r="S395" i="2" s="1"/>
  <c r="D395" i="2"/>
  <c r="M394" i="2"/>
  <c r="P394" i="2" s="1"/>
  <c r="R394" i="2" s="1"/>
  <c r="S394" i="2" s="1"/>
  <c r="D394" i="2"/>
  <c r="M393" i="2"/>
  <c r="P393" i="2" s="1"/>
  <c r="R393" i="2" s="1"/>
  <c r="S393" i="2" s="1"/>
  <c r="D393" i="2"/>
  <c r="M392" i="2"/>
  <c r="P392" i="2" s="1"/>
  <c r="R392" i="2" s="1"/>
  <c r="S392" i="2" s="1"/>
  <c r="D392" i="2"/>
  <c r="M391" i="2"/>
  <c r="P391" i="2" s="1"/>
  <c r="R391" i="2" s="1"/>
  <c r="S391" i="2" s="1"/>
  <c r="D391" i="2"/>
  <c r="M390" i="2"/>
  <c r="P390" i="2" s="1"/>
  <c r="R390" i="2" s="1"/>
  <c r="S390" i="2" s="1"/>
  <c r="D390" i="2"/>
  <c r="M389" i="2"/>
  <c r="P389" i="2" s="1"/>
  <c r="R389" i="2" s="1"/>
  <c r="S389" i="2" s="1"/>
  <c r="D389" i="2"/>
  <c r="M388" i="2"/>
  <c r="P388" i="2" s="1"/>
  <c r="R388" i="2" s="1"/>
  <c r="S388" i="2" s="1"/>
  <c r="D388" i="2"/>
  <c r="M387" i="2"/>
  <c r="P387" i="2" s="1"/>
  <c r="R387" i="2" s="1"/>
  <c r="S387" i="2" s="1"/>
  <c r="D387" i="2"/>
  <c r="M386" i="2"/>
  <c r="P386" i="2" s="1"/>
  <c r="R386" i="2" s="1"/>
  <c r="S386" i="2" s="1"/>
  <c r="D386" i="2"/>
  <c r="M385" i="2"/>
  <c r="P385" i="2" s="1"/>
  <c r="R385" i="2" s="1"/>
  <c r="S385" i="2" s="1"/>
  <c r="D385" i="2"/>
  <c r="M384" i="2"/>
  <c r="P384" i="2" s="1"/>
  <c r="R384" i="2" s="1"/>
  <c r="S384" i="2" s="1"/>
  <c r="D384" i="2"/>
  <c r="M383" i="2"/>
  <c r="P383" i="2" s="1"/>
  <c r="R383" i="2" s="1"/>
  <c r="S383" i="2" s="1"/>
  <c r="D383" i="2"/>
  <c r="M382" i="2"/>
  <c r="P382" i="2" s="1"/>
  <c r="R382" i="2" s="1"/>
  <c r="S382" i="2" s="1"/>
  <c r="D382" i="2"/>
  <c r="M381" i="2"/>
  <c r="P381" i="2" s="1"/>
  <c r="R381" i="2" s="1"/>
  <c r="S381" i="2" s="1"/>
  <c r="D381" i="2"/>
  <c r="M380" i="2"/>
  <c r="P380" i="2" s="1"/>
  <c r="R380" i="2" s="1"/>
  <c r="S380" i="2" s="1"/>
  <c r="D380" i="2"/>
  <c r="M379" i="2"/>
  <c r="P379" i="2" s="1"/>
  <c r="R379" i="2" s="1"/>
  <c r="S379" i="2" s="1"/>
  <c r="D379" i="2"/>
  <c r="P378" i="2"/>
  <c r="R378" i="2" s="1"/>
  <c r="S378" i="2" s="1"/>
  <c r="D378" i="2"/>
  <c r="M377" i="2"/>
  <c r="P377" i="2" s="1"/>
  <c r="R377" i="2" s="1"/>
  <c r="S377" i="2" s="1"/>
  <c r="D377" i="2"/>
  <c r="M376" i="2"/>
  <c r="P376" i="2" s="1"/>
  <c r="R376" i="2" s="1"/>
  <c r="S376" i="2" s="1"/>
  <c r="D376" i="2"/>
  <c r="M375" i="2"/>
  <c r="P375" i="2" s="1"/>
  <c r="R375" i="2" s="1"/>
  <c r="S375" i="2" s="1"/>
  <c r="D375" i="2"/>
  <c r="M374" i="2"/>
  <c r="P374" i="2" s="1"/>
  <c r="R374" i="2" s="1"/>
  <c r="S374" i="2" s="1"/>
  <c r="D374" i="2"/>
  <c r="M373" i="2"/>
  <c r="P373" i="2" s="1"/>
  <c r="R373" i="2" s="1"/>
  <c r="S373" i="2" s="1"/>
  <c r="D373" i="2"/>
  <c r="M372" i="2"/>
  <c r="P372" i="2" s="1"/>
  <c r="R372" i="2" s="1"/>
  <c r="S372" i="2" s="1"/>
  <c r="D372" i="2"/>
  <c r="P371" i="2"/>
  <c r="R371" i="2" s="1"/>
  <c r="S371" i="2" s="1"/>
  <c r="D371" i="2"/>
  <c r="P370" i="2"/>
  <c r="R370" i="2" s="1"/>
  <c r="S370" i="2" s="1"/>
  <c r="D370" i="2"/>
  <c r="M369" i="2"/>
  <c r="P369" i="2" s="1"/>
  <c r="R369" i="2" s="1"/>
  <c r="S369" i="2" s="1"/>
  <c r="D369" i="2"/>
  <c r="M368" i="2"/>
  <c r="P368" i="2" s="1"/>
  <c r="R368" i="2" s="1"/>
  <c r="S368" i="2" s="1"/>
  <c r="D368" i="2"/>
  <c r="M367" i="2"/>
  <c r="P367" i="2" s="1"/>
  <c r="R367" i="2" s="1"/>
  <c r="S367" i="2" s="1"/>
  <c r="D367" i="2"/>
  <c r="M366" i="2"/>
  <c r="P366" i="2" s="1"/>
  <c r="R366" i="2" s="1"/>
  <c r="S366" i="2" s="1"/>
  <c r="D366" i="2"/>
  <c r="M365" i="2"/>
  <c r="P365" i="2" s="1"/>
  <c r="R365" i="2" s="1"/>
  <c r="S365" i="2" s="1"/>
  <c r="D365" i="2"/>
  <c r="M364" i="2"/>
  <c r="P364" i="2" s="1"/>
  <c r="R364" i="2" s="1"/>
  <c r="S364" i="2" s="1"/>
  <c r="D364" i="2"/>
  <c r="M363" i="2"/>
  <c r="P363" i="2" s="1"/>
  <c r="R363" i="2" s="1"/>
  <c r="S363" i="2" s="1"/>
  <c r="D363" i="2"/>
  <c r="M362" i="2"/>
  <c r="P362" i="2" s="1"/>
  <c r="R362" i="2" s="1"/>
  <c r="S362" i="2" s="1"/>
  <c r="D362" i="2"/>
  <c r="M361" i="2"/>
  <c r="P361" i="2" s="1"/>
  <c r="R361" i="2" s="1"/>
  <c r="S361" i="2" s="1"/>
  <c r="D361" i="2"/>
  <c r="M360" i="2"/>
  <c r="P360" i="2" s="1"/>
  <c r="R360" i="2" s="1"/>
  <c r="S360" i="2" s="1"/>
  <c r="D360" i="2"/>
  <c r="M359" i="2"/>
  <c r="P359" i="2" s="1"/>
  <c r="R359" i="2" s="1"/>
  <c r="S359" i="2" s="1"/>
  <c r="D359" i="2"/>
  <c r="M358" i="2"/>
  <c r="P358" i="2" s="1"/>
  <c r="R358" i="2" s="1"/>
  <c r="S358" i="2" s="1"/>
  <c r="D358" i="2"/>
  <c r="M357" i="2"/>
  <c r="P357" i="2" s="1"/>
  <c r="R357" i="2" s="1"/>
  <c r="S357" i="2" s="1"/>
  <c r="D357" i="2"/>
  <c r="M356" i="2"/>
  <c r="P356" i="2" s="1"/>
  <c r="R356" i="2" s="1"/>
  <c r="S356" i="2" s="1"/>
  <c r="D356" i="2"/>
  <c r="M355" i="2"/>
  <c r="P355" i="2" s="1"/>
  <c r="R355" i="2" s="1"/>
  <c r="S355" i="2" s="1"/>
  <c r="D355" i="2"/>
  <c r="M354" i="2"/>
  <c r="P354" i="2" s="1"/>
  <c r="R354" i="2" s="1"/>
  <c r="S354" i="2" s="1"/>
  <c r="D354" i="2"/>
  <c r="M353" i="2"/>
  <c r="P353" i="2" s="1"/>
  <c r="R353" i="2" s="1"/>
  <c r="S353" i="2" s="1"/>
  <c r="D353" i="2"/>
  <c r="M352" i="2"/>
  <c r="P352" i="2" s="1"/>
  <c r="R352" i="2" s="1"/>
  <c r="S352" i="2" s="1"/>
  <c r="D352" i="2"/>
  <c r="M351" i="2"/>
  <c r="P351" i="2" s="1"/>
  <c r="R351" i="2" s="1"/>
  <c r="S351" i="2" s="1"/>
  <c r="D351" i="2"/>
  <c r="M350" i="2"/>
  <c r="P350" i="2" s="1"/>
  <c r="R350" i="2" s="1"/>
  <c r="S350" i="2" s="1"/>
  <c r="D350" i="2"/>
  <c r="M349" i="2"/>
  <c r="P349" i="2" s="1"/>
  <c r="R349" i="2" s="1"/>
  <c r="S349" i="2" s="1"/>
  <c r="D349" i="2"/>
  <c r="M348" i="2"/>
  <c r="P348" i="2" s="1"/>
  <c r="R348" i="2" s="1"/>
  <c r="S348" i="2" s="1"/>
  <c r="D348" i="2"/>
  <c r="M347" i="2"/>
  <c r="P347" i="2" s="1"/>
  <c r="R347" i="2" s="1"/>
  <c r="S347" i="2" s="1"/>
  <c r="D347" i="2"/>
  <c r="M346" i="2"/>
  <c r="P346" i="2" s="1"/>
  <c r="R346" i="2" s="1"/>
  <c r="S346" i="2" s="1"/>
  <c r="D346" i="2"/>
  <c r="M345" i="2"/>
  <c r="P345" i="2" s="1"/>
  <c r="R345" i="2" s="1"/>
  <c r="S345" i="2" s="1"/>
  <c r="D345" i="2"/>
  <c r="M344" i="2"/>
  <c r="P344" i="2" s="1"/>
  <c r="R344" i="2" s="1"/>
  <c r="S344" i="2" s="1"/>
  <c r="D344" i="2"/>
  <c r="M343" i="2"/>
  <c r="P343" i="2" s="1"/>
  <c r="R343" i="2" s="1"/>
  <c r="S343" i="2" s="1"/>
  <c r="D343" i="2"/>
  <c r="M342" i="2"/>
  <c r="P342" i="2" s="1"/>
  <c r="R342" i="2" s="1"/>
  <c r="S342" i="2" s="1"/>
  <c r="D342" i="2"/>
  <c r="M341" i="2"/>
  <c r="P341" i="2" s="1"/>
  <c r="R341" i="2" s="1"/>
  <c r="S341" i="2" s="1"/>
  <c r="D341" i="2"/>
  <c r="M340" i="2"/>
  <c r="P340" i="2" s="1"/>
  <c r="R340" i="2" s="1"/>
  <c r="S340" i="2" s="1"/>
  <c r="D340" i="2"/>
  <c r="M339" i="2"/>
  <c r="P339" i="2" s="1"/>
  <c r="R339" i="2" s="1"/>
  <c r="S339" i="2" s="1"/>
  <c r="D339" i="2"/>
  <c r="M338" i="2"/>
  <c r="P338" i="2" s="1"/>
  <c r="R338" i="2" s="1"/>
  <c r="S338" i="2" s="1"/>
  <c r="D338" i="2"/>
  <c r="M337" i="2"/>
  <c r="P337" i="2" s="1"/>
  <c r="R337" i="2" s="1"/>
  <c r="S337" i="2" s="1"/>
  <c r="D337" i="2"/>
  <c r="M336" i="2"/>
  <c r="P336" i="2" s="1"/>
  <c r="R336" i="2" s="1"/>
  <c r="S336" i="2" s="1"/>
  <c r="D336" i="2"/>
  <c r="M335" i="2"/>
  <c r="P335" i="2" s="1"/>
  <c r="R335" i="2" s="1"/>
  <c r="S335" i="2" s="1"/>
  <c r="D335" i="2"/>
  <c r="M334" i="2"/>
  <c r="P334" i="2" s="1"/>
  <c r="R334" i="2" s="1"/>
  <c r="S334" i="2" s="1"/>
  <c r="D334" i="2"/>
  <c r="M333" i="2"/>
  <c r="P333" i="2" s="1"/>
  <c r="R333" i="2" s="1"/>
  <c r="S333" i="2" s="1"/>
  <c r="D333" i="2"/>
  <c r="M332" i="2"/>
  <c r="P332" i="2" s="1"/>
  <c r="R332" i="2" s="1"/>
  <c r="S332" i="2" s="1"/>
  <c r="D332" i="2"/>
  <c r="M331" i="2"/>
  <c r="P331" i="2" s="1"/>
  <c r="R331" i="2" s="1"/>
  <c r="S331" i="2" s="1"/>
  <c r="D331" i="2"/>
  <c r="M330" i="2"/>
  <c r="P330" i="2" s="1"/>
  <c r="R330" i="2" s="1"/>
  <c r="S330" i="2" s="1"/>
  <c r="D330" i="2"/>
  <c r="M329" i="2"/>
  <c r="P329" i="2" s="1"/>
  <c r="R329" i="2" s="1"/>
  <c r="S329" i="2" s="1"/>
  <c r="D329" i="2"/>
  <c r="M328" i="2"/>
  <c r="P328" i="2" s="1"/>
  <c r="R328" i="2" s="1"/>
  <c r="S328" i="2" s="1"/>
  <c r="D328" i="2"/>
  <c r="M327" i="2"/>
  <c r="P327" i="2" s="1"/>
  <c r="R327" i="2" s="1"/>
  <c r="S327" i="2" s="1"/>
  <c r="D327" i="2"/>
  <c r="M326" i="2"/>
  <c r="P326" i="2" s="1"/>
  <c r="R326" i="2" s="1"/>
  <c r="S326" i="2" s="1"/>
  <c r="D326" i="2"/>
  <c r="M325" i="2"/>
  <c r="P325" i="2" s="1"/>
  <c r="R325" i="2" s="1"/>
  <c r="S325" i="2" s="1"/>
  <c r="D325" i="2"/>
  <c r="M324" i="2"/>
  <c r="P324" i="2" s="1"/>
  <c r="R324" i="2" s="1"/>
  <c r="S324" i="2" s="1"/>
  <c r="D324" i="2"/>
  <c r="M323" i="2"/>
  <c r="P323" i="2" s="1"/>
  <c r="R323" i="2" s="1"/>
  <c r="S323" i="2" s="1"/>
  <c r="D323" i="2"/>
  <c r="M322" i="2"/>
  <c r="P322" i="2" s="1"/>
  <c r="R322" i="2" s="1"/>
  <c r="S322" i="2" s="1"/>
  <c r="D322" i="2"/>
  <c r="M321" i="2"/>
  <c r="P321" i="2" s="1"/>
  <c r="R321" i="2" s="1"/>
  <c r="S321" i="2" s="1"/>
  <c r="D321" i="2"/>
  <c r="M320" i="2"/>
  <c r="P320" i="2" s="1"/>
  <c r="R320" i="2" s="1"/>
  <c r="S320" i="2" s="1"/>
  <c r="D320" i="2"/>
  <c r="M319" i="2"/>
  <c r="P319" i="2" s="1"/>
  <c r="R319" i="2" s="1"/>
  <c r="S319" i="2" s="1"/>
  <c r="D319" i="2"/>
  <c r="M318" i="2"/>
  <c r="P318" i="2" s="1"/>
  <c r="R318" i="2" s="1"/>
  <c r="S318" i="2" s="1"/>
  <c r="D318" i="2"/>
  <c r="M317" i="2"/>
  <c r="P317" i="2" s="1"/>
  <c r="R317" i="2" s="1"/>
  <c r="S317" i="2" s="1"/>
  <c r="D317" i="2"/>
  <c r="M316" i="2"/>
  <c r="P316" i="2" s="1"/>
  <c r="R316" i="2" s="1"/>
  <c r="S316" i="2" s="1"/>
  <c r="D316" i="2"/>
  <c r="M315" i="2"/>
  <c r="P315" i="2" s="1"/>
  <c r="R315" i="2" s="1"/>
  <c r="S315" i="2" s="1"/>
  <c r="D315" i="2"/>
  <c r="M314" i="2"/>
  <c r="P314" i="2" s="1"/>
  <c r="R314" i="2" s="1"/>
  <c r="S314" i="2" s="1"/>
  <c r="D314" i="2"/>
  <c r="M313" i="2"/>
  <c r="P313" i="2" s="1"/>
  <c r="R313" i="2" s="1"/>
  <c r="S313" i="2" s="1"/>
  <c r="D313" i="2"/>
  <c r="M312" i="2"/>
  <c r="P312" i="2" s="1"/>
  <c r="R312" i="2" s="1"/>
  <c r="S312" i="2" s="1"/>
  <c r="D312" i="2"/>
  <c r="M311" i="2"/>
  <c r="P311" i="2" s="1"/>
  <c r="R311" i="2" s="1"/>
  <c r="S311" i="2" s="1"/>
  <c r="D311" i="2"/>
  <c r="M310" i="2"/>
  <c r="P310" i="2" s="1"/>
  <c r="R310" i="2" s="1"/>
  <c r="S310" i="2" s="1"/>
  <c r="D310" i="2"/>
  <c r="M309" i="2"/>
  <c r="P309" i="2" s="1"/>
  <c r="R309" i="2" s="1"/>
  <c r="S309" i="2" s="1"/>
  <c r="D309" i="2"/>
  <c r="M308" i="2"/>
  <c r="P308" i="2" s="1"/>
  <c r="R308" i="2" s="1"/>
  <c r="S308" i="2" s="1"/>
  <c r="D308" i="2"/>
  <c r="M307" i="2"/>
  <c r="P307" i="2" s="1"/>
  <c r="R307" i="2" s="1"/>
  <c r="S307" i="2" s="1"/>
  <c r="D307" i="2"/>
  <c r="M306" i="2"/>
  <c r="P306" i="2" s="1"/>
  <c r="R306" i="2" s="1"/>
  <c r="S306" i="2" s="1"/>
  <c r="D306" i="2"/>
  <c r="M305" i="2"/>
  <c r="P305" i="2" s="1"/>
  <c r="R305" i="2" s="1"/>
  <c r="S305" i="2" s="1"/>
  <c r="D305" i="2"/>
  <c r="M304" i="2"/>
  <c r="P304" i="2" s="1"/>
  <c r="R304" i="2" s="1"/>
  <c r="S304" i="2" s="1"/>
  <c r="D304" i="2"/>
  <c r="M303" i="2"/>
  <c r="P303" i="2" s="1"/>
  <c r="R303" i="2" s="1"/>
  <c r="S303" i="2" s="1"/>
  <c r="D303" i="2"/>
  <c r="M302" i="2"/>
  <c r="P302" i="2" s="1"/>
  <c r="R302" i="2" s="1"/>
  <c r="S302" i="2" s="1"/>
  <c r="D302" i="2"/>
  <c r="M301" i="2"/>
  <c r="P301" i="2" s="1"/>
  <c r="R301" i="2" s="1"/>
  <c r="S301" i="2" s="1"/>
  <c r="D301" i="2"/>
  <c r="M300" i="2"/>
  <c r="P300" i="2" s="1"/>
  <c r="R300" i="2" s="1"/>
  <c r="S300" i="2" s="1"/>
  <c r="D300" i="2"/>
  <c r="P299" i="2"/>
  <c r="R299" i="2" s="1"/>
  <c r="S299" i="2" s="1"/>
  <c r="D299" i="2"/>
  <c r="P298" i="2"/>
  <c r="R298" i="2" s="1"/>
  <c r="S298" i="2" s="1"/>
  <c r="D298" i="2"/>
  <c r="M297" i="2"/>
  <c r="P297" i="2" s="1"/>
  <c r="R297" i="2" s="1"/>
  <c r="S297" i="2" s="1"/>
  <c r="D297" i="2"/>
  <c r="M296" i="2"/>
  <c r="P296" i="2" s="1"/>
  <c r="R296" i="2" s="1"/>
  <c r="S296" i="2" s="1"/>
  <c r="D296" i="2"/>
  <c r="M295" i="2"/>
  <c r="P295" i="2" s="1"/>
  <c r="R295" i="2" s="1"/>
  <c r="S295" i="2" s="1"/>
  <c r="D295" i="2"/>
  <c r="M294" i="2"/>
  <c r="P294" i="2" s="1"/>
  <c r="R294" i="2" s="1"/>
  <c r="S294" i="2" s="1"/>
  <c r="D294" i="2"/>
  <c r="M293" i="2"/>
  <c r="P293" i="2" s="1"/>
  <c r="R293" i="2" s="1"/>
  <c r="S293" i="2" s="1"/>
  <c r="D293" i="2"/>
  <c r="M292" i="2"/>
  <c r="P292" i="2" s="1"/>
  <c r="R292" i="2" s="1"/>
  <c r="S292" i="2" s="1"/>
  <c r="D292" i="2"/>
  <c r="M291" i="2"/>
  <c r="P291" i="2" s="1"/>
  <c r="R291" i="2" s="1"/>
  <c r="S291" i="2" s="1"/>
  <c r="D291" i="2"/>
  <c r="M290" i="2"/>
  <c r="P290" i="2" s="1"/>
  <c r="R290" i="2" s="1"/>
  <c r="S290" i="2" s="1"/>
  <c r="D290" i="2"/>
  <c r="M289" i="2"/>
  <c r="P289" i="2" s="1"/>
  <c r="R289" i="2" s="1"/>
  <c r="S289" i="2" s="1"/>
  <c r="D289" i="2"/>
  <c r="M288" i="2"/>
  <c r="P288" i="2" s="1"/>
  <c r="R288" i="2" s="1"/>
  <c r="S288" i="2" s="1"/>
  <c r="D288" i="2"/>
  <c r="M287" i="2"/>
  <c r="P287" i="2" s="1"/>
  <c r="R287" i="2" s="1"/>
  <c r="S287" i="2" s="1"/>
  <c r="D287" i="2"/>
  <c r="M286" i="2"/>
  <c r="P286" i="2" s="1"/>
  <c r="R286" i="2" s="1"/>
  <c r="S286" i="2" s="1"/>
  <c r="D286" i="2"/>
  <c r="M285" i="2"/>
  <c r="P285" i="2" s="1"/>
  <c r="R285" i="2" s="1"/>
  <c r="S285" i="2" s="1"/>
  <c r="D285" i="2"/>
  <c r="M284" i="2"/>
  <c r="P284" i="2" s="1"/>
  <c r="R284" i="2" s="1"/>
  <c r="S284" i="2" s="1"/>
  <c r="D284" i="2"/>
  <c r="M283" i="2"/>
  <c r="P283" i="2" s="1"/>
  <c r="R283" i="2" s="1"/>
  <c r="S283" i="2" s="1"/>
  <c r="D283" i="2"/>
  <c r="M282" i="2"/>
  <c r="P282" i="2" s="1"/>
  <c r="R282" i="2" s="1"/>
  <c r="S282" i="2" s="1"/>
  <c r="D282" i="2"/>
  <c r="M281" i="2"/>
  <c r="P281" i="2" s="1"/>
  <c r="R281" i="2" s="1"/>
  <c r="S281" i="2" s="1"/>
  <c r="D281" i="2"/>
  <c r="M280" i="2"/>
  <c r="P280" i="2" s="1"/>
  <c r="R280" i="2" s="1"/>
  <c r="S280" i="2" s="1"/>
  <c r="D280" i="2"/>
  <c r="M279" i="2"/>
  <c r="P279" i="2" s="1"/>
  <c r="R279" i="2" s="1"/>
  <c r="S279" i="2" s="1"/>
  <c r="D279" i="2"/>
  <c r="M278" i="2"/>
  <c r="P278" i="2" s="1"/>
  <c r="R278" i="2" s="1"/>
  <c r="S278" i="2" s="1"/>
  <c r="D278" i="2"/>
  <c r="M277" i="2"/>
  <c r="P277" i="2" s="1"/>
  <c r="R277" i="2" s="1"/>
  <c r="S277" i="2" s="1"/>
  <c r="D277" i="2"/>
  <c r="M276" i="2"/>
  <c r="P276" i="2" s="1"/>
  <c r="R276" i="2" s="1"/>
  <c r="S276" i="2" s="1"/>
  <c r="D276" i="2"/>
  <c r="M275" i="2"/>
  <c r="P275" i="2" s="1"/>
  <c r="R275" i="2" s="1"/>
  <c r="S275" i="2" s="1"/>
  <c r="D275" i="2"/>
  <c r="M274" i="2"/>
  <c r="P274" i="2" s="1"/>
  <c r="R274" i="2" s="1"/>
  <c r="S274" i="2" s="1"/>
  <c r="D274" i="2"/>
  <c r="M273" i="2"/>
  <c r="P273" i="2" s="1"/>
  <c r="R273" i="2" s="1"/>
  <c r="S273" i="2" s="1"/>
  <c r="D273" i="2"/>
  <c r="M272" i="2"/>
  <c r="P272" i="2" s="1"/>
  <c r="R272" i="2" s="1"/>
  <c r="S272" i="2" s="1"/>
  <c r="D272" i="2"/>
  <c r="M271" i="2"/>
  <c r="P271" i="2" s="1"/>
  <c r="R271" i="2" s="1"/>
  <c r="S271" i="2" s="1"/>
  <c r="D271" i="2"/>
  <c r="M270" i="2"/>
  <c r="P270" i="2" s="1"/>
  <c r="R270" i="2" s="1"/>
  <c r="S270" i="2" s="1"/>
  <c r="D270" i="2"/>
  <c r="M269" i="2"/>
  <c r="P269" i="2" s="1"/>
  <c r="R269" i="2" s="1"/>
  <c r="S269" i="2" s="1"/>
  <c r="D269" i="2"/>
  <c r="M268" i="2"/>
  <c r="P268" i="2" s="1"/>
  <c r="R268" i="2" s="1"/>
  <c r="S268" i="2" s="1"/>
  <c r="D268" i="2"/>
  <c r="M267" i="2"/>
  <c r="P267" i="2" s="1"/>
  <c r="R267" i="2" s="1"/>
  <c r="S267" i="2" s="1"/>
  <c r="D267" i="2"/>
  <c r="M266" i="2"/>
  <c r="P266" i="2" s="1"/>
  <c r="R266" i="2" s="1"/>
  <c r="S266" i="2" s="1"/>
  <c r="D266" i="2"/>
  <c r="M265" i="2"/>
  <c r="P265" i="2" s="1"/>
  <c r="R265" i="2" s="1"/>
  <c r="S265" i="2" s="1"/>
  <c r="D265" i="2"/>
  <c r="M264" i="2"/>
  <c r="P264" i="2" s="1"/>
  <c r="R264" i="2" s="1"/>
  <c r="S264" i="2" s="1"/>
  <c r="D264" i="2"/>
  <c r="M263" i="2"/>
  <c r="P263" i="2" s="1"/>
  <c r="R263" i="2" s="1"/>
  <c r="S263" i="2" s="1"/>
  <c r="D263" i="2"/>
  <c r="M262" i="2"/>
  <c r="P262" i="2" s="1"/>
  <c r="R262" i="2" s="1"/>
  <c r="S262" i="2" s="1"/>
  <c r="D262" i="2"/>
  <c r="M261" i="2"/>
  <c r="P261" i="2" s="1"/>
  <c r="R261" i="2" s="1"/>
  <c r="S261" i="2" s="1"/>
  <c r="D261" i="2"/>
  <c r="M260" i="2"/>
  <c r="P260" i="2" s="1"/>
  <c r="R260" i="2" s="1"/>
  <c r="S260" i="2" s="1"/>
  <c r="D260" i="2"/>
  <c r="M259" i="2"/>
  <c r="P259" i="2" s="1"/>
  <c r="R259" i="2" s="1"/>
  <c r="S259" i="2" s="1"/>
  <c r="D259" i="2"/>
  <c r="M258" i="2"/>
  <c r="P258" i="2" s="1"/>
  <c r="R258" i="2" s="1"/>
  <c r="S258" i="2" s="1"/>
  <c r="D258" i="2"/>
  <c r="M257" i="2"/>
  <c r="P257" i="2" s="1"/>
  <c r="R257" i="2" s="1"/>
  <c r="S257" i="2" s="1"/>
  <c r="D257" i="2"/>
  <c r="M256" i="2"/>
  <c r="P256" i="2" s="1"/>
  <c r="R256" i="2" s="1"/>
  <c r="S256" i="2" s="1"/>
  <c r="D256" i="2"/>
  <c r="M255" i="2"/>
  <c r="P255" i="2" s="1"/>
  <c r="R255" i="2" s="1"/>
  <c r="S255" i="2" s="1"/>
  <c r="D255" i="2"/>
  <c r="M254" i="2"/>
  <c r="P254" i="2" s="1"/>
  <c r="R254" i="2" s="1"/>
  <c r="S254" i="2" s="1"/>
  <c r="D254" i="2"/>
  <c r="M253" i="2"/>
  <c r="P253" i="2" s="1"/>
  <c r="R253" i="2" s="1"/>
  <c r="S253" i="2" s="1"/>
  <c r="D253" i="2"/>
  <c r="M252" i="2"/>
  <c r="P252" i="2" s="1"/>
  <c r="R252" i="2" s="1"/>
  <c r="S252" i="2" s="1"/>
  <c r="D252" i="2"/>
  <c r="M251" i="2"/>
  <c r="P251" i="2" s="1"/>
  <c r="R251" i="2" s="1"/>
  <c r="S251" i="2" s="1"/>
  <c r="D251" i="2"/>
  <c r="M250" i="2"/>
  <c r="P250" i="2" s="1"/>
  <c r="R250" i="2" s="1"/>
  <c r="S250" i="2" s="1"/>
  <c r="D250" i="2"/>
  <c r="M249" i="2"/>
  <c r="P249" i="2" s="1"/>
  <c r="R249" i="2" s="1"/>
  <c r="S249" i="2" s="1"/>
  <c r="D249" i="2"/>
  <c r="M248" i="2"/>
  <c r="P248" i="2" s="1"/>
  <c r="R248" i="2" s="1"/>
  <c r="S248" i="2" s="1"/>
  <c r="D248" i="2"/>
  <c r="M247" i="2"/>
  <c r="P247" i="2" s="1"/>
  <c r="R247" i="2" s="1"/>
  <c r="S247" i="2" s="1"/>
  <c r="D247" i="2"/>
  <c r="M246" i="2"/>
  <c r="P246" i="2" s="1"/>
  <c r="R246" i="2" s="1"/>
  <c r="S246" i="2" s="1"/>
  <c r="D246" i="2"/>
  <c r="M245" i="2"/>
  <c r="P245" i="2" s="1"/>
  <c r="R245" i="2" s="1"/>
  <c r="S245" i="2" s="1"/>
  <c r="D245" i="2"/>
  <c r="M244" i="2"/>
  <c r="P244" i="2" s="1"/>
  <c r="R244" i="2" s="1"/>
  <c r="S244" i="2" s="1"/>
  <c r="D244" i="2"/>
  <c r="M243" i="2"/>
  <c r="P243" i="2" s="1"/>
  <c r="R243" i="2" s="1"/>
  <c r="S243" i="2" s="1"/>
  <c r="D243" i="2"/>
  <c r="M242" i="2"/>
  <c r="P242" i="2" s="1"/>
  <c r="R242" i="2" s="1"/>
  <c r="S242" i="2" s="1"/>
  <c r="D242" i="2"/>
  <c r="M241" i="2"/>
  <c r="P241" i="2" s="1"/>
  <c r="R241" i="2" s="1"/>
  <c r="S241" i="2" s="1"/>
  <c r="D241" i="2"/>
  <c r="M240" i="2"/>
  <c r="P240" i="2" s="1"/>
  <c r="R240" i="2" s="1"/>
  <c r="S240" i="2" s="1"/>
  <c r="D240" i="2"/>
  <c r="M239" i="2"/>
  <c r="P239" i="2" s="1"/>
  <c r="R239" i="2" s="1"/>
  <c r="S239" i="2" s="1"/>
  <c r="D239" i="2"/>
  <c r="M238" i="2"/>
  <c r="P238" i="2" s="1"/>
  <c r="R238" i="2" s="1"/>
  <c r="S238" i="2" s="1"/>
  <c r="D238" i="2"/>
  <c r="M237" i="2"/>
  <c r="P237" i="2" s="1"/>
  <c r="R237" i="2" s="1"/>
  <c r="S237" i="2" s="1"/>
  <c r="D237" i="2"/>
  <c r="M236" i="2"/>
  <c r="P236" i="2" s="1"/>
  <c r="R236" i="2" s="1"/>
  <c r="S236" i="2" s="1"/>
  <c r="D236" i="2"/>
  <c r="M235" i="2"/>
  <c r="P235" i="2" s="1"/>
  <c r="R235" i="2" s="1"/>
  <c r="S235" i="2" s="1"/>
  <c r="D235" i="2"/>
  <c r="M234" i="2"/>
  <c r="P234" i="2" s="1"/>
  <c r="R234" i="2" s="1"/>
  <c r="S234" i="2" s="1"/>
  <c r="D234" i="2"/>
  <c r="M233" i="2"/>
  <c r="P233" i="2" s="1"/>
  <c r="R233" i="2" s="1"/>
  <c r="S233" i="2" s="1"/>
  <c r="D233" i="2"/>
  <c r="M232" i="2"/>
  <c r="P232" i="2" s="1"/>
  <c r="R232" i="2" s="1"/>
  <c r="S232" i="2" s="1"/>
  <c r="D232" i="2"/>
  <c r="M231" i="2"/>
  <c r="P231" i="2" s="1"/>
  <c r="R231" i="2" s="1"/>
  <c r="S231" i="2" s="1"/>
  <c r="D231" i="2"/>
  <c r="M230" i="2"/>
  <c r="P230" i="2" s="1"/>
  <c r="R230" i="2" s="1"/>
  <c r="S230" i="2" s="1"/>
  <c r="D230" i="2"/>
  <c r="M229" i="2"/>
  <c r="P229" i="2" s="1"/>
  <c r="R229" i="2" s="1"/>
  <c r="S229" i="2" s="1"/>
  <c r="D229" i="2"/>
  <c r="M228" i="2"/>
  <c r="P228" i="2" s="1"/>
  <c r="R228" i="2" s="1"/>
  <c r="S228" i="2" s="1"/>
  <c r="D228" i="2"/>
  <c r="M227" i="2"/>
  <c r="P227" i="2" s="1"/>
  <c r="R227" i="2" s="1"/>
  <c r="S227" i="2" s="1"/>
  <c r="D227" i="2"/>
  <c r="M226" i="2"/>
  <c r="P226" i="2" s="1"/>
  <c r="R226" i="2" s="1"/>
  <c r="S226" i="2" s="1"/>
  <c r="D226" i="2"/>
  <c r="M225" i="2"/>
  <c r="P225" i="2" s="1"/>
  <c r="R225" i="2" s="1"/>
  <c r="S225" i="2" s="1"/>
  <c r="D225" i="2"/>
  <c r="M224" i="2"/>
  <c r="P224" i="2" s="1"/>
  <c r="R224" i="2" s="1"/>
  <c r="S224" i="2" s="1"/>
  <c r="D224" i="2"/>
  <c r="M223" i="2"/>
  <c r="P223" i="2" s="1"/>
  <c r="R223" i="2" s="1"/>
  <c r="S223" i="2" s="1"/>
  <c r="D223" i="2"/>
  <c r="M222" i="2"/>
  <c r="P222" i="2" s="1"/>
  <c r="R222" i="2" s="1"/>
  <c r="S222" i="2" s="1"/>
  <c r="D222" i="2"/>
  <c r="M221" i="2"/>
  <c r="P221" i="2" s="1"/>
  <c r="R221" i="2" s="1"/>
  <c r="S221" i="2" s="1"/>
  <c r="D221" i="2"/>
  <c r="M220" i="2"/>
  <c r="P220" i="2" s="1"/>
  <c r="R220" i="2" s="1"/>
  <c r="S220" i="2" s="1"/>
  <c r="D220" i="2"/>
  <c r="M219" i="2"/>
  <c r="P219" i="2" s="1"/>
  <c r="R219" i="2" s="1"/>
  <c r="S219" i="2" s="1"/>
  <c r="D219" i="2"/>
  <c r="M218" i="2"/>
  <c r="P218" i="2" s="1"/>
  <c r="R218" i="2" s="1"/>
  <c r="S218" i="2" s="1"/>
  <c r="D218" i="2"/>
  <c r="M217" i="2"/>
  <c r="P217" i="2" s="1"/>
  <c r="R217" i="2" s="1"/>
  <c r="S217" i="2" s="1"/>
  <c r="D217" i="2"/>
  <c r="M216" i="2"/>
  <c r="P216" i="2" s="1"/>
  <c r="R216" i="2" s="1"/>
  <c r="S216" i="2" s="1"/>
  <c r="D216" i="2"/>
  <c r="M215" i="2"/>
  <c r="P215" i="2" s="1"/>
  <c r="R215" i="2" s="1"/>
  <c r="S215" i="2" s="1"/>
  <c r="D215" i="2"/>
  <c r="M214" i="2"/>
  <c r="P214" i="2" s="1"/>
  <c r="R214" i="2" s="1"/>
  <c r="S214" i="2" s="1"/>
  <c r="D214" i="2"/>
  <c r="M213" i="2"/>
  <c r="P213" i="2" s="1"/>
  <c r="R213" i="2" s="1"/>
  <c r="S213" i="2" s="1"/>
  <c r="D213" i="2"/>
  <c r="M212" i="2"/>
  <c r="P212" i="2" s="1"/>
  <c r="R212" i="2" s="1"/>
  <c r="S212" i="2" s="1"/>
  <c r="D212" i="2"/>
  <c r="M211" i="2"/>
  <c r="P211" i="2" s="1"/>
  <c r="R211" i="2" s="1"/>
  <c r="S211" i="2" s="1"/>
  <c r="D211" i="2"/>
  <c r="M210" i="2"/>
  <c r="P210" i="2" s="1"/>
  <c r="R210" i="2" s="1"/>
  <c r="S210" i="2" s="1"/>
  <c r="D210" i="2"/>
  <c r="M209" i="2"/>
  <c r="P209" i="2" s="1"/>
  <c r="R209" i="2" s="1"/>
  <c r="S209" i="2" s="1"/>
  <c r="D209" i="2"/>
  <c r="M208" i="2"/>
  <c r="P208" i="2" s="1"/>
  <c r="R208" i="2" s="1"/>
  <c r="S208" i="2" s="1"/>
  <c r="D208" i="2"/>
  <c r="M207" i="2"/>
  <c r="P207" i="2" s="1"/>
  <c r="R207" i="2" s="1"/>
  <c r="S207" i="2" s="1"/>
  <c r="D207" i="2"/>
  <c r="M206" i="2"/>
  <c r="P206" i="2" s="1"/>
  <c r="R206" i="2" s="1"/>
  <c r="S206" i="2" s="1"/>
  <c r="D206" i="2"/>
  <c r="M205" i="2"/>
  <c r="P205" i="2" s="1"/>
  <c r="R205" i="2" s="1"/>
  <c r="S205" i="2" s="1"/>
  <c r="D205" i="2"/>
  <c r="M204" i="2"/>
  <c r="P204" i="2" s="1"/>
  <c r="R204" i="2" s="1"/>
  <c r="S204" i="2" s="1"/>
  <c r="D204" i="2"/>
  <c r="M203" i="2"/>
  <c r="P203" i="2" s="1"/>
  <c r="R203" i="2" s="1"/>
  <c r="S203" i="2" s="1"/>
  <c r="D203" i="2"/>
  <c r="M202" i="2"/>
  <c r="P202" i="2" s="1"/>
  <c r="R202" i="2" s="1"/>
  <c r="S202" i="2" s="1"/>
  <c r="D202" i="2"/>
  <c r="M201" i="2"/>
  <c r="P201" i="2" s="1"/>
  <c r="R201" i="2" s="1"/>
  <c r="S201" i="2" s="1"/>
  <c r="D201" i="2"/>
  <c r="M200" i="2"/>
  <c r="P200" i="2" s="1"/>
  <c r="R200" i="2" s="1"/>
  <c r="S200" i="2" s="1"/>
  <c r="D200" i="2"/>
  <c r="M199" i="2"/>
  <c r="P199" i="2" s="1"/>
  <c r="R199" i="2" s="1"/>
  <c r="S199" i="2" s="1"/>
  <c r="D199" i="2"/>
  <c r="M198" i="2"/>
  <c r="P198" i="2" s="1"/>
  <c r="R198" i="2" s="1"/>
  <c r="S198" i="2" s="1"/>
  <c r="D198" i="2"/>
  <c r="M197" i="2"/>
  <c r="P197" i="2" s="1"/>
  <c r="R197" i="2" s="1"/>
  <c r="S197" i="2" s="1"/>
  <c r="D197" i="2"/>
  <c r="M196" i="2"/>
  <c r="P196" i="2" s="1"/>
  <c r="R196" i="2" s="1"/>
  <c r="S196" i="2" s="1"/>
  <c r="D196" i="2"/>
  <c r="M195" i="2"/>
  <c r="P195" i="2" s="1"/>
  <c r="R195" i="2" s="1"/>
  <c r="S195" i="2" s="1"/>
  <c r="D195" i="2"/>
  <c r="M194" i="2"/>
  <c r="P194" i="2" s="1"/>
  <c r="R194" i="2" s="1"/>
  <c r="S194" i="2" s="1"/>
  <c r="D194" i="2"/>
  <c r="M193" i="2"/>
  <c r="P193" i="2" s="1"/>
  <c r="R193" i="2" s="1"/>
  <c r="S193" i="2" s="1"/>
  <c r="D193" i="2"/>
  <c r="M192" i="2"/>
  <c r="P192" i="2" s="1"/>
  <c r="R192" i="2" s="1"/>
  <c r="S192" i="2" s="1"/>
  <c r="D192" i="2"/>
  <c r="M191" i="2"/>
  <c r="P191" i="2" s="1"/>
  <c r="R191" i="2" s="1"/>
  <c r="S191" i="2" s="1"/>
  <c r="D191" i="2"/>
  <c r="M190" i="2"/>
  <c r="P190" i="2" s="1"/>
  <c r="R190" i="2" s="1"/>
  <c r="S190" i="2" s="1"/>
  <c r="D190" i="2"/>
  <c r="M189" i="2"/>
  <c r="P189" i="2" s="1"/>
  <c r="R189" i="2" s="1"/>
  <c r="S189" i="2" s="1"/>
  <c r="D189" i="2"/>
  <c r="M188" i="2"/>
  <c r="P188" i="2" s="1"/>
  <c r="R188" i="2" s="1"/>
  <c r="S188" i="2" s="1"/>
  <c r="D188" i="2"/>
  <c r="M187" i="2"/>
  <c r="P187" i="2" s="1"/>
  <c r="R187" i="2" s="1"/>
  <c r="S187" i="2" s="1"/>
  <c r="D187" i="2"/>
  <c r="M186" i="2"/>
  <c r="P186" i="2" s="1"/>
  <c r="R186" i="2" s="1"/>
  <c r="S186" i="2" s="1"/>
  <c r="D186" i="2"/>
  <c r="M185" i="2"/>
  <c r="P185" i="2" s="1"/>
  <c r="R185" i="2" s="1"/>
  <c r="S185" i="2" s="1"/>
  <c r="D185" i="2"/>
  <c r="M184" i="2"/>
  <c r="P184" i="2" s="1"/>
  <c r="R184" i="2" s="1"/>
  <c r="S184" i="2" s="1"/>
  <c r="D184" i="2"/>
  <c r="M183" i="2"/>
  <c r="P183" i="2" s="1"/>
  <c r="R183" i="2" s="1"/>
  <c r="S183" i="2" s="1"/>
  <c r="D183" i="2"/>
  <c r="M182" i="2"/>
  <c r="P182" i="2" s="1"/>
  <c r="R182" i="2" s="1"/>
  <c r="S182" i="2" s="1"/>
  <c r="D182" i="2"/>
  <c r="M181" i="2"/>
  <c r="P181" i="2" s="1"/>
  <c r="R181" i="2" s="1"/>
  <c r="S181" i="2" s="1"/>
  <c r="D181" i="2"/>
  <c r="M180" i="2"/>
  <c r="P180" i="2" s="1"/>
  <c r="R180" i="2" s="1"/>
  <c r="S180" i="2" s="1"/>
  <c r="D180" i="2"/>
  <c r="M179" i="2"/>
  <c r="P179" i="2" s="1"/>
  <c r="R179" i="2" s="1"/>
  <c r="S179" i="2" s="1"/>
  <c r="D179" i="2"/>
  <c r="M178" i="2"/>
  <c r="P178" i="2" s="1"/>
  <c r="R178" i="2" s="1"/>
  <c r="S178" i="2" s="1"/>
  <c r="D178" i="2"/>
  <c r="M177" i="2"/>
  <c r="P177" i="2" s="1"/>
  <c r="R177" i="2" s="1"/>
  <c r="S177" i="2" s="1"/>
  <c r="D177" i="2"/>
  <c r="M176" i="2"/>
  <c r="P176" i="2" s="1"/>
  <c r="R176" i="2" s="1"/>
  <c r="S176" i="2" s="1"/>
  <c r="D176" i="2"/>
  <c r="M175" i="2"/>
  <c r="P175" i="2" s="1"/>
  <c r="R175" i="2" s="1"/>
  <c r="S175" i="2" s="1"/>
  <c r="D175" i="2"/>
  <c r="M174" i="2"/>
  <c r="P174" i="2" s="1"/>
  <c r="R174" i="2" s="1"/>
  <c r="S174" i="2" s="1"/>
  <c r="D174" i="2"/>
  <c r="M173" i="2"/>
  <c r="P173" i="2" s="1"/>
  <c r="R173" i="2" s="1"/>
  <c r="S173" i="2" s="1"/>
  <c r="D173" i="2"/>
  <c r="M172" i="2"/>
  <c r="P172" i="2" s="1"/>
  <c r="R172" i="2" s="1"/>
  <c r="S172" i="2" s="1"/>
  <c r="D172" i="2"/>
  <c r="M171" i="2"/>
  <c r="P171" i="2" s="1"/>
  <c r="R171" i="2" s="1"/>
  <c r="S171" i="2" s="1"/>
  <c r="D171" i="2"/>
  <c r="M170" i="2"/>
  <c r="P170" i="2" s="1"/>
  <c r="R170" i="2" s="1"/>
  <c r="S170" i="2" s="1"/>
  <c r="D170" i="2"/>
  <c r="M169" i="2"/>
  <c r="P169" i="2" s="1"/>
  <c r="R169" i="2" s="1"/>
  <c r="S169" i="2" s="1"/>
  <c r="D169" i="2"/>
  <c r="M168" i="2"/>
  <c r="P168" i="2" s="1"/>
  <c r="R168" i="2" s="1"/>
  <c r="S168" i="2" s="1"/>
  <c r="D168" i="2"/>
  <c r="M167" i="2"/>
  <c r="P167" i="2" s="1"/>
  <c r="R167" i="2" s="1"/>
  <c r="S167" i="2" s="1"/>
  <c r="D167" i="2"/>
  <c r="M166" i="2"/>
  <c r="P166" i="2" s="1"/>
  <c r="R166" i="2" s="1"/>
  <c r="S166" i="2" s="1"/>
  <c r="D166" i="2"/>
  <c r="M165" i="2"/>
  <c r="P165" i="2" s="1"/>
  <c r="R165" i="2" s="1"/>
  <c r="S165" i="2" s="1"/>
  <c r="D165" i="2"/>
  <c r="M164" i="2"/>
  <c r="P164" i="2" s="1"/>
  <c r="R164" i="2" s="1"/>
  <c r="S164" i="2" s="1"/>
  <c r="D164" i="2"/>
  <c r="M163" i="2"/>
  <c r="P163" i="2" s="1"/>
  <c r="R163" i="2" s="1"/>
  <c r="S163" i="2" s="1"/>
  <c r="D163" i="2"/>
  <c r="M162" i="2"/>
  <c r="P162" i="2" s="1"/>
  <c r="R162" i="2" s="1"/>
  <c r="S162" i="2" s="1"/>
  <c r="D162" i="2"/>
  <c r="M161" i="2"/>
  <c r="P161" i="2" s="1"/>
  <c r="R161" i="2" s="1"/>
  <c r="S161" i="2" s="1"/>
  <c r="D161" i="2"/>
  <c r="M160" i="2"/>
  <c r="P160" i="2" s="1"/>
  <c r="R160" i="2" s="1"/>
  <c r="S160" i="2" s="1"/>
  <c r="D160" i="2"/>
  <c r="M159" i="2"/>
  <c r="P159" i="2" s="1"/>
  <c r="R159" i="2" s="1"/>
  <c r="S159" i="2" s="1"/>
  <c r="D159" i="2"/>
  <c r="M158" i="2"/>
  <c r="P158" i="2" s="1"/>
  <c r="R158" i="2" s="1"/>
  <c r="S158" i="2" s="1"/>
  <c r="D158" i="2"/>
  <c r="M157" i="2"/>
  <c r="P157" i="2" s="1"/>
  <c r="R157" i="2" s="1"/>
  <c r="S157" i="2" s="1"/>
  <c r="D157" i="2"/>
  <c r="M156" i="2"/>
  <c r="P156" i="2" s="1"/>
  <c r="R156" i="2" s="1"/>
  <c r="S156" i="2" s="1"/>
  <c r="D156" i="2"/>
  <c r="M155" i="2"/>
  <c r="P155" i="2" s="1"/>
  <c r="R155" i="2" s="1"/>
  <c r="S155" i="2" s="1"/>
  <c r="D155" i="2"/>
  <c r="M154" i="2"/>
  <c r="P154" i="2" s="1"/>
  <c r="R154" i="2" s="1"/>
  <c r="S154" i="2" s="1"/>
  <c r="D154" i="2"/>
  <c r="M153" i="2"/>
  <c r="P153" i="2" s="1"/>
  <c r="R153" i="2" s="1"/>
  <c r="S153" i="2" s="1"/>
  <c r="D153" i="2"/>
  <c r="M152" i="2"/>
  <c r="P152" i="2" s="1"/>
  <c r="R152" i="2" s="1"/>
  <c r="S152" i="2" s="1"/>
  <c r="D152" i="2"/>
  <c r="M151" i="2"/>
  <c r="P151" i="2" s="1"/>
  <c r="R151" i="2" s="1"/>
  <c r="S151" i="2" s="1"/>
  <c r="D151" i="2"/>
  <c r="M150" i="2"/>
  <c r="P150" i="2" s="1"/>
  <c r="R150" i="2" s="1"/>
  <c r="S150" i="2" s="1"/>
  <c r="D150" i="2"/>
  <c r="M149" i="2"/>
  <c r="P149" i="2" s="1"/>
  <c r="R149" i="2" s="1"/>
  <c r="S149" i="2" s="1"/>
  <c r="D149" i="2"/>
  <c r="M148" i="2"/>
  <c r="P148" i="2" s="1"/>
  <c r="R148" i="2" s="1"/>
  <c r="S148" i="2" s="1"/>
  <c r="D148" i="2"/>
  <c r="M147" i="2"/>
  <c r="P147" i="2" s="1"/>
  <c r="R147" i="2" s="1"/>
  <c r="S147" i="2" s="1"/>
  <c r="D147" i="2"/>
  <c r="M146" i="2"/>
  <c r="P146" i="2" s="1"/>
  <c r="R146" i="2" s="1"/>
  <c r="S146" i="2" s="1"/>
  <c r="D146" i="2"/>
  <c r="M145" i="2"/>
  <c r="P145" i="2" s="1"/>
  <c r="R145" i="2" s="1"/>
  <c r="S145" i="2" s="1"/>
  <c r="D145" i="2"/>
  <c r="M144" i="2"/>
  <c r="P144" i="2" s="1"/>
  <c r="R144" i="2" s="1"/>
  <c r="S144" i="2" s="1"/>
  <c r="D144" i="2"/>
  <c r="M143" i="2"/>
  <c r="P143" i="2" s="1"/>
  <c r="R143" i="2" s="1"/>
  <c r="S143" i="2" s="1"/>
  <c r="D143" i="2"/>
  <c r="M142" i="2"/>
  <c r="P142" i="2" s="1"/>
  <c r="R142" i="2" s="1"/>
  <c r="S142" i="2" s="1"/>
  <c r="D142" i="2"/>
  <c r="M141" i="2"/>
  <c r="P141" i="2" s="1"/>
  <c r="R141" i="2" s="1"/>
  <c r="S141" i="2" s="1"/>
  <c r="D141" i="2"/>
  <c r="M140" i="2"/>
  <c r="P140" i="2" s="1"/>
  <c r="R140" i="2" s="1"/>
  <c r="S140" i="2" s="1"/>
  <c r="D140" i="2"/>
  <c r="M139" i="2"/>
  <c r="P139" i="2" s="1"/>
  <c r="R139" i="2" s="1"/>
  <c r="S139" i="2" s="1"/>
  <c r="D139" i="2"/>
  <c r="M138" i="2"/>
  <c r="P138" i="2" s="1"/>
  <c r="R138" i="2" s="1"/>
  <c r="S138" i="2" s="1"/>
  <c r="D138" i="2"/>
  <c r="M137" i="2"/>
  <c r="P137" i="2" s="1"/>
  <c r="R137" i="2" s="1"/>
  <c r="S137" i="2" s="1"/>
  <c r="D137" i="2"/>
  <c r="M136" i="2"/>
  <c r="P136" i="2" s="1"/>
  <c r="R136" i="2" s="1"/>
  <c r="S136" i="2" s="1"/>
  <c r="D136" i="2"/>
  <c r="M135" i="2"/>
  <c r="P135" i="2" s="1"/>
  <c r="R135" i="2" s="1"/>
  <c r="S135" i="2" s="1"/>
  <c r="D135" i="2"/>
  <c r="M134" i="2"/>
  <c r="P134" i="2" s="1"/>
  <c r="R134" i="2" s="1"/>
  <c r="S134" i="2" s="1"/>
  <c r="D134" i="2"/>
  <c r="M133" i="2"/>
  <c r="P133" i="2" s="1"/>
  <c r="R133" i="2" s="1"/>
  <c r="S133" i="2" s="1"/>
  <c r="D133" i="2"/>
  <c r="M132" i="2"/>
  <c r="P132" i="2" s="1"/>
  <c r="R132" i="2" s="1"/>
  <c r="S132" i="2" s="1"/>
  <c r="D132" i="2"/>
  <c r="M131" i="2"/>
  <c r="P131" i="2" s="1"/>
  <c r="R131" i="2" s="1"/>
  <c r="S131" i="2" s="1"/>
  <c r="D131" i="2"/>
  <c r="M130" i="2"/>
  <c r="P130" i="2" s="1"/>
  <c r="R130" i="2" s="1"/>
  <c r="S130" i="2" s="1"/>
  <c r="D130" i="2"/>
  <c r="M129" i="2"/>
  <c r="P129" i="2" s="1"/>
  <c r="R129" i="2" s="1"/>
  <c r="S129" i="2" s="1"/>
  <c r="D129" i="2"/>
  <c r="M128" i="2"/>
  <c r="P128" i="2" s="1"/>
  <c r="R128" i="2" s="1"/>
  <c r="S128" i="2" s="1"/>
  <c r="D128" i="2"/>
  <c r="M127" i="2"/>
  <c r="P127" i="2" s="1"/>
  <c r="R127" i="2" s="1"/>
  <c r="S127" i="2" s="1"/>
  <c r="D127" i="2"/>
  <c r="M126" i="2"/>
  <c r="P126" i="2" s="1"/>
  <c r="R126" i="2" s="1"/>
  <c r="S126" i="2" s="1"/>
  <c r="D126" i="2"/>
  <c r="M125" i="2"/>
  <c r="P125" i="2" s="1"/>
  <c r="R125" i="2" s="1"/>
  <c r="S125" i="2" s="1"/>
  <c r="D125" i="2"/>
  <c r="M124" i="2"/>
  <c r="P124" i="2" s="1"/>
  <c r="R124" i="2" s="1"/>
  <c r="S124" i="2" s="1"/>
  <c r="D124" i="2"/>
  <c r="M123" i="2"/>
  <c r="P123" i="2" s="1"/>
  <c r="R123" i="2" s="1"/>
  <c r="S123" i="2" s="1"/>
  <c r="D123" i="2"/>
  <c r="M122" i="2"/>
  <c r="P122" i="2" s="1"/>
  <c r="R122" i="2" s="1"/>
  <c r="S122" i="2" s="1"/>
  <c r="D122" i="2"/>
  <c r="M121" i="2"/>
  <c r="P121" i="2" s="1"/>
  <c r="R121" i="2" s="1"/>
  <c r="S121" i="2" s="1"/>
  <c r="D121" i="2"/>
  <c r="M120" i="2"/>
  <c r="P120" i="2" s="1"/>
  <c r="R120" i="2" s="1"/>
  <c r="S120" i="2" s="1"/>
  <c r="D120" i="2"/>
  <c r="M119" i="2"/>
  <c r="P119" i="2" s="1"/>
  <c r="R119" i="2" s="1"/>
  <c r="S119" i="2" s="1"/>
  <c r="D119" i="2"/>
  <c r="M118" i="2"/>
  <c r="P118" i="2" s="1"/>
  <c r="R118" i="2" s="1"/>
  <c r="S118" i="2" s="1"/>
  <c r="D118" i="2"/>
  <c r="M117" i="2"/>
  <c r="P117" i="2" s="1"/>
  <c r="R117" i="2" s="1"/>
  <c r="S117" i="2" s="1"/>
  <c r="D117" i="2"/>
  <c r="M116" i="2"/>
  <c r="P116" i="2" s="1"/>
  <c r="R116" i="2" s="1"/>
  <c r="S116" i="2" s="1"/>
  <c r="D116" i="2"/>
  <c r="M115" i="2"/>
  <c r="P115" i="2" s="1"/>
  <c r="R115" i="2" s="1"/>
  <c r="S115" i="2" s="1"/>
  <c r="D115" i="2"/>
  <c r="M114" i="2"/>
  <c r="P114" i="2" s="1"/>
  <c r="R114" i="2" s="1"/>
  <c r="S114" i="2" s="1"/>
  <c r="D114" i="2"/>
  <c r="M113" i="2"/>
  <c r="P113" i="2" s="1"/>
  <c r="R113" i="2" s="1"/>
  <c r="S113" i="2" s="1"/>
  <c r="D113" i="2"/>
  <c r="M112" i="2"/>
  <c r="P112" i="2" s="1"/>
  <c r="R112" i="2" s="1"/>
  <c r="S112" i="2" s="1"/>
  <c r="D112" i="2"/>
  <c r="M111" i="2"/>
  <c r="P111" i="2" s="1"/>
  <c r="R111" i="2" s="1"/>
  <c r="S111" i="2" s="1"/>
  <c r="D111" i="2"/>
  <c r="M110" i="2"/>
  <c r="P110" i="2" s="1"/>
  <c r="R110" i="2" s="1"/>
  <c r="S110" i="2" s="1"/>
  <c r="D110" i="2"/>
  <c r="M109" i="2"/>
  <c r="P109" i="2" s="1"/>
  <c r="R109" i="2" s="1"/>
  <c r="S109" i="2" s="1"/>
  <c r="D109" i="2"/>
  <c r="M108" i="2"/>
  <c r="P108" i="2" s="1"/>
  <c r="R108" i="2" s="1"/>
  <c r="S108" i="2" s="1"/>
  <c r="D108" i="2"/>
  <c r="M107" i="2"/>
  <c r="P107" i="2" s="1"/>
  <c r="R107" i="2" s="1"/>
  <c r="S107" i="2" s="1"/>
  <c r="D107" i="2"/>
  <c r="M106" i="2"/>
  <c r="P106" i="2" s="1"/>
  <c r="R106" i="2" s="1"/>
  <c r="S106" i="2" s="1"/>
  <c r="D106" i="2"/>
  <c r="M105" i="2"/>
  <c r="P105" i="2" s="1"/>
  <c r="R105" i="2" s="1"/>
  <c r="S105" i="2" s="1"/>
  <c r="D105" i="2"/>
  <c r="M104" i="2"/>
  <c r="P104" i="2" s="1"/>
  <c r="R104" i="2" s="1"/>
  <c r="S104" i="2" s="1"/>
  <c r="D104" i="2"/>
  <c r="M103" i="2"/>
  <c r="P103" i="2" s="1"/>
  <c r="R103" i="2" s="1"/>
  <c r="S103" i="2" s="1"/>
  <c r="D103" i="2"/>
  <c r="M102" i="2"/>
  <c r="P102" i="2" s="1"/>
  <c r="R102" i="2" s="1"/>
  <c r="S102" i="2" s="1"/>
  <c r="D102" i="2"/>
  <c r="M101" i="2"/>
  <c r="P101" i="2" s="1"/>
  <c r="R101" i="2" s="1"/>
  <c r="S101" i="2" s="1"/>
  <c r="D101" i="2"/>
  <c r="M100" i="2"/>
  <c r="P100" i="2" s="1"/>
  <c r="R100" i="2" s="1"/>
  <c r="S100" i="2" s="1"/>
  <c r="D100" i="2"/>
  <c r="M99" i="2"/>
  <c r="P99" i="2" s="1"/>
  <c r="R99" i="2" s="1"/>
  <c r="S99" i="2" s="1"/>
  <c r="D99" i="2"/>
  <c r="M98" i="2"/>
  <c r="P98" i="2" s="1"/>
  <c r="R98" i="2" s="1"/>
  <c r="S98" i="2" s="1"/>
  <c r="D98" i="2"/>
  <c r="M97" i="2"/>
  <c r="P97" i="2" s="1"/>
  <c r="R97" i="2" s="1"/>
  <c r="S97" i="2" s="1"/>
  <c r="D97" i="2"/>
  <c r="M96" i="2"/>
  <c r="P96" i="2" s="1"/>
  <c r="R96" i="2" s="1"/>
  <c r="S96" i="2" s="1"/>
  <c r="D96" i="2"/>
  <c r="M95" i="2"/>
  <c r="P95" i="2" s="1"/>
  <c r="R95" i="2" s="1"/>
  <c r="S95" i="2" s="1"/>
  <c r="D95" i="2"/>
  <c r="M94" i="2"/>
  <c r="P94" i="2" s="1"/>
  <c r="R94" i="2" s="1"/>
  <c r="S94" i="2" s="1"/>
  <c r="D94" i="2"/>
  <c r="M93" i="2"/>
  <c r="P93" i="2" s="1"/>
  <c r="R93" i="2" s="1"/>
  <c r="S93" i="2" s="1"/>
  <c r="D93" i="2"/>
  <c r="M92" i="2"/>
  <c r="P92" i="2" s="1"/>
  <c r="R92" i="2" s="1"/>
  <c r="S92" i="2" s="1"/>
  <c r="D92" i="2"/>
  <c r="M91" i="2"/>
  <c r="P91" i="2" s="1"/>
  <c r="R91" i="2" s="1"/>
  <c r="S91" i="2" s="1"/>
  <c r="D91" i="2"/>
  <c r="M90" i="2"/>
  <c r="P90" i="2" s="1"/>
  <c r="R90" i="2" s="1"/>
  <c r="S90" i="2" s="1"/>
  <c r="D90" i="2"/>
  <c r="M89" i="2"/>
  <c r="P89" i="2" s="1"/>
  <c r="R89" i="2" s="1"/>
  <c r="S89" i="2" s="1"/>
  <c r="D89" i="2"/>
  <c r="M88" i="2"/>
  <c r="P88" i="2" s="1"/>
  <c r="R88" i="2" s="1"/>
  <c r="S88" i="2" s="1"/>
  <c r="D88" i="2"/>
  <c r="M87" i="2"/>
  <c r="P87" i="2" s="1"/>
  <c r="R87" i="2" s="1"/>
  <c r="S87" i="2" s="1"/>
  <c r="D87" i="2"/>
  <c r="M86" i="2"/>
  <c r="P86" i="2" s="1"/>
  <c r="R86" i="2" s="1"/>
  <c r="S86" i="2" s="1"/>
  <c r="D86" i="2"/>
  <c r="M85" i="2"/>
  <c r="P85" i="2" s="1"/>
  <c r="R85" i="2" s="1"/>
  <c r="S85" i="2" s="1"/>
  <c r="D85" i="2"/>
  <c r="M84" i="2"/>
  <c r="P84" i="2" s="1"/>
  <c r="R84" i="2" s="1"/>
  <c r="S84" i="2" s="1"/>
  <c r="D84" i="2"/>
  <c r="M83" i="2"/>
  <c r="P83" i="2" s="1"/>
  <c r="R83" i="2" s="1"/>
  <c r="S83" i="2" s="1"/>
  <c r="D83" i="2"/>
  <c r="M82" i="2"/>
  <c r="P82" i="2" s="1"/>
  <c r="R82" i="2" s="1"/>
  <c r="S82" i="2" s="1"/>
  <c r="D82" i="2"/>
  <c r="M81" i="2"/>
  <c r="P81" i="2" s="1"/>
  <c r="R81" i="2" s="1"/>
  <c r="S81" i="2" s="1"/>
  <c r="D81" i="2"/>
  <c r="M80" i="2"/>
  <c r="P80" i="2" s="1"/>
  <c r="R80" i="2" s="1"/>
  <c r="S80" i="2" s="1"/>
  <c r="D80" i="2"/>
  <c r="M79" i="2"/>
  <c r="P79" i="2" s="1"/>
  <c r="R79" i="2" s="1"/>
  <c r="S79" i="2" s="1"/>
  <c r="D79" i="2"/>
  <c r="M78" i="2"/>
  <c r="P78" i="2" s="1"/>
  <c r="R78" i="2" s="1"/>
  <c r="S78" i="2" s="1"/>
  <c r="D78" i="2"/>
  <c r="M77" i="2"/>
  <c r="P77" i="2" s="1"/>
  <c r="R77" i="2" s="1"/>
  <c r="S77" i="2" s="1"/>
  <c r="D77" i="2"/>
  <c r="M76" i="2"/>
  <c r="P76" i="2" s="1"/>
  <c r="R76" i="2" s="1"/>
  <c r="S76" i="2" s="1"/>
  <c r="D76" i="2"/>
  <c r="M75" i="2"/>
  <c r="P75" i="2" s="1"/>
  <c r="R75" i="2" s="1"/>
  <c r="S75" i="2" s="1"/>
  <c r="D75" i="2"/>
  <c r="M74" i="2"/>
  <c r="P74" i="2" s="1"/>
  <c r="R74" i="2" s="1"/>
  <c r="S74" i="2" s="1"/>
  <c r="D74" i="2"/>
  <c r="M73" i="2"/>
  <c r="P73" i="2" s="1"/>
  <c r="R73" i="2" s="1"/>
  <c r="S73" i="2" s="1"/>
  <c r="D73" i="2"/>
  <c r="M72" i="2"/>
  <c r="P72" i="2" s="1"/>
  <c r="R72" i="2" s="1"/>
  <c r="S72" i="2" s="1"/>
  <c r="D72" i="2"/>
  <c r="M71" i="2"/>
  <c r="P71" i="2" s="1"/>
  <c r="R71" i="2" s="1"/>
  <c r="S71" i="2" s="1"/>
  <c r="D71" i="2"/>
  <c r="M70" i="2"/>
  <c r="P70" i="2" s="1"/>
  <c r="R70" i="2" s="1"/>
  <c r="S70" i="2" s="1"/>
  <c r="D70" i="2"/>
  <c r="M69" i="2"/>
  <c r="P69" i="2" s="1"/>
  <c r="R69" i="2" s="1"/>
  <c r="S69" i="2" s="1"/>
  <c r="D69" i="2"/>
  <c r="M68" i="2"/>
  <c r="P68" i="2" s="1"/>
  <c r="R68" i="2" s="1"/>
  <c r="S68" i="2" s="1"/>
  <c r="D68" i="2"/>
  <c r="M67" i="2"/>
  <c r="P67" i="2" s="1"/>
  <c r="R67" i="2" s="1"/>
  <c r="S67" i="2" s="1"/>
  <c r="D67" i="2"/>
  <c r="M66" i="2"/>
  <c r="P66" i="2" s="1"/>
  <c r="R66" i="2" s="1"/>
  <c r="S66" i="2" s="1"/>
  <c r="D66" i="2"/>
  <c r="M65" i="2"/>
  <c r="P65" i="2" s="1"/>
  <c r="R65" i="2" s="1"/>
  <c r="S65" i="2" s="1"/>
  <c r="D65" i="2"/>
  <c r="M64" i="2"/>
  <c r="P64" i="2" s="1"/>
  <c r="R64" i="2" s="1"/>
  <c r="S64" i="2" s="1"/>
  <c r="D64" i="2"/>
  <c r="M63" i="2"/>
  <c r="P63" i="2" s="1"/>
  <c r="R63" i="2" s="1"/>
  <c r="S63" i="2" s="1"/>
  <c r="D63" i="2"/>
  <c r="M62" i="2"/>
  <c r="P62" i="2" s="1"/>
  <c r="R62" i="2" s="1"/>
  <c r="S62" i="2" s="1"/>
  <c r="D62" i="2"/>
  <c r="M61" i="2"/>
  <c r="P61" i="2" s="1"/>
  <c r="R61" i="2" s="1"/>
  <c r="S61" i="2" s="1"/>
  <c r="D61" i="2"/>
  <c r="M60" i="2"/>
  <c r="P60" i="2" s="1"/>
  <c r="R60" i="2" s="1"/>
  <c r="S60" i="2" s="1"/>
  <c r="D60" i="2"/>
  <c r="M59" i="2"/>
  <c r="P59" i="2" s="1"/>
  <c r="R59" i="2" s="1"/>
  <c r="S59" i="2" s="1"/>
  <c r="D59" i="2"/>
  <c r="M58" i="2"/>
  <c r="P58" i="2" s="1"/>
  <c r="R58" i="2" s="1"/>
  <c r="S58" i="2" s="1"/>
  <c r="D58" i="2"/>
  <c r="M57" i="2"/>
  <c r="P57" i="2" s="1"/>
  <c r="R57" i="2" s="1"/>
  <c r="S57" i="2" s="1"/>
  <c r="D57" i="2"/>
  <c r="M56" i="2"/>
  <c r="P56" i="2" s="1"/>
  <c r="R56" i="2" s="1"/>
  <c r="S56" i="2" s="1"/>
  <c r="D56" i="2"/>
  <c r="M55" i="2"/>
  <c r="P55" i="2" s="1"/>
  <c r="R55" i="2" s="1"/>
  <c r="S55" i="2" s="1"/>
  <c r="D55" i="2"/>
  <c r="M54" i="2"/>
  <c r="P54" i="2" s="1"/>
  <c r="R54" i="2" s="1"/>
  <c r="S54" i="2" s="1"/>
  <c r="D54" i="2"/>
  <c r="M53" i="2"/>
  <c r="P53" i="2" s="1"/>
  <c r="R53" i="2" s="1"/>
  <c r="S53" i="2" s="1"/>
  <c r="D53" i="2"/>
  <c r="M52" i="2"/>
  <c r="P52" i="2" s="1"/>
  <c r="R52" i="2" s="1"/>
  <c r="S52" i="2" s="1"/>
  <c r="D52" i="2"/>
  <c r="M51" i="2"/>
  <c r="P51" i="2" s="1"/>
  <c r="R51" i="2" s="1"/>
  <c r="S51" i="2" s="1"/>
  <c r="D51" i="2"/>
  <c r="M50" i="2"/>
  <c r="P50" i="2" s="1"/>
  <c r="R50" i="2" s="1"/>
  <c r="S50" i="2" s="1"/>
  <c r="D50" i="2"/>
  <c r="M49" i="2"/>
  <c r="P49" i="2" s="1"/>
  <c r="R49" i="2" s="1"/>
  <c r="S49" i="2" s="1"/>
  <c r="D49" i="2"/>
  <c r="M48" i="2"/>
  <c r="P48" i="2" s="1"/>
  <c r="R48" i="2" s="1"/>
  <c r="S48" i="2" s="1"/>
  <c r="D48" i="2"/>
  <c r="M47" i="2"/>
  <c r="P47" i="2" s="1"/>
  <c r="R47" i="2" s="1"/>
  <c r="S47" i="2" s="1"/>
  <c r="D47" i="2"/>
  <c r="M46" i="2"/>
  <c r="P46" i="2" s="1"/>
  <c r="R46" i="2" s="1"/>
  <c r="S46" i="2" s="1"/>
  <c r="D46" i="2"/>
  <c r="M45" i="2"/>
  <c r="P45" i="2" s="1"/>
  <c r="R45" i="2" s="1"/>
  <c r="S45" i="2" s="1"/>
  <c r="D45" i="2"/>
  <c r="M44" i="2"/>
  <c r="P44" i="2" s="1"/>
  <c r="R44" i="2" s="1"/>
  <c r="S44" i="2" s="1"/>
  <c r="D44" i="2"/>
  <c r="M43" i="2"/>
  <c r="P43" i="2" s="1"/>
  <c r="R43" i="2" s="1"/>
  <c r="S43" i="2" s="1"/>
  <c r="D43" i="2"/>
  <c r="M42" i="2"/>
  <c r="P42" i="2" s="1"/>
  <c r="R42" i="2" s="1"/>
  <c r="S42" i="2" s="1"/>
  <c r="D42" i="2"/>
  <c r="M41" i="2"/>
  <c r="P41" i="2" s="1"/>
  <c r="R41" i="2" s="1"/>
  <c r="S41" i="2" s="1"/>
  <c r="D41" i="2"/>
  <c r="Q40" i="2"/>
  <c r="M40" i="2"/>
  <c r="P40" i="2" s="1"/>
  <c r="D40" i="2"/>
  <c r="M39" i="2"/>
  <c r="P39" i="2" s="1"/>
  <c r="R39" i="2" s="1"/>
  <c r="S39" i="2" s="1"/>
  <c r="D39" i="2"/>
  <c r="M38" i="2"/>
  <c r="P38" i="2" s="1"/>
  <c r="R38" i="2" s="1"/>
  <c r="S38" i="2" s="1"/>
  <c r="D38" i="2"/>
  <c r="M37" i="2"/>
  <c r="P37" i="2" s="1"/>
  <c r="R37" i="2" s="1"/>
  <c r="S37" i="2" s="1"/>
  <c r="D37" i="2"/>
  <c r="M36" i="2"/>
  <c r="P36" i="2" s="1"/>
  <c r="R36" i="2" s="1"/>
  <c r="S36" i="2" s="1"/>
  <c r="D36" i="2"/>
  <c r="M35" i="2"/>
  <c r="P35" i="2" s="1"/>
  <c r="R35" i="2" s="1"/>
  <c r="S35" i="2" s="1"/>
  <c r="D35" i="2"/>
  <c r="M34" i="2"/>
  <c r="P34" i="2" s="1"/>
  <c r="R34" i="2" s="1"/>
  <c r="S34" i="2" s="1"/>
  <c r="D34" i="2"/>
  <c r="Q33" i="2"/>
  <c r="M33" i="2"/>
  <c r="P33" i="2" s="1"/>
  <c r="D33" i="2"/>
  <c r="M32" i="2"/>
  <c r="P32" i="2" s="1"/>
  <c r="R32" i="2" s="1"/>
  <c r="S32" i="2" s="1"/>
  <c r="D32" i="2"/>
  <c r="M31" i="2"/>
  <c r="P31" i="2" s="1"/>
  <c r="R31" i="2" s="1"/>
  <c r="S31" i="2" s="1"/>
  <c r="D31" i="2"/>
  <c r="M30" i="2"/>
  <c r="P30" i="2" s="1"/>
  <c r="R30" i="2" s="1"/>
  <c r="S30" i="2" s="1"/>
  <c r="D30" i="2"/>
  <c r="M29" i="2"/>
  <c r="P29" i="2" s="1"/>
  <c r="R29" i="2" s="1"/>
  <c r="S29" i="2" s="1"/>
  <c r="D29" i="2"/>
  <c r="M28" i="2"/>
  <c r="P28" i="2" s="1"/>
  <c r="R28" i="2" s="1"/>
  <c r="S28" i="2" s="1"/>
  <c r="D28" i="2"/>
  <c r="M27" i="2"/>
  <c r="P27" i="2" s="1"/>
  <c r="R27" i="2" s="1"/>
  <c r="S27" i="2" s="1"/>
  <c r="D27" i="2"/>
  <c r="M26" i="2"/>
  <c r="P26" i="2" s="1"/>
  <c r="R26" i="2" s="1"/>
  <c r="S26" i="2" s="1"/>
  <c r="D26" i="2"/>
  <c r="M25" i="2"/>
  <c r="P25" i="2" s="1"/>
  <c r="R25" i="2" s="1"/>
  <c r="S25" i="2" s="1"/>
  <c r="D25" i="2"/>
  <c r="M24" i="2"/>
  <c r="P24" i="2" s="1"/>
  <c r="R24" i="2" s="1"/>
  <c r="S24" i="2" s="1"/>
  <c r="D24" i="2"/>
  <c r="M23" i="2"/>
  <c r="P23" i="2" s="1"/>
  <c r="R23" i="2" s="1"/>
  <c r="S23" i="2" s="1"/>
  <c r="D23" i="2"/>
  <c r="M22" i="2"/>
  <c r="P22" i="2" s="1"/>
  <c r="R22" i="2" s="1"/>
  <c r="S22" i="2" s="1"/>
  <c r="D22" i="2"/>
  <c r="M21" i="2"/>
  <c r="P21" i="2" s="1"/>
  <c r="R21" i="2" s="1"/>
  <c r="S21" i="2" s="1"/>
  <c r="D21" i="2"/>
  <c r="M20" i="2"/>
  <c r="P20" i="2" s="1"/>
  <c r="R20" i="2" s="1"/>
  <c r="S20" i="2" s="1"/>
  <c r="D20" i="2"/>
  <c r="M19" i="2"/>
  <c r="P19" i="2" s="1"/>
  <c r="R19" i="2" s="1"/>
  <c r="S19" i="2" s="1"/>
  <c r="D19" i="2"/>
  <c r="M18" i="2"/>
  <c r="P18" i="2" s="1"/>
  <c r="R18" i="2" s="1"/>
  <c r="S18" i="2" s="1"/>
  <c r="D18" i="2"/>
  <c r="M17" i="2"/>
  <c r="P17" i="2" s="1"/>
  <c r="R17" i="2" s="1"/>
  <c r="S17" i="2" s="1"/>
  <c r="D17" i="2"/>
  <c r="M16" i="2"/>
  <c r="P16" i="2" s="1"/>
  <c r="R16" i="2" s="1"/>
  <c r="S16" i="2" s="1"/>
  <c r="D16" i="2"/>
  <c r="M15" i="2"/>
  <c r="P15" i="2" s="1"/>
  <c r="R15" i="2" s="1"/>
  <c r="S15" i="2" s="1"/>
  <c r="D15" i="2"/>
  <c r="M14" i="2"/>
  <c r="P14" i="2" s="1"/>
  <c r="R14" i="2" s="1"/>
  <c r="S14" i="2" s="1"/>
  <c r="D14" i="2"/>
  <c r="M13" i="2"/>
  <c r="P13" i="2" s="1"/>
  <c r="R13" i="2" s="1"/>
  <c r="S13" i="2" s="1"/>
  <c r="D13" i="2"/>
  <c r="M12" i="2"/>
  <c r="P12" i="2" s="1"/>
  <c r="R12" i="2" s="1"/>
  <c r="S12" i="2" s="1"/>
  <c r="D12" i="2"/>
  <c r="M11" i="2"/>
  <c r="P11" i="2" s="1"/>
  <c r="R11" i="2" s="1"/>
  <c r="S11" i="2" s="1"/>
  <c r="D11" i="2"/>
  <c r="M10" i="2"/>
  <c r="P10" i="2" s="1"/>
  <c r="R10" i="2" s="1"/>
  <c r="S10" i="2" s="1"/>
  <c r="D10" i="2"/>
  <c r="M9" i="2"/>
  <c r="P9" i="2" s="1"/>
  <c r="R9" i="2" s="1"/>
  <c r="S9" i="2" s="1"/>
  <c r="D9" i="2"/>
  <c r="M8" i="2"/>
  <c r="P8" i="2" s="1"/>
  <c r="R8" i="2" s="1"/>
  <c r="S8" i="2" s="1"/>
  <c r="D8" i="2"/>
  <c r="M7" i="2"/>
  <c r="P7" i="2" s="1"/>
  <c r="R7" i="2" s="1"/>
  <c r="S7" i="2" s="1"/>
  <c r="D7" i="2"/>
  <c r="M6" i="2"/>
  <c r="P6" i="2" s="1"/>
  <c r="R6" i="2" s="1"/>
  <c r="S6" i="2" s="1"/>
  <c r="D6" i="2"/>
  <c r="P5" i="2"/>
  <c r="R5" i="2" s="1"/>
  <c r="S5" i="2" s="1"/>
  <c r="D5" i="2"/>
  <c r="M4" i="2"/>
  <c r="P4" i="2" s="1"/>
  <c r="R4" i="2" s="1"/>
  <c r="S4" i="2" s="1"/>
  <c r="D4" i="2"/>
  <c r="M3" i="2"/>
  <c r="P3" i="2" s="1"/>
  <c r="R3" i="2" s="1"/>
  <c r="S3" i="2" s="1"/>
  <c r="D3" i="2"/>
  <c r="M2" i="2"/>
  <c r="P2" i="2" s="1"/>
  <c r="R2" i="2" s="1"/>
  <c r="S2" i="2" s="1"/>
  <c r="D2" i="2"/>
  <c r="M12" i="1"/>
  <c r="P12" i="1" s="1"/>
  <c r="R12" i="1" s="1"/>
  <c r="G12" i="1"/>
  <c r="D12" i="1"/>
  <c r="M11" i="1"/>
  <c r="P11" i="1" s="1"/>
  <c r="R11" i="1" s="1"/>
  <c r="S11" i="1" s="1"/>
  <c r="G11" i="1"/>
  <c r="D11" i="1"/>
  <c r="M10" i="1"/>
  <c r="P10" i="1" s="1"/>
  <c r="R10" i="1" s="1"/>
  <c r="G10" i="1"/>
  <c r="D10" i="1"/>
  <c r="M9" i="1"/>
  <c r="P9" i="1" s="1"/>
  <c r="R9" i="1" s="1"/>
  <c r="G9" i="1"/>
  <c r="D9" i="1"/>
  <c r="M8" i="1"/>
  <c r="P8" i="1" s="1"/>
  <c r="R8" i="1" s="1"/>
  <c r="S8" i="1" s="1"/>
  <c r="G8" i="1"/>
  <c r="D8" i="1"/>
  <c r="M7" i="1"/>
  <c r="P7" i="1" s="1"/>
  <c r="G7" i="1"/>
  <c r="D7" i="1"/>
  <c r="M6" i="1"/>
  <c r="P6" i="1" s="1"/>
  <c r="R6" i="1" s="1"/>
  <c r="S6" i="1" s="1"/>
  <c r="G6" i="1"/>
  <c r="D6" i="1"/>
  <c r="M5" i="1"/>
  <c r="P5" i="1" s="1"/>
  <c r="R5" i="1" s="1"/>
  <c r="S5" i="1" s="1"/>
  <c r="G5" i="1"/>
  <c r="D5" i="1"/>
  <c r="M4" i="1"/>
  <c r="P4" i="1" s="1"/>
  <c r="R4" i="1" s="1"/>
  <c r="S4" i="1" s="1"/>
  <c r="G4" i="1"/>
  <c r="D4" i="1"/>
  <c r="M3" i="1"/>
  <c r="P3" i="1" s="1"/>
  <c r="R3" i="1" s="1"/>
  <c r="S3" i="1" s="1"/>
  <c r="G3" i="1"/>
  <c r="D3" i="1"/>
  <c r="R2" i="1"/>
  <c r="S2" i="1" s="1"/>
  <c r="M2" i="1"/>
  <c r="G2" i="1"/>
  <c r="D2" i="1"/>
  <c r="R7" i="1" l="1"/>
  <c r="R33" i="2"/>
  <c r="S33" i="2" s="1"/>
  <c r="R40" i="2"/>
  <c r="S40" i="2" s="1"/>
</calcChain>
</file>

<file path=xl/sharedStrings.xml><?xml version="1.0" encoding="utf-8"?>
<sst xmlns="http://schemas.openxmlformats.org/spreadsheetml/2006/main" count="1912" uniqueCount="526">
  <si>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</si>
  <si>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</si>
  <si>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</si>
  <si>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</si>
  <si>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</si>
  <si>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</si>
  <si>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</si>
  <si>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</si>
  <si>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</si>
  <si>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</si>
  <si>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</si>
  <si>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</si>
  <si>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</si>
  <si>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</si>
  <si>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</si>
  <si>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</si>
  <si>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</si>
  <si>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</si>
  <si>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</si>
  <si>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</si>
  <si>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</si>
  <si>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</si>
  <si>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</si>
  <si>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BUENO BARATO 2B</t>
  </si>
  <si>
    <t>AUTOMERCADO EXPRESS 2707 C.A</t>
  </si>
  <si>
    <t>03052022FF</t>
  </si>
  <si>
    <t xml:space="preserve">14 AVO CORTE </t>
  </si>
  <si>
    <t>INVERSIONES ICE SURPRISE S&amp;Y,C.A</t>
  </si>
  <si>
    <t>03052022ug</t>
  </si>
  <si>
    <t>03052022NN</t>
  </si>
  <si>
    <t>06052022C</t>
  </si>
  <si>
    <t>15 AVO CORTE</t>
  </si>
  <si>
    <t>09052022gr</t>
  </si>
  <si>
    <t>09052022HI</t>
  </si>
  <si>
    <t>07052022OO</t>
  </si>
  <si>
    <t>13052022eo</t>
  </si>
  <si>
    <t>14052022j</t>
  </si>
  <si>
    <t>13052022hh</t>
  </si>
  <si>
    <t>12052022EE</t>
  </si>
  <si>
    <t>abril</t>
  </si>
  <si>
    <t>01042022NS</t>
  </si>
  <si>
    <t>PAGADO</t>
  </si>
  <si>
    <t xml:space="preserve">HIPERMODELO </t>
  </si>
  <si>
    <t>0204202hi</t>
  </si>
  <si>
    <t>18042022DZ</t>
  </si>
  <si>
    <t>PENDIENTE</t>
  </si>
  <si>
    <t>18042022S</t>
  </si>
  <si>
    <t>19042022SI</t>
  </si>
  <si>
    <t>13 VO CORTE</t>
  </si>
  <si>
    <t>04042022E</t>
  </si>
  <si>
    <t>12042022j</t>
  </si>
  <si>
    <t>18042022D</t>
  </si>
  <si>
    <t>23042022DC</t>
  </si>
  <si>
    <t>26042022MM</t>
  </si>
  <si>
    <t>26042022ED</t>
  </si>
  <si>
    <t>29042022SS</t>
  </si>
  <si>
    <t>14 AVO CORTE</t>
  </si>
  <si>
    <t>29042022SI</t>
  </si>
  <si>
    <t>29042022SX</t>
  </si>
  <si>
    <t>06042022VI</t>
  </si>
  <si>
    <t>06042022FF</t>
  </si>
  <si>
    <t>ALIMENTOS EVORA</t>
  </si>
  <si>
    <t>05012022J</t>
  </si>
  <si>
    <t xml:space="preserve">CRUCE BIOPAGO MES ENERO </t>
  </si>
  <si>
    <t>04012022A</t>
  </si>
  <si>
    <t>03012022FF</t>
  </si>
  <si>
    <t>10012022F</t>
  </si>
  <si>
    <t>08012022ÑP</t>
  </si>
  <si>
    <t>RECB 3777</t>
  </si>
  <si>
    <t>08012022MM</t>
  </si>
  <si>
    <t>07012022G</t>
  </si>
  <si>
    <t>06012022TF</t>
  </si>
  <si>
    <t>DEV 122</t>
  </si>
  <si>
    <t>06012022SS</t>
  </si>
  <si>
    <t>06012022A</t>
  </si>
  <si>
    <t>06012022UC</t>
  </si>
  <si>
    <t>06012022EB</t>
  </si>
  <si>
    <t>DEV 121</t>
  </si>
  <si>
    <t>06012022B</t>
  </si>
  <si>
    <t>06012022EU</t>
  </si>
  <si>
    <t>04012022RD</t>
  </si>
  <si>
    <t>DEV 120</t>
  </si>
  <si>
    <t>03012022DI</t>
  </si>
  <si>
    <t>03012022R</t>
  </si>
  <si>
    <t>03012022RR</t>
  </si>
  <si>
    <t>03012022N</t>
  </si>
  <si>
    <t>03012022EE</t>
  </si>
  <si>
    <t>DEV 119</t>
  </si>
  <si>
    <t>15012022F</t>
  </si>
  <si>
    <t>11012022N</t>
  </si>
  <si>
    <t>11012022YG</t>
  </si>
  <si>
    <t>11012022NN</t>
  </si>
  <si>
    <t>11012022KM</t>
  </si>
  <si>
    <t>11012022ER</t>
  </si>
  <si>
    <t>11012022K</t>
  </si>
  <si>
    <t>11012022LK</t>
  </si>
  <si>
    <t>12012022E</t>
  </si>
  <si>
    <t>14012020C</t>
  </si>
  <si>
    <t>14012022LL</t>
  </si>
  <si>
    <t>RECB 4152; RECB 4188</t>
  </si>
  <si>
    <t>15/3/2022; 18/3/2022</t>
  </si>
  <si>
    <t>14012022G</t>
  </si>
  <si>
    <t>DEV 123</t>
  </si>
  <si>
    <t>14012022N</t>
  </si>
  <si>
    <t>14012022O</t>
  </si>
  <si>
    <t>17012022j</t>
  </si>
  <si>
    <t>RECB 4246</t>
  </si>
  <si>
    <t>DEV 124</t>
  </si>
  <si>
    <t>17012022LI</t>
  </si>
  <si>
    <t>RECB 4188</t>
  </si>
  <si>
    <t>17012022VI</t>
  </si>
  <si>
    <t>17012022D</t>
  </si>
  <si>
    <t>RECB 3777; RECB 4188</t>
  </si>
  <si>
    <t>3/2/2022; 18/3/2022</t>
  </si>
  <si>
    <t>18012022G</t>
  </si>
  <si>
    <t>18012022d</t>
  </si>
  <si>
    <t>19012022E</t>
  </si>
  <si>
    <t>19012022b</t>
  </si>
  <si>
    <t>20012022AO</t>
  </si>
  <si>
    <t>RECB 4411</t>
  </si>
  <si>
    <t>20012022SN</t>
  </si>
  <si>
    <t>20012022a</t>
  </si>
  <si>
    <t>19012022D</t>
  </si>
  <si>
    <t>DEV 125</t>
  </si>
  <si>
    <t>18012022BA</t>
  </si>
  <si>
    <t>18012022ÑA</t>
  </si>
  <si>
    <t>22012022e</t>
  </si>
  <si>
    <t>22012022f</t>
  </si>
  <si>
    <t>22012022HH</t>
  </si>
  <si>
    <t>22012022b</t>
  </si>
  <si>
    <t>20012022CX</t>
  </si>
  <si>
    <t>21012022UB</t>
  </si>
  <si>
    <t>21012022UI</t>
  </si>
  <si>
    <t>21012022EM</t>
  </si>
  <si>
    <t>N.E. 110100000003</t>
  </si>
  <si>
    <t>21012022DQ</t>
  </si>
  <si>
    <t>21012022AA</t>
  </si>
  <si>
    <t>DEV 126</t>
  </si>
  <si>
    <t>21012022d</t>
  </si>
  <si>
    <t>20012022F</t>
  </si>
  <si>
    <t>25012022B</t>
  </si>
  <si>
    <t>25012022D</t>
  </si>
  <si>
    <t>22012022NC</t>
  </si>
  <si>
    <t>25012022H</t>
  </si>
  <si>
    <t>25012022RF</t>
  </si>
  <si>
    <t>25012022VF</t>
  </si>
  <si>
    <t>DEV 127</t>
  </si>
  <si>
    <t>25012022FO</t>
  </si>
  <si>
    <t>25012022LO</t>
  </si>
  <si>
    <t>25012022VQ</t>
  </si>
  <si>
    <t>26012022d</t>
  </si>
  <si>
    <t>27012022d</t>
  </si>
  <si>
    <t>29012022L</t>
  </si>
  <si>
    <t>29012022LI</t>
  </si>
  <si>
    <t>28012022FC</t>
  </si>
  <si>
    <t>28012022BB</t>
  </si>
  <si>
    <t>28012022SE</t>
  </si>
  <si>
    <t>28012022ER</t>
  </si>
  <si>
    <t>28012022EI</t>
  </si>
  <si>
    <t>28012022B</t>
  </si>
  <si>
    <t>E26012022C</t>
  </si>
  <si>
    <t>27012022pñ</t>
  </si>
  <si>
    <t xml:space="preserve">la factura era de lagunetica </t>
  </si>
  <si>
    <t>010121MM</t>
  </si>
  <si>
    <t>03012022A</t>
  </si>
  <si>
    <t>DEV 118</t>
  </si>
  <si>
    <t>19012022J</t>
  </si>
  <si>
    <t>31012022W</t>
  </si>
  <si>
    <t>31012022V</t>
  </si>
  <si>
    <t>05022022VK</t>
  </si>
  <si>
    <t>DEV 130</t>
  </si>
  <si>
    <t>05022022A</t>
  </si>
  <si>
    <t>04022022g</t>
  </si>
  <si>
    <t>E01022022F</t>
  </si>
  <si>
    <t>DEV 128</t>
  </si>
  <si>
    <t>05022022XX</t>
  </si>
  <si>
    <t>02022022J</t>
  </si>
  <si>
    <t>DEV 1492</t>
  </si>
  <si>
    <t>01022022A</t>
  </si>
  <si>
    <t>01022022D</t>
  </si>
  <si>
    <t>E01022022C</t>
  </si>
  <si>
    <t>01022022LI</t>
  </si>
  <si>
    <t>01022022N</t>
  </si>
  <si>
    <t>01022022SR</t>
  </si>
  <si>
    <t>01022022GA</t>
  </si>
  <si>
    <t>02022022FFF</t>
  </si>
  <si>
    <t>02022022RC</t>
  </si>
  <si>
    <t>02022022YH</t>
  </si>
  <si>
    <t>02022022VZ</t>
  </si>
  <si>
    <t>DEV 129</t>
  </si>
  <si>
    <t>02022022UUO</t>
  </si>
  <si>
    <t>03022022EL</t>
  </si>
  <si>
    <t>04022022RA</t>
  </si>
  <si>
    <t>04022022EE</t>
  </si>
  <si>
    <t>DEV 132</t>
  </si>
  <si>
    <t>04022022FC</t>
  </si>
  <si>
    <t>DEV 133</t>
  </si>
  <si>
    <t>04022022D</t>
  </si>
  <si>
    <t>08022022L</t>
  </si>
  <si>
    <t>DEV 0021</t>
  </si>
  <si>
    <t>08022022FX</t>
  </si>
  <si>
    <t>08022022D</t>
  </si>
  <si>
    <t>08022022tf</t>
  </si>
  <si>
    <t>08022022kj</t>
  </si>
  <si>
    <t>07022022FR</t>
  </si>
  <si>
    <t>DEV 134</t>
  </si>
  <si>
    <t>08022022SL</t>
  </si>
  <si>
    <t>08022022c</t>
  </si>
  <si>
    <t>08022022a</t>
  </si>
  <si>
    <t>09022022k</t>
  </si>
  <si>
    <t>10022022c</t>
  </si>
  <si>
    <t>10022022KO</t>
  </si>
  <si>
    <t>09022022FI</t>
  </si>
  <si>
    <t>12022022CV</t>
  </si>
  <si>
    <t>12022022gb</t>
  </si>
  <si>
    <t>12022022H</t>
  </si>
  <si>
    <t>12022022cx</t>
  </si>
  <si>
    <t>12022022LQ</t>
  </si>
  <si>
    <t>11022022IN</t>
  </si>
  <si>
    <t>11022022FL</t>
  </si>
  <si>
    <t>11022022VI</t>
  </si>
  <si>
    <t>11022022GA</t>
  </si>
  <si>
    <t>11022022ll</t>
  </si>
  <si>
    <t>15022022D</t>
  </si>
  <si>
    <t>15022022H</t>
  </si>
  <si>
    <t>E15022022SE</t>
  </si>
  <si>
    <t>15022022ER</t>
  </si>
  <si>
    <t>15022022FV</t>
  </si>
  <si>
    <t>14022022NV</t>
  </si>
  <si>
    <t>15022022LL</t>
  </si>
  <si>
    <t>17022022B</t>
  </si>
  <si>
    <t>16022022a</t>
  </si>
  <si>
    <t>19022022AA</t>
  </si>
  <si>
    <t>19022022B</t>
  </si>
  <si>
    <t>18022022EW</t>
  </si>
  <si>
    <t>18022022B</t>
  </si>
  <si>
    <t>19022022EVT</t>
  </si>
  <si>
    <t>19022022ED</t>
  </si>
  <si>
    <t>19022022A</t>
  </si>
  <si>
    <t>18022022RI</t>
  </si>
  <si>
    <t>18022022YB</t>
  </si>
  <si>
    <t>18022022RF</t>
  </si>
  <si>
    <t>18022022VC</t>
  </si>
  <si>
    <t>18022022UU</t>
  </si>
  <si>
    <t>18022022UH</t>
  </si>
  <si>
    <t>10022022P</t>
  </si>
  <si>
    <t>17022022ev</t>
  </si>
  <si>
    <t>18022022P</t>
  </si>
  <si>
    <t>21022022X</t>
  </si>
  <si>
    <t>21022022RE</t>
  </si>
  <si>
    <t>21022022ELL</t>
  </si>
  <si>
    <t>21022022U</t>
  </si>
  <si>
    <t>DEV 138</t>
  </si>
  <si>
    <t>21022022G</t>
  </si>
  <si>
    <t>21022022LI</t>
  </si>
  <si>
    <t>22022022a</t>
  </si>
  <si>
    <t>19022022ws</t>
  </si>
  <si>
    <t>23022022b</t>
  </si>
  <si>
    <t>26022022D</t>
  </si>
  <si>
    <t>26022022L</t>
  </si>
  <si>
    <t>25022022FV</t>
  </si>
  <si>
    <t>25022022SW</t>
  </si>
  <si>
    <t>25022022KZ</t>
  </si>
  <si>
    <t>25022022HH</t>
  </si>
  <si>
    <t>25022022VI</t>
  </si>
  <si>
    <t>24022022s</t>
  </si>
  <si>
    <t>26022022LE</t>
  </si>
  <si>
    <t>26022022RXF</t>
  </si>
  <si>
    <t>01032022ER</t>
  </si>
  <si>
    <t>01032022NI</t>
  </si>
  <si>
    <t>01032022D</t>
  </si>
  <si>
    <t>02032022B</t>
  </si>
  <si>
    <t>02032022NF</t>
  </si>
  <si>
    <t>02032022VV</t>
  </si>
  <si>
    <t>02032022ED</t>
  </si>
  <si>
    <t>03032022C</t>
  </si>
  <si>
    <t>05032022LJ</t>
  </si>
  <si>
    <t>05032022IK</t>
  </si>
  <si>
    <t>DEV 143</t>
  </si>
  <si>
    <t>04032022CI</t>
  </si>
  <si>
    <t>04032022SS</t>
  </si>
  <si>
    <t>DEV 142</t>
  </si>
  <si>
    <t>04032022OI</t>
  </si>
  <si>
    <t>04032022NII</t>
  </si>
  <si>
    <t>04032022B</t>
  </si>
  <si>
    <t>05032022F</t>
  </si>
  <si>
    <t>05032022A</t>
  </si>
  <si>
    <t>DEV 144</t>
  </si>
  <si>
    <t>03032022ev</t>
  </si>
  <si>
    <t>09032022C</t>
  </si>
  <si>
    <t>08032022T</t>
  </si>
  <si>
    <t>08032022FKK</t>
  </si>
  <si>
    <t>08032022LO</t>
  </si>
  <si>
    <t>DEV 145</t>
  </si>
  <si>
    <t>E08032022LL</t>
  </si>
  <si>
    <t>08032022SN</t>
  </si>
  <si>
    <t>08032022FI</t>
  </si>
  <si>
    <t>08032022LN</t>
  </si>
  <si>
    <t>10032022N</t>
  </si>
  <si>
    <t>10032022EW</t>
  </si>
  <si>
    <t>10032022a</t>
  </si>
  <si>
    <t>11032022B</t>
  </si>
  <si>
    <t>11032022BZ</t>
  </si>
  <si>
    <t>11032022R</t>
  </si>
  <si>
    <t>11032022EÑ</t>
  </si>
  <si>
    <t>11032022ED</t>
  </si>
  <si>
    <t>12032022XX</t>
  </si>
  <si>
    <t>12032022VD</t>
  </si>
  <si>
    <t>12032022K</t>
  </si>
  <si>
    <t>15032022b</t>
  </si>
  <si>
    <t>15032022c</t>
  </si>
  <si>
    <t>16032022E</t>
  </si>
  <si>
    <t>14032022EN</t>
  </si>
  <si>
    <t>15032022ES</t>
  </si>
  <si>
    <t>15032022ER</t>
  </si>
  <si>
    <t>15032022ED</t>
  </si>
  <si>
    <t>14032022I</t>
  </si>
  <si>
    <t>15032022CO</t>
  </si>
  <si>
    <t>15032022EL</t>
  </si>
  <si>
    <t>15032022CI</t>
  </si>
  <si>
    <t>16032022SN</t>
  </si>
  <si>
    <t>17032022C</t>
  </si>
  <si>
    <t>18032022B</t>
  </si>
  <si>
    <t>18032022SW</t>
  </si>
  <si>
    <t>18032022CO</t>
  </si>
  <si>
    <t>18032022RI</t>
  </si>
  <si>
    <t>18032022EL</t>
  </si>
  <si>
    <t>18032022VO</t>
  </si>
  <si>
    <t>18032022VS</t>
  </si>
  <si>
    <t>18032022ES</t>
  </si>
  <si>
    <t>19032022FV</t>
  </si>
  <si>
    <t>17032022xa</t>
  </si>
  <si>
    <t>14032022II</t>
  </si>
  <si>
    <t>22032022EP</t>
  </si>
  <si>
    <t>DEV 152</t>
  </si>
  <si>
    <t>22.03/2022</t>
  </si>
  <si>
    <t>22032022R</t>
  </si>
  <si>
    <t>22032022A</t>
  </si>
  <si>
    <t>22032022m</t>
  </si>
  <si>
    <t>22032022SN</t>
  </si>
  <si>
    <t>E22032022A</t>
  </si>
  <si>
    <t>22032022FF</t>
  </si>
  <si>
    <t>23032022G</t>
  </si>
  <si>
    <t>25032022l</t>
  </si>
  <si>
    <t>25032022A</t>
  </si>
  <si>
    <t>26032022A</t>
  </si>
  <si>
    <t>26032022EX</t>
  </si>
  <si>
    <t>28062022VI</t>
  </si>
  <si>
    <t>28032022RI</t>
  </si>
  <si>
    <t>26032022WI</t>
  </si>
  <si>
    <t>DEV 155</t>
  </si>
  <si>
    <t>25032022KKK</t>
  </si>
  <si>
    <t>25032022WI</t>
  </si>
  <si>
    <t>25032022IW</t>
  </si>
  <si>
    <t>25032022VO</t>
  </si>
  <si>
    <t>25032022RR</t>
  </si>
  <si>
    <t>25032022pi</t>
  </si>
  <si>
    <t>30032022D</t>
  </si>
  <si>
    <t>29032022YY</t>
  </si>
  <si>
    <t>29032022NN</t>
  </si>
  <si>
    <t>29032022SS</t>
  </si>
  <si>
    <t>DEV 29032022SS</t>
  </si>
  <si>
    <t>31032022vr</t>
  </si>
  <si>
    <t>31032022SNO</t>
  </si>
  <si>
    <t>31032022A</t>
  </si>
  <si>
    <t>31032022zc</t>
  </si>
  <si>
    <t>06042022b</t>
  </si>
  <si>
    <t>05042022C</t>
  </si>
  <si>
    <t>DEV 05042022C</t>
  </si>
  <si>
    <t>05042022IV</t>
  </si>
  <si>
    <t>04042022D</t>
  </si>
  <si>
    <t>04042022F</t>
  </si>
  <si>
    <t>05042022CI</t>
  </si>
  <si>
    <t>05042022VE</t>
  </si>
  <si>
    <t>05042022ON</t>
  </si>
  <si>
    <t>04042022M</t>
  </si>
  <si>
    <t>09042022E</t>
  </si>
  <si>
    <t>09042022B</t>
  </si>
  <si>
    <t>07042022b</t>
  </si>
  <si>
    <t>12042022b</t>
  </si>
  <si>
    <t>E00000018</t>
  </si>
  <si>
    <t>E00000019</t>
  </si>
  <si>
    <t>13042022C</t>
  </si>
  <si>
    <t>14042022VO</t>
  </si>
  <si>
    <t>14042022DS</t>
  </si>
  <si>
    <t>11042022WI</t>
  </si>
  <si>
    <t>16042022a</t>
  </si>
  <si>
    <t>17042022c</t>
  </si>
  <si>
    <t>15042022C</t>
  </si>
  <si>
    <t>08042022qc</t>
  </si>
  <si>
    <t>18042022jh</t>
  </si>
  <si>
    <t>18042022cc</t>
  </si>
  <si>
    <t>dev 165</t>
  </si>
  <si>
    <t>18042022K</t>
  </si>
  <si>
    <t>18042022ol</t>
  </si>
  <si>
    <t>DEV 18042022ol</t>
  </si>
  <si>
    <t>18042022N</t>
  </si>
  <si>
    <t>18042022XX</t>
  </si>
  <si>
    <t>19042022A</t>
  </si>
  <si>
    <t>19042022D</t>
  </si>
  <si>
    <t>11042022SN</t>
  </si>
  <si>
    <t>E804202204</t>
  </si>
  <si>
    <t>23042022RR</t>
  </si>
  <si>
    <t>22042022WE</t>
  </si>
  <si>
    <t>22042022WV</t>
  </si>
  <si>
    <t>22042022OI</t>
  </si>
  <si>
    <t>22042022DI</t>
  </si>
  <si>
    <t>22042022DE</t>
  </si>
  <si>
    <t>22042022B</t>
  </si>
  <si>
    <t>23042022D</t>
  </si>
  <si>
    <t>25042022D</t>
  </si>
  <si>
    <t>21042022ÑÑ</t>
  </si>
  <si>
    <t>18042022J</t>
  </si>
  <si>
    <t>19042022XX</t>
  </si>
  <si>
    <t>DEV 164</t>
  </si>
  <si>
    <t>25042022DS</t>
  </si>
  <si>
    <t>E25042022D</t>
  </si>
  <si>
    <t>25042022E</t>
  </si>
  <si>
    <t>25042022PO</t>
  </si>
  <si>
    <t>DEV 168</t>
  </si>
  <si>
    <t>20042022EC</t>
  </si>
  <si>
    <t>E26042022a</t>
  </si>
  <si>
    <t>27042022BB</t>
  </si>
  <si>
    <t>26042022I</t>
  </si>
  <si>
    <t>28042022I</t>
  </si>
  <si>
    <t>28042021I</t>
  </si>
  <si>
    <t>28042022BC</t>
  </si>
  <si>
    <t>30042022ff</t>
  </si>
  <si>
    <t>30042022L</t>
  </si>
  <si>
    <t>30042022A</t>
  </si>
  <si>
    <t>DEV 30042022A</t>
  </si>
  <si>
    <t>30042022c</t>
  </si>
  <si>
    <t>29042022O</t>
  </si>
  <si>
    <t>29042022ES</t>
  </si>
  <si>
    <t>29042022IN</t>
  </si>
  <si>
    <t>DEV 171</t>
  </si>
  <si>
    <t>29042022OV</t>
  </si>
  <si>
    <t>29042022IV</t>
  </si>
  <si>
    <t>29042022DI</t>
  </si>
  <si>
    <t>28042022ue</t>
  </si>
  <si>
    <t>30042022AW</t>
  </si>
  <si>
    <t>02052022E</t>
  </si>
  <si>
    <t>02052022ER</t>
  </si>
  <si>
    <t>02052022LN</t>
  </si>
  <si>
    <t>02052022SO</t>
  </si>
  <si>
    <t>03052022B</t>
  </si>
  <si>
    <t>03052022a</t>
  </si>
  <si>
    <t>03052022SZ</t>
  </si>
  <si>
    <t>03052022jk</t>
  </si>
  <si>
    <t>05052022a</t>
  </si>
  <si>
    <t>06052022D</t>
  </si>
  <si>
    <t>06052022SF</t>
  </si>
  <si>
    <t>07062022D</t>
  </si>
  <si>
    <t>09052022mt</t>
  </si>
  <si>
    <t>09052022DEW</t>
  </si>
  <si>
    <t>09052022uj</t>
  </si>
  <si>
    <t>09052022ol</t>
  </si>
  <si>
    <t>09052022jh</t>
  </si>
  <si>
    <t>DEV 176</t>
  </si>
  <si>
    <t>09052022WWW</t>
  </si>
  <si>
    <t>DEV 177</t>
  </si>
  <si>
    <t>09052022m</t>
  </si>
  <si>
    <t>06052022KK</t>
  </si>
  <si>
    <t>06052022CC</t>
  </si>
  <si>
    <t>DEV 06052022CC</t>
  </si>
  <si>
    <t>06052022HH</t>
  </si>
  <si>
    <t>06052022FE</t>
  </si>
  <si>
    <t>06052022NN.</t>
  </si>
  <si>
    <t>06052022BB</t>
  </si>
  <si>
    <t>07052022DD</t>
  </si>
  <si>
    <t>09052022C</t>
  </si>
  <si>
    <t>10052022A</t>
  </si>
  <si>
    <t>13052022k</t>
  </si>
  <si>
    <t>10052022CC</t>
  </si>
  <si>
    <t>13052022w</t>
  </si>
  <si>
    <t>13052022V</t>
  </si>
  <si>
    <t>13052022gi</t>
  </si>
  <si>
    <t>DEV 180</t>
  </si>
  <si>
    <t>13052022GM</t>
  </si>
  <si>
    <t>13052022TTT</t>
  </si>
  <si>
    <t>12052022ab</t>
  </si>
  <si>
    <t>11052022z</t>
  </si>
  <si>
    <t>14052022D</t>
  </si>
  <si>
    <t>12052022B</t>
  </si>
  <si>
    <t>11052022C</t>
  </si>
  <si>
    <t>DEV 11052022C7 DEV 178</t>
  </si>
  <si>
    <t>DEV 174</t>
  </si>
  <si>
    <t>05052022ii</t>
  </si>
  <si>
    <t>mayo</t>
  </si>
  <si>
    <t>16052022h</t>
  </si>
  <si>
    <t>17052022cf</t>
  </si>
  <si>
    <t>17052022ty</t>
  </si>
  <si>
    <t>17052022a</t>
  </si>
  <si>
    <t>17052022RR</t>
  </si>
  <si>
    <t>17052022to</t>
  </si>
  <si>
    <t>12052022K</t>
  </si>
  <si>
    <t>16052022fg</t>
  </si>
  <si>
    <t>13052022n</t>
  </si>
  <si>
    <t>16052022k</t>
  </si>
  <si>
    <t>18052022b</t>
  </si>
  <si>
    <t>18052022a</t>
  </si>
  <si>
    <t>19052022t</t>
  </si>
  <si>
    <t>20052022pm</t>
  </si>
  <si>
    <t>PENDENTE</t>
  </si>
  <si>
    <t>19052022fv</t>
  </si>
  <si>
    <t>19052022FT</t>
  </si>
  <si>
    <t>16AVO CORTE</t>
  </si>
  <si>
    <t>16 AVO CORTE</t>
  </si>
  <si>
    <t>20052022F</t>
  </si>
  <si>
    <t>Mayo</t>
  </si>
  <si>
    <t>03052022JK</t>
  </si>
  <si>
    <t>060652022FE</t>
  </si>
  <si>
    <t>17052022g</t>
  </si>
  <si>
    <t>20052022ft</t>
  </si>
  <si>
    <t>20052022aq</t>
  </si>
  <si>
    <t>21052022B</t>
  </si>
  <si>
    <t>19052022E</t>
  </si>
  <si>
    <t>23052022AA</t>
  </si>
  <si>
    <t>23052022A</t>
  </si>
  <si>
    <t>23052022Ñ</t>
  </si>
  <si>
    <t>19052022Ñ</t>
  </si>
  <si>
    <t>23052022c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</si>
  <si>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</si>
  <si>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DV.178</t>
  </si>
  <si>
    <t>23052022XN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</si>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</sst>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43" fontId="0" fillId="0" borderId="0" xfId="1" applyFont="1"/>
  </cellXfs>
  <cellStyles count="2">
    <cellStyle name="Millares" xfId="1" builtinId="3"/>
    <cellStyle name="Normal" xfId="0" builtinId="0"/>
  </cellStyles>
  <dxfs count="4"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W39" totalsRowShown="0">
  <autoFilter ref="A1:W39" xr:uid="{00000000-000C-0000-FFFF-FFFF00000000}">
    <filterColumn colId="1">
      <customFilters>
        <customFilter operator="notEqual" val=" "/>
      </customFilters>
    </filterColumn>
  </autoFilter>
  <tableColumns count="23">
    <tableColumn id="1" xr3:uid="{00000000-0010-0000-0000-000001000000}" name="ITEM"/>
    <tableColumn id="2" xr3:uid="{00000000-0010-0000-0000-000002000000}" name="CLIENTE"/>
    <tableColumn id="3" xr3:uid="{00000000-0010-0000-0000-000003000000}" name="PROVEEDOR "/>
    <tableColumn id="4" xr3:uid="{00000000-0010-0000-0000-000004000000}" name="MES"/>
    <tableColumn id="5" xr3:uid="{00000000-0010-0000-0000-000005000000}" name="FECHA DE EMISIÓN" dataDxfId="3"/>
    <tableColumn id="6" xr3:uid="{00000000-0010-0000-0000-000006000000}" name="FECHA DE RECEPCION DE LA FACTURA"/>
    <tableColumn id="7" xr3:uid="{00000000-0010-0000-0000-000007000000}" name="FECHA DE VENCIMIENTO"/>
    <tableColumn id="8" xr3:uid="{00000000-0010-0000-0000-000008000000}" name="DIAS DE VENCIMIENTO"/>
    <tableColumn id="9" xr3:uid="{00000000-0010-0000-0000-000009000000}" name="FACT N°"/>
    <tableColumn id="10" xr3:uid="{00000000-0010-0000-0000-00000A000000}" name="BASE"/>
    <tableColumn id="11" xr3:uid="{00000000-0010-0000-0000-00000B000000}" name="EXENTO"/>
    <tableColumn id="12" xr3:uid="{00000000-0010-0000-0000-00000C000000}" name="IVA"/>
    <tableColumn id="13" xr3:uid="{00000000-0010-0000-0000-00000D000000}" name="TOTAL IVA"/>
    <tableColumn id="14" xr3:uid="{00000000-0010-0000-0000-00000E000000}" name="DESCUENTO"/>
    <tableColumn id="15" xr3:uid="{00000000-0010-0000-0000-00000F000000}" name="NOTA DE CRÉDITO/ DEVOLUCION"/>
    <tableColumn id="16" xr3:uid="{00000000-0010-0000-0000-000010000000}" name="TOTAL A PAGAR"/>
    <tableColumn id="17" xr3:uid="{00000000-0010-0000-0000-000011000000}" name="ABONO (Bs.)"/>
    <tableColumn id="18" xr3:uid="{00000000-0010-0000-0000-000012000000}" name="TOTAL  CXP PENDIENTE"/>
    <tableColumn id="19" xr3:uid="{00000000-0010-0000-0000-000013000000}" name="STASTUS"/>
    <tableColumn id="20" xr3:uid="{00000000-0010-0000-0000-000014000000}" name="FORMA DE PAGO"/>
    <tableColumn id="21" xr3:uid="{00000000-0010-0000-0000-000015000000}" name="FECHA "/>
    <tableColumn id="22" xr3:uid="{00000000-0010-0000-0000-000016000000}" name="NOTA"/>
    <tableColumn id="23" xr3:uid="{00000000-0010-0000-0000-000017000000}" name="FECHA DEV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W529" totalsRowShown="0">
  <autoFilter ref="A1:W529" xr:uid="{00000000-000C-0000-FFFF-FFFF01000000}">
    <filterColumn colId="2">
      <customFilters>
        <customFilter operator="notEqual" val=" "/>
      </customFilters>
    </filterColumn>
    <filterColumn colId="3">
      <filters>
        <filter val="mayo"/>
      </filters>
    </filterColumn>
  </autoFilter>
  <tableColumns count="23">
    <tableColumn id="1" xr3:uid="{00000000-0010-0000-0100-000001000000}" name="ITEM"/>
    <tableColumn id="2" xr3:uid="{00000000-0010-0000-0100-000002000000}" name="CLIENTE"/>
    <tableColumn id="3" xr3:uid="{00000000-0010-0000-0100-000003000000}" name="PROVEEDOR "/>
    <tableColumn id="4" xr3:uid="{00000000-0010-0000-0100-000004000000}" name="MES">
      <calculatedColumnFormula>TEXT(E2,"MMMM")</calculatedColumnFormula>
    </tableColumn>
    <tableColumn id="5" xr3:uid="{00000000-0010-0000-0100-000005000000}" name="FECHA DE EMISIÓN" dataDxfId="2"/>
    <tableColumn id="6" xr3:uid="{00000000-0010-0000-0100-000006000000}" name="FECHA DE RECEPCION DE LA FACTURA" dataDxfId="1"/>
    <tableColumn id="7" xr3:uid="{00000000-0010-0000-0100-000007000000}" name="FECHA DE VENCIMIENTO" dataDxfId="0">
      <calculatedColumnFormula>Tabla2[[#This Row],[FECHA DE RECEPCION DE LA FACTURA]]+7</calculatedColumnFormula>
    </tableColumn>
    <tableColumn id="8" xr3:uid="{00000000-0010-0000-0100-000008000000}" name="DIAS DE VENCIMIENTO"/>
    <tableColumn id="9" xr3:uid="{00000000-0010-0000-0100-000009000000}" name="FACT N°"/>
    <tableColumn id="10" xr3:uid="{00000000-0010-0000-0100-00000A000000}" name="BASE"/>
    <tableColumn id="11" xr3:uid="{00000000-0010-0000-0100-00000B000000}" name="EXENTO"/>
    <tableColumn id="12" xr3:uid="{00000000-0010-0000-0100-00000C000000}" name="IVA"/>
    <tableColumn id="13" xr3:uid="{00000000-0010-0000-0100-00000D000000}" name="TOTAL IVA">
      <calculatedColumnFormula>(J2-K2-N2)*L2</calculatedColumnFormula>
    </tableColumn>
    <tableColumn id="14" xr3:uid="{00000000-0010-0000-0100-00000E000000}" name="DESCUENTO"/>
    <tableColumn id="15" xr3:uid="{00000000-0010-0000-0100-00000F000000}" name="NOTA DE CRÉDITO/ DEVOLUCION"/>
    <tableColumn id="16" xr3:uid="{00000000-0010-0000-0100-000010000000}" name="TOTAL A PAGAR">
      <calculatedColumnFormula>+J2+M2-N2-O2</calculatedColumnFormula>
    </tableColumn>
    <tableColumn id="17" xr3:uid="{00000000-0010-0000-0100-000011000000}" name="ABONO (Bs.)"/>
    <tableColumn id="18" xr3:uid="{00000000-0010-0000-0100-000012000000}" name="TOTAL  CXP PENDIENTE">
      <calculatedColumnFormula>P2-Q2</calculatedColumnFormula>
    </tableColumn>
    <tableColumn id="19" xr3:uid="{00000000-0010-0000-0100-000013000000}" name="STASTUS">
      <calculatedColumnFormula>IF(R2&gt;0.1,"PENDIENTE","PAGADO")</calculatedColumnFormula>
    </tableColumn>
    <tableColumn id="20" xr3:uid="{00000000-0010-0000-0100-000014000000}" name="FORMA DE PAGO"/>
    <tableColumn id="21" xr3:uid="{00000000-0010-0000-0100-000015000000}" name="FECHA "/>
    <tableColumn id="22" xr3:uid="{00000000-0010-0000-0100-000016000000}" name="NOTA"/>
    <tableColumn id="23" xr3:uid="{00000000-0010-0000-0100-000017000000}" name="FECHA DEV 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topLeftCell="A2" workbookViewId="0">
      <selection activeCell="I7" sqref="I7"/>
    </sheetView>
  </sheetViews>
  <sheetFormatPr baseColWidth="10" defaultRowHeight="15" x14ac:dyDescent="0.25"/>
  <cols>
    <col min="3" max="3" width="14.42578125" customWidth="1"/>
    <col min="5" max="5" width="19.85546875" style="1" customWidth="1"/>
    <col min="6" max="6" width="36" customWidth="1"/>
    <col min="7" max="7" width="24.7109375" customWidth="1"/>
    <col min="8" max="8" width="23.140625" customWidth="1"/>
    <col min="13" max="13" width="12.28515625" customWidth="1"/>
    <col min="14" max="14" width="13.85546875" customWidth="1"/>
    <col min="15" max="15" width="32.14062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26</v>
      </c>
      <c r="B2" t="s">
        <v>23</v>
      </c>
      <c r="C2" t="s">
        <v>24</v>
      </c>
      <c r="D2" t="str">
        <f t="shared" ref="D2:D12" si="0">TEXT(E2,"MMMM")</f>
        <v>mayo</v>
      </c>
      <c r="E2" s="1">
        <v>44684</v>
      </c>
      <c r="F2" s="1">
        <v>44684</v>
      </c>
      <c r="G2" s="1">
        <f t="shared" ref="G2:G12" si="1">E2+7</f>
        <v>44691</v>
      </c>
      <c r="H2">
        <v>7</v>
      </c>
      <c r="I2" t="s">
        <v>25</v>
      </c>
      <c r="J2" s="2">
        <v>25.2</v>
      </c>
      <c r="L2">
        <v>0</v>
      </c>
      <c r="M2">
        <f t="shared" ref="M2:M12" si="2">(J2-K2-N2)*L2</f>
        <v>0</v>
      </c>
      <c r="P2">
        <v>25.25</v>
      </c>
      <c r="Q2">
        <v>25.25</v>
      </c>
      <c r="R2">
        <f t="shared" ref="R2:R12" si="3">P2-Q2</f>
        <v>0</v>
      </c>
      <c r="S2" t="str">
        <f t="shared" ref="S2:S11" si="4">IF(R2&gt;0.1,"PENDIENTE","PAGADO")</f>
        <v>PAGADO</v>
      </c>
      <c r="T2" t="s">
        <v>26</v>
      </c>
      <c r="U2" s="1">
        <v>44687</v>
      </c>
    </row>
    <row r="3" spans="1:23" x14ac:dyDescent="0.25">
      <c r="A3">
        <v>32</v>
      </c>
      <c r="B3" t="s">
        <v>27</v>
      </c>
      <c r="C3" t="s">
        <v>24</v>
      </c>
      <c r="D3" t="str">
        <f t="shared" si="0"/>
        <v>mayo</v>
      </c>
      <c r="E3" s="1">
        <v>44684</v>
      </c>
      <c r="F3" s="1">
        <v>44684</v>
      </c>
      <c r="G3" s="1">
        <f t="shared" si="1"/>
        <v>44691</v>
      </c>
      <c r="H3">
        <v>7</v>
      </c>
      <c r="I3" t="s">
        <v>28</v>
      </c>
      <c r="J3">
        <v>7.92</v>
      </c>
      <c r="L3">
        <v>0.16</v>
      </c>
      <c r="M3">
        <f t="shared" si="2"/>
        <v>1.2672000000000001</v>
      </c>
      <c r="P3">
        <f t="shared" ref="P3:P12" si="5">+J3+M3-N3-O3</f>
        <v>9.1872000000000007</v>
      </c>
      <c r="R3">
        <f t="shared" si="3"/>
        <v>9.1872000000000007</v>
      </c>
      <c r="S3" t="str">
        <f t="shared" si="4"/>
        <v>PENDIENTE</v>
      </c>
    </row>
    <row r="4" spans="1:23" x14ac:dyDescent="0.25">
      <c r="A4">
        <v>33</v>
      </c>
      <c r="B4" t="s">
        <v>27</v>
      </c>
      <c r="C4" t="s">
        <v>24</v>
      </c>
      <c r="D4" t="str">
        <f t="shared" si="0"/>
        <v>mayo</v>
      </c>
      <c r="E4" s="1">
        <v>44684</v>
      </c>
      <c r="F4" s="1">
        <v>44684</v>
      </c>
      <c r="G4" s="1">
        <f t="shared" si="1"/>
        <v>44691</v>
      </c>
      <c r="H4">
        <v>7</v>
      </c>
      <c r="I4" t="s">
        <v>29</v>
      </c>
      <c r="J4">
        <v>93.97</v>
      </c>
      <c r="L4">
        <v>0.16</v>
      </c>
      <c r="M4">
        <f t="shared" si="2"/>
        <v>15.0352</v>
      </c>
      <c r="P4">
        <f t="shared" si="5"/>
        <v>109.0052</v>
      </c>
      <c r="R4">
        <f t="shared" si="3"/>
        <v>109.0052</v>
      </c>
      <c r="S4" t="str">
        <f t="shared" si="4"/>
        <v>PENDIENTE</v>
      </c>
    </row>
    <row r="5" spans="1:23" x14ac:dyDescent="0.25">
      <c r="A5">
        <v>73</v>
      </c>
      <c r="B5" t="s">
        <v>23</v>
      </c>
      <c r="C5" t="s">
        <v>24</v>
      </c>
      <c r="D5" t="str">
        <f t="shared" si="0"/>
        <v>mayo</v>
      </c>
      <c r="E5" s="1">
        <v>44687</v>
      </c>
      <c r="F5" s="1">
        <v>44687</v>
      </c>
      <c r="G5" s="1">
        <f t="shared" si="1"/>
        <v>44694</v>
      </c>
      <c r="H5">
        <v>7</v>
      </c>
      <c r="I5" t="s">
        <v>30</v>
      </c>
      <c r="J5">
        <v>144.46</v>
      </c>
      <c r="K5">
        <v>98.1</v>
      </c>
      <c r="L5">
        <v>0.16</v>
      </c>
      <c r="M5">
        <f t="shared" si="2"/>
        <v>7.417600000000002</v>
      </c>
      <c r="P5">
        <f t="shared" si="5"/>
        <v>151.8776</v>
      </c>
      <c r="Q5">
        <v>151.88</v>
      </c>
      <c r="R5">
        <f t="shared" si="3"/>
        <v>-2.3999999999944066E-3</v>
      </c>
      <c r="S5" t="str">
        <f t="shared" si="4"/>
        <v>PAGADO</v>
      </c>
      <c r="T5" t="s">
        <v>31</v>
      </c>
      <c r="U5" s="1">
        <v>44691</v>
      </c>
    </row>
    <row r="6" spans="1:23" x14ac:dyDescent="0.25">
      <c r="A6">
        <v>113</v>
      </c>
      <c r="B6" t="s">
        <v>27</v>
      </c>
      <c r="C6" t="s">
        <v>24</v>
      </c>
      <c r="D6" t="str">
        <f t="shared" si="0"/>
        <v>mayo</v>
      </c>
      <c r="E6" s="1">
        <v>44690</v>
      </c>
      <c r="F6" s="1">
        <v>44690</v>
      </c>
      <c r="G6" s="1">
        <f t="shared" si="1"/>
        <v>44697</v>
      </c>
      <c r="H6">
        <v>7</v>
      </c>
      <c r="I6" t="s">
        <v>32</v>
      </c>
      <c r="J6">
        <v>66.22</v>
      </c>
      <c r="L6">
        <v>0.16</v>
      </c>
      <c r="M6">
        <f t="shared" si="2"/>
        <v>10.5952</v>
      </c>
      <c r="P6">
        <f t="shared" si="5"/>
        <v>76.815200000000004</v>
      </c>
      <c r="R6">
        <f t="shared" si="3"/>
        <v>76.815200000000004</v>
      </c>
      <c r="S6" t="str">
        <f t="shared" si="4"/>
        <v>PENDIENTE</v>
      </c>
    </row>
    <row r="7" spans="1:23" x14ac:dyDescent="0.25">
      <c r="A7">
        <v>121</v>
      </c>
      <c r="B7" t="s">
        <v>23</v>
      </c>
      <c r="C7" t="s">
        <v>24</v>
      </c>
      <c r="D7" t="str">
        <f t="shared" si="0"/>
        <v>mayo</v>
      </c>
      <c r="E7" s="1">
        <v>44690</v>
      </c>
      <c r="F7" s="1">
        <v>44690</v>
      </c>
      <c r="G7" s="1">
        <f t="shared" si="1"/>
        <v>44697</v>
      </c>
      <c r="H7">
        <v>7</v>
      </c>
      <c r="I7" s="3" t="s">
        <v>33</v>
      </c>
      <c r="J7">
        <v>14.87</v>
      </c>
      <c r="L7">
        <v>0</v>
      </c>
      <c r="M7">
        <f t="shared" si="2"/>
        <v>0</v>
      </c>
      <c r="P7">
        <f t="shared" si="5"/>
        <v>14.87</v>
      </c>
      <c r="R7">
        <f t="shared" si="3"/>
        <v>14.87</v>
      </c>
      <c r="S7" t="s">
        <v>41</v>
      </c>
      <c r="T7" t="s">
        <v>506</v>
      </c>
      <c r="U7" s="1">
        <v>44700</v>
      </c>
    </row>
    <row r="8" spans="1:23" x14ac:dyDescent="0.25">
      <c r="A8">
        <v>128</v>
      </c>
      <c r="B8" t="s">
        <v>27</v>
      </c>
      <c r="C8" t="s">
        <v>24</v>
      </c>
      <c r="D8" t="str">
        <f t="shared" si="0"/>
        <v>mayo</v>
      </c>
      <c r="E8" s="1">
        <v>44688</v>
      </c>
      <c r="F8" s="1">
        <v>44688</v>
      </c>
      <c r="G8" s="1">
        <f t="shared" si="1"/>
        <v>44695</v>
      </c>
      <c r="H8">
        <v>7</v>
      </c>
      <c r="I8" t="s">
        <v>34</v>
      </c>
      <c r="J8" s="2">
        <v>21.2</v>
      </c>
      <c r="L8">
        <v>0</v>
      </c>
      <c r="M8">
        <f t="shared" si="2"/>
        <v>0</v>
      </c>
      <c r="P8">
        <f t="shared" si="5"/>
        <v>21.2</v>
      </c>
      <c r="R8">
        <f t="shared" si="3"/>
        <v>21.2</v>
      </c>
      <c r="S8" t="str">
        <f t="shared" si="4"/>
        <v>PENDIENTE</v>
      </c>
    </row>
    <row r="9" spans="1:23" x14ac:dyDescent="0.25">
      <c r="A9">
        <v>142</v>
      </c>
      <c r="B9" t="s">
        <v>23</v>
      </c>
      <c r="C9" t="s">
        <v>24</v>
      </c>
      <c r="D9" t="str">
        <f t="shared" si="0"/>
        <v>mayo</v>
      </c>
      <c r="E9" s="1">
        <v>44694</v>
      </c>
      <c r="F9" s="1">
        <v>44694</v>
      </c>
      <c r="G9" s="1">
        <f t="shared" si="1"/>
        <v>44701</v>
      </c>
      <c r="H9">
        <v>7</v>
      </c>
      <c r="I9" s="3" t="s">
        <v>35</v>
      </c>
      <c r="J9" s="2">
        <v>42</v>
      </c>
      <c r="L9">
        <v>0</v>
      </c>
      <c r="M9">
        <f t="shared" si="2"/>
        <v>0</v>
      </c>
      <c r="P9" s="2">
        <f t="shared" si="5"/>
        <v>42</v>
      </c>
      <c r="R9">
        <f t="shared" si="3"/>
        <v>42</v>
      </c>
      <c r="S9" t="s">
        <v>41</v>
      </c>
      <c r="T9" t="s">
        <v>506</v>
      </c>
      <c r="U9" s="1">
        <v>44700</v>
      </c>
    </row>
    <row r="10" spans="1:23" x14ac:dyDescent="0.25">
      <c r="A10">
        <v>175</v>
      </c>
      <c r="B10" t="s">
        <v>23</v>
      </c>
      <c r="C10" t="s">
        <v>24</v>
      </c>
      <c r="D10" t="str">
        <f t="shared" si="0"/>
        <v>mayo</v>
      </c>
      <c r="E10" s="1">
        <v>44695</v>
      </c>
      <c r="F10" s="1">
        <v>44695</v>
      </c>
      <c r="G10" s="1">
        <f t="shared" si="1"/>
        <v>44702</v>
      </c>
      <c r="H10">
        <v>7</v>
      </c>
      <c r="I10" s="5" t="s">
        <v>36</v>
      </c>
      <c r="J10">
        <v>122.61</v>
      </c>
      <c r="K10">
        <v>87.45</v>
      </c>
      <c r="L10">
        <v>0.16</v>
      </c>
      <c r="M10">
        <f t="shared" si="2"/>
        <v>5.6255999999999995</v>
      </c>
      <c r="P10" s="2">
        <f t="shared" si="5"/>
        <v>128.23560000000001</v>
      </c>
      <c r="R10" s="2">
        <f t="shared" si="3"/>
        <v>128.23560000000001</v>
      </c>
      <c r="S10" t="s">
        <v>41</v>
      </c>
      <c r="T10" t="s">
        <v>506</v>
      </c>
      <c r="U10" s="1">
        <v>44700</v>
      </c>
    </row>
    <row r="11" spans="1:23" x14ac:dyDescent="0.25">
      <c r="A11">
        <v>179</v>
      </c>
      <c r="B11" t="s">
        <v>27</v>
      </c>
      <c r="C11" t="s">
        <v>24</v>
      </c>
      <c r="D11" t="str">
        <f t="shared" si="0"/>
        <v>mayo</v>
      </c>
      <c r="E11" s="1">
        <v>44694</v>
      </c>
      <c r="F11" s="1">
        <v>44694</v>
      </c>
      <c r="G11" s="1">
        <f t="shared" si="1"/>
        <v>44701</v>
      </c>
      <c r="H11">
        <v>7</v>
      </c>
      <c r="I11" s="3" t="s">
        <v>37</v>
      </c>
      <c r="J11">
        <v>65.52</v>
      </c>
      <c r="L11">
        <v>0.16</v>
      </c>
      <c r="M11">
        <f t="shared" si="2"/>
        <v>10.4832</v>
      </c>
      <c r="P11">
        <f t="shared" si="5"/>
        <v>76.003199999999993</v>
      </c>
      <c r="R11">
        <f t="shared" si="3"/>
        <v>76.003199999999993</v>
      </c>
      <c r="S11" t="str">
        <f t="shared" si="4"/>
        <v>PENDIENTE</v>
      </c>
    </row>
    <row r="12" spans="1:23" x14ac:dyDescent="0.25">
      <c r="A12">
        <v>203</v>
      </c>
      <c r="B12" t="s">
        <v>23</v>
      </c>
      <c r="C12" t="s">
        <v>24</v>
      </c>
      <c r="D12" t="str">
        <f t="shared" si="0"/>
        <v>mayo</v>
      </c>
      <c r="E12" s="1">
        <v>44693</v>
      </c>
      <c r="F12" s="1">
        <v>44693</v>
      </c>
      <c r="G12" s="1">
        <f t="shared" si="1"/>
        <v>44700</v>
      </c>
      <c r="H12">
        <v>7</v>
      </c>
      <c r="I12" s="5" t="s">
        <v>38</v>
      </c>
      <c r="J12">
        <v>217.73</v>
      </c>
      <c r="K12">
        <v>104.17</v>
      </c>
      <c r="L12">
        <v>0.16</v>
      </c>
      <c r="M12">
        <f t="shared" si="2"/>
        <v>18.169599999999999</v>
      </c>
      <c r="P12" s="2">
        <f t="shared" si="5"/>
        <v>235.89959999999999</v>
      </c>
      <c r="R12" s="2">
        <f t="shared" si="3"/>
        <v>235.89959999999999</v>
      </c>
      <c r="S12" t="s">
        <v>41</v>
      </c>
      <c r="T12" t="s">
        <v>506</v>
      </c>
      <c r="U12" s="1">
        <v>44700</v>
      </c>
    </row>
    <row r="13" spans="1:23" x14ac:dyDescent="0.25">
      <c r="A13">
        <v>4</v>
      </c>
      <c r="B13" t="s">
        <v>27</v>
      </c>
      <c r="C13" t="s">
        <v>24</v>
      </c>
      <c r="D13" t="s">
        <v>39</v>
      </c>
      <c r="E13" s="1">
        <v>44652</v>
      </c>
      <c r="F13" s="1">
        <v>44652</v>
      </c>
      <c r="G13" s="1">
        <v>44659</v>
      </c>
      <c r="H13">
        <v>7</v>
      </c>
      <c r="I13" t="s">
        <v>40</v>
      </c>
      <c r="J13">
        <v>64.28</v>
      </c>
      <c r="K13">
        <v>0</v>
      </c>
      <c r="L13">
        <v>0.16</v>
      </c>
      <c r="M13">
        <v>10.284800000000001</v>
      </c>
      <c r="P13">
        <v>74.564800000000005</v>
      </c>
      <c r="Q13">
        <v>74.56</v>
      </c>
      <c r="R13">
        <v>4.8000000000030241E-3</v>
      </c>
      <c r="S13" t="s">
        <v>41</v>
      </c>
    </row>
    <row r="14" spans="1:23" x14ac:dyDescent="0.25">
      <c r="A14" t="e">
        <v>#REF!</v>
      </c>
      <c r="B14" t="s">
        <v>27</v>
      </c>
      <c r="C14" t="s">
        <v>42</v>
      </c>
      <c r="D14" t="s">
        <v>39</v>
      </c>
      <c r="E14" s="1">
        <v>44653</v>
      </c>
      <c r="F14" s="1">
        <v>44653</v>
      </c>
      <c r="G14" s="1">
        <v>44660</v>
      </c>
      <c r="H14">
        <v>7</v>
      </c>
      <c r="I14" t="s">
        <v>43</v>
      </c>
      <c r="J14">
        <v>16.440000000000001</v>
      </c>
      <c r="K14">
        <v>9.82</v>
      </c>
      <c r="L14">
        <v>0.16</v>
      </c>
      <c r="M14">
        <v>1.0592000000000001</v>
      </c>
      <c r="P14">
        <v>17.499200000000002</v>
      </c>
      <c r="Q14">
        <v>17.5</v>
      </c>
      <c r="R14">
        <v>-7.9999999999813554E-4</v>
      </c>
      <c r="S14" t="s">
        <v>41</v>
      </c>
    </row>
    <row r="15" spans="1:23" x14ac:dyDescent="0.25">
      <c r="A15" t="e">
        <v>#REF!</v>
      </c>
      <c r="B15" t="s">
        <v>27</v>
      </c>
      <c r="C15" t="s">
        <v>24</v>
      </c>
      <c r="D15" t="s">
        <v>39</v>
      </c>
      <c r="E15" s="1">
        <v>44669</v>
      </c>
      <c r="F15" s="1">
        <v>44669</v>
      </c>
      <c r="G15" s="1">
        <v>44676</v>
      </c>
      <c r="H15">
        <v>7</v>
      </c>
      <c r="I15" t="s">
        <v>44</v>
      </c>
      <c r="J15" s="2">
        <v>20.399999999999999</v>
      </c>
      <c r="K15">
        <v>0</v>
      </c>
      <c r="L15">
        <v>0</v>
      </c>
      <c r="M15">
        <v>0</v>
      </c>
      <c r="P15" s="2">
        <v>20.399999999999999</v>
      </c>
      <c r="R15" s="2">
        <v>20.399999999999999</v>
      </c>
      <c r="S15" t="s">
        <v>45</v>
      </c>
    </row>
    <row r="16" spans="1:23" x14ac:dyDescent="0.25">
      <c r="A16" t="e">
        <v>#REF!</v>
      </c>
      <c r="B16" t="s">
        <v>27</v>
      </c>
      <c r="C16" t="s">
        <v>24</v>
      </c>
      <c r="D16" t="s">
        <v>39</v>
      </c>
      <c r="E16" s="1">
        <v>44669</v>
      </c>
      <c r="F16" s="1">
        <v>44669</v>
      </c>
      <c r="G16" s="1">
        <v>44676</v>
      </c>
      <c r="H16">
        <v>7</v>
      </c>
      <c r="I16" t="s">
        <v>46</v>
      </c>
      <c r="J16">
        <v>87.74</v>
      </c>
      <c r="K16">
        <v>0</v>
      </c>
      <c r="L16">
        <v>0.16</v>
      </c>
      <c r="M16">
        <v>14.038399999999999</v>
      </c>
      <c r="P16">
        <v>101.77839999999999</v>
      </c>
      <c r="R16">
        <v>101.77839999999999</v>
      </c>
      <c r="S16" t="s">
        <v>45</v>
      </c>
    </row>
    <row r="17" spans="1:21" x14ac:dyDescent="0.25">
      <c r="A17" t="e">
        <v>#REF!</v>
      </c>
      <c r="B17" t="s">
        <v>23</v>
      </c>
      <c r="C17" t="s">
        <v>24</v>
      </c>
      <c r="D17" t="s">
        <v>39</v>
      </c>
      <c r="E17" s="1">
        <v>44670</v>
      </c>
      <c r="F17" s="1">
        <v>44670</v>
      </c>
      <c r="G17" s="1">
        <v>44677</v>
      </c>
      <c r="H17">
        <v>7</v>
      </c>
      <c r="I17" t="s">
        <v>47</v>
      </c>
      <c r="J17">
        <v>221.84</v>
      </c>
      <c r="K17">
        <v>122.54</v>
      </c>
      <c r="L17">
        <v>0.16</v>
      </c>
      <c r="M17">
        <v>15.888</v>
      </c>
      <c r="P17">
        <v>237.72800000000001</v>
      </c>
      <c r="Q17">
        <v>237.73</v>
      </c>
      <c r="R17">
        <v>-1.999999999981128E-3</v>
      </c>
      <c r="S17" t="s">
        <v>41</v>
      </c>
      <c r="T17" t="s">
        <v>48</v>
      </c>
      <c r="U17" s="1">
        <v>44676</v>
      </c>
    </row>
    <row r="18" spans="1:21" x14ac:dyDescent="0.25">
      <c r="A18" t="e">
        <v>#REF!</v>
      </c>
      <c r="B18" t="s">
        <v>23</v>
      </c>
      <c r="C18" t="s">
        <v>42</v>
      </c>
      <c r="D18" t="s">
        <v>39</v>
      </c>
      <c r="E18" s="1">
        <v>44655</v>
      </c>
      <c r="F18" s="1">
        <v>44655</v>
      </c>
      <c r="G18" s="1">
        <v>44662</v>
      </c>
      <c r="H18">
        <v>7</v>
      </c>
      <c r="I18" t="s">
        <v>49</v>
      </c>
      <c r="J18" s="2">
        <v>115.2</v>
      </c>
      <c r="K18">
        <v>0</v>
      </c>
      <c r="L18">
        <v>0</v>
      </c>
      <c r="M18">
        <v>0</v>
      </c>
      <c r="P18" s="2">
        <v>115.2</v>
      </c>
      <c r="Q18" s="2">
        <v>115.2</v>
      </c>
      <c r="R18">
        <v>0</v>
      </c>
      <c r="S18" t="s">
        <v>41</v>
      </c>
      <c r="T18" t="s">
        <v>48</v>
      </c>
      <c r="U18" s="1">
        <v>44676</v>
      </c>
    </row>
    <row r="19" spans="1:21" x14ac:dyDescent="0.25">
      <c r="A19" t="e">
        <v>#REF!</v>
      </c>
      <c r="B19" t="s">
        <v>23</v>
      </c>
      <c r="C19" t="s">
        <v>42</v>
      </c>
      <c r="D19" t="s">
        <v>39</v>
      </c>
      <c r="E19" s="1">
        <v>44663</v>
      </c>
      <c r="F19" s="1">
        <v>44663</v>
      </c>
      <c r="G19" s="1">
        <v>44670</v>
      </c>
      <c r="H19">
        <v>7</v>
      </c>
      <c r="I19" t="s">
        <v>50</v>
      </c>
      <c r="J19" s="2">
        <v>57.6</v>
      </c>
      <c r="K19">
        <v>0</v>
      </c>
      <c r="L19">
        <v>0</v>
      </c>
      <c r="M19">
        <v>0</v>
      </c>
      <c r="P19" s="2">
        <v>57.6</v>
      </c>
      <c r="Q19" s="2">
        <v>57.6</v>
      </c>
      <c r="R19">
        <v>0</v>
      </c>
      <c r="S19" t="s">
        <v>41</v>
      </c>
      <c r="T19" t="s">
        <v>48</v>
      </c>
      <c r="U19" s="1">
        <v>44676</v>
      </c>
    </row>
    <row r="20" spans="1:21" x14ac:dyDescent="0.25">
      <c r="A20" t="e">
        <v>#REF!</v>
      </c>
      <c r="B20" t="s">
        <v>23</v>
      </c>
      <c r="C20" t="s">
        <v>42</v>
      </c>
      <c r="D20" t="s">
        <v>39</v>
      </c>
      <c r="E20" s="1">
        <v>44669</v>
      </c>
      <c r="F20" s="1">
        <v>44669</v>
      </c>
      <c r="G20" s="1">
        <v>44676</v>
      </c>
      <c r="H20">
        <v>7</v>
      </c>
      <c r="I20" t="s">
        <v>51</v>
      </c>
      <c r="J20">
        <v>131.76</v>
      </c>
      <c r="K20">
        <v>0</v>
      </c>
      <c r="L20">
        <v>0</v>
      </c>
      <c r="M20">
        <v>0</v>
      </c>
      <c r="P20">
        <v>131.76</v>
      </c>
      <c r="Q20">
        <v>131.76</v>
      </c>
      <c r="R20">
        <v>0</v>
      </c>
      <c r="S20" t="s">
        <v>41</v>
      </c>
      <c r="T20" t="s">
        <v>48</v>
      </c>
      <c r="U20" s="1">
        <v>44676</v>
      </c>
    </row>
    <row r="21" spans="1:21" x14ac:dyDescent="0.25">
      <c r="A21" t="e">
        <v>#REF!</v>
      </c>
      <c r="B21" t="s">
        <v>27</v>
      </c>
      <c r="C21" t="s">
        <v>24</v>
      </c>
      <c r="D21" t="s">
        <v>39</v>
      </c>
      <c r="E21" s="1">
        <v>44674</v>
      </c>
      <c r="F21" s="1">
        <v>44674</v>
      </c>
      <c r="G21" s="1">
        <v>44681</v>
      </c>
      <c r="H21">
        <v>7</v>
      </c>
      <c r="I21" t="s">
        <v>52</v>
      </c>
      <c r="J21">
        <v>2.98</v>
      </c>
      <c r="K21">
        <v>0</v>
      </c>
      <c r="L21">
        <v>0</v>
      </c>
      <c r="M21">
        <v>0</v>
      </c>
      <c r="P21">
        <v>2.98</v>
      </c>
      <c r="R21">
        <v>2.98</v>
      </c>
      <c r="S21" t="s">
        <v>45</v>
      </c>
    </row>
    <row r="22" spans="1:21" x14ac:dyDescent="0.25">
      <c r="A22" t="e">
        <v>#REF!</v>
      </c>
      <c r="B22" t="s">
        <v>27</v>
      </c>
      <c r="C22" t="s">
        <v>42</v>
      </c>
      <c r="D22" t="s">
        <v>39</v>
      </c>
      <c r="E22" s="1">
        <v>44677</v>
      </c>
      <c r="F22" s="1">
        <v>44677</v>
      </c>
      <c r="G22" s="1">
        <v>44684</v>
      </c>
      <c r="H22">
        <v>7</v>
      </c>
      <c r="I22" t="s">
        <v>53</v>
      </c>
      <c r="J22" s="2">
        <v>14.7</v>
      </c>
      <c r="K22">
        <v>0</v>
      </c>
      <c r="L22">
        <v>0</v>
      </c>
      <c r="M22">
        <v>0</v>
      </c>
      <c r="P22" s="2">
        <v>14.7</v>
      </c>
      <c r="R22">
        <v>14.7</v>
      </c>
      <c r="S22" t="s">
        <v>45</v>
      </c>
    </row>
    <row r="23" spans="1:21" x14ac:dyDescent="0.25">
      <c r="A23" t="e">
        <v>#REF!</v>
      </c>
      <c r="B23" t="s">
        <v>27</v>
      </c>
      <c r="C23" t="s">
        <v>24</v>
      </c>
      <c r="D23" t="s">
        <v>39</v>
      </c>
      <c r="E23" s="1">
        <v>44677</v>
      </c>
      <c r="F23" s="1">
        <v>44677</v>
      </c>
      <c r="G23" s="1">
        <v>44684</v>
      </c>
      <c r="H23">
        <v>7</v>
      </c>
      <c r="I23" t="s">
        <v>54</v>
      </c>
      <c r="J23" s="2">
        <v>21.2</v>
      </c>
      <c r="K23">
        <v>0</v>
      </c>
      <c r="L23">
        <v>0</v>
      </c>
      <c r="M23">
        <v>0</v>
      </c>
      <c r="P23" s="2">
        <v>21.2</v>
      </c>
      <c r="R23">
        <v>21.2</v>
      </c>
      <c r="S23" t="s">
        <v>45</v>
      </c>
    </row>
    <row r="24" spans="1:21" x14ac:dyDescent="0.25">
      <c r="A24" t="e">
        <v>#REF!</v>
      </c>
      <c r="B24" t="s">
        <v>23</v>
      </c>
      <c r="C24" t="s">
        <v>24</v>
      </c>
      <c r="D24" t="s">
        <v>39</v>
      </c>
      <c r="E24" s="1">
        <v>44680</v>
      </c>
      <c r="F24" s="1">
        <v>44680</v>
      </c>
      <c r="G24" s="1">
        <v>44687</v>
      </c>
      <c r="H24">
        <v>7</v>
      </c>
      <c r="I24" t="s">
        <v>55</v>
      </c>
      <c r="J24">
        <v>143.19</v>
      </c>
      <c r="K24">
        <v>99.4</v>
      </c>
      <c r="L24">
        <v>0.16</v>
      </c>
      <c r="M24">
        <v>7.0063999999999993</v>
      </c>
      <c r="P24">
        <v>150.19639999999998</v>
      </c>
      <c r="Q24">
        <v>150.19999999999999</v>
      </c>
      <c r="R24">
        <v>-3.6000000000058208E-3</v>
      </c>
      <c r="S24" t="s">
        <v>41</v>
      </c>
      <c r="T24" t="s">
        <v>56</v>
      </c>
      <c r="U24" s="1">
        <v>44687</v>
      </c>
    </row>
    <row r="25" spans="1:21" x14ac:dyDescent="0.25">
      <c r="A25" t="e">
        <v>#REF!</v>
      </c>
      <c r="B25" t="s">
        <v>27</v>
      </c>
      <c r="C25" t="s">
        <v>24</v>
      </c>
      <c r="D25" t="s">
        <v>39</v>
      </c>
      <c r="E25" s="1">
        <v>44680</v>
      </c>
      <c r="F25" s="1">
        <v>44680</v>
      </c>
      <c r="G25" s="1">
        <v>44687</v>
      </c>
      <c r="H25">
        <v>7</v>
      </c>
      <c r="I25" t="s">
        <v>57</v>
      </c>
      <c r="J25" s="2">
        <v>8.4</v>
      </c>
      <c r="K25">
        <v>0</v>
      </c>
      <c r="L25">
        <v>0</v>
      </c>
      <c r="M25">
        <v>0</v>
      </c>
      <c r="P25" s="2">
        <v>8.4</v>
      </c>
      <c r="R25">
        <v>8.4</v>
      </c>
      <c r="S25" t="s">
        <v>45</v>
      </c>
    </row>
    <row r="26" spans="1:21" x14ac:dyDescent="0.25">
      <c r="A26" t="e">
        <v>#REF!</v>
      </c>
      <c r="B26" t="s">
        <v>27</v>
      </c>
      <c r="C26" t="s">
        <v>24</v>
      </c>
      <c r="D26" t="s">
        <v>39</v>
      </c>
      <c r="E26" s="1">
        <v>44680</v>
      </c>
      <c r="F26" s="1">
        <v>44680</v>
      </c>
      <c r="G26" s="1">
        <v>44687</v>
      </c>
      <c r="H26">
        <v>7</v>
      </c>
      <c r="I26" t="s">
        <v>58</v>
      </c>
      <c r="J26">
        <v>0.65</v>
      </c>
      <c r="K26">
        <v>0</v>
      </c>
      <c r="L26">
        <v>0</v>
      </c>
      <c r="M26">
        <v>0</v>
      </c>
      <c r="P26">
        <v>0.65</v>
      </c>
      <c r="R26">
        <v>0.65</v>
      </c>
      <c r="S26" t="s">
        <v>45</v>
      </c>
    </row>
    <row r="27" spans="1:21" x14ac:dyDescent="0.25">
      <c r="A27" t="e">
        <v>#REF!</v>
      </c>
      <c r="B27" t="s">
        <v>23</v>
      </c>
      <c r="C27" t="s">
        <v>24</v>
      </c>
      <c r="D27" t="s">
        <v>39</v>
      </c>
      <c r="E27" s="1">
        <v>44657</v>
      </c>
      <c r="F27" s="1">
        <v>44657</v>
      </c>
      <c r="G27" s="1">
        <v>44664</v>
      </c>
      <c r="H27">
        <v>7</v>
      </c>
      <c r="I27" t="s">
        <v>59</v>
      </c>
      <c r="J27">
        <v>70.510000000000005</v>
      </c>
      <c r="K27">
        <v>54.62</v>
      </c>
      <c r="L27">
        <v>0.16</v>
      </c>
      <c r="M27">
        <v>2.5424000000000011</v>
      </c>
      <c r="P27">
        <v>73.052400000000006</v>
      </c>
      <c r="Q27">
        <v>73.05</v>
      </c>
      <c r="R27">
        <v>2.4000000000086175E-3</v>
      </c>
      <c r="S27" t="s">
        <v>41</v>
      </c>
      <c r="T27" t="s">
        <v>26</v>
      </c>
      <c r="U27" s="1">
        <v>44687</v>
      </c>
    </row>
    <row r="28" spans="1:21" x14ac:dyDescent="0.25">
      <c r="A28" t="e">
        <v>#REF!</v>
      </c>
      <c r="B28" t="s">
        <v>27</v>
      </c>
      <c r="C28" t="s">
        <v>24</v>
      </c>
      <c r="D28" t="s">
        <v>39</v>
      </c>
      <c r="E28" s="1">
        <v>44657</v>
      </c>
      <c r="F28" s="1">
        <v>44657</v>
      </c>
      <c r="G28" s="1">
        <v>44664</v>
      </c>
      <c r="H28">
        <v>7</v>
      </c>
      <c r="I28" t="s">
        <v>60</v>
      </c>
      <c r="J28">
        <v>20.399999999999999</v>
      </c>
      <c r="K28">
        <v>0</v>
      </c>
      <c r="L28">
        <v>0</v>
      </c>
      <c r="M28">
        <v>0</v>
      </c>
      <c r="P28" s="2">
        <v>20.399999999999999</v>
      </c>
      <c r="R28" s="2">
        <v>20.399999999999999</v>
      </c>
      <c r="S28" t="s">
        <v>45</v>
      </c>
    </row>
    <row r="29" spans="1:21" x14ac:dyDescent="0.25">
      <c r="A29" t="e">
        <v>#REF!</v>
      </c>
      <c r="B29" t="s">
        <v>23</v>
      </c>
      <c r="C29" t="s">
        <v>24</v>
      </c>
      <c r="D29" t="s">
        <v>488</v>
      </c>
      <c r="E29" s="1">
        <v>44697</v>
      </c>
      <c r="F29" s="1">
        <v>44697</v>
      </c>
      <c r="G29" s="1">
        <f>Tabla1[[#This Row],[FECHA DE RECEPCION DE LA FACTURA]]+7</f>
        <v>44704</v>
      </c>
      <c r="H29">
        <v>7</v>
      </c>
      <c r="I29" s="5" t="s">
        <v>489</v>
      </c>
      <c r="J29">
        <v>162.72</v>
      </c>
      <c r="K29" s="2">
        <v>122</v>
      </c>
      <c r="L29">
        <v>0.16</v>
      </c>
      <c r="M29">
        <v>6.54</v>
      </c>
      <c r="P29">
        <v>169.24</v>
      </c>
      <c r="R29">
        <v>169.24</v>
      </c>
      <c r="S29" t="s">
        <v>41</v>
      </c>
      <c r="T29" t="s">
        <v>507</v>
      </c>
      <c r="U29" s="1">
        <v>44700</v>
      </c>
    </row>
    <row r="30" spans="1:21" x14ac:dyDescent="0.25">
      <c r="A30" t="e">
        <v>#REF!</v>
      </c>
      <c r="B30" t="s">
        <v>23</v>
      </c>
      <c r="C30" t="s">
        <v>24</v>
      </c>
      <c r="D30" t="s">
        <v>488</v>
      </c>
      <c r="E30" s="1">
        <v>44698</v>
      </c>
      <c r="F30" s="1">
        <v>44698</v>
      </c>
      <c r="G30" s="1">
        <f>Tabla1[[#This Row],[FECHA DE RECEPCION DE LA FACTURA]]+7</f>
        <v>44705</v>
      </c>
      <c r="H30">
        <v>7</v>
      </c>
      <c r="I30" s="3" t="s">
        <v>490</v>
      </c>
      <c r="J30">
        <v>52.86</v>
      </c>
      <c r="K30" s="2">
        <v>38.1</v>
      </c>
      <c r="L30">
        <v>0.16</v>
      </c>
      <c r="M30">
        <v>2.36</v>
      </c>
      <c r="P30">
        <v>55.22</v>
      </c>
      <c r="R30">
        <v>55.22</v>
      </c>
      <c r="S30" t="s">
        <v>41</v>
      </c>
      <c r="T30" t="s">
        <v>506</v>
      </c>
      <c r="U30" s="1">
        <v>44700</v>
      </c>
    </row>
    <row r="31" spans="1:21" x14ac:dyDescent="0.25">
      <c r="A31" t="e">
        <v>#REF!</v>
      </c>
      <c r="B31" t="s">
        <v>23</v>
      </c>
      <c r="C31" t="s">
        <v>24</v>
      </c>
      <c r="D31" t="s">
        <v>488</v>
      </c>
      <c r="E31" s="1">
        <v>44697</v>
      </c>
      <c r="F31" s="1">
        <v>44697</v>
      </c>
      <c r="G31" s="1">
        <f>Tabla1[[#This Row],[FECHA DE RECEPCION DE LA FACTURA]]+7</f>
        <v>44704</v>
      </c>
      <c r="H31">
        <v>7</v>
      </c>
      <c r="I31" s="5" t="s">
        <v>498</v>
      </c>
      <c r="J31" s="2">
        <v>2.8</v>
      </c>
      <c r="L31">
        <v>0.16</v>
      </c>
      <c r="M31">
        <v>0.45</v>
      </c>
      <c r="P31">
        <v>3.25</v>
      </c>
      <c r="R31">
        <v>3.25</v>
      </c>
      <c r="S31" t="s">
        <v>41</v>
      </c>
      <c r="T31" t="s">
        <v>506</v>
      </c>
      <c r="U31" s="1">
        <v>44700</v>
      </c>
    </row>
    <row r="32" spans="1:21" x14ac:dyDescent="0.25">
      <c r="A32" t="e">
        <v>#REF!</v>
      </c>
      <c r="B32" t="s">
        <v>23</v>
      </c>
      <c r="C32" t="s">
        <v>24</v>
      </c>
      <c r="D32" t="s">
        <v>488</v>
      </c>
      <c r="E32" s="1">
        <v>44697</v>
      </c>
      <c r="F32" s="1">
        <v>44697</v>
      </c>
      <c r="G32" s="1">
        <f>Tabla1[[#This Row],[FECHA DE RECEPCION DE LA FACTURA]]+7</f>
        <v>44704</v>
      </c>
      <c r="H32">
        <v>7</v>
      </c>
      <c r="I32" t="s">
        <v>489</v>
      </c>
      <c r="J32">
        <v>162.72</v>
      </c>
      <c r="K32" s="2">
        <v>122</v>
      </c>
      <c r="L32">
        <v>0.16</v>
      </c>
      <c r="M32">
        <v>6.52</v>
      </c>
      <c r="P32">
        <v>169.24</v>
      </c>
      <c r="R32">
        <v>169.24</v>
      </c>
      <c r="S32" t="s">
        <v>503</v>
      </c>
    </row>
    <row r="33" spans="1:19" x14ac:dyDescent="0.25">
      <c r="A33" t="e">
        <v>#REF!</v>
      </c>
      <c r="B33" t="s">
        <v>23</v>
      </c>
      <c r="C33" t="s">
        <v>24</v>
      </c>
      <c r="D33" t="s">
        <v>488</v>
      </c>
      <c r="E33" s="1">
        <v>44701</v>
      </c>
      <c r="F33" s="1">
        <v>44701</v>
      </c>
      <c r="G33" s="1">
        <f>Tabla1[[#This Row],[FECHA DE RECEPCION DE LA FACTURA]]+7</f>
        <v>44708</v>
      </c>
      <c r="H33">
        <v>7</v>
      </c>
      <c r="I33" s="5" t="s">
        <v>502</v>
      </c>
      <c r="J33" s="2">
        <v>42</v>
      </c>
      <c r="L33">
        <v>0</v>
      </c>
      <c r="P33" s="2">
        <v>42</v>
      </c>
      <c r="R33" s="2">
        <v>42</v>
      </c>
      <c r="S33" t="s">
        <v>45</v>
      </c>
    </row>
    <row r="34" spans="1:19" x14ac:dyDescent="0.25">
      <c r="A34" t="e">
        <v>#REF!</v>
      </c>
      <c r="B34" t="s">
        <v>23</v>
      </c>
      <c r="C34" t="s">
        <v>24</v>
      </c>
      <c r="D34" t="s">
        <v>488</v>
      </c>
      <c r="E34" s="1">
        <v>44700</v>
      </c>
      <c r="F34" s="1">
        <v>44700</v>
      </c>
      <c r="G34" s="1">
        <v>44707</v>
      </c>
      <c r="H34">
        <v>7</v>
      </c>
      <c r="I34" t="s">
        <v>501</v>
      </c>
      <c r="J34" s="2">
        <v>21.2</v>
      </c>
      <c r="P34" s="2">
        <v>21.2</v>
      </c>
      <c r="R34" s="2">
        <v>21.2</v>
      </c>
      <c r="S34" t="s">
        <v>45</v>
      </c>
    </row>
    <row r="35" spans="1:19" x14ac:dyDescent="0.25">
      <c r="A35" t="e">
        <v>#REF!</v>
      </c>
      <c r="B35" t="s">
        <v>27</v>
      </c>
      <c r="C35" t="s">
        <v>24</v>
      </c>
      <c r="D35" t="s">
        <v>488</v>
      </c>
      <c r="E35" s="1">
        <v>44704</v>
      </c>
      <c r="F35" s="1">
        <v>44704</v>
      </c>
      <c r="G35" s="1">
        <f>Tabla1[[#This Row],[FECHA DE RECEPCION DE LA FACTURA]]+7</f>
        <v>44711</v>
      </c>
      <c r="H35">
        <v>7</v>
      </c>
      <c r="I35" t="s">
        <v>524</v>
      </c>
      <c r="J35">
        <v>44.66</v>
      </c>
      <c r="L35">
        <v>0.16</v>
      </c>
      <c r="M35">
        <v>7.15</v>
      </c>
      <c r="P35">
        <v>51.81</v>
      </c>
      <c r="R35">
        <v>51.81</v>
      </c>
      <c r="S35" t="s">
        <v>45</v>
      </c>
    </row>
    <row r="36" spans="1:19" x14ac:dyDescent="0.25">
      <c r="A36" t="e">
        <v>#REF!</v>
      </c>
      <c r="B36" t="s">
        <v>23</v>
      </c>
      <c r="C36" t="s">
        <v>24</v>
      </c>
      <c r="D36" t="s">
        <v>488</v>
      </c>
    </row>
    <row r="37" spans="1:19" x14ac:dyDescent="0.25">
      <c r="B37" t="s">
        <v>23</v>
      </c>
      <c r="C37" t="s">
        <v>24</v>
      </c>
      <c r="D37" t="s">
        <v>488</v>
      </c>
    </row>
    <row r="38" spans="1:19" x14ac:dyDescent="0.25">
      <c r="B38" t="s">
        <v>27</v>
      </c>
      <c r="C38" t="s">
        <v>24</v>
      </c>
      <c r="D38" t="s">
        <v>488</v>
      </c>
      <c r="F38" s="1"/>
      <c r="G38" s="1"/>
      <c r="H38">
        <v>7</v>
      </c>
      <c r="J38" s="2"/>
      <c r="L38">
        <v>0</v>
      </c>
      <c r="P38" s="2" t="s">
        <v>525</v>
      </c>
    </row>
    <row r="39" spans="1:19" hidden="1" x14ac:dyDescent="0.25">
      <c r="S39" t="s">
        <v>522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29"/>
  <sheetViews>
    <sheetView topLeftCell="H476" workbookViewId="0">
      <selection activeCell="R493" sqref="R493"/>
    </sheetView>
  </sheetViews>
  <sheetFormatPr baseColWidth="10" defaultRowHeight="15" x14ac:dyDescent="0.25"/>
  <cols>
    <col min="2" max="2" width="16.5703125" customWidth="1"/>
    <col min="3" max="3" width="14.42578125" customWidth="1"/>
    <col min="5" max="5" width="19.85546875" customWidth="1"/>
    <col min="6" max="6" width="36" customWidth="1"/>
    <col min="7" max="7" width="24.7109375" customWidth="1"/>
    <col min="8" max="8" width="23.140625" customWidth="1"/>
    <col min="9" max="9" width="12" bestFit="1" customWidth="1"/>
    <col min="13" max="13" width="12.28515625" customWidth="1"/>
    <col min="14" max="14" width="13.85546875" customWidth="1"/>
    <col min="15" max="15" width="32.14062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ht="35.2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hidden="1" x14ac:dyDescent="0.25">
      <c r="A2">
        <v>6</v>
      </c>
      <c r="B2" t="s">
        <v>61</v>
      </c>
      <c r="C2" t="s">
        <v>42</v>
      </c>
      <c r="D2" t="str">
        <f t="shared" ref="D2:D65" si="0">TEXT(E2,"MMMM")</f>
        <v>enero</v>
      </c>
      <c r="E2" s="1">
        <v>44566</v>
      </c>
      <c r="F2" s="1">
        <v>44566</v>
      </c>
      <c r="G2" s="1">
        <f>Tabla2[[#This Row],[FECHA DE RECEPCION DE LA FACTURA]]+7</f>
        <v>44573</v>
      </c>
      <c r="H2">
        <v>7</v>
      </c>
      <c r="I2" t="s">
        <v>62</v>
      </c>
      <c r="J2">
        <v>58.64</v>
      </c>
      <c r="L2">
        <v>0</v>
      </c>
      <c r="M2">
        <f t="shared" ref="M2:M4" si="1">(J2-K2-N2)*L2</f>
        <v>0</v>
      </c>
      <c r="P2">
        <f t="shared" ref="P2:P32" si="2">+J2+M2-N2-O2</f>
        <v>58.64</v>
      </c>
      <c r="Q2">
        <v>58.64</v>
      </c>
      <c r="R2">
        <f t="shared" ref="R2:R32" si="3">P2-Q2</f>
        <v>0</v>
      </c>
      <c r="S2" t="str">
        <f t="shared" ref="S2:S65" si="4">IF(R2&gt;0.1,"PENDIENTE","PAGADO")</f>
        <v>PAGADO</v>
      </c>
      <c r="T2" t="s">
        <v>63</v>
      </c>
      <c r="U2">
        <v>44594</v>
      </c>
    </row>
    <row r="3" spans="1:23" hidden="1" x14ac:dyDescent="0.25">
      <c r="A3">
        <v>10</v>
      </c>
      <c r="B3" t="s">
        <v>61</v>
      </c>
      <c r="C3" t="s">
        <v>42</v>
      </c>
      <c r="D3" t="str">
        <f t="shared" si="0"/>
        <v>enero</v>
      </c>
      <c r="E3" s="1">
        <v>44565</v>
      </c>
      <c r="F3" s="1">
        <v>44565</v>
      </c>
      <c r="G3" s="1">
        <f>Tabla2[[#This Row],[FECHA DE RECEPCION DE LA FACTURA]]+7</f>
        <v>44572</v>
      </c>
      <c r="H3">
        <v>7</v>
      </c>
      <c r="I3" t="s">
        <v>64</v>
      </c>
      <c r="J3">
        <v>193.55</v>
      </c>
      <c r="L3">
        <v>0</v>
      </c>
      <c r="M3">
        <f t="shared" si="1"/>
        <v>0</v>
      </c>
      <c r="P3">
        <f t="shared" si="2"/>
        <v>193.55</v>
      </c>
      <c r="Q3">
        <v>193.55</v>
      </c>
      <c r="R3">
        <f t="shared" si="3"/>
        <v>0</v>
      </c>
      <c r="S3" t="str">
        <f t="shared" si="4"/>
        <v>PAGADO</v>
      </c>
      <c r="T3" t="s">
        <v>63</v>
      </c>
      <c r="U3">
        <v>44594</v>
      </c>
    </row>
    <row r="4" spans="1:23" hidden="1" x14ac:dyDescent="0.25">
      <c r="A4">
        <v>11</v>
      </c>
      <c r="B4" t="s">
        <v>61</v>
      </c>
      <c r="C4" t="s">
        <v>42</v>
      </c>
      <c r="D4" t="str">
        <f t="shared" si="0"/>
        <v>enero</v>
      </c>
      <c r="E4" s="1">
        <v>44564</v>
      </c>
      <c r="F4" s="1">
        <v>44564</v>
      </c>
      <c r="G4" s="1">
        <f>Tabla2[[#This Row],[FECHA DE RECEPCION DE LA FACTURA]]+7</f>
        <v>44571</v>
      </c>
      <c r="H4">
        <v>7</v>
      </c>
      <c r="I4" t="s">
        <v>65</v>
      </c>
      <c r="J4">
        <v>64.7</v>
      </c>
      <c r="L4">
        <v>0.16</v>
      </c>
      <c r="M4">
        <f t="shared" si="1"/>
        <v>10.352</v>
      </c>
      <c r="P4">
        <f t="shared" si="2"/>
        <v>75.052000000000007</v>
      </c>
      <c r="Q4">
        <v>75.05</v>
      </c>
      <c r="R4">
        <f t="shared" si="3"/>
        <v>2.0000000000095497E-3</v>
      </c>
      <c r="S4" t="str">
        <f t="shared" si="4"/>
        <v>PAGADO</v>
      </c>
      <c r="T4" t="s">
        <v>63</v>
      </c>
      <c r="U4">
        <v>44594</v>
      </c>
    </row>
    <row r="5" spans="1:23" hidden="1" x14ac:dyDescent="0.25">
      <c r="A5">
        <v>34</v>
      </c>
      <c r="B5" t="s">
        <v>61</v>
      </c>
      <c r="C5" t="s">
        <v>42</v>
      </c>
      <c r="D5" t="str">
        <f t="shared" si="0"/>
        <v>enero</v>
      </c>
      <c r="E5" s="1">
        <v>44571</v>
      </c>
      <c r="F5" s="1">
        <v>44571</v>
      </c>
      <c r="G5" s="1">
        <f>Tabla2[[#This Row],[FECHA DE RECEPCION DE LA FACTURA]]+7</f>
        <v>44578</v>
      </c>
      <c r="H5">
        <v>7</v>
      </c>
      <c r="I5" t="s">
        <v>66</v>
      </c>
      <c r="J5">
        <v>53.24</v>
      </c>
      <c r="L5">
        <v>0</v>
      </c>
      <c r="P5">
        <f t="shared" si="2"/>
        <v>53.24</v>
      </c>
      <c r="Q5">
        <v>53.24</v>
      </c>
      <c r="R5">
        <f t="shared" si="3"/>
        <v>0</v>
      </c>
      <c r="S5" t="str">
        <f t="shared" si="4"/>
        <v>PAGADO</v>
      </c>
      <c r="T5" t="s">
        <v>63</v>
      </c>
      <c r="U5">
        <v>44594</v>
      </c>
    </row>
    <row r="6" spans="1:23" hidden="1" x14ac:dyDescent="0.25">
      <c r="A6">
        <v>35</v>
      </c>
      <c r="B6" t="s">
        <v>61</v>
      </c>
      <c r="C6" t="s">
        <v>24</v>
      </c>
      <c r="D6" t="str">
        <f t="shared" si="0"/>
        <v>enero</v>
      </c>
      <c r="E6" s="1">
        <v>44569</v>
      </c>
      <c r="F6" s="1">
        <v>44569</v>
      </c>
      <c r="G6" s="1">
        <f>Tabla2[[#This Row],[FECHA DE RECEPCION DE LA FACTURA]]+7</f>
        <v>44576</v>
      </c>
      <c r="H6">
        <v>7</v>
      </c>
      <c r="I6" t="s">
        <v>67</v>
      </c>
      <c r="J6">
        <v>1617.86</v>
      </c>
      <c r="K6">
        <v>992.4</v>
      </c>
      <c r="L6">
        <v>0.16</v>
      </c>
      <c r="M6">
        <f t="shared" ref="M6:M32" si="5">(J6-K6-N6)*L6</f>
        <v>100.07359999999998</v>
      </c>
      <c r="P6">
        <f t="shared" si="2"/>
        <v>1717.9335999999998</v>
      </c>
      <c r="Q6">
        <v>1717.93</v>
      </c>
      <c r="R6">
        <f t="shared" si="3"/>
        <v>3.5999999997784471E-3</v>
      </c>
      <c r="S6" t="str">
        <f t="shared" si="4"/>
        <v>PAGADO</v>
      </c>
      <c r="T6" t="s">
        <v>68</v>
      </c>
      <c r="U6">
        <v>44595</v>
      </c>
    </row>
    <row r="7" spans="1:23" hidden="1" x14ac:dyDescent="0.25">
      <c r="A7">
        <v>36</v>
      </c>
      <c r="B7" t="s">
        <v>61</v>
      </c>
      <c r="C7" t="s">
        <v>42</v>
      </c>
      <c r="D7" t="str">
        <f t="shared" si="0"/>
        <v>enero</v>
      </c>
      <c r="E7" s="1">
        <v>44569</v>
      </c>
      <c r="F7" s="1">
        <v>44569</v>
      </c>
      <c r="G7" s="1">
        <f>Tabla2[[#This Row],[FECHA DE RECEPCION DE LA FACTURA]]+7</f>
        <v>44576</v>
      </c>
      <c r="H7">
        <v>7</v>
      </c>
      <c r="I7" t="s">
        <v>69</v>
      </c>
      <c r="J7">
        <v>258.70999999999998</v>
      </c>
      <c r="L7">
        <v>0</v>
      </c>
      <c r="M7">
        <f t="shared" si="5"/>
        <v>0</v>
      </c>
      <c r="P7">
        <f t="shared" si="2"/>
        <v>258.70999999999998</v>
      </c>
      <c r="Q7">
        <v>258.70999999999998</v>
      </c>
      <c r="R7">
        <f t="shared" si="3"/>
        <v>0</v>
      </c>
      <c r="S7" t="str">
        <f t="shared" si="4"/>
        <v>PAGADO</v>
      </c>
      <c r="T7" t="s">
        <v>63</v>
      </c>
      <c r="U7">
        <v>44594</v>
      </c>
    </row>
    <row r="8" spans="1:23" hidden="1" x14ac:dyDescent="0.25">
      <c r="A8">
        <v>37</v>
      </c>
      <c r="B8" t="s">
        <v>61</v>
      </c>
      <c r="C8" t="s">
        <v>42</v>
      </c>
      <c r="D8" t="str">
        <f t="shared" si="0"/>
        <v>enero</v>
      </c>
      <c r="E8" s="1">
        <v>44569</v>
      </c>
      <c r="F8" s="1">
        <v>44569</v>
      </c>
      <c r="G8" s="1">
        <f>Tabla2[[#This Row],[FECHA DE RECEPCION DE LA FACTURA]]+7</f>
        <v>44576</v>
      </c>
      <c r="H8">
        <v>7</v>
      </c>
      <c r="I8" t="s">
        <v>70</v>
      </c>
      <c r="J8">
        <v>96.4</v>
      </c>
      <c r="L8">
        <v>0</v>
      </c>
      <c r="M8">
        <f t="shared" si="5"/>
        <v>0</v>
      </c>
      <c r="P8">
        <f t="shared" si="2"/>
        <v>96.4</v>
      </c>
      <c r="Q8">
        <v>96.4</v>
      </c>
      <c r="R8">
        <f t="shared" si="3"/>
        <v>0</v>
      </c>
      <c r="S8" t="str">
        <f t="shared" si="4"/>
        <v>PAGADO</v>
      </c>
      <c r="T8" t="s">
        <v>63</v>
      </c>
      <c r="U8">
        <v>44594</v>
      </c>
    </row>
    <row r="9" spans="1:23" hidden="1" x14ac:dyDescent="0.25">
      <c r="A9">
        <v>37</v>
      </c>
      <c r="B9" t="s">
        <v>61</v>
      </c>
      <c r="C9" t="s">
        <v>24</v>
      </c>
      <c r="D9" t="str">
        <f t="shared" si="0"/>
        <v>enero</v>
      </c>
      <c r="E9" s="1">
        <v>44567</v>
      </c>
      <c r="F9" s="1">
        <v>44567</v>
      </c>
      <c r="G9" s="1">
        <f>Tabla2[[#This Row],[FECHA DE RECEPCION DE LA FACTURA]]+7</f>
        <v>44574</v>
      </c>
      <c r="H9">
        <v>7</v>
      </c>
      <c r="I9" t="s">
        <v>71</v>
      </c>
      <c r="J9">
        <v>202.88</v>
      </c>
      <c r="K9">
        <v>93.24</v>
      </c>
      <c r="L9">
        <v>0.16</v>
      </c>
      <c r="M9">
        <f t="shared" si="5"/>
        <v>17.542400000000001</v>
      </c>
      <c r="O9">
        <v>0.03</v>
      </c>
      <c r="P9">
        <f t="shared" si="2"/>
        <v>220.39239999999998</v>
      </c>
      <c r="Q9">
        <v>220.39</v>
      </c>
      <c r="R9">
        <f t="shared" si="3"/>
        <v>2.3999999999944066E-3</v>
      </c>
      <c r="S9" t="str">
        <f t="shared" si="4"/>
        <v>PAGADO</v>
      </c>
      <c r="T9" t="s">
        <v>68</v>
      </c>
      <c r="U9">
        <v>44595</v>
      </c>
      <c r="V9" t="s">
        <v>72</v>
      </c>
      <c r="W9">
        <v>44567</v>
      </c>
    </row>
    <row r="10" spans="1:23" hidden="1" x14ac:dyDescent="0.25">
      <c r="A10">
        <v>38</v>
      </c>
      <c r="B10" t="s">
        <v>61</v>
      </c>
      <c r="C10" t="s">
        <v>24</v>
      </c>
      <c r="D10" t="str">
        <f t="shared" si="0"/>
        <v>enero</v>
      </c>
      <c r="E10" s="1">
        <v>44567</v>
      </c>
      <c r="F10" s="1">
        <v>44567</v>
      </c>
      <c r="G10" s="1">
        <f>Tabla2[[#This Row],[FECHA DE RECEPCION DE LA FACTURA]]+7</f>
        <v>44574</v>
      </c>
      <c r="H10">
        <v>7</v>
      </c>
      <c r="I10" t="s">
        <v>73</v>
      </c>
      <c r="J10">
        <v>1517.6</v>
      </c>
      <c r="K10">
        <v>876.98</v>
      </c>
      <c r="L10">
        <v>0.16</v>
      </c>
      <c r="M10">
        <f t="shared" si="5"/>
        <v>102.49919999999999</v>
      </c>
      <c r="P10">
        <f t="shared" si="2"/>
        <v>1620.0991999999999</v>
      </c>
      <c r="Q10">
        <v>1620.1</v>
      </c>
      <c r="R10">
        <f t="shared" si="3"/>
        <v>-8.0000000002655725E-4</v>
      </c>
      <c r="S10" t="str">
        <f t="shared" si="4"/>
        <v>PAGADO</v>
      </c>
      <c r="T10" t="s">
        <v>68</v>
      </c>
      <c r="U10">
        <v>44595</v>
      </c>
    </row>
    <row r="11" spans="1:23" hidden="1" x14ac:dyDescent="0.25">
      <c r="A11">
        <v>39</v>
      </c>
      <c r="B11" t="s">
        <v>61</v>
      </c>
      <c r="C11" t="s">
        <v>24</v>
      </c>
      <c r="D11" t="str">
        <f t="shared" si="0"/>
        <v>enero</v>
      </c>
      <c r="E11" s="1">
        <v>44567</v>
      </c>
      <c r="F11" s="1">
        <v>44567</v>
      </c>
      <c r="G11" s="1">
        <f>Tabla2[[#This Row],[FECHA DE RECEPCION DE LA FACTURA]]+7</f>
        <v>44574</v>
      </c>
      <c r="H11">
        <v>7</v>
      </c>
      <c r="I11" t="s">
        <v>74</v>
      </c>
      <c r="J11">
        <v>349.08</v>
      </c>
      <c r="L11">
        <v>0</v>
      </c>
      <c r="M11">
        <f t="shared" si="5"/>
        <v>0</v>
      </c>
      <c r="P11">
        <f t="shared" si="2"/>
        <v>349.08</v>
      </c>
      <c r="Q11">
        <v>349.08</v>
      </c>
      <c r="R11">
        <f t="shared" si="3"/>
        <v>0</v>
      </c>
      <c r="S11" t="str">
        <f t="shared" si="4"/>
        <v>PAGADO</v>
      </c>
      <c r="T11" t="s">
        <v>68</v>
      </c>
      <c r="U11">
        <v>44595</v>
      </c>
    </row>
    <row r="12" spans="1:23" hidden="1" x14ac:dyDescent="0.25">
      <c r="A12">
        <v>40</v>
      </c>
      <c r="B12" t="s">
        <v>61</v>
      </c>
      <c r="C12" t="s">
        <v>24</v>
      </c>
      <c r="D12" t="str">
        <f t="shared" si="0"/>
        <v>enero</v>
      </c>
      <c r="E12" s="1">
        <v>44567</v>
      </c>
      <c r="F12" s="1">
        <v>44567</v>
      </c>
      <c r="G12" s="1">
        <f>Tabla2[[#This Row],[FECHA DE RECEPCION DE LA FACTURA]]+7</f>
        <v>44574</v>
      </c>
      <c r="H12">
        <v>7</v>
      </c>
      <c r="I12" t="s">
        <v>75</v>
      </c>
      <c r="J12">
        <v>843.44</v>
      </c>
      <c r="K12">
        <v>762.33</v>
      </c>
      <c r="L12">
        <v>0.16</v>
      </c>
      <c r="M12">
        <f t="shared" si="5"/>
        <v>12.977600000000002</v>
      </c>
      <c r="P12">
        <f t="shared" si="2"/>
        <v>856.41760000000011</v>
      </c>
      <c r="Q12">
        <v>856.42</v>
      </c>
      <c r="R12">
        <f t="shared" si="3"/>
        <v>-2.3999999998522981E-3</v>
      </c>
      <c r="S12" t="str">
        <f t="shared" si="4"/>
        <v>PAGADO</v>
      </c>
      <c r="T12" t="s">
        <v>68</v>
      </c>
      <c r="U12">
        <v>44595</v>
      </c>
    </row>
    <row r="13" spans="1:23" hidden="1" x14ac:dyDescent="0.25">
      <c r="A13">
        <v>41</v>
      </c>
      <c r="B13" t="s">
        <v>61</v>
      </c>
      <c r="C13" t="s">
        <v>24</v>
      </c>
      <c r="D13" t="str">
        <f t="shared" si="0"/>
        <v>enero</v>
      </c>
      <c r="E13" s="1">
        <v>44567</v>
      </c>
      <c r="F13" s="1">
        <v>44567</v>
      </c>
      <c r="G13" s="1">
        <f>Tabla2[[#This Row],[FECHA DE RECEPCION DE LA FACTURA]]+7</f>
        <v>44574</v>
      </c>
      <c r="H13">
        <v>7</v>
      </c>
      <c r="I13" t="s">
        <v>76</v>
      </c>
      <c r="J13">
        <v>704.1</v>
      </c>
      <c r="L13">
        <v>0</v>
      </c>
      <c r="M13">
        <f t="shared" si="5"/>
        <v>0</v>
      </c>
      <c r="O13">
        <v>3.81</v>
      </c>
      <c r="P13">
        <f t="shared" si="2"/>
        <v>700.29000000000008</v>
      </c>
      <c r="Q13">
        <v>700.29</v>
      </c>
      <c r="R13">
        <f t="shared" si="3"/>
        <v>0</v>
      </c>
      <c r="S13" t="str">
        <f t="shared" si="4"/>
        <v>PAGADO</v>
      </c>
      <c r="T13" t="s">
        <v>68</v>
      </c>
      <c r="U13">
        <v>44595</v>
      </c>
      <c r="V13" t="s">
        <v>77</v>
      </c>
      <c r="W13">
        <v>44567</v>
      </c>
    </row>
    <row r="14" spans="1:23" hidden="1" x14ac:dyDescent="0.25">
      <c r="A14">
        <v>42</v>
      </c>
      <c r="B14" t="s">
        <v>61</v>
      </c>
      <c r="C14" t="s">
        <v>42</v>
      </c>
      <c r="D14" t="str">
        <f t="shared" si="0"/>
        <v>enero</v>
      </c>
      <c r="E14" s="1">
        <v>44567</v>
      </c>
      <c r="F14" s="1">
        <v>44567</v>
      </c>
      <c r="G14" s="1">
        <f>Tabla2[[#This Row],[FECHA DE RECEPCION DE LA FACTURA]]+7</f>
        <v>44574</v>
      </c>
      <c r="H14">
        <v>7</v>
      </c>
      <c r="I14" t="s">
        <v>78</v>
      </c>
      <c r="J14">
        <v>170.14</v>
      </c>
      <c r="L14">
        <v>0</v>
      </c>
      <c r="M14">
        <f t="shared" si="5"/>
        <v>0</v>
      </c>
      <c r="P14">
        <f t="shared" si="2"/>
        <v>170.14</v>
      </c>
      <c r="Q14">
        <v>170.14</v>
      </c>
      <c r="R14">
        <f t="shared" si="3"/>
        <v>0</v>
      </c>
      <c r="S14" t="str">
        <f t="shared" si="4"/>
        <v>PAGADO</v>
      </c>
      <c r="T14" t="s">
        <v>63</v>
      </c>
      <c r="U14">
        <v>44594</v>
      </c>
    </row>
    <row r="15" spans="1:23" hidden="1" x14ac:dyDescent="0.25">
      <c r="A15">
        <v>60</v>
      </c>
      <c r="B15" t="s">
        <v>61</v>
      </c>
      <c r="C15" t="s">
        <v>24</v>
      </c>
      <c r="D15" t="str">
        <f t="shared" si="0"/>
        <v>enero</v>
      </c>
      <c r="E15" s="1">
        <v>44567</v>
      </c>
      <c r="F15" s="1">
        <v>44567</v>
      </c>
      <c r="G15" s="1">
        <f>Tabla2[[#This Row],[FECHA DE RECEPCION DE LA FACTURA]]+7</f>
        <v>44574</v>
      </c>
      <c r="H15">
        <v>7</v>
      </c>
      <c r="I15" t="s">
        <v>79</v>
      </c>
      <c r="J15">
        <v>704.1</v>
      </c>
      <c r="L15">
        <v>0</v>
      </c>
      <c r="M15">
        <f t="shared" si="5"/>
        <v>0</v>
      </c>
      <c r="P15">
        <f t="shared" si="2"/>
        <v>704.1</v>
      </c>
      <c r="R15">
        <f t="shared" si="3"/>
        <v>704.1</v>
      </c>
      <c r="S15" t="str">
        <f t="shared" si="4"/>
        <v>PENDIENTE</v>
      </c>
    </row>
    <row r="16" spans="1:23" hidden="1" x14ac:dyDescent="0.25">
      <c r="A16">
        <v>65</v>
      </c>
      <c r="B16" t="s">
        <v>61</v>
      </c>
      <c r="C16" t="s">
        <v>24</v>
      </c>
      <c r="D16" t="str">
        <f t="shared" si="0"/>
        <v>enero</v>
      </c>
      <c r="E16" s="1">
        <v>44565</v>
      </c>
      <c r="F16" s="1">
        <v>44565</v>
      </c>
      <c r="G16" s="1">
        <f>Tabla2[[#This Row],[FECHA DE RECEPCION DE LA FACTURA]]+7</f>
        <v>44572</v>
      </c>
      <c r="H16">
        <v>7</v>
      </c>
      <c r="I16" t="s">
        <v>80</v>
      </c>
      <c r="J16">
        <v>347.92</v>
      </c>
      <c r="L16">
        <v>0</v>
      </c>
      <c r="M16">
        <f t="shared" si="5"/>
        <v>0</v>
      </c>
      <c r="O16">
        <v>2.93</v>
      </c>
      <c r="P16">
        <f t="shared" si="2"/>
        <v>344.99</v>
      </c>
      <c r="Q16">
        <v>344.99</v>
      </c>
      <c r="R16">
        <f t="shared" si="3"/>
        <v>0</v>
      </c>
      <c r="S16" t="str">
        <f t="shared" si="4"/>
        <v>PAGADO</v>
      </c>
      <c r="T16" t="s">
        <v>68</v>
      </c>
      <c r="U16">
        <v>44595</v>
      </c>
      <c r="V16" t="s">
        <v>81</v>
      </c>
      <c r="W16">
        <v>44565</v>
      </c>
    </row>
    <row r="17" spans="1:23" hidden="1" x14ac:dyDescent="0.25">
      <c r="A17">
        <v>75</v>
      </c>
      <c r="B17" t="s">
        <v>61</v>
      </c>
      <c r="C17" t="s">
        <v>24</v>
      </c>
      <c r="D17" t="str">
        <f t="shared" si="0"/>
        <v>enero</v>
      </c>
      <c r="E17" s="1">
        <v>44564</v>
      </c>
      <c r="F17" s="1">
        <v>44564</v>
      </c>
      <c r="G17" s="1">
        <f>Tabla2[[#This Row],[FECHA DE RECEPCION DE LA FACTURA]]+7</f>
        <v>44571</v>
      </c>
      <c r="H17">
        <v>7</v>
      </c>
      <c r="I17" t="s">
        <v>82</v>
      </c>
      <c r="J17">
        <v>784.44</v>
      </c>
      <c r="K17">
        <v>578.54</v>
      </c>
      <c r="L17">
        <v>0.16</v>
      </c>
      <c r="M17">
        <f t="shared" si="5"/>
        <v>32.944000000000017</v>
      </c>
      <c r="P17">
        <f t="shared" si="2"/>
        <v>817.38400000000001</v>
      </c>
      <c r="Q17">
        <v>817.38</v>
      </c>
      <c r="R17">
        <f t="shared" si="3"/>
        <v>4.0000000000190994E-3</v>
      </c>
      <c r="S17" t="str">
        <f t="shared" si="4"/>
        <v>PAGADO</v>
      </c>
      <c r="T17" t="s">
        <v>68</v>
      </c>
      <c r="U17">
        <v>44595</v>
      </c>
    </row>
    <row r="18" spans="1:23" hidden="1" x14ac:dyDescent="0.25">
      <c r="A18">
        <v>76</v>
      </c>
      <c r="B18" t="s">
        <v>61</v>
      </c>
      <c r="C18" t="s">
        <v>24</v>
      </c>
      <c r="D18" t="str">
        <f t="shared" si="0"/>
        <v>enero</v>
      </c>
      <c r="E18" s="1">
        <v>44564</v>
      </c>
      <c r="F18" s="1">
        <v>44564</v>
      </c>
      <c r="G18" s="1">
        <f>Tabla2[[#This Row],[FECHA DE RECEPCION DE LA FACTURA]]+7</f>
        <v>44571</v>
      </c>
      <c r="H18">
        <v>7</v>
      </c>
      <c r="I18" t="s">
        <v>83</v>
      </c>
      <c r="J18">
        <v>106.1</v>
      </c>
      <c r="K18">
        <v>66.62</v>
      </c>
      <c r="L18">
        <v>0.16</v>
      </c>
      <c r="M18">
        <f t="shared" si="5"/>
        <v>6.3167999999999989</v>
      </c>
      <c r="P18">
        <f t="shared" si="2"/>
        <v>112.41679999999999</v>
      </c>
      <c r="Q18">
        <v>112.42</v>
      </c>
      <c r="R18">
        <f t="shared" si="3"/>
        <v>-3.200000000006753E-3</v>
      </c>
      <c r="S18" t="str">
        <f t="shared" si="4"/>
        <v>PAGADO</v>
      </c>
      <c r="T18" t="s">
        <v>68</v>
      </c>
      <c r="U18">
        <v>44595</v>
      </c>
    </row>
    <row r="19" spans="1:23" hidden="1" x14ac:dyDescent="0.25">
      <c r="A19">
        <v>77</v>
      </c>
      <c r="B19" t="s">
        <v>61</v>
      </c>
      <c r="C19" t="s">
        <v>24</v>
      </c>
      <c r="D19" t="str">
        <f t="shared" si="0"/>
        <v>enero</v>
      </c>
      <c r="E19" s="1">
        <v>44564</v>
      </c>
      <c r="F19" s="1">
        <v>44564</v>
      </c>
      <c r="G19" s="1">
        <f>Tabla2[[#This Row],[FECHA DE RECEPCION DE LA FACTURA]]+7</f>
        <v>44571</v>
      </c>
      <c r="H19">
        <v>7</v>
      </c>
      <c r="I19" t="s">
        <v>84</v>
      </c>
      <c r="J19">
        <v>94.76</v>
      </c>
      <c r="K19">
        <v>26.64</v>
      </c>
      <c r="L19">
        <v>0.16</v>
      </c>
      <c r="M19">
        <f t="shared" si="5"/>
        <v>10.8992</v>
      </c>
      <c r="P19">
        <f t="shared" si="2"/>
        <v>105.6592</v>
      </c>
      <c r="Q19">
        <v>105.66</v>
      </c>
      <c r="R19">
        <f t="shared" si="3"/>
        <v>-7.9999999999813554E-4</v>
      </c>
      <c r="S19" t="str">
        <f t="shared" si="4"/>
        <v>PAGADO</v>
      </c>
      <c r="T19" t="s">
        <v>68</v>
      </c>
      <c r="U19">
        <v>44595</v>
      </c>
    </row>
    <row r="20" spans="1:23" hidden="1" x14ac:dyDescent="0.25">
      <c r="A20">
        <v>78</v>
      </c>
      <c r="B20" t="s">
        <v>61</v>
      </c>
      <c r="C20" t="s">
        <v>24</v>
      </c>
      <c r="D20" t="str">
        <f t="shared" si="0"/>
        <v>enero</v>
      </c>
      <c r="E20" s="1">
        <v>44564</v>
      </c>
      <c r="F20" s="1">
        <v>44564</v>
      </c>
      <c r="G20" s="1">
        <f>Tabla2[[#This Row],[FECHA DE RECEPCION DE LA FACTURA]]+7</f>
        <v>44571</v>
      </c>
      <c r="H20">
        <v>7</v>
      </c>
      <c r="I20" t="s">
        <v>85</v>
      </c>
      <c r="J20">
        <v>274.44</v>
      </c>
      <c r="L20">
        <v>0</v>
      </c>
      <c r="M20">
        <f t="shared" si="5"/>
        <v>0</v>
      </c>
      <c r="P20">
        <f t="shared" si="2"/>
        <v>274.44</v>
      </c>
      <c r="Q20">
        <v>274.44</v>
      </c>
      <c r="R20">
        <f t="shared" si="3"/>
        <v>0</v>
      </c>
      <c r="S20" t="str">
        <f t="shared" si="4"/>
        <v>PAGADO</v>
      </c>
      <c r="T20" t="s">
        <v>68</v>
      </c>
      <c r="U20">
        <v>44595</v>
      </c>
    </row>
    <row r="21" spans="1:23" hidden="1" x14ac:dyDescent="0.25">
      <c r="A21">
        <v>79</v>
      </c>
      <c r="B21" t="s">
        <v>61</v>
      </c>
      <c r="C21" t="s">
        <v>24</v>
      </c>
      <c r="D21" t="str">
        <f t="shared" si="0"/>
        <v>enero</v>
      </c>
      <c r="E21" s="1">
        <v>44564</v>
      </c>
      <c r="F21" s="1">
        <v>44564</v>
      </c>
      <c r="G21" s="1">
        <f>Tabla2[[#This Row],[FECHA DE RECEPCION DE LA FACTURA]]+7</f>
        <v>44571</v>
      </c>
      <c r="H21">
        <v>7</v>
      </c>
      <c r="I21" t="s">
        <v>86</v>
      </c>
      <c r="J21">
        <v>448.5</v>
      </c>
      <c r="K21">
        <v>358.94</v>
      </c>
      <c r="L21">
        <v>0.16</v>
      </c>
      <c r="M21">
        <f t="shared" si="5"/>
        <v>14.329600000000001</v>
      </c>
      <c r="O21">
        <v>0.13</v>
      </c>
      <c r="P21">
        <f t="shared" si="2"/>
        <v>462.69960000000003</v>
      </c>
      <c r="Q21">
        <v>462.7</v>
      </c>
      <c r="R21">
        <f t="shared" si="3"/>
        <v>-3.999999999564352E-4</v>
      </c>
      <c r="S21" t="str">
        <f t="shared" si="4"/>
        <v>PAGADO</v>
      </c>
      <c r="T21" t="s">
        <v>68</v>
      </c>
      <c r="U21">
        <v>44595</v>
      </c>
      <c r="V21" t="s">
        <v>87</v>
      </c>
      <c r="W21">
        <v>44564</v>
      </c>
    </row>
    <row r="22" spans="1:23" hidden="1" x14ac:dyDescent="0.25">
      <c r="A22">
        <v>133</v>
      </c>
      <c r="B22" t="s">
        <v>61</v>
      </c>
      <c r="C22" t="s">
        <v>42</v>
      </c>
      <c r="D22" t="str">
        <f t="shared" si="0"/>
        <v>enero</v>
      </c>
      <c r="E22" s="1">
        <v>44576</v>
      </c>
      <c r="F22" s="1">
        <v>44576</v>
      </c>
      <c r="G22" s="1">
        <f>Tabla2[[#This Row],[FECHA DE RECEPCION DE LA FACTURA]]+7</f>
        <v>44583</v>
      </c>
      <c r="H22">
        <v>7</v>
      </c>
      <c r="I22" t="s">
        <v>88</v>
      </c>
      <c r="J22">
        <v>278.82</v>
      </c>
      <c r="L22">
        <v>0</v>
      </c>
      <c r="M22">
        <f t="shared" si="5"/>
        <v>0</v>
      </c>
      <c r="P22">
        <f t="shared" si="2"/>
        <v>278.82</v>
      </c>
      <c r="Q22">
        <v>278.82</v>
      </c>
      <c r="R22">
        <f t="shared" si="3"/>
        <v>0</v>
      </c>
      <c r="S22" t="str">
        <f t="shared" si="4"/>
        <v>PAGADO</v>
      </c>
      <c r="T22" t="s">
        <v>63</v>
      </c>
      <c r="U22">
        <v>44594</v>
      </c>
    </row>
    <row r="23" spans="1:23" hidden="1" x14ac:dyDescent="0.25">
      <c r="A23">
        <v>156</v>
      </c>
      <c r="B23" t="s">
        <v>61</v>
      </c>
      <c r="C23" t="s">
        <v>24</v>
      </c>
      <c r="D23" t="str">
        <f t="shared" si="0"/>
        <v>enero</v>
      </c>
      <c r="E23" s="1">
        <v>44572</v>
      </c>
      <c r="F23" s="1">
        <v>44572</v>
      </c>
      <c r="G23" s="1">
        <f>Tabla2[[#This Row],[FECHA DE RECEPCION DE LA FACTURA]]+7</f>
        <v>44579</v>
      </c>
      <c r="H23">
        <v>7</v>
      </c>
      <c r="I23" t="s">
        <v>89</v>
      </c>
      <c r="J23">
        <v>1547.82</v>
      </c>
      <c r="K23">
        <v>1340.38</v>
      </c>
      <c r="L23">
        <v>0.16</v>
      </c>
      <c r="M23">
        <f t="shared" si="5"/>
        <v>33.190399999999975</v>
      </c>
      <c r="P23">
        <f t="shared" si="2"/>
        <v>1581.0103999999999</v>
      </c>
      <c r="Q23">
        <v>1581.01</v>
      </c>
      <c r="R23">
        <f t="shared" si="3"/>
        <v>3.9999999989959178E-4</v>
      </c>
      <c r="S23" t="str">
        <f t="shared" si="4"/>
        <v>PAGADO</v>
      </c>
      <c r="T23" t="s">
        <v>68</v>
      </c>
      <c r="U23">
        <v>44595</v>
      </c>
    </row>
    <row r="24" spans="1:23" hidden="1" x14ac:dyDescent="0.25">
      <c r="A24">
        <v>157</v>
      </c>
      <c r="B24" t="s">
        <v>61</v>
      </c>
      <c r="C24" t="s">
        <v>24</v>
      </c>
      <c r="D24" t="str">
        <f t="shared" si="0"/>
        <v>enero</v>
      </c>
      <c r="E24" s="1">
        <v>44572</v>
      </c>
      <c r="F24" s="1">
        <v>44572</v>
      </c>
      <c r="G24" s="1">
        <f>Tabla2[[#This Row],[FECHA DE RECEPCION DE LA FACTURA]]+7</f>
        <v>44579</v>
      </c>
      <c r="H24">
        <v>7</v>
      </c>
      <c r="I24" t="s">
        <v>90</v>
      </c>
      <c r="J24">
        <v>336</v>
      </c>
      <c r="L24">
        <v>0</v>
      </c>
      <c r="M24">
        <f t="shared" si="5"/>
        <v>0</v>
      </c>
      <c r="P24">
        <f t="shared" si="2"/>
        <v>336</v>
      </c>
      <c r="Q24">
        <v>336</v>
      </c>
      <c r="R24">
        <f t="shared" si="3"/>
        <v>0</v>
      </c>
      <c r="S24" t="str">
        <f t="shared" si="4"/>
        <v>PAGADO</v>
      </c>
      <c r="T24" t="s">
        <v>68</v>
      </c>
      <c r="U24">
        <v>44595</v>
      </c>
    </row>
    <row r="25" spans="1:23" hidden="1" x14ac:dyDescent="0.25">
      <c r="A25">
        <v>158</v>
      </c>
      <c r="B25" t="s">
        <v>61</v>
      </c>
      <c r="C25" t="s">
        <v>24</v>
      </c>
      <c r="D25" t="str">
        <f t="shared" si="0"/>
        <v>enero</v>
      </c>
      <c r="E25" s="1">
        <v>44572</v>
      </c>
      <c r="F25" s="1">
        <v>44572</v>
      </c>
      <c r="G25" s="1">
        <f>Tabla2[[#This Row],[FECHA DE RECEPCION DE LA FACTURA]]+7</f>
        <v>44579</v>
      </c>
      <c r="H25">
        <v>7</v>
      </c>
      <c r="I25" t="s">
        <v>91</v>
      </c>
      <c r="J25">
        <v>381.1</v>
      </c>
      <c r="K25">
        <v>189.22</v>
      </c>
      <c r="L25">
        <v>0.16</v>
      </c>
      <c r="M25">
        <f t="shared" si="5"/>
        <v>30.700800000000005</v>
      </c>
      <c r="P25">
        <f t="shared" si="2"/>
        <v>411.80080000000004</v>
      </c>
      <c r="Q25">
        <v>411.8</v>
      </c>
      <c r="R25">
        <f t="shared" si="3"/>
        <v>8.0000000002655725E-4</v>
      </c>
      <c r="S25" t="str">
        <f t="shared" si="4"/>
        <v>PAGADO</v>
      </c>
      <c r="T25" t="s">
        <v>68</v>
      </c>
      <c r="U25">
        <v>44595</v>
      </c>
    </row>
    <row r="26" spans="1:23" hidden="1" x14ac:dyDescent="0.25">
      <c r="A26">
        <v>159</v>
      </c>
      <c r="B26" t="s">
        <v>61</v>
      </c>
      <c r="C26" t="s">
        <v>24</v>
      </c>
      <c r="D26" t="str">
        <f t="shared" si="0"/>
        <v>enero</v>
      </c>
      <c r="E26" s="1">
        <v>44572</v>
      </c>
      <c r="F26" s="1">
        <v>44572</v>
      </c>
      <c r="G26" s="1">
        <f>Tabla2[[#This Row],[FECHA DE RECEPCION DE LA FACTURA]]+7</f>
        <v>44579</v>
      </c>
      <c r="H26">
        <v>7</v>
      </c>
      <c r="I26" t="s">
        <v>92</v>
      </c>
      <c r="J26">
        <v>252.93</v>
      </c>
      <c r="K26">
        <v>49.82</v>
      </c>
      <c r="L26">
        <v>0.16</v>
      </c>
      <c r="M26">
        <f t="shared" si="5"/>
        <v>32.497600000000006</v>
      </c>
      <c r="P26">
        <f t="shared" si="2"/>
        <v>285.42759999999998</v>
      </c>
      <c r="Q26">
        <v>285.43</v>
      </c>
      <c r="R26">
        <f t="shared" si="3"/>
        <v>-2.4000000000228283E-3</v>
      </c>
      <c r="S26" t="str">
        <f t="shared" si="4"/>
        <v>PAGADO</v>
      </c>
      <c r="T26" t="s">
        <v>68</v>
      </c>
      <c r="U26">
        <v>44595</v>
      </c>
    </row>
    <row r="27" spans="1:23" hidden="1" x14ac:dyDescent="0.25">
      <c r="A27">
        <v>162</v>
      </c>
      <c r="B27" t="s">
        <v>61</v>
      </c>
      <c r="C27" t="s">
        <v>24</v>
      </c>
      <c r="D27" t="str">
        <f t="shared" si="0"/>
        <v>enero</v>
      </c>
      <c r="E27" s="1">
        <v>44572</v>
      </c>
      <c r="F27" s="1">
        <v>44572</v>
      </c>
      <c r="G27" s="1">
        <f>Tabla2[[#This Row],[FECHA DE RECEPCION DE LA FACTURA]]+7</f>
        <v>44579</v>
      </c>
      <c r="H27">
        <v>7</v>
      </c>
      <c r="I27" t="s">
        <v>93</v>
      </c>
      <c r="J27">
        <v>1846.72</v>
      </c>
      <c r="K27">
        <v>1777.21</v>
      </c>
      <c r="L27">
        <v>0.16</v>
      </c>
      <c r="M27">
        <f t="shared" si="5"/>
        <v>11.121599999999999</v>
      </c>
      <c r="P27">
        <f t="shared" si="2"/>
        <v>1857.8416</v>
      </c>
      <c r="Q27">
        <v>1857.84</v>
      </c>
      <c r="R27">
        <f t="shared" si="3"/>
        <v>1.6000000000531145E-3</v>
      </c>
      <c r="S27" t="str">
        <f t="shared" si="4"/>
        <v>PAGADO</v>
      </c>
      <c r="T27" t="s">
        <v>68</v>
      </c>
      <c r="U27">
        <v>44595</v>
      </c>
    </row>
    <row r="28" spans="1:23" hidden="1" x14ac:dyDescent="0.25">
      <c r="A28">
        <v>172</v>
      </c>
      <c r="B28" t="s">
        <v>61</v>
      </c>
      <c r="C28" t="s">
        <v>42</v>
      </c>
      <c r="D28" t="str">
        <f t="shared" si="0"/>
        <v>enero</v>
      </c>
      <c r="E28" s="1">
        <v>44572</v>
      </c>
      <c r="F28" s="1">
        <v>44572</v>
      </c>
      <c r="G28" s="1">
        <f>Tabla2[[#This Row],[FECHA DE RECEPCION DE LA FACTURA]]+7</f>
        <v>44579</v>
      </c>
      <c r="H28">
        <v>7</v>
      </c>
      <c r="I28" t="s">
        <v>94</v>
      </c>
      <c r="J28">
        <v>130.4</v>
      </c>
      <c r="L28">
        <v>0</v>
      </c>
      <c r="M28">
        <f t="shared" si="5"/>
        <v>0</v>
      </c>
      <c r="P28">
        <f t="shared" si="2"/>
        <v>130.4</v>
      </c>
      <c r="Q28">
        <v>130.4</v>
      </c>
      <c r="R28">
        <f t="shared" si="3"/>
        <v>0</v>
      </c>
      <c r="S28" t="str">
        <f t="shared" si="4"/>
        <v>PAGADO</v>
      </c>
      <c r="T28" t="s">
        <v>63</v>
      </c>
      <c r="U28">
        <v>44594</v>
      </c>
    </row>
    <row r="29" spans="1:23" hidden="1" x14ac:dyDescent="0.25">
      <c r="A29">
        <v>173</v>
      </c>
      <c r="B29" t="s">
        <v>61</v>
      </c>
      <c r="C29" t="s">
        <v>42</v>
      </c>
      <c r="D29" t="str">
        <f t="shared" si="0"/>
        <v>enero</v>
      </c>
      <c r="E29" s="1">
        <v>44572</v>
      </c>
      <c r="F29" s="1">
        <v>44572</v>
      </c>
      <c r="G29" s="1">
        <f>Tabla2[[#This Row],[FECHA DE RECEPCION DE LA FACTURA]]+7</f>
        <v>44579</v>
      </c>
      <c r="H29">
        <v>7</v>
      </c>
      <c r="I29" t="s">
        <v>95</v>
      </c>
      <c r="J29">
        <v>19.25</v>
      </c>
      <c r="L29">
        <v>0.16</v>
      </c>
      <c r="M29">
        <f t="shared" si="5"/>
        <v>3.08</v>
      </c>
      <c r="P29">
        <f t="shared" si="2"/>
        <v>22.33</v>
      </c>
      <c r="Q29">
        <v>22.33</v>
      </c>
      <c r="R29">
        <f t="shared" si="3"/>
        <v>0</v>
      </c>
      <c r="S29" t="str">
        <f t="shared" si="4"/>
        <v>PAGADO</v>
      </c>
      <c r="T29" t="s">
        <v>63</v>
      </c>
      <c r="U29">
        <v>44594</v>
      </c>
    </row>
    <row r="30" spans="1:23" hidden="1" x14ac:dyDescent="0.25">
      <c r="A30">
        <v>182</v>
      </c>
      <c r="B30" t="s">
        <v>61</v>
      </c>
      <c r="C30" t="s">
        <v>42</v>
      </c>
      <c r="D30" t="str">
        <f t="shared" si="0"/>
        <v>enero</v>
      </c>
      <c r="E30" s="1">
        <v>44573</v>
      </c>
      <c r="F30" s="1">
        <v>44573</v>
      </c>
      <c r="G30" s="1">
        <f>Tabla2[[#This Row],[FECHA DE RECEPCION DE LA FACTURA]]+7</f>
        <v>44580</v>
      </c>
      <c r="H30">
        <v>7</v>
      </c>
      <c r="I30" t="s">
        <v>96</v>
      </c>
      <c r="J30">
        <v>143.69999999999999</v>
      </c>
      <c r="L30">
        <v>0</v>
      </c>
      <c r="M30">
        <f t="shared" si="5"/>
        <v>0</v>
      </c>
      <c r="P30">
        <f t="shared" si="2"/>
        <v>143.69999999999999</v>
      </c>
      <c r="Q30">
        <v>143.69999999999999</v>
      </c>
      <c r="R30">
        <f t="shared" si="3"/>
        <v>0</v>
      </c>
      <c r="S30" t="str">
        <f t="shared" si="4"/>
        <v>PAGADO</v>
      </c>
      <c r="T30" t="s">
        <v>63</v>
      </c>
      <c r="U30">
        <v>44594</v>
      </c>
    </row>
    <row r="31" spans="1:23" hidden="1" x14ac:dyDescent="0.25">
      <c r="A31">
        <v>212</v>
      </c>
      <c r="B31" t="s">
        <v>61</v>
      </c>
      <c r="C31" t="s">
        <v>42</v>
      </c>
      <c r="D31" t="str">
        <f t="shared" si="0"/>
        <v>enero</v>
      </c>
      <c r="E31" s="1">
        <v>44574</v>
      </c>
      <c r="F31" s="1">
        <v>44574</v>
      </c>
      <c r="G31" s="1">
        <f>Tabla2[[#This Row],[FECHA DE RECEPCION DE LA FACTURA]]+7</f>
        <v>44581</v>
      </c>
      <c r="H31">
        <v>7</v>
      </c>
      <c r="I31">
        <v>13012022</v>
      </c>
      <c r="J31">
        <v>86.91</v>
      </c>
      <c r="L31">
        <v>0</v>
      </c>
      <c r="M31">
        <f t="shared" si="5"/>
        <v>0</v>
      </c>
      <c r="P31">
        <f t="shared" si="2"/>
        <v>86.91</v>
      </c>
      <c r="Q31">
        <v>86.91</v>
      </c>
      <c r="R31">
        <f t="shared" si="3"/>
        <v>0</v>
      </c>
      <c r="S31" t="str">
        <f t="shared" si="4"/>
        <v>PAGADO</v>
      </c>
      <c r="T31" t="s">
        <v>63</v>
      </c>
      <c r="U31">
        <v>44594</v>
      </c>
    </row>
    <row r="32" spans="1:23" hidden="1" x14ac:dyDescent="0.25">
      <c r="A32">
        <v>220</v>
      </c>
      <c r="B32" t="s">
        <v>61</v>
      </c>
      <c r="C32" t="s">
        <v>42</v>
      </c>
      <c r="D32" t="str">
        <f t="shared" si="0"/>
        <v>enero</v>
      </c>
      <c r="E32" s="1">
        <v>44575</v>
      </c>
      <c r="F32" s="1">
        <v>44575</v>
      </c>
      <c r="G32" s="1">
        <f>Tabla2[[#This Row],[FECHA DE RECEPCION DE LA FACTURA]]+7</f>
        <v>44582</v>
      </c>
      <c r="H32">
        <v>7</v>
      </c>
      <c r="I32" t="s">
        <v>97</v>
      </c>
      <c r="J32">
        <v>145</v>
      </c>
      <c r="L32">
        <v>0</v>
      </c>
      <c r="M32">
        <f t="shared" si="5"/>
        <v>0</v>
      </c>
      <c r="P32">
        <f t="shared" si="2"/>
        <v>145</v>
      </c>
      <c r="Q32">
        <v>145</v>
      </c>
      <c r="R32">
        <f t="shared" si="3"/>
        <v>0</v>
      </c>
      <c r="S32" t="str">
        <f t="shared" si="4"/>
        <v>PAGADO</v>
      </c>
      <c r="T32" t="s">
        <v>63</v>
      </c>
      <c r="U32">
        <v>44594</v>
      </c>
    </row>
    <row r="33" spans="1:23" hidden="1" x14ac:dyDescent="0.25">
      <c r="A33">
        <v>224</v>
      </c>
      <c r="B33" t="s">
        <v>61</v>
      </c>
      <c r="C33" t="s">
        <v>24</v>
      </c>
      <c r="D33" t="str">
        <f t="shared" si="0"/>
        <v>enero</v>
      </c>
      <c r="E33" s="1">
        <v>44575</v>
      </c>
      <c r="F33" s="1">
        <v>44575</v>
      </c>
      <c r="G33" s="1">
        <f>Tabla2[[#This Row],[FECHA DE RECEPCION DE LA FACTURA]]+7</f>
        <v>44582</v>
      </c>
      <c r="H33">
        <v>7</v>
      </c>
      <c r="I33" t="s">
        <v>98</v>
      </c>
      <c r="J33">
        <v>2969.22</v>
      </c>
      <c r="K33">
        <v>2116.96</v>
      </c>
      <c r="L33">
        <v>0.16</v>
      </c>
      <c r="M33">
        <f>(J33-K33-N33)*L33</f>
        <v>136.36159999999995</v>
      </c>
      <c r="P33">
        <f>+J33+M33-N33-O33</f>
        <v>3105.5815999999995</v>
      </c>
      <c r="Q33">
        <f>2449.39+656.19</f>
        <v>3105.58</v>
      </c>
      <c r="R33">
        <f>P33-Q33</f>
        <v>1.5999999995983671E-3</v>
      </c>
      <c r="S33" t="str">
        <f t="shared" si="4"/>
        <v>PAGADO</v>
      </c>
      <c r="T33" t="s">
        <v>99</v>
      </c>
      <c r="U33" t="s">
        <v>100</v>
      </c>
    </row>
    <row r="34" spans="1:23" hidden="1" x14ac:dyDescent="0.25">
      <c r="A34">
        <v>225</v>
      </c>
      <c r="B34" t="s">
        <v>61</v>
      </c>
      <c r="C34" t="s">
        <v>24</v>
      </c>
      <c r="D34" t="str">
        <f t="shared" si="0"/>
        <v>enero</v>
      </c>
      <c r="E34" s="1">
        <v>44575</v>
      </c>
      <c r="F34" s="1">
        <v>44575</v>
      </c>
      <c r="G34" s="1">
        <f>Tabla2[[#This Row],[FECHA DE RECEPCION DE LA FACTURA]]+7</f>
        <v>44582</v>
      </c>
      <c r="H34">
        <v>7</v>
      </c>
      <c r="I34" t="s">
        <v>101</v>
      </c>
      <c r="J34">
        <v>1320.99</v>
      </c>
      <c r="K34">
        <v>1240.43</v>
      </c>
      <c r="L34">
        <v>0.16</v>
      </c>
      <c r="M34">
        <f t="shared" ref="M34:M97" si="6">(J34-K34-N34)*L34</f>
        <v>12.889599999999991</v>
      </c>
      <c r="O34">
        <v>5.13</v>
      </c>
      <c r="P34">
        <f t="shared" ref="P34:P97" si="7">+J34+M34-N34-O34</f>
        <v>1328.7495999999999</v>
      </c>
      <c r="Q34">
        <v>1328.75</v>
      </c>
      <c r="R34">
        <f t="shared" ref="R34:R97" si="8">P34-Q34</f>
        <v>-4.0000000012696546E-4</v>
      </c>
      <c r="S34" t="str">
        <f t="shared" si="4"/>
        <v>PAGADO</v>
      </c>
      <c r="T34" t="s">
        <v>68</v>
      </c>
      <c r="U34">
        <v>44595</v>
      </c>
      <c r="V34" t="s">
        <v>102</v>
      </c>
      <c r="W34">
        <v>44575</v>
      </c>
    </row>
    <row r="35" spans="1:23" hidden="1" x14ac:dyDescent="0.25">
      <c r="A35">
        <v>226</v>
      </c>
      <c r="B35" t="s">
        <v>61</v>
      </c>
      <c r="C35" t="s">
        <v>24</v>
      </c>
      <c r="D35" t="str">
        <f t="shared" si="0"/>
        <v>enero</v>
      </c>
      <c r="E35" s="1">
        <v>44575</v>
      </c>
      <c r="F35" s="1">
        <v>44575</v>
      </c>
      <c r="G35" s="1">
        <f>Tabla2[[#This Row],[FECHA DE RECEPCION DE LA FACTURA]]+7</f>
        <v>44582</v>
      </c>
      <c r="H35">
        <v>7</v>
      </c>
      <c r="I35" t="s">
        <v>103</v>
      </c>
      <c r="J35">
        <v>111.95</v>
      </c>
      <c r="L35">
        <v>0.16</v>
      </c>
      <c r="M35">
        <f t="shared" si="6"/>
        <v>17.912000000000003</v>
      </c>
      <c r="P35">
        <f t="shared" si="7"/>
        <v>129.86199999999999</v>
      </c>
      <c r="Q35">
        <v>129.86000000000001</v>
      </c>
      <c r="R35">
        <f t="shared" si="8"/>
        <v>1.999999999981128E-3</v>
      </c>
      <c r="S35" t="str">
        <f t="shared" si="4"/>
        <v>PAGADO</v>
      </c>
      <c r="T35" t="s">
        <v>68</v>
      </c>
      <c r="U35">
        <v>44595</v>
      </c>
    </row>
    <row r="36" spans="1:23" hidden="1" x14ac:dyDescent="0.25">
      <c r="A36">
        <v>227</v>
      </c>
      <c r="B36" t="s">
        <v>61</v>
      </c>
      <c r="C36" t="s">
        <v>24</v>
      </c>
      <c r="D36" t="str">
        <f t="shared" si="0"/>
        <v>enero</v>
      </c>
      <c r="E36" s="1">
        <v>44575</v>
      </c>
      <c r="F36" s="1">
        <v>44575</v>
      </c>
      <c r="G36" s="1">
        <f>Tabla2[[#This Row],[FECHA DE RECEPCION DE LA FACTURA]]+7</f>
        <v>44582</v>
      </c>
      <c r="H36">
        <v>7</v>
      </c>
      <c r="I36" t="s">
        <v>104</v>
      </c>
      <c r="J36">
        <v>473.28</v>
      </c>
      <c r="K36">
        <v>432.96</v>
      </c>
      <c r="L36">
        <v>0.16</v>
      </c>
      <c r="M36">
        <f t="shared" si="6"/>
        <v>6.4511999999999992</v>
      </c>
      <c r="P36">
        <f t="shared" si="7"/>
        <v>479.73119999999994</v>
      </c>
      <c r="Q36">
        <v>479.73</v>
      </c>
      <c r="R36">
        <f t="shared" si="8"/>
        <v>1.199999999926149E-3</v>
      </c>
      <c r="S36" t="str">
        <f t="shared" si="4"/>
        <v>PAGADO</v>
      </c>
      <c r="T36" t="s">
        <v>68</v>
      </c>
      <c r="U36">
        <v>44595</v>
      </c>
    </row>
    <row r="37" spans="1:23" hidden="1" x14ac:dyDescent="0.25">
      <c r="A37">
        <v>237</v>
      </c>
      <c r="B37" t="s">
        <v>61</v>
      </c>
      <c r="C37" t="s">
        <v>24</v>
      </c>
      <c r="D37" t="str">
        <f t="shared" si="0"/>
        <v>enero</v>
      </c>
      <c r="E37" s="1">
        <v>44578</v>
      </c>
      <c r="F37" s="1">
        <v>44578</v>
      </c>
      <c r="G37" s="1">
        <f>Tabla2[[#This Row],[FECHA DE RECEPCION DE LA FACTURA]]+7</f>
        <v>44585</v>
      </c>
      <c r="H37">
        <v>7</v>
      </c>
      <c r="I37" t="s">
        <v>105</v>
      </c>
      <c r="J37">
        <v>674.2</v>
      </c>
      <c r="K37">
        <v>559.15</v>
      </c>
      <c r="L37">
        <v>0.16</v>
      </c>
      <c r="M37">
        <f t="shared" si="6"/>
        <v>18.408000000000012</v>
      </c>
      <c r="O37">
        <v>6.1</v>
      </c>
      <c r="P37">
        <f t="shared" si="7"/>
        <v>686.50800000000004</v>
      </c>
      <c r="Q37">
        <v>686.51</v>
      </c>
      <c r="R37">
        <f t="shared" si="8"/>
        <v>-1.9999999999527063E-3</v>
      </c>
      <c r="S37" t="str">
        <f t="shared" si="4"/>
        <v>PAGADO</v>
      </c>
      <c r="T37" t="s">
        <v>106</v>
      </c>
      <c r="U37">
        <v>44645</v>
      </c>
      <c r="V37" t="s">
        <v>107</v>
      </c>
      <c r="W37">
        <v>44578</v>
      </c>
    </row>
    <row r="38" spans="1:23" hidden="1" x14ac:dyDescent="0.25">
      <c r="A38">
        <v>238</v>
      </c>
      <c r="B38" t="s">
        <v>61</v>
      </c>
      <c r="C38" t="s">
        <v>24</v>
      </c>
      <c r="D38" t="str">
        <f t="shared" si="0"/>
        <v>enero</v>
      </c>
      <c r="E38" s="1">
        <v>44578</v>
      </c>
      <c r="F38" s="1">
        <v>44578</v>
      </c>
      <c r="G38" s="1">
        <f>Tabla2[[#This Row],[FECHA DE RECEPCION DE LA FACTURA]]+7</f>
        <v>44585</v>
      </c>
      <c r="H38">
        <v>7</v>
      </c>
      <c r="I38" t="s">
        <v>108</v>
      </c>
      <c r="J38">
        <v>43.68</v>
      </c>
      <c r="L38">
        <v>0</v>
      </c>
      <c r="M38">
        <f t="shared" si="6"/>
        <v>0</v>
      </c>
      <c r="P38">
        <f t="shared" si="7"/>
        <v>43.68</v>
      </c>
      <c r="Q38">
        <v>43.68</v>
      </c>
      <c r="R38">
        <f t="shared" si="8"/>
        <v>0</v>
      </c>
      <c r="S38" t="str">
        <f t="shared" si="4"/>
        <v>PAGADO</v>
      </c>
      <c r="T38" t="s">
        <v>109</v>
      </c>
      <c r="U38">
        <v>44638</v>
      </c>
    </row>
    <row r="39" spans="1:23" hidden="1" x14ac:dyDescent="0.25">
      <c r="A39">
        <v>239</v>
      </c>
      <c r="B39" t="s">
        <v>61</v>
      </c>
      <c r="C39" t="s">
        <v>24</v>
      </c>
      <c r="D39" t="str">
        <f t="shared" si="0"/>
        <v>enero</v>
      </c>
      <c r="E39" s="1">
        <v>44578</v>
      </c>
      <c r="F39" s="1">
        <v>44578</v>
      </c>
      <c r="G39" s="1">
        <f>Tabla2[[#This Row],[FECHA DE RECEPCION DE LA FACTURA]]+7</f>
        <v>44585</v>
      </c>
      <c r="H39">
        <v>7</v>
      </c>
      <c r="I39" t="s">
        <v>110</v>
      </c>
      <c r="J39">
        <v>1448.63</v>
      </c>
      <c r="K39">
        <v>1193.1199999999999</v>
      </c>
      <c r="L39">
        <v>0.16</v>
      </c>
      <c r="M39">
        <f t="shared" si="6"/>
        <v>40.881600000000034</v>
      </c>
      <c r="P39">
        <f t="shared" si="7"/>
        <v>1489.5116</v>
      </c>
      <c r="Q39">
        <v>1489.51</v>
      </c>
      <c r="R39">
        <f t="shared" si="8"/>
        <v>1.6000000000531145E-3</v>
      </c>
      <c r="S39" t="str">
        <f t="shared" si="4"/>
        <v>PAGADO</v>
      </c>
      <c r="T39" t="s">
        <v>109</v>
      </c>
      <c r="U39">
        <v>44638</v>
      </c>
    </row>
    <row r="40" spans="1:23" hidden="1" x14ac:dyDescent="0.25">
      <c r="A40">
        <v>240</v>
      </c>
      <c r="B40" t="s">
        <v>61</v>
      </c>
      <c r="C40" t="s">
        <v>24</v>
      </c>
      <c r="D40" t="str">
        <f t="shared" si="0"/>
        <v>enero</v>
      </c>
      <c r="E40" s="1">
        <v>44578</v>
      </c>
      <c r="F40" s="1">
        <v>44578</v>
      </c>
      <c r="G40" s="1">
        <f>Tabla2[[#This Row],[FECHA DE RECEPCION DE LA FACTURA]]+7</f>
        <v>44585</v>
      </c>
      <c r="H40">
        <v>7</v>
      </c>
      <c r="I40" t="s">
        <v>111</v>
      </c>
      <c r="J40">
        <v>510.56</v>
      </c>
      <c r="K40">
        <v>309.98</v>
      </c>
      <c r="L40">
        <v>0.16</v>
      </c>
      <c r="M40">
        <f t="shared" si="6"/>
        <v>32.092799999999997</v>
      </c>
      <c r="P40">
        <f t="shared" si="7"/>
        <v>542.65279999999996</v>
      </c>
      <c r="Q40">
        <f>534.01+8.64</f>
        <v>542.65</v>
      </c>
      <c r="R40">
        <f t="shared" si="8"/>
        <v>2.7999999999792635E-3</v>
      </c>
      <c r="S40" t="str">
        <f t="shared" si="4"/>
        <v>PAGADO</v>
      </c>
      <c r="T40" t="s">
        <v>112</v>
      </c>
      <c r="U40" t="s">
        <v>113</v>
      </c>
    </row>
    <row r="41" spans="1:23" hidden="1" x14ac:dyDescent="0.25">
      <c r="A41">
        <v>282</v>
      </c>
      <c r="B41" t="s">
        <v>61</v>
      </c>
      <c r="C41" t="s">
        <v>42</v>
      </c>
      <c r="D41" t="str">
        <f t="shared" si="0"/>
        <v>enero</v>
      </c>
      <c r="E41" s="1">
        <v>44579</v>
      </c>
      <c r="F41" s="1">
        <v>44579</v>
      </c>
      <c r="G41" s="1">
        <f>Tabla2[[#This Row],[FECHA DE RECEPCION DE LA FACTURA]]+7</f>
        <v>44586</v>
      </c>
      <c r="H41">
        <v>7</v>
      </c>
      <c r="I41" t="s">
        <v>114</v>
      </c>
      <c r="J41">
        <v>80</v>
      </c>
      <c r="L41">
        <v>0</v>
      </c>
      <c r="M41">
        <f t="shared" si="6"/>
        <v>0</v>
      </c>
      <c r="P41">
        <f t="shared" si="7"/>
        <v>80</v>
      </c>
      <c r="R41">
        <f t="shared" si="8"/>
        <v>80</v>
      </c>
      <c r="S41" t="str">
        <f t="shared" si="4"/>
        <v>PENDIENTE</v>
      </c>
    </row>
    <row r="42" spans="1:23" hidden="1" x14ac:dyDescent="0.25">
      <c r="A42">
        <v>284</v>
      </c>
      <c r="B42" t="s">
        <v>61</v>
      </c>
      <c r="C42" t="s">
        <v>42</v>
      </c>
      <c r="D42" t="str">
        <f t="shared" si="0"/>
        <v>enero</v>
      </c>
      <c r="E42" s="1">
        <v>44579</v>
      </c>
      <c r="F42" s="1">
        <v>44579</v>
      </c>
      <c r="G42" s="1">
        <f>Tabla2[[#This Row],[FECHA DE RECEPCION DE LA FACTURA]]+7</f>
        <v>44586</v>
      </c>
      <c r="H42">
        <v>7</v>
      </c>
      <c r="I42" t="s">
        <v>115</v>
      </c>
      <c r="J42">
        <v>133.55000000000001</v>
      </c>
      <c r="L42">
        <v>0</v>
      </c>
      <c r="M42">
        <f t="shared" si="6"/>
        <v>0</v>
      </c>
      <c r="P42">
        <f t="shared" si="7"/>
        <v>133.55000000000001</v>
      </c>
      <c r="Q42">
        <v>133.55000000000001</v>
      </c>
      <c r="R42">
        <f t="shared" si="8"/>
        <v>0</v>
      </c>
      <c r="S42" t="str">
        <f t="shared" si="4"/>
        <v>PAGADO</v>
      </c>
      <c r="T42" t="s">
        <v>63</v>
      </c>
      <c r="U42">
        <v>44594</v>
      </c>
    </row>
    <row r="43" spans="1:23" hidden="1" x14ac:dyDescent="0.25">
      <c r="A43">
        <v>285</v>
      </c>
      <c r="B43" t="s">
        <v>61</v>
      </c>
      <c r="C43" t="s">
        <v>42</v>
      </c>
      <c r="D43" t="str">
        <f t="shared" si="0"/>
        <v>enero</v>
      </c>
      <c r="E43" s="1">
        <v>44580</v>
      </c>
      <c r="F43" s="1">
        <v>44580</v>
      </c>
      <c r="G43" s="1">
        <f>Tabla2[[#This Row],[FECHA DE RECEPCION DE LA FACTURA]]+7</f>
        <v>44587</v>
      </c>
      <c r="H43">
        <v>7</v>
      </c>
      <c r="I43" t="s">
        <v>116</v>
      </c>
      <c r="J43">
        <v>2.08</v>
      </c>
      <c r="L43">
        <v>0.16</v>
      </c>
      <c r="M43">
        <f t="shared" si="6"/>
        <v>0.33280000000000004</v>
      </c>
      <c r="P43">
        <f t="shared" si="7"/>
        <v>2.4128000000000003</v>
      </c>
      <c r="R43">
        <f t="shared" si="8"/>
        <v>2.4128000000000003</v>
      </c>
      <c r="S43" t="str">
        <f t="shared" si="4"/>
        <v>PENDIENTE</v>
      </c>
    </row>
    <row r="44" spans="1:23" hidden="1" x14ac:dyDescent="0.25">
      <c r="A44">
        <v>286</v>
      </c>
      <c r="B44" t="s">
        <v>61</v>
      </c>
      <c r="C44" t="s">
        <v>42</v>
      </c>
      <c r="D44" t="str">
        <f t="shared" si="0"/>
        <v>enero</v>
      </c>
      <c r="E44" s="1">
        <v>44580</v>
      </c>
      <c r="F44" s="1">
        <v>44580</v>
      </c>
      <c r="G44" s="1">
        <f>Tabla2[[#This Row],[FECHA DE RECEPCION DE LA FACTURA]]+7</f>
        <v>44587</v>
      </c>
      <c r="H44">
        <v>7</v>
      </c>
      <c r="I44" t="s">
        <v>117</v>
      </c>
      <c r="J44">
        <v>115.88</v>
      </c>
      <c r="L44">
        <v>0</v>
      </c>
      <c r="M44">
        <f t="shared" si="6"/>
        <v>0</v>
      </c>
      <c r="P44">
        <f t="shared" si="7"/>
        <v>115.88</v>
      </c>
      <c r="Q44">
        <v>107.56</v>
      </c>
      <c r="R44">
        <f t="shared" si="8"/>
        <v>8.3199999999999932</v>
      </c>
      <c r="S44" t="str">
        <f t="shared" si="4"/>
        <v>PENDIENTE</v>
      </c>
      <c r="T44" t="s">
        <v>63</v>
      </c>
      <c r="U44">
        <v>44594</v>
      </c>
    </row>
    <row r="45" spans="1:23" hidden="1" x14ac:dyDescent="0.25">
      <c r="A45">
        <v>314</v>
      </c>
      <c r="B45" t="s">
        <v>61</v>
      </c>
      <c r="C45" t="s">
        <v>24</v>
      </c>
      <c r="D45" t="str">
        <f t="shared" si="0"/>
        <v>enero</v>
      </c>
      <c r="E45" s="1">
        <v>44581</v>
      </c>
      <c r="F45" s="1">
        <v>44581</v>
      </c>
      <c r="G45" s="1">
        <f>Tabla2[[#This Row],[FECHA DE RECEPCION DE LA FACTURA]]+7</f>
        <v>44588</v>
      </c>
      <c r="H45">
        <v>7</v>
      </c>
      <c r="I45" t="s">
        <v>118</v>
      </c>
      <c r="J45">
        <v>30.72</v>
      </c>
      <c r="L45">
        <v>0</v>
      </c>
      <c r="M45">
        <f t="shared" si="6"/>
        <v>0</v>
      </c>
      <c r="P45">
        <f t="shared" si="7"/>
        <v>30.72</v>
      </c>
      <c r="Q45">
        <v>30.72</v>
      </c>
      <c r="R45">
        <f t="shared" si="8"/>
        <v>0</v>
      </c>
      <c r="S45" t="str">
        <f t="shared" si="4"/>
        <v>PAGADO</v>
      </c>
      <c r="T45" t="s">
        <v>119</v>
      </c>
      <c r="U45">
        <v>44676</v>
      </c>
    </row>
    <row r="46" spans="1:23" hidden="1" x14ac:dyDescent="0.25">
      <c r="A46">
        <v>315</v>
      </c>
      <c r="B46" t="s">
        <v>61</v>
      </c>
      <c r="C46" t="s">
        <v>24</v>
      </c>
      <c r="D46" t="str">
        <f t="shared" si="0"/>
        <v>enero</v>
      </c>
      <c r="E46" s="1">
        <v>44581</v>
      </c>
      <c r="F46" s="1">
        <v>44581</v>
      </c>
      <c r="G46" s="1">
        <f>Tabla2[[#This Row],[FECHA DE RECEPCION DE LA FACTURA]]+7</f>
        <v>44588</v>
      </c>
      <c r="H46">
        <v>7</v>
      </c>
      <c r="I46" t="s">
        <v>120</v>
      </c>
      <c r="J46">
        <v>121.76</v>
      </c>
      <c r="L46">
        <v>0</v>
      </c>
      <c r="M46">
        <f t="shared" si="6"/>
        <v>0</v>
      </c>
      <c r="P46">
        <f t="shared" si="7"/>
        <v>121.76</v>
      </c>
      <c r="Q46">
        <v>121.76</v>
      </c>
      <c r="R46">
        <f t="shared" si="8"/>
        <v>0</v>
      </c>
      <c r="S46" t="str">
        <f t="shared" si="4"/>
        <v>PAGADO</v>
      </c>
      <c r="T46" t="s">
        <v>119</v>
      </c>
      <c r="U46">
        <v>44676</v>
      </c>
    </row>
    <row r="47" spans="1:23" hidden="1" x14ac:dyDescent="0.25">
      <c r="A47">
        <v>329</v>
      </c>
      <c r="B47" t="s">
        <v>61</v>
      </c>
      <c r="C47" t="s">
        <v>42</v>
      </c>
      <c r="D47" t="str">
        <f t="shared" si="0"/>
        <v>enero</v>
      </c>
      <c r="E47" s="1">
        <v>44581</v>
      </c>
      <c r="F47" s="1">
        <v>44581</v>
      </c>
      <c r="G47" s="1">
        <f>Tabla2[[#This Row],[FECHA DE RECEPCION DE LA FACTURA]]+7</f>
        <v>44588</v>
      </c>
      <c r="H47">
        <v>7</v>
      </c>
      <c r="I47" t="s">
        <v>121</v>
      </c>
      <c r="J47">
        <v>101.46</v>
      </c>
      <c r="L47">
        <v>0</v>
      </c>
      <c r="M47">
        <f t="shared" si="6"/>
        <v>0</v>
      </c>
      <c r="P47">
        <f t="shared" si="7"/>
        <v>101.46</v>
      </c>
      <c r="R47">
        <f t="shared" si="8"/>
        <v>101.46</v>
      </c>
      <c r="S47" t="str">
        <f t="shared" si="4"/>
        <v>PENDIENTE</v>
      </c>
    </row>
    <row r="48" spans="1:23" hidden="1" x14ac:dyDescent="0.25">
      <c r="A48">
        <v>338</v>
      </c>
      <c r="B48" t="s">
        <v>61</v>
      </c>
      <c r="C48" t="s">
        <v>24</v>
      </c>
      <c r="D48" t="str">
        <f t="shared" si="0"/>
        <v>enero</v>
      </c>
      <c r="E48" s="1">
        <v>44580</v>
      </c>
      <c r="F48" s="1">
        <v>44580</v>
      </c>
      <c r="G48" s="1">
        <f>Tabla2[[#This Row],[FECHA DE RECEPCION DE LA FACTURA]]+7</f>
        <v>44587</v>
      </c>
      <c r="H48">
        <v>7</v>
      </c>
      <c r="I48" t="s">
        <v>122</v>
      </c>
      <c r="J48">
        <v>167.03</v>
      </c>
      <c r="L48">
        <v>0</v>
      </c>
      <c r="M48">
        <f t="shared" si="6"/>
        <v>0</v>
      </c>
      <c r="O48">
        <v>1.62</v>
      </c>
      <c r="P48">
        <f t="shared" si="7"/>
        <v>165.41</v>
      </c>
      <c r="Q48">
        <v>165.41</v>
      </c>
      <c r="R48">
        <f t="shared" si="8"/>
        <v>0</v>
      </c>
      <c r="S48" t="str">
        <f t="shared" si="4"/>
        <v>PAGADO</v>
      </c>
      <c r="T48" t="s">
        <v>106</v>
      </c>
      <c r="U48">
        <v>44645</v>
      </c>
      <c r="V48" t="s">
        <v>123</v>
      </c>
      <c r="W48">
        <v>44580</v>
      </c>
    </row>
    <row r="49" spans="1:23" hidden="1" x14ac:dyDescent="0.25">
      <c r="A49">
        <v>348</v>
      </c>
      <c r="B49" t="s">
        <v>61</v>
      </c>
      <c r="C49" t="s">
        <v>24</v>
      </c>
      <c r="D49" t="str">
        <f t="shared" si="0"/>
        <v>enero</v>
      </c>
      <c r="E49" s="1">
        <v>44579</v>
      </c>
      <c r="F49" s="1">
        <v>44579</v>
      </c>
      <c r="G49" s="1">
        <f>Tabla2[[#This Row],[FECHA DE RECEPCION DE LA FACTURA]]+7</f>
        <v>44586</v>
      </c>
      <c r="H49">
        <v>7</v>
      </c>
      <c r="I49" t="s">
        <v>124</v>
      </c>
      <c r="J49">
        <v>278.76</v>
      </c>
      <c r="K49">
        <v>114.48</v>
      </c>
      <c r="L49">
        <v>0.16</v>
      </c>
      <c r="M49">
        <f t="shared" si="6"/>
        <v>26.284799999999997</v>
      </c>
      <c r="P49">
        <f t="shared" si="7"/>
        <v>305.04480000000001</v>
      </c>
      <c r="Q49">
        <v>305.04000000000002</v>
      </c>
      <c r="R49">
        <f t="shared" si="8"/>
        <v>4.7999999999888132E-3</v>
      </c>
      <c r="S49" t="str">
        <f t="shared" si="4"/>
        <v>PAGADO</v>
      </c>
      <c r="T49" t="s">
        <v>106</v>
      </c>
      <c r="U49">
        <v>44645</v>
      </c>
    </row>
    <row r="50" spans="1:23" hidden="1" x14ac:dyDescent="0.25">
      <c r="A50">
        <v>349</v>
      </c>
      <c r="B50" t="s">
        <v>61</v>
      </c>
      <c r="C50" t="s">
        <v>24</v>
      </c>
      <c r="D50" t="str">
        <f t="shared" si="0"/>
        <v>enero</v>
      </c>
      <c r="E50" s="1">
        <v>44579</v>
      </c>
      <c r="F50" s="1">
        <v>44579</v>
      </c>
      <c r="G50" s="1">
        <f>Tabla2[[#This Row],[FECHA DE RECEPCION DE LA FACTURA]]+7</f>
        <v>44586</v>
      </c>
      <c r="H50">
        <v>7</v>
      </c>
      <c r="I50" t="s">
        <v>125</v>
      </c>
      <c r="J50">
        <v>312.18</v>
      </c>
      <c r="L50">
        <v>0.16</v>
      </c>
      <c r="M50">
        <f t="shared" si="6"/>
        <v>49.948800000000006</v>
      </c>
      <c r="P50">
        <f t="shared" si="7"/>
        <v>362.12880000000001</v>
      </c>
      <c r="Q50">
        <v>362.13</v>
      </c>
      <c r="R50">
        <f t="shared" si="8"/>
        <v>-1.1999999999829924E-3</v>
      </c>
      <c r="S50" t="str">
        <f t="shared" si="4"/>
        <v>PAGADO</v>
      </c>
      <c r="T50" t="s">
        <v>106</v>
      </c>
      <c r="U50">
        <v>44645</v>
      </c>
    </row>
    <row r="51" spans="1:23" hidden="1" x14ac:dyDescent="0.25">
      <c r="A51">
        <v>357</v>
      </c>
      <c r="B51" t="s">
        <v>61</v>
      </c>
      <c r="C51" t="s">
        <v>42</v>
      </c>
      <c r="D51" t="str">
        <f t="shared" si="0"/>
        <v>enero</v>
      </c>
      <c r="E51" s="1">
        <v>44583</v>
      </c>
      <c r="F51" s="1">
        <v>44583</v>
      </c>
      <c r="G51" s="1">
        <f>Tabla2[[#This Row],[FECHA DE RECEPCION DE LA FACTURA]]+7</f>
        <v>44590</v>
      </c>
      <c r="H51">
        <v>7</v>
      </c>
      <c r="I51" t="s">
        <v>126</v>
      </c>
      <c r="J51">
        <v>369.73</v>
      </c>
      <c r="L51">
        <v>0</v>
      </c>
      <c r="M51">
        <f t="shared" si="6"/>
        <v>0</v>
      </c>
      <c r="P51">
        <f t="shared" si="7"/>
        <v>369.73</v>
      </c>
      <c r="R51">
        <f t="shared" si="8"/>
        <v>369.73</v>
      </c>
      <c r="S51" t="str">
        <f t="shared" si="4"/>
        <v>PENDIENTE</v>
      </c>
    </row>
    <row r="52" spans="1:23" hidden="1" x14ac:dyDescent="0.25">
      <c r="A52">
        <v>358</v>
      </c>
      <c r="B52" t="s">
        <v>61</v>
      </c>
      <c r="C52" t="s">
        <v>42</v>
      </c>
      <c r="D52" t="str">
        <f t="shared" si="0"/>
        <v>enero</v>
      </c>
      <c r="E52" s="1">
        <v>44583</v>
      </c>
      <c r="F52" s="1">
        <v>44583</v>
      </c>
      <c r="G52" s="1">
        <f>Tabla2[[#This Row],[FECHA DE RECEPCION DE LA FACTURA]]+7</f>
        <v>44590</v>
      </c>
      <c r="H52">
        <v>7</v>
      </c>
      <c r="I52" t="s">
        <v>127</v>
      </c>
      <c r="J52">
        <v>121.6</v>
      </c>
      <c r="L52">
        <v>0.16</v>
      </c>
      <c r="M52">
        <f t="shared" si="6"/>
        <v>19.456</v>
      </c>
      <c r="P52">
        <f t="shared" si="7"/>
        <v>141.05599999999998</v>
      </c>
      <c r="R52">
        <f t="shared" si="8"/>
        <v>141.05599999999998</v>
      </c>
      <c r="S52" t="str">
        <f t="shared" si="4"/>
        <v>PENDIENTE</v>
      </c>
    </row>
    <row r="53" spans="1:23" hidden="1" x14ac:dyDescent="0.25">
      <c r="A53">
        <v>361</v>
      </c>
      <c r="B53" t="s">
        <v>61</v>
      </c>
      <c r="C53" t="s">
        <v>24</v>
      </c>
      <c r="D53" t="str">
        <f t="shared" si="0"/>
        <v>enero</v>
      </c>
      <c r="E53" s="1">
        <v>44583</v>
      </c>
      <c r="F53" s="1">
        <v>44583</v>
      </c>
      <c r="G53" s="1">
        <f>Tabla2[[#This Row],[FECHA DE RECEPCION DE LA FACTURA]]+7</f>
        <v>44590</v>
      </c>
      <c r="H53">
        <v>7</v>
      </c>
      <c r="I53" t="s">
        <v>128</v>
      </c>
      <c r="J53">
        <v>1290.7</v>
      </c>
      <c r="K53">
        <v>958.16</v>
      </c>
      <c r="L53">
        <v>0.16</v>
      </c>
      <c r="M53">
        <f t="shared" si="6"/>
        <v>53.206400000000016</v>
      </c>
      <c r="P53">
        <f t="shared" si="7"/>
        <v>1343.9064000000001</v>
      </c>
      <c r="Q53">
        <v>1343.91</v>
      </c>
      <c r="R53">
        <f t="shared" si="8"/>
        <v>-3.6000000000058208E-3</v>
      </c>
      <c r="S53" t="str">
        <f t="shared" si="4"/>
        <v>PAGADO</v>
      </c>
      <c r="T53" t="s">
        <v>119</v>
      </c>
      <c r="U53">
        <v>44676</v>
      </c>
    </row>
    <row r="54" spans="1:23" hidden="1" x14ac:dyDescent="0.25">
      <c r="A54">
        <v>362</v>
      </c>
      <c r="B54" t="s">
        <v>61</v>
      </c>
      <c r="C54" t="s">
        <v>42</v>
      </c>
      <c r="D54" t="str">
        <f t="shared" si="0"/>
        <v>enero</v>
      </c>
      <c r="E54" s="1">
        <v>44583</v>
      </c>
      <c r="F54" s="1">
        <v>44583</v>
      </c>
      <c r="G54" s="1">
        <f>Tabla2[[#This Row],[FECHA DE RECEPCION DE LA FACTURA]]+7</f>
        <v>44590</v>
      </c>
      <c r="H54">
        <v>7</v>
      </c>
      <c r="I54" t="s">
        <v>129</v>
      </c>
      <c r="J54">
        <v>265.48</v>
      </c>
      <c r="L54">
        <v>0</v>
      </c>
      <c r="M54">
        <f t="shared" si="6"/>
        <v>0</v>
      </c>
      <c r="P54">
        <f t="shared" si="7"/>
        <v>265.48</v>
      </c>
      <c r="R54">
        <f t="shared" si="8"/>
        <v>265.48</v>
      </c>
      <c r="S54" t="str">
        <f t="shared" si="4"/>
        <v>PENDIENTE</v>
      </c>
    </row>
    <row r="55" spans="1:23" hidden="1" x14ac:dyDescent="0.25">
      <c r="A55">
        <v>363</v>
      </c>
      <c r="B55" t="s">
        <v>61</v>
      </c>
      <c r="C55" t="s">
        <v>42</v>
      </c>
      <c r="D55" t="str">
        <f t="shared" si="0"/>
        <v>enero</v>
      </c>
      <c r="E55" s="1">
        <v>44581</v>
      </c>
      <c r="F55" s="1">
        <v>44581</v>
      </c>
      <c r="G55" s="1">
        <f>Tabla2[[#This Row],[FECHA DE RECEPCION DE LA FACTURA]]+7</f>
        <v>44588</v>
      </c>
      <c r="H55">
        <v>7</v>
      </c>
      <c r="I55" t="s">
        <v>130</v>
      </c>
      <c r="J55">
        <v>285</v>
      </c>
      <c r="L55">
        <v>0</v>
      </c>
      <c r="M55">
        <f t="shared" si="6"/>
        <v>0</v>
      </c>
      <c r="P55">
        <f t="shared" si="7"/>
        <v>285</v>
      </c>
      <c r="R55">
        <f t="shared" si="8"/>
        <v>285</v>
      </c>
      <c r="S55" t="str">
        <f t="shared" si="4"/>
        <v>PENDIENTE</v>
      </c>
    </row>
    <row r="56" spans="1:23" hidden="1" x14ac:dyDescent="0.25">
      <c r="A56">
        <v>364</v>
      </c>
      <c r="B56" t="s">
        <v>61</v>
      </c>
      <c r="C56" t="s">
        <v>24</v>
      </c>
      <c r="D56" t="str">
        <f t="shared" si="0"/>
        <v>enero</v>
      </c>
      <c r="E56" s="1">
        <v>44582</v>
      </c>
      <c r="F56" s="1">
        <v>44582</v>
      </c>
      <c r="G56" s="1">
        <f>Tabla2[[#This Row],[FECHA DE RECEPCION DE LA FACTURA]]+7</f>
        <v>44589</v>
      </c>
      <c r="H56">
        <v>7</v>
      </c>
      <c r="I56" t="s">
        <v>131</v>
      </c>
      <c r="J56">
        <v>2020.17</v>
      </c>
      <c r="K56">
        <v>1761.27</v>
      </c>
      <c r="L56">
        <v>0.16</v>
      </c>
      <c r="M56">
        <f t="shared" si="6"/>
        <v>41.424000000000014</v>
      </c>
      <c r="P56">
        <f t="shared" si="7"/>
        <v>2061.5940000000001</v>
      </c>
      <c r="Q56">
        <v>2061.59</v>
      </c>
      <c r="R56">
        <f t="shared" si="8"/>
        <v>3.9999999999054126E-3</v>
      </c>
      <c r="S56" t="str">
        <f t="shared" si="4"/>
        <v>PAGADO</v>
      </c>
      <c r="T56" t="s">
        <v>119</v>
      </c>
      <c r="U56">
        <v>44676</v>
      </c>
    </row>
    <row r="57" spans="1:23" hidden="1" x14ac:dyDescent="0.25">
      <c r="A57">
        <v>365</v>
      </c>
      <c r="B57" t="s">
        <v>61</v>
      </c>
      <c r="C57" t="s">
        <v>24</v>
      </c>
      <c r="D57" t="str">
        <f t="shared" si="0"/>
        <v>enero</v>
      </c>
      <c r="E57" s="1">
        <v>44582</v>
      </c>
      <c r="F57" s="1">
        <v>44582</v>
      </c>
      <c r="G57" s="1">
        <f>Tabla2[[#This Row],[FECHA DE RECEPCION DE LA FACTURA]]+7</f>
        <v>44589</v>
      </c>
      <c r="H57">
        <v>7</v>
      </c>
      <c r="I57" t="s">
        <v>132</v>
      </c>
      <c r="J57">
        <v>197.68</v>
      </c>
      <c r="K57">
        <v>32.880000000000003</v>
      </c>
      <c r="L57">
        <v>0.16</v>
      </c>
      <c r="M57">
        <f t="shared" si="6"/>
        <v>26.368000000000002</v>
      </c>
      <c r="P57">
        <f t="shared" si="7"/>
        <v>224.048</v>
      </c>
      <c r="Q57">
        <v>224.05</v>
      </c>
      <c r="R57">
        <f t="shared" si="8"/>
        <v>-2.0000000000095497E-3</v>
      </c>
      <c r="S57" t="str">
        <f t="shared" si="4"/>
        <v>PAGADO</v>
      </c>
      <c r="T57" t="s">
        <v>119</v>
      </c>
      <c r="U57">
        <v>44676</v>
      </c>
    </row>
    <row r="58" spans="1:23" hidden="1" x14ac:dyDescent="0.25">
      <c r="A58">
        <v>366</v>
      </c>
      <c r="B58" t="s">
        <v>61</v>
      </c>
      <c r="C58" t="s">
        <v>24</v>
      </c>
      <c r="D58" t="str">
        <f t="shared" si="0"/>
        <v>enero</v>
      </c>
      <c r="E58" s="1">
        <v>44582</v>
      </c>
      <c r="F58" s="1">
        <v>44582</v>
      </c>
      <c r="G58" s="1">
        <f>Tabla2[[#This Row],[FECHA DE RECEPCION DE LA FACTURA]]+7</f>
        <v>44589</v>
      </c>
      <c r="H58">
        <v>7</v>
      </c>
      <c r="I58" t="s">
        <v>133</v>
      </c>
      <c r="J58">
        <v>1052.1199999999999</v>
      </c>
      <c r="K58">
        <v>962.36</v>
      </c>
      <c r="L58">
        <v>0.16</v>
      </c>
      <c r="M58">
        <f t="shared" si="6"/>
        <v>14.361599999999981</v>
      </c>
      <c r="O58">
        <v>125.76</v>
      </c>
      <c r="P58">
        <f t="shared" si="7"/>
        <v>940.72159999999985</v>
      </c>
      <c r="Q58">
        <v>940.72</v>
      </c>
      <c r="R58">
        <f t="shared" si="8"/>
        <v>1.5999999998257408E-3</v>
      </c>
      <c r="S58" t="str">
        <f t="shared" si="4"/>
        <v>PAGADO</v>
      </c>
      <c r="T58" t="s">
        <v>119</v>
      </c>
      <c r="U58">
        <v>44676</v>
      </c>
      <c r="V58" t="s">
        <v>134</v>
      </c>
      <c r="W58">
        <v>44582</v>
      </c>
    </row>
    <row r="59" spans="1:23" hidden="1" x14ac:dyDescent="0.25">
      <c r="A59">
        <v>367</v>
      </c>
      <c r="B59" t="s">
        <v>61</v>
      </c>
      <c r="C59" t="s">
        <v>24</v>
      </c>
      <c r="D59" t="str">
        <f t="shared" si="0"/>
        <v>enero</v>
      </c>
      <c r="E59" s="1">
        <v>44582</v>
      </c>
      <c r="F59" s="1">
        <v>44582</v>
      </c>
      <c r="G59" s="1">
        <f>Tabla2[[#This Row],[FECHA DE RECEPCION DE LA FACTURA]]+7</f>
        <v>44589</v>
      </c>
      <c r="H59">
        <v>7</v>
      </c>
      <c r="I59" t="s">
        <v>135</v>
      </c>
      <c r="J59">
        <v>1569.8</v>
      </c>
      <c r="K59">
        <v>1417.61</v>
      </c>
      <c r="L59">
        <v>0.16</v>
      </c>
      <c r="M59">
        <f t="shared" si="6"/>
        <v>24.350400000000008</v>
      </c>
      <c r="P59">
        <f t="shared" si="7"/>
        <v>1594.1504</v>
      </c>
      <c r="Q59">
        <v>1594.15</v>
      </c>
      <c r="R59">
        <f t="shared" si="8"/>
        <v>3.9999999989959178E-4</v>
      </c>
      <c r="S59" t="str">
        <f t="shared" si="4"/>
        <v>PAGADO</v>
      </c>
      <c r="T59" t="s">
        <v>119</v>
      </c>
      <c r="U59">
        <v>44676</v>
      </c>
    </row>
    <row r="60" spans="1:23" hidden="1" x14ac:dyDescent="0.25">
      <c r="A60">
        <v>368</v>
      </c>
      <c r="B60" t="s">
        <v>61</v>
      </c>
      <c r="C60" t="s">
        <v>24</v>
      </c>
      <c r="D60" t="str">
        <f t="shared" si="0"/>
        <v>enero</v>
      </c>
      <c r="E60" s="1">
        <v>44582</v>
      </c>
      <c r="F60" s="1">
        <v>44582</v>
      </c>
      <c r="G60" s="1">
        <f>Tabla2[[#This Row],[FECHA DE RECEPCION DE LA FACTURA]]+7</f>
        <v>44589</v>
      </c>
      <c r="H60">
        <v>7</v>
      </c>
      <c r="I60" t="s">
        <v>136</v>
      </c>
      <c r="J60">
        <v>122.46</v>
      </c>
      <c r="L60">
        <v>0</v>
      </c>
      <c r="M60">
        <f t="shared" si="6"/>
        <v>0</v>
      </c>
      <c r="O60">
        <v>2.93</v>
      </c>
      <c r="P60">
        <f t="shared" si="7"/>
        <v>119.52999999999999</v>
      </c>
      <c r="Q60">
        <v>119.53</v>
      </c>
      <c r="R60">
        <f t="shared" si="8"/>
        <v>0</v>
      </c>
      <c r="S60" t="str">
        <f t="shared" si="4"/>
        <v>PAGADO</v>
      </c>
      <c r="T60" t="s">
        <v>119</v>
      </c>
      <c r="U60">
        <v>44676</v>
      </c>
      <c r="V60" t="s">
        <v>137</v>
      </c>
      <c r="W60">
        <v>44582</v>
      </c>
    </row>
    <row r="61" spans="1:23" hidden="1" x14ac:dyDescent="0.25">
      <c r="A61">
        <v>369</v>
      </c>
      <c r="B61" t="s">
        <v>61</v>
      </c>
      <c r="C61" t="s">
        <v>42</v>
      </c>
      <c r="D61" t="str">
        <f t="shared" si="0"/>
        <v>enero</v>
      </c>
      <c r="E61" s="1">
        <v>44582</v>
      </c>
      <c r="F61" s="1">
        <v>44582</v>
      </c>
      <c r="G61" s="1">
        <f>Tabla2[[#This Row],[FECHA DE RECEPCION DE LA FACTURA]]+7</f>
        <v>44589</v>
      </c>
      <c r="H61">
        <v>7</v>
      </c>
      <c r="I61">
        <v>21012022</v>
      </c>
      <c r="J61">
        <v>56.31</v>
      </c>
      <c r="L61">
        <v>0</v>
      </c>
      <c r="M61">
        <f t="shared" si="6"/>
        <v>0</v>
      </c>
      <c r="P61">
        <f t="shared" si="7"/>
        <v>56.31</v>
      </c>
      <c r="R61">
        <f t="shared" si="8"/>
        <v>56.31</v>
      </c>
      <c r="S61" t="str">
        <f t="shared" si="4"/>
        <v>PENDIENTE</v>
      </c>
    </row>
    <row r="62" spans="1:23" hidden="1" x14ac:dyDescent="0.25">
      <c r="A62">
        <v>370</v>
      </c>
      <c r="B62" t="s">
        <v>61</v>
      </c>
      <c r="C62" t="s">
        <v>42</v>
      </c>
      <c r="D62" t="str">
        <f t="shared" si="0"/>
        <v>enero</v>
      </c>
      <c r="E62" s="1">
        <v>44582</v>
      </c>
      <c r="F62" s="1">
        <v>44582</v>
      </c>
      <c r="G62" s="1">
        <f>Tabla2[[#This Row],[FECHA DE RECEPCION DE LA FACTURA]]+7</f>
        <v>44589</v>
      </c>
      <c r="H62">
        <v>7</v>
      </c>
      <c r="I62" t="s">
        <v>138</v>
      </c>
      <c r="J62">
        <v>37.4</v>
      </c>
      <c r="L62">
        <v>0</v>
      </c>
      <c r="M62">
        <f t="shared" si="6"/>
        <v>0</v>
      </c>
      <c r="P62">
        <f t="shared" si="7"/>
        <v>37.4</v>
      </c>
      <c r="R62">
        <f t="shared" si="8"/>
        <v>37.4</v>
      </c>
      <c r="S62" t="str">
        <f t="shared" si="4"/>
        <v>PENDIENTE</v>
      </c>
    </row>
    <row r="63" spans="1:23" hidden="1" x14ac:dyDescent="0.25">
      <c r="A63">
        <v>373</v>
      </c>
      <c r="B63" t="s">
        <v>61</v>
      </c>
      <c r="C63" t="s">
        <v>42</v>
      </c>
      <c r="D63" t="str">
        <f t="shared" si="0"/>
        <v>enero</v>
      </c>
      <c r="E63" s="1">
        <v>44581</v>
      </c>
      <c r="F63" s="1">
        <v>44581</v>
      </c>
      <c r="G63" s="1">
        <f>Tabla2[[#This Row],[FECHA DE RECEPCION DE LA FACTURA]]+7</f>
        <v>44588</v>
      </c>
      <c r="H63">
        <v>7</v>
      </c>
      <c r="I63" t="s">
        <v>139</v>
      </c>
      <c r="J63">
        <v>4.5599999999999996</v>
      </c>
      <c r="L63">
        <v>0</v>
      </c>
      <c r="M63">
        <f t="shared" si="6"/>
        <v>0</v>
      </c>
      <c r="P63">
        <f t="shared" si="7"/>
        <v>4.5599999999999996</v>
      </c>
      <c r="R63">
        <f t="shared" si="8"/>
        <v>4.5599999999999996</v>
      </c>
      <c r="S63" t="str">
        <f t="shared" si="4"/>
        <v>PENDIENTE</v>
      </c>
    </row>
    <row r="64" spans="1:23" hidden="1" x14ac:dyDescent="0.25">
      <c r="A64">
        <v>392</v>
      </c>
      <c r="B64" t="s">
        <v>61</v>
      </c>
      <c r="C64" t="s">
        <v>42</v>
      </c>
      <c r="D64" t="str">
        <f t="shared" si="0"/>
        <v>enero</v>
      </c>
      <c r="E64" s="1">
        <v>44586</v>
      </c>
      <c r="F64" s="1">
        <v>44586</v>
      </c>
      <c r="G64" s="1">
        <f>Tabla2[[#This Row],[FECHA DE RECEPCION DE LA FACTURA]]+7</f>
        <v>44593</v>
      </c>
      <c r="H64">
        <v>7</v>
      </c>
      <c r="I64" t="s">
        <v>140</v>
      </c>
      <c r="J64">
        <v>53.71</v>
      </c>
      <c r="L64">
        <v>0</v>
      </c>
      <c r="M64">
        <f t="shared" si="6"/>
        <v>0</v>
      </c>
      <c r="P64">
        <f t="shared" si="7"/>
        <v>53.71</v>
      </c>
      <c r="R64">
        <f t="shared" si="8"/>
        <v>53.71</v>
      </c>
      <c r="S64" t="str">
        <f t="shared" si="4"/>
        <v>PENDIENTE</v>
      </c>
    </row>
    <row r="65" spans="1:23" hidden="1" x14ac:dyDescent="0.25">
      <c r="A65">
        <v>393</v>
      </c>
      <c r="B65" t="s">
        <v>61</v>
      </c>
      <c r="C65" t="s">
        <v>42</v>
      </c>
      <c r="D65" t="str">
        <f t="shared" si="0"/>
        <v>enero</v>
      </c>
      <c r="E65" s="1">
        <v>44586</v>
      </c>
      <c r="F65" s="1">
        <v>44586</v>
      </c>
      <c r="G65" s="1">
        <f>Tabla2[[#This Row],[FECHA DE RECEPCION DE LA FACTURA]]+7</f>
        <v>44593</v>
      </c>
      <c r="H65">
        <v>7</v>
      </c>
      <c r="I65" t="s">
        <v>141</v>
      </c>
      <c r="J65">
        <v>6.56</v>
      </c>
      <c r="L65">
        <v>0.16</v>
      </c>
      <c r="M65">
        <f t="shared" si="6"/>
        <v>1.0495999999999999</v>
      </c>
      <c r="P65">
        <f t="shared" si="7"/>
        <v>7.6095999999999995</v>
      </c>
      <c r="R65">
        <f t="shared" si="8"/>
        <v>7.6095999999999995</v>
      </c>
      <c r="S65" t="str">
        <f t="shared" si="4"/>
        <v>PENDIENTE</v>
      </c>
    </row>
    <row r="66" spans="1:23" hidden="1" x14ac:dyDescent="0.25">
      <c r="A66">
        <v>394</v>
      </c>
      <c r="B66" t="s">
        <v>61</v>
      </c>
      <c r="C66" t="s">
        <v>24</v>
      </c>
      <c r="D66" t="str">
        <f t="shared" ref="D66:D129" si="9">TEXT(E66,"MMMM")</f>
        <v>enero</v>
      </c>
      <c r="E66" s="1">
        <v>44583</v>
      </c>
      <c r="F66" s="1">
        <v>44583</v>
      </c>
      <c r="G66" s="1">
        <f>Tabla2[[#This Row],[FECHA DE RECEPCION DE LA FACTURA]]+7</f>
        <v>44590</v>
      </c>
      <c r="H66">
        <v>7</v>
      </c>
      <c r="I66" t="s">
        <v>142</v>
      </c>
      <c r="J66">
        <v>34.56</v>
      </c>
      <c r="L66">
        <v>0.16</v>
      </c>
      <c r="M66">
        <f t="shared" si="6"/>
        <v>5.5296000000000003</v>
      </c>
      <c r="P66">
        <f t="shared" si="7"/>
        <v>40.089600000000004</v>
      </c>
      <c r="Q66">
        <v>40.090000000000003</v>
      </c>
      <c r="R66">
        <f t="shared" si="8"/>
        <v>-3.9999999999906777E-4</v>
      </c>
      <c r="S66" t="str">
        <f t="shared" ref="S66:S129" si="10">IF(R66&gt;0.1,"PENDIENTE","PAGADO")</f>
        <v>PAGADO</v>
      </c>
      <c r="T66" t="s">
        <v>119</v>
      </c>
      <c r="U66">
        <v>44676</v>
      </c>
    </row>
    <row r="67" spans="1:23" hidden="1" x14ac:dyDescent="0.25">
      <c r="A67">
        <v>451</v>
      </c>
      <c r="B67" t="s">
        <v>61</v>
      </c>
      <c r="C67" t="s">
        <v>24</v>
      </c>
      <c r="D67" t="str">
        <f t="shared" si="9"/>
        <v>enero</v>
      </c>
      <c r="E67" s="1">
        <v>44586</v>
      </c>
      <c r="F67" s="1">
        <v>44586</v>
      </c>
      <c r="G67" s="1">
        <f>Tabla2[[#This Row],[FECHA DE RECEPCION DE LA FACTURA]]+7</f>
        <v>44593</v>
      </c>
      <c r="H67">
        <v>7</v>
      </c>
      <c r="I67" t="s">
        <v>143</v>
      </c>
      <c r="J67">
        <v>351.72</v>
      </c>
      <c r="L67">
        <v>0</v>
      </c>
      <c r="M67">
        <f t="shared" si="6"/>
        <v>0</v>
      </c>
      <c r="P67">
        <f t="shared" si="7"/>
        <v>351.72</v>
      </c>
      <c r="Q67">
        <v>351.72</v>
      </c>
      <c r="R67">
        <f t="shared" si="8"/>
        <v>0</v>
      </c>
      <c r="S67" t="str">
        <f t="shared" si="10"/>
        <v>PAGADO</v>
      </c>
      <c r="T67" t="s">
        <v>119</v>
      </c>
      <c r="U67">
        <v>44676</v>
      </c>
    </row>
    <row r="68" spans="1:23" hidden="1" x14ac:dyDescent="0.25">
      <c r="A68">
        <v>452</v>
      </c>
      <c r="B68" t="s">
        <v>61</v>
      </c>
      <c r="C68" t="s">
        <v>24</v>
      </c>
      <c r="D68" t="str">
        <f t="shared" si="9"/>
        <v>enero</v>
      </c>
      <c r="E68" s="1">
        <v>44586</v>
      </c>
      <c r="F68" s="1">
        <v>44586</v>
      </c>
      <c r="G68" s="1">
        <f>Tabla2[[#This Row],[FECHA DE RECEPCION DE LA FACTURA]]+7</f>
        <v>44593</v>
      </c>
      <c r="H68">
        <v>7</v>
      </c>
      <c r="I68" t="s">
        <v>144</v>
      </c>
      <c r="J68">
        <v>883.82</v>
      </c>
      <c r="K68">
        <v>675.12</v>
      </c>
      <c r="L68">
        <v>0.16</v>
      </c>
      <c r="M68">
        <f t="shared" si="6"/>
        <v>33.39200000000001</v>
      </c>
      <c r="P68">
        <f t="shared" si="7"/>
        <v>917.2120000000001</v>
      </c>
      <c r="Q68">
        <v>917.21</v>
      </c>
      <c r="R68">
        <f t="shared" si="8"/>
        <v>2.0000000000663931E-3</v>
      </c>
      <c r="S68" t="str">
        <f t="shared" si="10"/>
        <v>PAGADO</v>
      </c>
      <c r="T68" t="s">
        <v>119</v>
      </c>
      <c r="U68">
        <v>44676</v>
      </c>
    </row>
    <row r="69" spans="1:23" hidden="1" x14ac:dyDescent="0.25">
      <c r="A69">
        <v>453</v>
      </c>
      <c r="B69" t="s">
        <v>61</v>
      </c>
      <c r="C69" t="s">
        <v>24</v>
      </c>
      <c r="D69" t="str">
        <f t="shared" si="9"/>
        <v>enero</v>
      </c>
      <c r="E69" s="1">
        <v>44586</v>
      </c>
      <c r="F69" s="1">
        <v>44586</v>
      </c>
      <c r="G69" s="1">
        <f>Tabla2[[#This Row],[FECHA DE RECEPCION DE LA FACTURA]]+7</f>
        <v>44593</v>
      </c>
      <c r="H69">
        <v>7</v>
      </c>
      <c r="I69" t="s">
        <v>145</v>
      </c>
      <c r="J69">
        <v>471.58</v>
      </c>
      <c r="L69">
        <v>0</v>
      </c>
      <c r="M69">
        <f t="shared" si="6"/>
        <v>0</v>
      </c>
      <c r="O69">
        <v>2.63</v>
      </c>
      <c r="P69">
        <f t="shared" si="7"/>
        <v>468.95</v>
      </c>
      <c r="Q69">
        <v>468.95</v>
      </c>
      <c r="R69">
        <f t="shared" si="8"/>
        <v>0</v>
      </c>
      <c r="S69" t="str">
        <f t="shared" si="10"/>
        <v>PAGADO</v>
      </c>
      <c r="T69" t="s">
        <v>119</v>
      </c>
      <c r="U69">
        <v>44676</v>
      </c>
      <c r="V69" t="s">
        <v>146</v>
      </c>
      <c r="W69">
        <v>44586</v>
      </c>
    </row>
    <row r="70" spans="1:23" hidden="1" x14ac:dyDescent="0.25">
      <c r="A70">
        <v>454</v>
      </c>
      <c r="B70" t="s">
        <v>61</v>
      </c>
      <c r="C70" t="s">
        <v>24</v>
      </c>
      <c r="D70" t="str">
        <f t="shared" si="9"/>
        <v>enero</v>
      </c>
      <c r="E70" s="1">
        <v>44586</v>
      </c>
      <c r="F70" s="1">
        <v>44586</v>
      </c>
      <c r="G70" s="1">
        <f>Tabla2[[#This Row],[FECHA DE RECEPCION DE LA FACTURA]]+7</f>
        <v>44593</v>
      </c>
      <c r="H70">
        <v>7</v>
      </c>
      <c r="I70" t="s">
        <v>147</v>
      </c>
      <c r="J70">
        <v>159.04</v>
      </c>
      <c r="K70">
        <v>99.99</v>
      </c>
      <c r="L70">
        <v>0.16</v>
      </c>
      <c r="M70">
        <f t="shared" si="6"/>
        <v>9.4480000000000004</v>
      </c>
      <c r="P70">
        <f t="shared" si="7"/>
        <v>168.488</v>
      </c>
      <c r="Q70">
        <v>168.49</v>
      </c>
      <c r="R70">
        <f t="shared" si="8"/>
        <v>-2.0000000000095497E-3</v>
      </c>
      <c r="S70" t="str">
        <f t="shared" si="10"/>
        <v>PAGADO</v>
      </c>
      <c r="T70" t="s">
        <v>119</v>
      </c>
      <c r="U70">
        <v>44676</v>
      </c>
    </row>
    <row r="71" spans="1:23" hidden="1" x14ac:dyDescent="0.25">
      <c r="A71">
        <v>455</v>
      </c>
      <c r="B71" t="s">
        <v>61</v>
      </c>
      <c r="C71" t="s">
        <v>24</v>
      </c>
      <c r="D71" t="str">
        <f t="shared" si="9"/>
        <v>enero</v>
      </c>
      <c r="E71" s="1">
        <v>44586</v>
      </c>
      <c r="F71" s="1">
        <v>44586</v>
      </c>
      <c r="G71" s="1">
        <f>Tabla2[[#This Row],[FECHA DE RECEPCION DE LA FACTURA]]+7</f>
        <v>44593</v>
      </c>
      <c r="H71">
        <v>7</v>
      </c>
      <c r="I71" t="s">
        <v>148</v>
      </c>
      <c r="J71">
        <v>122.94</v>
      </c>
      <c r="L71">
        <v>0.16</v>
      </c>
      <c r="M71">
        <f t="shared" si="6"/>
        <v>19.670400000000001</v>
      </c>
      <c r="P71">
        <f t="shared" si="7"/>
        <v>142.6104</v>
      </c>
      <c r="Q71">
        <v>142.61000000000001</v>
      </c>
      <c r="R71">
        <f t="shared" si="8"/>
        <v>3.9999999998485691E-4</v>
      </c>
      <c r="S71" t="str">
        <f t="shared" si="10"/>
        <v>PAGADO</v>
      </c>
      <c r="T71" t="s">
        <v>119</v>
      </c>
      <c r="U71">
        <v>44676</v>
      </c>
    </row>
    <row r="72" spans="1:23" hidden="1" x14ac:dyDescent="0.25">
      <c r="A72">
        <v>456</v>
      </c>
      <c r="B72" t="s">
        <v>61</v>
      </c>
      <c r="C72" t="s">
        <v>24</v>
      </c>
      <c r="D72" t="str">
        <f t="shared" si="9"/>
        <v>enero</v>
      </c>
      <c r="E72" s="1">
        <v>44586</v>
      </c>
      <c r="F72" s="1">
        <v>44586</v>
      </c>
      <c r="G72" s="1">
        <f>Tabla2[[#This Row],[FECHA DE RECEPCION DE LA FACTURA]]+7</f>
        <v>44593</v>
      </c>
      <c r="H72">
        <v>7</v>
      </c>
      <c r="I72" t="s">
        <v>149</v>
      </c>
      <c r="J72">
        <v>1804.73</v>
      </c>
      <c r="K72">
        <v>1063.8800000000001</v>
      </c>
      <c r="L72">
        <v>0.16</v>
      </c>
      <c r="M72">
        <f t="shared" si="6"/>
        <v>118.53599999999999</v>
      </c>
      <c r="P72">
        <f t="shared" si="7"/>
        <v>1923.2660000000001</v>
      </c>
      <c r="Q72">
        <v>1923.27</v>
      </c>
      <c r="R72">
        <f t="shared" si="8"/>
        <v>-3.9999999999054126E-3</v>
      </c>
      <c r="S72" t="str">
        <f t="shared" si="10"/>
        <v>PAGADO</v>
      </c>
      <c r="T72" t="s">
        <v>119</v>
      </c>
      <c r="U72">
        <v>44676</v>
      </c>
    </row>
    <row r="73" spans="1:23" hidden="1" x14ac:dyDescent="0.25">
      <c r="A73">
        <v>467</v>
      </c>
      <c r="B73" t="s">
        <v>61</v>
      </c>
      <c r="C73" t="s">
        <v>42</v>
      </c>
      <c r="D73" t="str">
        <f t="shared" si="9"/>
        <v>enero</v>
      </c>
      <c r="E73" s="1">
        <v>44587</v>
      </c>
      <c r="F73" s="1">
        <v>44587</v>
      </c>
      <c r="G73" s="1">
        <f>Tabla2[[#This Row],[FECHA DE RECEPCION DE LA FACTURA]]+7</f>
        <v>44594</v>
      </c>
      <c r="H73">
        <v>7</v>
      </c>
      <c r="I73" t="s">
        <v>150</v>
      </c>
      <c r="J73">
        <v>84.31</v>
      </c>
      <c r="L73">
        <v>0</v>
      </c>
      <c r="M73">
        <f t="shared" si="6"/>
        <v>0</v>
      </c>
      <c r="P73">
        <f t="shared" si="7"/>
        <v>84.31</v>
      </c>
      <c r="R73">
        <f t="shared" si="8"/>
        <v>84.31</v>
      </c>
      <c r="S73" t="str">
        <f t="shared" si="10"/>
        <v>PENDIENTE</v>
      </c>
    </row>
    <row r="74" spans="1:23" hidden="1" x14ac:dyDescent="0.25">
      <c r="A74">
        <v>479</v>
      </c>
      <c r="B74" t="s">
        <v>61</v>
      </c>
      <c r="C74" t="s">
        <v>42</v>
      </c>
      <c r="D74" t="str">
        <f t="shared" si="9"/>
        <v>enero</v>
      </c>
      <c r="E74" s="1">
        <v>44588</v>
      </c>
      <c r="F74" s="1">
        <v>44588</v>
      </c>
      <c r="G74" s="1">
        <f>Tabla2[[#This Row],[FECHA DE RECEPCION DE LA FACTURA]]+7</f>
        <v>44595</v>
      </c>
      <c r="H74">
        <v>7</v>
      </c>
      <c r="I74" t="s">
        <v>151</v>
      </c>
      <c r="J74">
        <v>111.54</v>
      </c>
      <c r="L74">
        <v>0</v>
      </c>
      <c r="M74">
        <f t="shared" si="6"/>
        <v>0</v>
      </c>
      <c r="P74">
        <f t="shared" si="7"/>
        <v>111.54</v>
      </c>
      <c r="R74">
        <f t="shared" si="8"/>
        <v>111.54</v>
      </c>
      <c r="S74" t="str">
        <f t="shared" si="10"/>
        <v>PENDIENTE</v>
      </c>
    </row>
    <row r="75" spans="1:23" hidden="1" x14ac:dyDescent="0.25">
      <c r="A75">
        <v>489</v>
      </c>
      <c r="B75" t="s">
        <v>61</v>
      </c>
      <c r="C75" t="s">
        <v>42</v>
      </c>
      <c r="D75" t="str">
        <f t="shared" si="9"/>
        <v>enero</v>
      </c>
      <c r="E75" s="1">
        <v>44590</v>
      </c>
      <c r="F75" s="1">
        <v>44590</v>
      </c>
      <c r="G75" s="1">
        <f>Tabla2[[#This Row],[FECHA DE RECEPCION DE LA FACTURA]]+7</f>
        <v>44597</v>
      </c>
      <c r="H75">
        <v>7</v>
      </c>
      <c r="I75" t="s">
        <v>152</v>
      </c>
      <c r="J75">
        <v>259.93</v>
      </c>
      <c r="L75">
        <v>0</v>
      </c>
      <c r="M75">
        <f t="shared" si="6"/>
        <v>0</v>
      </c>
      <c r="P75">
        <f t="shared" si="7"/>
        <v>259.93</v>
      </c>
      <c r="R75">
        <f t="shared" si="8"/>
        <v>259.93</v>
      </c>
      <c r="S75" t="str">
        <f t="shared" si="10"/>
        <v>PENDIENTE</v>
      </c>
    </row>
    <row r="76" spans="1:23" hidden="1" x14ac:dyDescent="0.25">
      <c r="A76">
        <v>498</v>
      </c>
      <c r="B76" t="s">
        <v>61</v>
      </c>
      <c r="C76" t="s">
        <v>24</v>
      </c>
      <c r="D76" t="str">
        <f t="shared" si="9"/>
        <v>enero</v>
      </c>
      <c r="E76" s="1">
        <v>44590</v>
      </c>
      <c r="F76" s="1">
        <v>44590</v>
      </c>
      <c r="G76" s="1">
        <f>Tabla2[[#This Row],[FECHA DE RECEPCION DE LA FACTURA]]+7</f>
        <v>44597</v>
      </c>
      <c r="H76">
        <v>7</v>
      </c>
      <c r="I76" t="s">
        <v>153</v>
      </c>
      <c r="J76">
        <v>994.28</v>
      </c>
      <c r="K76">
        <v>850.33</v>
      </c>
      <c r="L76">
        <v>0.16</v>
      </c>
      <c r="M76">
        <f t="shared" si="6"/>
        <v>23.031999999999989</v>
      </c>
      <c r="P76">
        <f t="shared" si="7"/>
        <v>1017.312</v>
      </c>
      <c r="R76">
        <f t="shared" si="8"/>
        <v>1017.312</v>
      </c>
      <c r="S76" t="str">
        <f t="shared" si="10"/>
        <v>PENDIENTE</v>
      </c>
    </row>
    <row r="77" spans="1:23" hidden="1" x14ac:dyDescent="0.25">
      <c r="A77">
        <v>499</v>
      </c>
      <c r="B77" t="s">
        <v>61</v>
      </c>
      <c r="C77" t="s">
        <v>24</v>
      </c>
      <c r="D77" t="str">
        <f t="shared" si="9"/>
        <v>enero</v>
      </c>
      <c r="E77" s="1">
        <v>44589</v>
      </c>
      <c r="F77" s="1">
        <v>44589</v>
      </c>
      <c r="G77" s="1">
        <f>Tabla2[[#This Row],[FECHA DE RECEPCION DE LA FACTURA]]+7</f>
        <v>44596</v>
      </c>
      <c r="H77">
        <v>7</v>
      </c>
      <c r="I77" t="s">
        <v>154</v>
      </c>
      <c r="J77">
        <v>557.72</v>
      </c>
      <c r="K77">
        <v>336.34</v>
      </c>
      <c r="L77">
        <v>0.16</v>
      </c>
      <c r="M77">
        <f t="shared" si="6"/>
        <v>35.420800000000007</v>
      </c>
      <c r="P77">
        <f t="shared" si="7"/>
        <v>593.14080000000001</v>
      </c>
      <c r="R77">
        <f t="shared" si="8"/>
        <v>593.14080000000001</v>
      </c>
      <c r="S77" t="str">
        <f t="shared" si="10"/>
        <v>PENDIENTE</v>
      </c>
    </row>
    <row r="78" spans="1:23" hidden="1" x14ac:dyDescent="0.25">
      <c r="A78">
        <v>500</v>
      </c>
      <c r="B78" t="s">
        <v>61</v>
      </c>
      <c r="C78" t="s">
        <v>24</v>
      </c>
      <c r="D78" t="str">
        <f t="shared" si="9"/>
        <v>enero</v>
      </c>
      <c r="E78" s="1">
        <v>44589</v>
      </c>
      <c r="F78" s="1">
        <v>44589</v>
      </c>
      <c r="G78" s="1">
        <f>Tabla2[[#This Row],[FECHA DE RECEPCION DE LA FACTURA]]+7</f>
        <v>44596</v>
      </c>
      <c r="H78">
        <v>7</v>
      </c>
      <c r="I78" t="s">
        <v>155</v>
      </c>
      <c r="J78">
        <v>1854.96</v>
      </c>
      <c r="K78">
        <v>1524.42</v>
      </c>
      <c r="L78">
        <v>0.16</v>
      </c>
      <c r="M78">
        <f t="shared" si="6"/>
        <v>52.886399999999995</v>
      </c>
      <c r="P78">
        <f t="shared" si="7"/>
        <v>1907.8464000000001</v>
      </c>
      <c r="R78">
        <f t="shared" si="8"/>
        <v>1907.8464000000001</v>
      </c>
      <c r="S78" t="str">
        <f t="shared" si="10"/>
        <v>PENDIENTE</v>
      </c>
    </row>
    <row r="79" spans="1:23" hidden="1" x14ac:dyDescent="0.25">
      <c r="A79">
        <v>501</v>
      </c>
      <c r="B79" t="s">
        <v>61</v>
      </c>
      <c r="C79" t="s">
        <v>24</v>
      </c>
      <c r="D79" t="str">
        <f t="shared" si="9"/>
        <v>enero</v>
      </c>
      <c r="E79" s="1">
        <v>44589</v>
      </c>
      <c r="F79" s="1">
        <v>44589</v>
      </c>
      <c r="G79" s="1">
        <f>Tabla2[[#This Row],[FECHA DE RECEPCION DE LA FACTURA]]+7</f>
        <v>44596</v>
      </c>
      <c r="H79">
        <v>7</v>
      </c>
      <c r="I79" t="s">
        <v>156</v>
      </c>
      <c r="J79">
        <v>489.6</v>
      </c>
      <c r="L79">
        <v>0</v>
      </c>
      <c r="M79">
        <f t="shared" si="6"/>
        <v>0</v>
      </c>
      <c r="P79">
        <f t="shared" si="7"/>
        <v>489.6</v>
      </c>
      <c r="R79">
        <f t="shared" si="8"/>
        <v>489.6</v>
      </c>
      <c r="S79" t="str">
        <f t="shared" si="10"/>
        <v>PENDIENTE</v>
      </c>
    </row>
    <row r="80" spans="1:23" hidden="1" x14ac:dyDescent="0.25">
      <c r="A80">
        <v>502</v>
      </c>
      <c r="B80" t="s">
        <v>61</v>
      </c>
      <c r="C80" t="s">
        <v>24</v>
      </c>
      <c r="D80" t="str">
        <f t="shared" si="9"/>
        <v>enero</v>
      </c>
      <c r="E80" s="1">
        <v>44589</v>
      </c>
      <c r="F80" s="1">
        <v>44589</v>
      </c>
      <c r="G80" s="1">
        <f>Tabla2[[#This Row],[FECHA DE RECEPCION DE LA FACTURA]]+7</f>
        <v>44596</v>
      </c>
      <c r="H80">
        <v>7</v>
      </c>
      <c r="I80" t="s">
        <v>157</v>
      </c>
      <c r="J80">
        <v>75.319999999999993</v>
      </c>
      <c r="L80">
        <v>0.16</v>
      </c>
      <c r="M80">
        <f t="shared" si="6"/>
        <v>12.0512</v>
      </c>
      <c r="P80">
        <f t="shared" si="7"/>
        <v>87.371199999999988</v>
      </c>
      <c r="R80">
        <f t="shared" si="8"/>
        <v>87.371199999999988</v>
      </c>
      <c r="S80" t="str">
        <f t="shared" si="10"/>
        <v>PENDIENTE</v>
      </c>
    </row>
    <row r="81" spans="1:23" hidden="1" x14ac:dyDescent="0.25">
      <c r="A81">
        <v>503</v>
      </c>
      <c r="B81" t="s">
        <v>61</v>
      </c>
      <c r="C81" t="s">
        <v>24</v>
      </c>
      <c r="D81" t="str">
        <f t="shared" si="9"/>
        <v>enero</v>
      </c>
      <c r="E81" s="1">
        <v>44589</v>
      </c>
      <c r="F81" s="1">
        <v>44589</v>
      </c>
      <c r="G81" s="1">
        <f>Tabla2[[#This Row],[FECHA DE RECEPCION DE LA FACTURA]]+7</f>
        <v>44596</v>
      </c>
      <c r="H81">
        <v>7</v>
      </c>
      <c r="I81" t="s">
        <v>158</v>
      </c>
      <c r="J81">
        <v>128.25</v>
      </c>
      <c r="K81">
        <v>107.85</v>
      </c>
      <c r="L81">
        <v>0.16</v>
      </c>
      <c r="M81">
        <f t="shared" si="6"/>
        <v>3.2640000000000011</v>
      </c>
      <c r="P81">
        <f t="shared" si="7"/>
        <v>131.51400000000001</v>
      </c>
      <c r="R81">
        <f t="shared" si="8"/>
        <v>131.51400000000001</v>
      </c>
      <c r="S81" t="str">
        <f t="shared" si="10"/>
        <v>PENDIENTE</v>
      </c>
    </row>
    <row r="82" spans="1:23" hidden="1" x14ac:dyDescent="0.25">
      <c r="A82">
        <v>504</v>
      </c>
      <c r="B82" t="s">
        <v>61</v>
      </c>
      <c r="C82" t="s">
        <v>42</v>
      </c>
      <c r="D82" t="str">
        <f t="shared" si="9"/>
        <v>enero</v>
      </c>
      <c r="E82" s="1">
        <v>44589</v>
      </c>
      <c r="F82" s="1">
        <v>44589</v>
      </c>
      <c r="G82" s="1">
        <f>Tabla2[[#This Row],[FECHA DE RECEPCION DE LA FACTURA]]+7</f>
        <v>44596</v>
      </c>
      <c r="H82">
        <v>7</v>
      </c>
      <c r="I82" t="s">
        <v>159</v>
      </c>
      <c r="J82">
        <v>180.94</v>
      </c>
      <c r="L82">
        <v>0</v>
      </c>
      <c r="M82">
        <f t="shared" si="6"/>
        <v>0</v>
      </c>
      <c r="P82">
        <f t="shared" si="7"/>
        <v>180.94</v>
      </c>
      <c r="R82">
        <f t="shared" si="8"/>
        <v>180.94</v>
      </c>
      <c r="S82" t="str">
        <f t="shared" si="10"/>
        <v>PENDIENTE</v>
      </c>
    </row>
    <row r="83" spans="1:23" hidden="1" x14ac:dyDescent="0.25">
      <c r="A83">
        <v>505</v>
      </c>
      <c r="B83" t="s">
        <v>61</v>
      </c>
      <c r="C83" t="s">
        <v>24</v>
      </c>
      <c r="D83" t="str">
        <f t="shared" si="9"/>
        <v>enero</v>
      </c>
      <c r="E83" s="1">
        <v>44587</v>
      </c>
      <c r="F83" s="1">
        <v>44587</v>
      </c>
      <c r="G83" s="1">
        <f>Tabla2[[#This Row],[FECHA DE RECEPCION DE LA FACTURA]]+7</f>
        <v>44594</v>
      </c>
      <c r="H83">
        <v>7</v>
      </c>
      <c r="I83" t="s">
        <v>160</v>
      </c>
      <c r="J83">
        <v>19.8</v>
      </c>
      <c r="L83">
        <v>0.16</v>
      </c>
      <c r="M83">
        <f t="shared" si="6"/>
        <v>3.1680000000000001</v>
      </c>
      <c r="P83">
        <f t="shared" si="7"/>
        <v>22.968</v>
      </c>
      <c r="Q83">
        <v>22.97</v>
      </c>
      <c r="R83">
        <f t="shared" si="8"/>
        <v>-1.9999999999988916E-3</v>
      </c>
      <c r="S83" t="str">
        <f t="shared" si="10"/>
        <v>PAGADO</v>
      </c>
      <c r="T83" t="s">
        <v>119</v>
      </c>
      <c r="U83">
        <v>44676</v>
      </c>
    </row>
    <row r="84" spans="1:23" hidden="1" x14ac:dyDescent="0.25">
      <c r="A84">
        <v>506</v>
      </c>
      <c r="B84" t="s">
        <v>61</v>
      </c>
      <c r="C84" t="s">
        <v>24</v>
      </c>
      <c r="D84" t="str">
        <f t="shared" si="9"/>
        <v>enero</v>
      </c>
      <c r="E84" s="1">
        <v>44588</v>
      </c>
      <c r="F84" s="1">
        <v>44588</v>
      </c>
      <c r="G84" s="1">
        <f>Tabla2[[#This Row],[FECHA DE RECEPCION DE LA FACTURA]]+7</f>
        <v>44595</v>
      </c>
      <c r="H84">
        <v>7</v>
      </c>
      <c r="I84" t="s">
        <v>161</v>
      </c>
      <c r="J84">
        <v>1303.26</v>
      </c>
      <c r="K84">
        <v>219.3</v>
      </c>
      <c r="L84">
        <v>0.16</v>
      </c>
      <c r="M84">
        <f t="shared" si="6"/>
        <v>173.43360000000001</v>
      </c>
      <c r="P84">
        <f t="shared" si="7"/>
        <v>1476.6936000000001</v>
      </c>
      <c r="Q84">
        <v>165.26</v>
      </c>
      <c r="R84">
        <f t="shared" si="8"/>
        <v>1311.4336000000001</v>
      </c>
      <c r="S84" t="str">
        <f t="shared" si="10"/>
        <v>PENDIENTE</v>
      </c>
      <c r="T84" t="s">
        <v>119</v>
      </c>
      <c r="U84">
        <v>44676</v>
      </c>
      <c r="V84" t="s">
        <v>162</v>
      </c>
    </row>
    <row r="85" spans="1:23" hidden="1" x14ac:dyDescent="0.25">
      <c r="A85">
        <v>562</v>
      </c>
      <c r="B85" t="s">
        <v>61</v>
      </c>
      <c r="C85" t="s">
        <v>42</v>
      </c>
      <c r="D85" t="str">
        <f t="shared" si="9"/>
        <v>enero</v>
      </c>
      <c r="E85" s="1">
        <v>44562</v>
      </c>
      <c r="F85" s="1">
        <v>44562</v>
      </c>
      <c r="G85" s="1">
        <f>Tabla2[[#This Row],[FECHA DE RECEPCION DE LA FACTURA]]+7</f>
        <v>44569</v>
      </c>
      <c r="H85">
        <v>7</v>
      </c>
      <c r="I85" t="s">
        <v>163</v>
      </c>
      <c r="J85">
        <v>93.89</v>
      </c>
      <c r="L85">
        <v>0</v>
      </c>
      <c r="M85">
        <f t="shared" si="6"/>
        <v>0</v>
      </c>
      <c r="P85">
        <f t="shared" si="7"/>
        <v>93.89</v>
      </c>
      <c r="Q85">
        <v>93.89</v>
      </c>
      <c r="R85">
        <f t="shared" si="8"/>
        <v>0</v>
      </c>
      <c r="S85" t="str">
        <f t="shared" si="10"/>
        <v>PAGADO</v>
      </c>
      <c r="T85" t="s">
        <v>63</v>
      </c>
      <c r="U85">
        <v>44594</v>
      </c>
    </row>
    <row r="86" spans="1:23" hidden="1" x14ac:dyDescent="0.25">
      <c r="A86">
        <v>563</v>
      </c>
      <c r="B86" t="s">
        <v>61</v>
      </c>
      <c r="C86" t="s">
        <v>42</v>
      </c>
      <c r="D86" t="str">
        <f t="shared" si="9"/>
        <v>enero</v>
      </c>
      <c r="E86" s="1">
        <v>44564</v>
      </c>
      <c r="F86" s="1">
        <v>44564</v>
      </c>
      <c r="G86" s="1">
        <f>Tabla2[[#This Row],[FECHA DE RECEPCION DE LA FACTURA]]+7</f>
        <v>44571</v>
      </c>
      <c r="H86">
        <v>7</v>
      </c>
      <c r="I86" t="s">
        <v>164</v>
      </c>
      <c r="J86">
        <v>124</v>
      </c>
      <c r="L86">
        <v>0</v>
      </c>
      <c r="M86">
        <f t="shared" si="6"/>
        <v>0</v>
      </c>
      <c r="O86">
        <v>0.44</v>
      </c>
      <c r="P86">
        <f t="shared" si="7"/>
        <v>123.56</v>
      </c>
      <c r="Q86">
        <v>123.56</v>
      </c>
      <c r="R86">
        <f t="shared" si="8"/>
        <v>0</v>
      </c>
      <c r="S86" t="str">
        <f t="shared" si="10"/>
        <v>PAGADO</v>
      </c>
      <c r="T86" t="s">
        <v>63</v>
      </c>
      <c r="U86">
        <v>44594</v>
      </c>
      <c r="V86" t="s">
        <v>165</v>
      </c>
      <c r="W86">
        <v>44564</v>
      </c>
    </row>
    <row r="87" spans="1:23" hidden="1" x14ac:dyDescent="0.25">
      <c r="A87">
        <v>564</v>
      </c>
      <c r="B87" t="s">
        <v>61</v>
      </c>
      <c r="C87" t="s">
        <v>24</v>
      </c>
      <c r="D87" t="str">
        <f t="shared" si="9"/>
        <v>enero</v>
      </c>
      <c r="E87" s="1">
        <v>44580</v>
      </c>
      <c r="F87" s="1">
        <v>44580</v>
      </c>
      <c r="G87" s="1">
        <f>Tabla2[[#This Row],[FECHA DE RECEPCION DE LA FACTURA]]+7</f>
        <v>44587</v>
      </c>
      <c r="H87">
        <v>7</v>
      </c>
      <c r="I87" t="s">
        <v>166</v>
      </c>
      <c r="J87">
        <v>585.92999999999995</v>
      </c>
      <c r="K87">
        <v>392.25</v>
      </c>
      <c r="L87">
        <v>0.16</v>
      </c>
      <c r="M87">
        <f t="shared" si="6"/>
        <v>30.988799999999994</v>
      </c>
      <c r="P87">
        <f t="shared" si="7"/>
        <v>616.91879999999992</v>
      </c>
      <c r="Q87">
        <v>616.91999999999996</v>
      </c>
      <c r="R87">
        <f t="shared" si="8"/>
        <v>-1.2000000000398359E-3</v>
      </c>
      <c r="S87" t="str">
        <f t="shared" si="10"/>
        <v>PAGADO</v>
      </c>
      <c r="T87" t="s">
        <v>106</v>
      </c>
      <c r="U87">
        <v>44645</v>
      </c>
    </row>
    <row r="88" spans="1:23" hidden="1" x14ac:dyDescent="0.25">
      <c r="A88">
        <v>570</v>
      </c>
      <c r="B88" t="s">
        <v>61</v>
      </c>
      <c r="C88" t="s">
        <v>42</v>
      </c>
      <c r="D88" t="str">
        <f t="shared" si="9"/>
        <v>enero</v>
      </c>
      <c r="E88" s="1">
        <v>44592</v>
      </c>
      <c r="F88" s="1">
        <v>44592</v>
      </c>
      <c r="G88" s="1">
        <f>Tabla2[[#This Row],[FECHA DE RECEPCION DE LA FACTURA]]+7</f>
        <v>44599</v>
      </c>
      <c r="H88">
        <v>7</v>
      </c>
      <c r="I88" t="s">
        <v>167</v>
      </c>
      <c r="J88">
        <v>89.8</v>
      </c>
      <c r="L88">
        <v>0.16</v>
      </c>
      <c r="M88">
        <f t="shared" si="6"/>
        <v>14.368</v>
      </c>
      <c r="P88">
        <f t="shared" si="7"/>
        <v>104.16799999999999</v>
      </c>
      <c r="R88">
        <f t="shared" si="8"/>
        <v>104.16799999999999</v>
      </c>
      <c r="S88" t="str">
        <f t="shared" si="10"/>
        <v>PENDIENTE</v>
      </c>
    </row>
    <row r="89" spans="1:23" hidden="1" x14ac:dyDescent="0.25">
      <c r="A89">
        <v>571</v>
      </c>
      <c r="B89" t="s">
        <v>61</v>
      </c>
      <c r="C89" t="s">
        <v>24</v>
      </c>
      <c r="D89" t="str">
        <f t="shared" si="9"/>
        <v>enero</v>
      </c>
      <c r="E89" s="1">
        <v>44592</v>
      </c>
      <c r="F89" s="1">
        <v>44592</v>
      </c>
      <c r="G89" s="1">
        <f>Tabla2[[#This Row],[FECHA DE RECEPCION DE LA FACTURA]]+7</f>
        <v>44599</v>
      </c>
      <c r="H89">
        <v>7</v>
      </c>
      <c r="I89" t="s">
        <v>168</v>
      </c>
      <c r="J89">
        <v>387.24</v>
      </c>
      <c r="K89">
        <v>82.32</v>
      </c>
      <c r="L89">
        <v>0.16</v>
      </c>
      <c r="M89">
        <f t="shared" si="6"/>
        <v>48.787200000000006</v>
      </c>
      <c r="P89">
        <f t="shared" si="7"/>
        <v>436.02719999999999</v>
      </c>
      <c r="R89">
        <f t="shared" si="8"/>
        <v>436.02719999999999</v>
      </c>
      <c r="S89" t="str">
        <f t="shared" si="10"/>
        <v>PENDIENTE</v>
      </c>
    </row>
    <row r="90" spans="1:23" hidden="1" x14ac:dyDescent="0.25">
      <c r="A90">
        <v>572</v>
      </c>
      <c r="B90" t="s">
        <v>61</v>
      </c>
      <c r="C90" t="s">
        <v>42</v>
      </c>
      <c r="D90" t="str">
        <f t="shared" si="9"/>
        <v>enero</v>
      </c>
      <c r="E90" s="1">
        <v>44592</v>
      </c>
      <c r="F90" s="1">
        <v>44592</v>
      </c>
      <c r="G90" s="1">
        <f>Tabla2[[#This Row],[FECHA DE RECEPCION DE LA FACTURA]]+7</f>
        <v>44599</v>
      </c>
      <c r="H90">
        <v>7</v>
      </c>
      <c r="I90" t="s">
        <v>167</v>
      </c>
      <c r="J90">
        <v>89.8</v>
      </c>
      <c r="L90">
        <v>0.16</v>
      </c>
      <c r="M90">
        <f t="shared" si="6"/>
        <v>14.368</v>
      </c>
      <c r="P90">
        <f t="shared" si="7"/>
        <v>104.16799999999999</v>
      </c>
      <c r="R90">
        <f t="shared" si="8"/>
        <v>104.16799999999999</v>
      </c>
      <c r="S90" t="str">
        <f t="shared" si="10"/>
        <v>PENDIENTE</v>
      </c>
    </row>
    <row r="91" spans="1:23" hidden="1" x14ac:dyDescent="0.25">
      <c r="A91">
        <v>1</v>
      </c>
      <c r="B91" t="s">
        <v>61</v>
      </c>
      <c r="C91" t="s">
        <v>24</v>
      </c>
      <c r="D91" t="str">
        <f t="shared" si="9"/>
        <v>febrero</v>
      </c>
      <c r="E91" s="1">
        <v>44597</v>
      </c>
      <c r="F91" s="1">
        <v>44597</v>
      </c>
      <c r="G91" s="1">
        <f>Tabla2[[#This Row],[FECHA DE RECEPCION DE LA FACTURA]]+7</f>
        <v>44604</v>
      </c>
      <c r="H91">
        <v>7</v>
      </c>
      <c r="I91" t="s">
        <v>169</v>
      </c>
      <c r="J91">
        <v>1089.29</v>
      </c>
      <c r="K91">
        <v>949.73</v>
      </c>
      <c r="L91">
        <v>0.16</v>
      </c>
      <c r="M91">
        <f t="shared" si="6"/>
        <v>22.329599999999992</v>
      </c>
      <c r="O91">
        <v>513.34</v>
      </c>
      <c r="P91">
        <f t="shared" si="7"/>
        <v>598.27959999999996</v>
      </c>
      <c r="R91">
        <f t="shared" si="8"/>
        <v>598.27959999999996</v>
      </c>
      <c r="S91" t="str">
        <f t="shared" si="10"/>
        <v>PENDIENTE</v>
      </c>
      <c r="V91" t="s">
        <v>170</v>
      </c>
      <c r="W91">
        <v>44595</v>
      </c>
    </row>
    <row r="92" spans="1:23" hidden="1" x14ac:dyDescent="0.25">
      <c r="A92">
        <v>2</v>
      </c>
      <c r="B92" t="s">
        <v>61</v>
      </c>
      <c r="C92" t="s">
        <v>42</v>
      </c>
      <c r="D92" t="str">
        <f t="shared" si="9"/>
        <v>febrero</v>
      </c>
      <c r="E92" s="1">
        <v>44597</v>
      </c>
      <c r="F92" s="1">
        <v>44597</v>
      </c>
      <c r="G92" s="1">
        <f>Tabla2[[#This Row],[FECHA DE RECEPCION DE LA FACTURA]]+7</f>
        <v>44604</v>
      </c>
      <c r="H92">
        <v>7</v>
      </c>
      <c r="I92" t="s">
        <v>171</v>
      </c>
      <c r="J92">
        <v>319.36</v>
      </c>
      <c r="L92">
        <v>0</v>
      </c>
      <c r="M92">
        <f t="shared" si="6"/>
        <v>0</v>
      </c>
      <c r="P92">
        <f t="shared" si="7"/>
        <v>319.36</v>
      </c>
      <c r="R92">
        <f t="shared" si="8"/>
        <v>319.36</v>
      </c>
      <c r="S92" t="str">
        <f t="shared" si="10"/>
        <v>PENDIENTE</v>
      </c>
    </row>
    <row r="93" spans="1:23" hidden="1" x14ac:dyDescent="0.25">
      <c r="A93">
        <v>3</v>
      </c>
      <c r="B93" t="s">
        <v>61</v>
      </c>
      <c r="C93" t="s">
        <v>42</v>
      </c>
      <c r="D93" t="str">
        <f t="shared" si="9"/>
        <v>febrero</v>
      </c>
      <c r="E93" s="1">
        <v>44596</v>
      </c>
      <c r="F93" s="1">
        <v>44596</v>
      </c>
      <c r="G93" s="1">
        <f>Tabla2[[#This Row],[FECHA DE RECEPCION DE LA FACTURA]]+7</f>
        <v>44603</v>
      </c>
      <c r="H93">
        <v>7</v>
      </c>
      <c r="I93" t="s">
        <v>172</v>
      </c>
      <c r="J93">
        <v>234</v>
      </c>
      <c r="L93">
        <v>0</v>
      </c>
      <c r="M93">
        <f t="shared" si="6"/>
        <v>0</v>
      </c>
      <c r="P93">
        <f t="shared" si="7"/>
        <v>234</v>
      </c>
      <c r="R93">
        <f t="shared" si="8"/>
        <v>234</v>
      </c>
      <c r="S93" t="str">
        <f t="shared" si="10"/>
        <v>PENDIENTE</v>
      </c>
    </row>
    <row r="94" spans="1:23" hidden="1" x14ac:dyDescent="0.25">
      <c r="A94">
        <v>4</v>
      </c>
      <c r="B94" t="s">
        <v>61</v>
      </c>
      <c r="C94" t="s">
        <v>42</v>
      </c>
      <c r="D94" t="str">
        <f t="shared" si="9"/>
        <v>febrero</v>
      </c>
      <c r="E94" s="1">
        <v>44596</v>
      </c>
      <c r="F94" s="1">
        <v>44596</v>
      </c>
      <c r="G94" s="1">
        <f>Tabla2[[#This Row],[FECHA DE RECEPCION DE LA FACTURA]]+7</f>
        <v>44603</v>
      </c>
      <c r="H94">
        <v>7</v>
      </c>
      <c r="I94">
        <v>4022022</v>
      </c>
      <c r="J94">
        <v>197.26</v>
      </c>
      <c r="L94">
        <v>0</v>
      </c>
      <c r="M94">
        <f t="shared" si="6"/>
        <v>0</v>
      </c>
      <c r="P94">
        <f t="shared" si="7"/>
        <v>197.26</v>
      </c>
      <c r="R94">
        <f t="shared" si="8"/>
        <v>197.26</v>
      </c>
      <c r="S94" t="str">
        <f t="shared" si="10"/>
        <v>PENDIENTE</v>
      </c>
    </row>
    <row r="95" spans="1:23" hidden="1" x14ac:dyDescent="0.25">
      <c r="A95">
        <v>5</v>
      </c>
      <c r="B95" t="s">
        <v>61</v>
      </c>
      <c r="C95" t="s">
        <v>24</v>
      </c>
      <c r="D95" t="str">
        <f t="shared" si="9"/>
        <v>febrero</v>
      </c>
      <c r="E95" s="1">
        <v>44593</v>
      </c>
      <c r="F95" s="1">
        <v>44593</v>
      </c>
      <c r="G95" s="1">
        <f>Tabla2[[#This Row],[FECHA DE RECEPCION DE LA FACTURA]]+7</f>
        <v>44600</v>
      </c>
      <c r="H95">
        <v>7</v>
      </c>
      <c r="I95" t="s">
        <v>173</v>
      </c>
      <c r="J95">
        <v>87.73</v>
      </c>
      <c r="L95">
        <v>0.16</v>
      </c>
      <c r="M95">
        <f t="shared" si="6"/>
        <v>14.036800000000001</v>
      </c>
      <c r="O95">
        <v>0.8</v>
      </c>
      <c r="P95">
        <f t="shared" si="7"/>
        <v>100.96680000000001</v>
      </c>
      <c r="R95">
        <f t="shared" si="8"/>
        <v>100.96680000000001</v>
      </c>
      <c r="S95" t="str">
        <f t="shared" si="10"/>
        <v>PENDIENTE</v>
      </c>
      <c r="V95" t="s">
        <v>174</v>
      </c>
      <c r="W95">
        <v>44593</v>
      </c>
    </row>
    <row r="96" spans="1:23" hidden="1" x14ac:dyDescent="0.25">
      <c r="A96">
        <v>6</v>
      </c>
      <c r="B96" t="s">
        <v>61</v>
      </c>
      <c r="C96" t="s">
        <v>42</v>
      </c>
      <c r="D96" t="str">
        <f t="shared" si="9"/>
        <v>febrero</v>
      </c>
      <c r="E96" s="1">
        <v>44597</v>
      </c>
      <c r="F96" s="1">
        <v>44597</v>
      </c>
      <c r="G96" s="1">
        <f>Tabla2[[#This Row],[FECHA DE RECEPCION DE LA FACTURA]]+7</f>
        <v>44604</v>
      </c>
      <c r="H96">
        <v>7</v>
      </c>
      <c r="I96" t="s">
        <v>175</v>
      </c>
      <c r="J96">
        <v>780.61</v>
      </c>
      <c r="K96">
        <v>581.71</v>
      </c>
      <c r="L96">
        <v>0.16</v>
      </c>
      <c r="M96">
        <f t="shared" si="6"/>
        <v>31.823999999999998</v>
      </c>
      <c r="P96">
        <f t="shared" si="7"/>
        <v>812.43399999999997</v>
      </c>
      <c r="R96">
        <f t="shared" si="8"/>
        <v>812.43399999999997</v>
      </c>
      <c r="S96" t="str">
        <f t="shared" si="10"/>
        <v>PENDIENTE</v>
      </c>
    </row>
    <row r="97" spans="1:23" hidden="1" x14ac:dyDescent="0.25">
      <c r="A97">
        <v>21</v>
      </c>
      <c r="B97" t="s">
        <v>61</v>
      </c>
      <c r="C97" t="s">
        <v>42</v>
      </c>
      <c r="D97" t="str">
        <f t="shared" si="9"/>
        <v>febrero</v>
      </c>
      <c r="E97" s="1">
        <v>44594</v>
      </c>
      <c r="F97" s="1">
        <v>44594</v>
      </c>
      <c r="G97" s="1">
        <f>Tabla2[[#This Row],[FECHA DE RECEPCION DE LA FACTURA]]+7</f>
        <v>44601</v>
      </c>
      <c r="H97">
        <v>7</v>
      </c>
      <c r="I97" t="s">
        <v>176</v>
      </c>
      <c r="J97">
        <v>127.31</v>
      </c>
      <c r="L97">
        <v>0</v>
      </c>
      <c r="M97">
        <f t="shared" si="6"/>
        <v>0</v>
      </c>
      <c r="P97">
        <f t="shared" si="7"/>
        <v>127.31</v>
      </c>
      <c r="R97">
        <f t="shared" si="8"/>
        <v>127.31</v>
      </c>
      <c r="S97" t="str">
        <f t="shared" si="10"/>
        <v>PENDIENTE</v>
      </c>
    </row>
    <row r="98" spans="1:23" hidden="1" x14ac:dyDescent="0.25">
      <c r="A98">
        <v>35</v>
      </c>
      <c r="B98" t="s">
        <v>61</v>
      </c>
      <c r="C98" t="s">
        <v>42</v>
      </c>
      <c r="D98" t="str">
        <f t="shared" si="9"/>
        <v>febrero</v>
      </c>
      <c r="E98" s="1">
        <v>44595</v>
      </c>
      <c r="F98" s="1">
        <v>44595</v>
      </c>
      <c r="G98" s="1">
        <f>Tabla2[[#This Row],[FECHA DE RECEPCION DE LA FACTURA]]+7</f>
        <v>44602</v>
      </c>
      <c r="H98">
        <v>7</v>
      </c>
      <c r="I98">
        <v>3022022</v>
      </c>
      <c r="J98">
        <v>51.42</v>
      </c>
      <c r="L98">
        <v>0</v>
      </c>
      <c r="M98">
        <f t="shared" ref="M98:M161" si="11">(J98-K98-N98)*L98</f>
        <v>0</v>
      </c>
      <c r="O98">
        <v>1.77</v>
      </c>
      <c r="P98">
        <f t="shared" ref="P98:P161" si="12">+J98+M98-N98-O98</f>
        <v>49.65</v>
      </c>
      <c r="R98">
        <f t="shared" ref="R98:R161" si="13">P98-Q98</f>
        <v>49.65</v>
      </c>
      <c r="S98" t="str">
        <f t="shared" si="10"/>
        <v>PENDIENTE</v>
      </c>
      <c r="V98" t="s">
        <v>177</v>
      </c>
      <c r="W98">
        <v>44611</v>
      </c>
    </row>
    <row r="99" spans="1:23" hidden="1" x14ac:dyDescent="0.25">
      <c r="A99">
        <v>44</v>
      </c>
      <c r="B99" t="s">
        <v>61</v>
      </c>
      <c r="C99" t="s">
        <v>42</v>
      </c>
      <c r="D99" t="str">
        <f t="shared" si="9"/>
        <v>febrero</v>
      </c>
      <c r="E99" s="1">
        <v>44593</v>
      </c>
      <c r="F99" s="1">
        <v>44593</v>
      </c>
      <c r="G99" s="1">
        <f>Tabla2[[#This Row],[FECHA DE RECEPCION DE LA FACTURA]]+7</f>
        <v>44600</v>
      </c>
      <c r="H99">
        <v>7</v>
      </c>
      <c r="I99" t="s">
        <v>178</v>
      </c>
      <c r="J99">
        <v>90.94</v>
      </c>
      <c r="L99">
        <v>0</v>
      </c>
      <c r="M99">
        <f t="shared" si="11"/>
        <v>0</v>
      </c>
      <c r="P99">
        <f t="shared" si="12"/>
        <v>90.94</v>
      </c>
      <c r="R99">
        <f t="shared" si="13"/>
        <v>90.94</v>
      </c>
      <c r="S99" t="str">
        <f t="shared" si="10"/>
        <v>PENDIENTE</v>
      </c>
    </row>
    <row r="100" spans="1:23" hidden="1" x14ac:dyDescent="0.25">
      <c r="A100">
        <v>53</v>
      </c>
      <c r="B100" t="s">
        <v>61</v>
      </c>
      <c r="C100" t="s">
        <v>24</v>
      </c>
      <c r="D100" t="str">
        <f t="shared" si="9"/>
        <v>febrero</v>
      </c>
      <c r="E100" s="1">
        <v>44593</v>
      </c>
      <c r="F100" s="1">
        <v>44593</v>
      </c>
      <c r="G100" s="1">
        <f>Tabla2[[#This Row],[FECHA DE RECEPCION DE LA FACTURA]]+7</f>
        <v>44600</v>
      </c>
      <c r="H100">
        <v>7</v>
      </c>
      <c r="I100" t="s">
        <v>179</v>
      </c>
      <c r="J100">
        <v>693.07</v>
      </c>
      <c r="K100">
        <v>630.44000000000005</v>
      </c>
      <c r="L100">
        <v>0.16</v>
      </c>
      <c r="M100">
        <f t="shared" si="11"/>
        <v>10.020799999999999</v>
      </c>
      <c r="P100">
        <f t="shared" si="12"/>
        <v>703.09080000000006</v>
      </c>
      <c r="R100">
        <f t="shared" si="13"/>
        <v>703.09080000000006</v>
      </c>
      <c r="S100" t="str">
        <f t="shared" si="10"/>
        <v>PENDIENTE</v>
      </c>
    </row>
    <row r="101" spans="1:23" hidden="1" x14ac:dyDescent="0.25">
      <c r="A101">
        <v>54</v>
      </c>
      <c r="B101" t="s">
        <v>61</v>
      </c>
      <c r="C101" t="s">
        <v>24</v>
      </c>
      <c r="D101" t="str">
        <f t="shared" si="9"/>
        <v>febrero</v>
      </c>
      <c r="E101" s="1">
        <v>44593</v>
      </c>
      <c r="F101" s="1">
        <v>44593</v>
      </c>
      <c r="G101" s="1">
        <f>Tabla2[[#This Row],[FECHA DE RECEPCION DE LA FACTURA]]+7</f>
        <v>44600</v>
      </c>
      <c r="H101">
        <v>7</v>
      </c>
      <c r="I101" t="s">
        <v>180</v>
      </c>
      <c r="J101">
        <v>449.74</v>
      </c>
      <c r="K101">
        <v>293.14</v>
      </c>
      <c r="L101">
        <v>0.16</v>
      </c>
      <c r="M101">
        <f t="shared" si="11"/>
        <v>25.056000000000004</v>
      </c>
      <c r="P101">
        <f t="shared" si="12"/>
        <v>474.79599999999999</v>
      </c>
      <c r="R101">
        <f t="shared" si="13"/>
        <v>474.79599999999999</v>
      </c>
      <c r="S101" t="str">
        <f t="shared" si="10"/>
        <v>PENDIENTE</v>
      </c>
    </row>
    <row r="102" spans="1:23" hidden="1" x14ac:dyDescent="0.25">
      <c r="A102">
        <v>55</v>
      </c>
      <c r="B102" t="s">
        <v>61</v>
      </c>
      <c r="C102" t="s">
        <v>24</v>
      </c>
      <c r="D102" t="str">
        <f t="shared" si="9"/>
        <v>febrero</v>
      </c>
      <c r="E102" s="1">
        <v>44593</v>
      </c>
      <c r="F102" s="1">
        <v>44593</v>
      </c>
      <c r="G102" s="1">
        <f>Tabla2[[#This Row],[FECHA DE RECEPCION DE LA FACTURA]]+7</f>
        <v>44600</v>
      </c>
      <c r="H102">
        <v>7</v>
      </c>
      <c r="I102" t="s">
        <v>181</v>
      </c>
      <c r="J102">
        <v>1170.21</v>
      </c>
      <c r="K102">
        <v>844.68</v>
      </c>
      <c r="L102">
        <v>0.16</v>
      </c>
      <c r="M102">
        <f t="shared" si="11"/>
        <v>52.084800000000016</v>
      </c>
      <c r="P102">
        <f t="shared" si="12"/>
        <v>1222.2948000000001</v>
      </c>
      <c r="R102">
        <f t="shared" si="13"/>
        <v>1222.2948000000001</v>
      </c>
      <c r="S102" t="str">
        <f t="shared" si="10"/>
        <v>PENDIENTE</v>
      </c>
    </row>
    <row r="103" spans="1:23" hidden="1" x14ac:dyDescent="0.25">
      <c r="A103">
        <v>56</v>
      </c>
      <c r="B103" t="s">
        <v>61</v>
      </c>
      <c r="C103" t="s">
        <v>24</v>
      </c>
      <c r="D103" t="str">
        <f t="shared" si="9"/>
        <v>febrero</v>
      </c>
      <c r="E103" s="1">
        <v>44593</v>
      </c>
      <c r="F103" s="1">
        <v>44593</v>
      </c>
      <c r="G103" s="1">
        <f>Tabla2[[#This Row],[FECHA DE RECEPCION DE LA FACTURA]]+7</f>
        <v>44600</v>
      </c>
      <c r="H103">
        <v>7</v>
      </c>
      <c r="I103" t="s">
        <v>182</v>
      </c>
      <c r="J103">
        <v>86.4</v>
      </c>
      <c r="L103">
        <v>0</v>
      </c>
      <c r="M103">
        <f t="shared" si="11"/>
        <v>0</v>
      </c>
      <c r="P103">
        <f t="shared" si="12"/>
        <v>86.4</v>
      </c>
      <c r="R103">
        <f t="shared" si="13"/>
        <v>86.4</v>
      </c>
      <c r="S103" t="str">
        <f t="shared" si="10"/>
        <v>PENDIENTE</v>
      </c>
    </row>
    <row r="104" spans="1:23" hidden="1" x14ac:dyDescent="0.25">
      <c r="A104">
        <v>57</v>
      </c>
      <c r="B104" t="s">
        <v>61</v>
      </c>
      <c r="C104" t="s">
        <v>24</v>
      </c>
      <c r="D104" t="str">
        <f t="shared" si="9"/>
        <v>febrero</v>
      </c>
      <c r="E104" s="1">
        <v>44593</v>
      </c>
      <c r="F104" s="1">
        <v>44593</v>
      </c>
      <c r="G104" s="1">
        <f>Tabla2[[#This Row],[FECHA DE RECEPCION DE LA FACTURA]]+7</f>
        <v>44600</v>
      </c>
      <c r="H104">
        <v>7</v>
      </c>
      <c r="I104" t="s">
        <v>183</v>
      </c>
      <c r="J104">
        <v>289.41000000000003</v>
      </c>
      <c r="K104">
        <v>66.84</v>
      </c>
      <c r="L104">
        <v>0.16</v>
      </c>
      <c r="M104">
        <f t="shared" si="11"/>
        <v>35.611200000000004</v>
      </c>
      <c r="P104">
        <f t="shared" si="12"/>
        <v>325.02120000000002</v>
      </c>
      <c r="R104">
        <f t="shared" si="13"/>
        <v>325.02120000000002</v>
      </c>
      <c r="S104" t="str">
        <f t="shared" si="10"/>
        <v>PENDIENTE</v>
      </c>
    </row>
    <row r="105" spans="1:23" hidden="1" x14ac:dyDescent="0.25">
      <c r="A105">
        <v>65</v>
      </c>
      <c r="B105" t="s">
        <v>61</v>
      </c>
      <c r="C105" t="s">
        <v>24</v>
      </c>
      <c r="D105" t="str">
        <f t="shared" si="9"/>
        <v>febrero</v>
      </c>
      <c r="E105" s="1">
        <v>44593</v>
      </c>
      <c r="F105" s="1">
        <v>44593</v>
      </c>
      <c r="G105" s="1">
        <f>Tabla2[[#This Row],[FECHA DE RECEPCION DE LA FACTURA]]+7</f>
        <v>44600</v>
      </c>
      <c r="H105">
        <v>7</v>
      </c>
      <c r="I105" t="s">
        <v>184</v>
      </c>
      <c r="J105">
        <v>251.64</v>
      </c>
      <c r="L105">
        <v>0</v>
      </c>
      <c r="M105">
        <f t="shared" si="11"/>
        <v>0</v>
      </c>
      <c r="P105">
        <f t="shared" si="12"/>
        <v>251.64</v>
      </c>
      <c r="R105">
        <f t="shared" si="13"/>
        <v>251.64</v>
      </c>
      <c r="S105" t="str">
        <f t="shared" si="10"/>
        <v>PENDIENTE</v>
      </c>
    </row>
    <row r="106" spans="1:23" hidden="1" x14ac:dyDescent="0.25">
      <c r="A106">
        <v>68</v>
      </c>
      <c r="B106" t="s">
        <v>61</v>
      </c>
      <c r="C106" t="s">
        <v>24</v>
      </c>
      <c r="D106" t="str">
        <f t="shared" si="9"/>
        <v>febrero</v>
      </c>
      <c r="E106" s="1">
        <v>44594</v>
      </c>
      <c r="F106" s="1">
        <v>44594</v>
      </c>
      <c r="G106" s="1">
        <f>Tabla2[[#This Row],[FECHA DE RECEPCION DE LA FACTURA]]+7</f>
        <v>44601</v>
      </c>
      <c r="H106">
        <v>7</v>
      </c>
      <c r="I106" t="s">
        <v>185</v>
      </c>
      <c r="J106">
        <v>171.29</v>
      </c>
      <c r="L106">
        <v>0</v>
      </c>
      <c r="M106">
        <f t="shared" si="11"/>
        <v>0</v>
      </c>
      <c r="P106">
        <f t="shared" si="12"/>
        <v>171.29</v>
      </c>
      <c r="R106">
        <f t="shared" si="13"/>
        <v>171.29</v>
      </c>
      <c r="S106" t="str">
        <f t="shared" si="10"/>
        <v>PENDIENTE</v>
      </c>
    </row>
    <row r="107" spans="1:23" hidden="1" x14ac:dyDescent="0.25">
      <c r="A107">
        <v>69</v>
      </c>
      <c r="B107" t="s">
        <v>61</v>
      </c>
      <c r="C107" t="s">
        <v>24</v>
      </c>
      <c r="D107" t="str">
        <f t="shared" si="9"/>
        <v>febrero</v>
      </c>
      <c r="E107" s="1">
        <v>44594</v>
      </c>
      <c r="F107" s="1">
        <v>44594</v>
      </c>
      <c r="G107" s="1">
        <f>Tabla2[[#This Row],[FECHA DE RECEPCION DE LA FACTURA]]+7</f>
        <v>44601</v>
      </c>
      <c r="H107">
        <v>7</v>
      </c>
      <c r="I107" t="s">
        <v>186</v>
      </c>
      <c r="J107">
        <v>381.58</v>
      </c>
      <c r="K107">
        <v>342.64</v>
      </c>
      <c r="L107">
        <v>0.16</v>
      </c>
      <c r="M107">
        <f t="shared" si="11"/>
        <v>6.2303999999999995</v>
      </c>
      <c r="P107">
        <f t="shared" si="12"/>
        <v>387.81039999999996</v>
      </c>
      <c r="R107">
        <f t="shared" si="13"/>
        <v>387.81039999999996</v>
      </c>
      <c r="S107" t="str">
        <f t="shared" si="10"/>
        <v>PENDIENTE</v>
      </c>
    </row>
    <row r="108" spans="1:23" hidden="1" x14ac:dyDescent="0.25">
      <c r="A108">
        <v>70</v>
      </c>
      <c r="B108" t="s">
        <v>61</v>
      </c>
      <c r="C108" t="s">
        <v>24</v>
      </c>
      <c r="D108" t="str">
        <f t="shared" si="9"/>
        <v>febrero</v>
      </c>
      <c r="E108" s="1">
        <v>44594</v>
      </c>
      <c r="F108" s="1">
        <v>44594</v>
      </c>
      <c r="G108" s="1">
        <f>Tabla2[[#This Row],[FECHA DE RECEPCION DE LA FACTURA]]+7</f>
        <v>44601</v>
      </c>
      <c r="H108">
        <v>7</v>
      </c>
      <c r="I108" t="s">
        <v>187</v>
      </c>
      <c r="J108">
        <v>48.55</v>
      </c>
      <c r="L108">
        <v>0</v>
      </c>
      <c r="M108">
        <f t="shared" si="11"/>
        <v>0</v>
      </c>
      <c r="P108">
        <f t="shared" si="12"/>
        <v>48.55</v>
      </c>
      <c r="R108">
        <f t="shared" si="13"/>
        <v>48.55</v>
      </c>
      <c r="S108" t="str">
        <f t="shared" si="10"/>
        <v>PENDIENTE</v>
      </c>
    </row>
    <row r="109" spans="1:23" hidden="1" x14ac:dyDescent="0.25">
      <c r="A109">
        <v>71</v>
      </c>
      <c r="B109" t="s">
        <v>61</v>
      </c>
      <c r="C109" t="s">
        <v>24</v>
      </c>
      <c r="D109" t="str">
        <f t="shared" si="9"/>
        <v>febrero</v>
      </c>
      <c r="E109" s="1">
        <v>44594</v>
      </c>
      <c r="F109" s="1">
        <v>44594</v>
      </c>
      <c r="G109" s="1">
        <f>Tabla2[[#This Row],[FECHA DE RECEPCION DE LA FACTURA]]+7</f>
        <v>44601</v>
      </c>
      <c r="H109">
        <v>7</v>
      </c>
      <c r="I109" t="s">
        <v>188</v>
      </c>
      <c r="J109">
        <v>793.12</v>
      </c>
      <c r="K109">
        <v>534.41</v>
      </c>
      <c r="L109">
        <v>0.16</v>
      </c>
      <c r="M109">
        <f t="shared" si="11"/>
        <v>41.393600000000006</v>
      </c>
      <c r="P109">
        <f t="shared" si="12"/>
        <v>834.5136</v>
      </c>
      <c r="R109">
        <f t="shared" si="13"/>
        <v>834.5136</v>
      </c>
      <c r="S109" t="str">
        <f t="shared" si="10"/>
        <v>PENDIENTE</v>
      </c>
      <c r="V109" t="s">
        <v>189</v>
      </c>
      <c r="W109">
        <v>44595</v>
      </c>
    </row>
    <row r="110" spans="1:23" hidden="1" x14ac:dyDescent="0.25">
      <c r="A110">
        <v>72</v>
      </c>
      <c r="B110" t="s">
        <v>61</v>
      </c>
      <c r="C110" t="s">
        <v>24</v>
      </c>
      <c r="D110" t="str">
        <f t="shared" si="9"/>
        <v>febrero</v>
      </c>
      <c r="E110" s="1">
        <v>44594</v>
      </c>
      <c r="F110" s="1">
        <v>44594</v>
      </c>
      <c r="G110" s="1">
        <f>Tabla2[[#This Row],[FECHA DE RECEPCION DE LA FACTURA]]+7</f>
        <v>44601</v>
      </c>
      <c r="H110">
        <v>7</v>
      </c>
      <c r="I110" t="s">
        <v>190</v>
      </c>
      <c r="J110">
        <v>192.99</v>
      </c>
      <c r="K110">
        <v>123.14</v>
      </c>
      <c r="L110">
        <v>0.16</v>
      </c>
      <c r="M110">
        <f t="shared" si="11"/>
        <v>11.176000000000002</v>
      </c>
      <c r="O110">
        <v>1.74</v>
      </c>
      <c r="P110">
        <f t="shared" si="12"/>
        <v>202.42599999999999</v>
      </c>
      <c r="R110">
        <f t="shared" si="13"/>
        <v>202.42599999999999</v>
      </c>
      <c r="S110" t="str">
        <f t="shared" si="10"/>
        <v>PENDIENTE</v>
      </c>
    </row>
    <row r="111" spans="1:23" hidden="1" x14ac:dyDescent="0.25">
      <c r="A111">
        <v>88</v>
      </c>
      <c r="B111" t="s">
        <v>61</v>
      </c>
      <c r="C111" t="s">
        <v>24</v>
      </c>
      <c r="D111" t="str">
        <f t="shared" si="9"/>
        <v>febrero</v>
      </c>
      <c r="E111" s="1">
        <v>44595</v>
      </c>
      <c r="F111" s="1">
        <v>44595</v>
      </c>
      <c r="G111" s="1">
        <f>Tabla2[[#This Row],[FECHA DE RECEPCION DE LA FACTURA]]+7</f>
        <v>44602</v>
      </c>
      <c r="H111">
        <v>7</v>
      </c>
      <c r="I111" t="s">
        <v>191</v>
      </c>
      <c r="J111">
        <v>4</v>
      </c>
      <c r="L111">
        <v>0.16</v>
      </c>
      <c r="M111">
        <f t="shared" si="11"/>
        <v>0.64</v>
      </c>
      <c r="P111">
        <f t="shared" si="12"/>
        <v>4.6399999999999997</v>
      </c>
      <c r="R111">
        <f t="shared" si="13"/>
        <v>4.6399999999999997</v>
      </c>
      <c r="S111" t="str">
        <f t="shared" si="10"/>
        <v>PENDIENTE</v>
      </c>
    </row>
    <row r="112" spans="1:23" hidden="1" x14ac:dyDescent="0.25">
      <c r="A112">
        <v>98</v>
      </c>
      <c r="B112" t="s">
        <v>61</v>
      </c>
      <c r="C112" t="s">
        <v>24</v>
      </c>
      <c r="D112" t="str">
        <f t="shared" si="9"/>
        <v>febrero</v>
      </c>
      <c r="E112" s="1">
        <v>44596</v>
      </c>
      <c r="F112" s="1">
        <v>44596</v>
      </c>
      <c r="G112" s="1">
        <f>Tabla2[[#This Row],[FECHA DE RECEPCION DE LA FACTURA]]+7</f>
        <v>44603</v>
      </c>
      <c r="H112">
        <v>7</v>
      </c>
      <c r="I112" t="s">
        <v>192</v>
      </c>
      <c r="J112">
        <v>71.650000000000006</v>
      </c>
      <c r="L112">
        <v>0</v>
      </c>
      <c r="M112">
        <f t="shared" si="11"/>
        <v>0</v>
      </c>
      <c r="P112">
        <f t="shared" si="12"/>
        <v>71.650000000000006</v>
      </c>
      <c r="R112">
        <f t="shared" si="13"/>
        <v>71.650000000000006</v>
      </c>
      <c r="S112" t="str">
        <f t="shared" si="10"/>
        <v>PENDIENTE</v>
      </c>
    </row>
    <row r="113" spans="1:23" hidden="1" x14ac:dyDescent="0.25">
      <c r="A113">
        <v>99</v>
      </c>
      <c r="B113" t="s">
        <v>61</v>
      </c>
      <c r="C113" t="s">
        <v>24</v>
      </c>
      <c r="D113" t="str">
        <f t="shared" si="9"/>
        <v>febrero</v>
      </c>
      <c r="E113" s="1">
        <v>44596</v>
      </c>
      <c r="F113" s="1">
        <v>44596</v>
      </c>
      <c r="G113" s="1">
        <f>Tabla2[[#This Row],[FECHA DE RECEPCION DE LA FACTURA]]+7</f>
        <v>44603</v>
      </c>
      <c r="H113">
        <v>7</v>
      </c>
      <c r="I113" t="s">
        <v>193</v>
      </c>
      <c r="J113">
        <v>410.44</v>
      </c>
      <c r="K113">
        <v>248.92</v>
      </c>
      <c r="L113">
        <v>0.16</v>
      </c>
      <c r="M113">
        <f t="shared" si="11"/>
        <v>25.843200000000003</v>
      </c>
      <c r="O113">
        <v>110.16</v>
      </c>
      <c r="P113">
        <f t="shared" si="12"/>
        <v>326.1232</v>
      </c>
      <c r="R113">
        <f t="shared" si="13"/>
        <v>326.1232</v>
      </c>
      <c r="S113" t="str">
        <f t="shared" si="10"/>
        <v>PENDIENTE</v>
      </c>
      <c r="V113" t="s">
        <v>194</v>
      </c>
      <c r="W113">
        <v>44595</v>
      </c>
    </row>
    <row r="114" spans="1:23" hidden="1" x14ac:dyDescent="0.25">
      <c r="A114">
        <v>100</v>
      </c>
      <c r="B114" t="s">
        <v>61</v>
      </c>
      <c r="C114" t="s">
        <v>24</v>
      </c>
      <c r="D114" t="str">
        <f t="shared" si="9"/>
        <v>febrero</v>
      </c>
      <c r="E114" s="1">
        <v>44596</v>
      </c>
      <c r="F114" s="1">
        <v>44596</v>
      </c>
      <c r="G114" s="1">
        <f>Tabla2[[#This Row],[FECHA DE RECEPCION DE LA FACTURA]]+7</f>
        <v>44603</v>
      </c>
      <c r="H114">
        <v>7</v>
      </c>
      <c r="I114" t="s">
        <v>195</v>
      </c>
      <c r="J114">
        <v>395.88</v>
      </c>
      <c r="K114">
        <v>117.72</v>
      </c>
      <c r="L114">
        <v>0.16</v>
      </c>
      <c r="M114">
        <f t="shared" si="11"/>
        <v>44.505599999999994</v>
      </c>
      <c r="P114">
        <f t="shared" si="12"/>
        <v>440.38560000000001</v>
      </c>
      <c r="R114">
        <f t="shared" si="13"/>
        <v>440.38560000000001</v>
      </c>
      <c r="S114" t="str">
        <f t="shared" si="10"/>
        <v>PENDIENTE</v>
      </c>
      <c r="V114" t="s">
        <v>196</v>
      </c>
      <c r="W114">
        <v>44596</v>
      </c>
    </row>
    <row r="115" spans="1:23" hidden="1" x14ac:dyDescent="0.25">
      <c r="A115">
        <v>101</v>
      </c>
      <c r="B115" t="s">
        <v>61</v>
      </c>
      <c r="C115" t="s">
        <v>24</v>
      </c>
      <c r="D115" t="str">
        <f t="shared" si="9"/>
        <v>febrero</v>
      </c>
      <c r="E115" s="1">
        <v>44596</v>
      </c>
      <c r="F115" s="1">
        <v>44596</v>
      </c>
      <c r="G115" s="1">
        <f>Tabla2[[#This Row],[FECHA DE RECEPCION DE LA FACTURA]]+7</f>
        <v>44603</v>
      </c>
      <c r="H115">
        <v>7</v>
      </c>
      <c r="I115" t="s">
        <v>197</v>
      </c>
      <c r="J115">
        <v>401.1</v>
      </c>
      <c r="L115">
        <v>0</v>
      </c>
      <c r="M115">
        <f t="shared" si="11"/>
        <v>0</v>
      </c>
      <c r="P115">
        <f t="shared" si="12"/>
        <v>401.1</v>
      </c>
      <c r="R115">
        <f t="shared" si="13"/>
        <v>401.1</v>
      </c>
      <c r="S115" t="str">
        <f t="shared" si="10"/>
        <v>PENDIENTE</v>
      </c>
    </row>
    <row r="116" spans="1:23" hidden="1" x14ac:dyDescent="0.25">
      <c r="B116" t="s">
        <v>61</v>
      </c>
      <c r="C116" t="s">
        <v>24</v>
      </c>
      <c r="D116" t="str">
        <f t="shared" si="9"/>
        <v>febrero</v>
      </c>
      <c r="E116" s="1">
        <v>44600</v>
      </c>
      <c r="F116" s="1">
        <v>44600</v>
      </c>
      <c r="G116" s="1">
        <f>Tabla2[[#This Row],[FECHA DE RECEPCION DE LA FACTURA]]+7</f>
        <v>44607</v>
      </c>
      <c r="I116" t="s">
        <v>198</v>
      </c>
      <c r="J116">
        <v>398.9</v>
      </c>
      <c r="K116">
        <v>304.45</v>
      </c>
      <c r="L116">
        <v>0.16</v>
      </c>
      <c r="M116">
        <f t="shared" si="11"/>
        <v>15.111999999999998</v>
      </c>
      <c r="O116">
        <v>86.7</v>
      </c>
      <c r="P116">
        <f t="shared" si="12"/>
        <v>327.31200000000001</v>
      </c>
      <c r="R116">
        <f t="shared" si="13"/>
        <v>327.31200000000001</v>
      </c>
      <c r="S116" t="str">
        <f t="shared" si="10"/>
        <v>PENDIENTE</v>
      </c>
      <c r="V116" t="s">
        <v>199</v>
      </c>
      <c r="W116">
        <v>44600</v>
      </c>
    </row>
    <row r="117" spans="1:23" hidden="1" x14ac:dyDescent="0.25">
      <c r="A117">
        <v>241</v>
      </c>
      <c r="B117" t="s">
        <v>61</v>
      </c>
      <c r="C117" t="s">
        <v>24</v>
      </c>
      <c r="D117" t="str">
        <f t="shared" si="9"/>
        <v>febrero</v>
      </c>
      <c r="E117" s="1">
        <v>44600</v>
      </c>
      <c r="F117" s="1">
        <v>44600</v>
      </c>
      <c r="G117" s="1">
        <f>Tabla2[[#This Row],[FECHA DE RECEPCION DE LA FACTURA]]+7</f>
        <v>44607</v>
      </c>
      <c r="H117">
        <v>7</v>
      </c>
      <c r="I117" t="s">
        <v>200</v>
      </c>
      <c r="J117">
        <v>1486.66</v>
      </c>
      <c r="K117">
        <v>1295.72</v>
      </c>
      <c r="L117">
        <v>0.16</v>
      </c>
      <c r="M117">
        <f t="shared" si="11"/>
        <v>30.55040000000001</v>
      </c>
      <c r="P117">
        <f t="shared" si="12"/>
        <v>1517.2104000000002</v>
      </c>
      <c r="R117">
        <f t="shared" si="13"/>
        <v>1517.2104000000002</v>
      </c>
      <c r="S117" t="str">
        <f t="shared" si="10"/>
        <v>PENDIENTE</v>
      </c>
    </row>
    <row r="118" spans="1:23" hidden="1" x14ac:dyDescent="0.25">
      <c r="A118">
        <v>242</v>
      </c>
      <c r="B118" t="s">
        <v>61</v>
      </c>
      <c r="C118" t="s">
        <v>24</v>
      </c>
      <c r="D118" t="str">
        <f t="shared" si="9"/>
        <v>febrero</v>
      </c>
      <c r="E118" s="1">
        <v>44600</v>
      </c>
      <c r="F118" s="1">
        <v>44600</v>
      </c>
      <c r="G118" s="1">
        <f>Tabla2[[#This Row],[FECHA DE RECEPCION DE LA FACTURA]]+7</f>
        <v>44607</v>
      </c>
      <c r="H118">
        <v>7</v>
      </c>
      <c r="I118" t="s">
        <v>201</v>
      </c>
      <c r="J118">
        <v>261</v>
      </c>
      <c r="L118">
        <v>0</v>
      </c>
      <c r="M118">
        <f t="shared" si="11"/>
        <v>0</v>
      </c>
      <c r="P118">
        <f t="shared" si="12"/>
        <v>261</v>
      </c>
      <c r="R118">
        <f t="shared" si="13"/>
        <v>261</v>
      </c>
      <c r="S118" t="str">
        <f t="shared" si="10"/>
        <v>PENDIENTE</v>
      </c>
    </row>
    <row r="119" spans="1:23" hidden="1" x14ac:dyDescent="0.25">
      <c r="A119">
        <v>243</v>
      </c>
      <c r="B119" t="s">
        <v>61</v>
      </c>
      <c r="C119" t="s">
        <v>24</v>
      </c>
      <c r="D119" t="str">
        <f t="shared" si="9"/>
        <v>febrero</v>
      </c>
      <c r="E119" s="1">
        <v>44600</v>
      </c>
      <c r="F119" s="1">
        <v>44600</v>
      </c>
      <c r="G119" s="1">
        <f>Tabla2[[#This Row],[FECHA DE RECEPCION DE LA FACTURA]]+7</f>
        <v>44607</v>
      </c>
      <c r="H119">
        <v>7</v>
      </c>
      <c r="I119" t="s">
        <v>202</v>
      </c>
      <c r="J119">
        <v>662.4</v>
      </c>
      <c r="L119">
        <v>0</v>
      </c>
      <c r="M119">
        <f t="shared" si="11"/>
        <v>0</v>
      </c>
      <c r="P119">
        <f t="shared" si="12"/>
        <v>662.4</v>
      </c>
      <c r="R119">
        <f t="shared" si="13"/>
        <v>662.4</v>
      </c>
      <c r="S119" t="str">
        <f t="shared" si="10"/>
        <v>PENDIENTE</v>
      </c>
    </row>
    <row r="120" spans="1:23" hidden="1" x14ac:dyDescent="0.25">
      <c r="A120">
        <v>244</v>
      </c>
      <c r="B120" t="s">
        <v>61</v>
      </c>
      <c r="C120" t="s">
        <v>24</v>
      </c>
      <c r="D120" t="str">
        <f t="shared" si="9"/>
        <v>febrero</v>
      </c>
      <c r="E120" s="1">
        <v>44600</v>
      </c>
      <c r="F120" s="1">
        <v>44600</v>
      </c>
      <c r="G120" s="1">
        <f>Tabla2[[#This Row],[FECHA DE RECEPCION DE LA FACTURA]]+7</f>
        <v>44607</v>
      </c>
      <c r="H120">
        <v>7</v>
      </c>
      <c r="I120" t="s">
        <v>203</v>
      </c>
      <c r="J120">
        <v>718.64</v>
      </c>
      <c r="K120">
        <v>620.32000000000005</v>
      </c>
      <c r="L120">
        <v>0.16</v>
      </c>
      <c r="M120">
        <f t="shared" si="11"/>
        <v>15.731199999999991</v>
      </c>
      <c r="P120">
        <f t="shared" si="12"/>
        <v>734.37119999999993</v>
      </c>
      <c r="R120">
        <f t="shared" si="13"/>
        <v>734.37119999999993</v>
      </c>
      <c r="S120" t="str">
        <f t="shared" si="10"/>
        <v>PENDIENTE</v>
      </c>
    </row>
    <row r="121" spans="1:23" hidden="1" x14ac:dyDescent="0.25">
      <c r="A121">
        <v>245</v>
      </c>
      <c r="B121" t="s">
        <v>61</v>
      </c>
      <c r="C121" t="s">
        <v>24</v>
      </c>
      <c r="D121" t="str">
        <f t="shared" si="9"/>
        <v>febrero</v>
      </c>
      <c r="E121" s="1">
        <v>44599</v>
      </c>
      <c r="F121" s="1">
        <v>44599</v>
      </c>
      <c r="G121" s="1">
        <f>Tabla2[[#This Row],[FECHA DE RECEPCION DE LA FACTURA]]+7</f>
        <v>44606</v>
      </c>
      <c r="H121">
        <v>7</v>
      </c>
      <c r="I121" t="s">
        <v>204</v>
      </c>
      <c r="J121">
        <v>103.68</v>
      </c>
      <c r="K121">
        <v>23.04</v>
      </c>
      <c r="L121">
        <v>0.16</v>
      </c>
      <c r="M121">
        <f t="shared" si="11"/>
        <v>12.902400000000002</v>
      </c>
      <c r="O121">
        <v>51.34</v>
      </c>
      <c r="P121">
        <f t="shared" si="12"/>
        <v>65.242400000000004</v>
      </c>
      <c r="R121">
        <f t="shared" si="13"/>
        <v>65.242400000000004</v>
      </c>
      <c r="S121" t="str">
        <f t="shared" si="10"/>
        <v>PENDIENTE</v>
      </c>
      <c r="V121" t="s">
        <v>205</v>
      </c>
      <c r="W121">
        <v>44599</v>
      </c>
    </row>
    <row r="122" spans="1:23" hidden="1" x14ac:dyDescent="0.25">
      <c r="A122">
        <v>246</v>
      </c>
      <c r="B122" t="s">
        <v>61</v>
      </c>
      <c r="C122" t="s">
        <v>24</v>
      </c>
      <c r="D122" t="str">
        <f t="shared" si="9"/>
        <v>febrero</v>
      </c>
      <c r="E122" s="1">
        <v>44600</v>
      </c>
      <c r="F122" s="1">
        <v>44600</v>
      </c>
      <c r="G122" s="1">
        <f>Tabla2[[#This Row],[FECHA DE RECEPCION DE LA FACTURA]]+7</f>
        <v>44607</v>
      </c>
      <c r="H122">
        <v>7</v>
      </c>
      <c r="I122" t="s">
        <v>206</v>
      </c>
      <c r="J122">
        <v>263.73</v>
      </c>
      <c r="L122">
        <v>0.16</v>
      </c>
      <c r="M122">
        <f t="shared" si="11"/>
        <v>42.196800000000003</v>
      </c>
      <c r="P122">
        <f t="shared" si="12"/>
        <v>305.92680000000001</v>
      </c>
      <c r="R122">
        <f t="shared" si="13"/>
        <v>305.92680000000001</v>
      </c>
      <c r="S122" t="str">
        <f t="shared" si="10"/>
        <v>PENDIENTE</v>
      </c>
    </row>
    <row r="123" spans="1:23" hidden="1" x14ac:dyDescent="0.25">
      <c r="A123">
        <v>247</v>
      </c>
      <c r="B123" t="s">
        <v>61</v>
      </c>
      <c r="C123" t="s">
        <v>42</v>
      </c>
      <c r="D123" t="str">
        <f t="shared" si="9"/>
        <v>febrero</v>
      </c>
      <c r="E123" s="1">
        <v>44600</v>
      </c>
      <c r="F123" s="1">
        <v>44600</v>
      </c>
      <c r="G123" s="1">
        <f>Tabla2[[#This Row],[FECHA DE RECEPCION DE LA FACTURA]]+7</f>
        <v>44607</v>
      </c>
      <c r="H123">
        <v>7</v>
      </c>
      <c r="I123" t="s">
        <v>207</v>
      </c>
      <c r="J123">
        <v>4.28</v>
      </c>
      <c r="L123">
        <v>0.16</v>
      </c>
      <c r="M123">
        <f t="shared" si="11"/>
        <v>0.68480000000000008</v>
      </c>
      <c r="P123">
        <f t="shared" si="12"/>
        <v>4.9648000000000003</v>
      </c>
      <c r="R123">
        <f t="shared" si="13"/>
        <v>4.9648000000000003</v>
      </c>
      <c r="S123" t="str">
        <f t="shared" si="10"/>
        <v>PENDIENTE</v>
      </c>
    </row>
    <row r="124" spans="1:23" hidden="1" x14ac:dyDescent="0.25">
      <c r="A124">
        <v>248</v>
      </c>
      <c r="B124" t="s">
        <v>61</v>
      </c>
      <c r="C124" t="s">
        <v>42</v>
      </c>
      <c r="D124" t="str">
        <f t="shared" si="9"/>
        <v>febrero</v>
      </c>
      <c r="E124" s="1">
        <v>44600</v>
      </c>
      <c r="F124" s="1">
        <v>44600</v>
      </c>
      <c r="G124" s="1">
        <f>Tabla2[[#This Row],[FECHA DE RECEPCION DE LA FACTURA]]+7</f>
        <v>44607</v>
      </c>
      <c r="H124">
        <v>7</v>
      </c>
      <c r="I124" t="s">
        <v>208</v>
      </c>
      <c r="J124">
        <v>101.73</v>
      </c>
      <c r="L124">
        <v>0</v>
      </c>
      <c r="M124">
        <f t="shared" si="11"/>
        <v>0</v>
      </c>
      <c r="P124">
        <f t="shared" si="12"/>
        <v>101.73</v>
      </c>
      <c r="R124">
        <f t="shared" si="13"/>
        <v>101.73</v>
      </c>
      <c r="S124" t="str">
        <f t="shared" si="10"/>
        <v>PENDIENTE</v>
      </c>
    </row>
    <row r="125" spans="1:23" hidden="1" x14ac:dyDescent="0.25">
      <c r="A125">
        <v>255</v>
      </c>
      <c r="B125" t="s">
        <v>61</v>
      </c>
      <c r="C125" t="s">
        <v>42</v>
      </c>
      <c r="D125" t="str">
        <f t="shared" si="9"/>
        <v>febrero</v>
      </c>
      <c r="E125" s="1">
        <v>44601</v>
      </c>
      <c r="F125" s="1">
        <v>44601</v>
      </c>
      <c r="G125" s="1">
        <f>Tabla2[[#This Row],[FECHA DE RECEPCION DE LA FACTURA]]+7</f>
        <v>44608</v>
      </c>
      <c r="H125">
        <v>7</v>
      </c>
      <c r="I125" t="s">
        <v>209</v>
      </c>
      <c r="J125">
        <v>91.21</v>
      </c>
      <c r="L125">
        <v>0</v>
      </c>
      <c r="M125">
        <f t="shared" si="11"/>
        <v>0</v>
      </c>
      <c r="P125">
        <f t="shared" si="12"/>
        <v>91.21</v>
      </c>
      <c r="R125">
        <f t="shared" si="13"/>
        <v>91.21</v>
      </c>
      <c r="S125" t="str">
        <f t="shared" si="10"/>
        <v>PENDIENTE</v>
      </c>
    </row>
    <row r="126" spans="1:23" hidden="1" x14ac:dyDescent="0.25">
      <c r="A126">
        <v>266</v>
      </c>
      <c r="B126" t="s">
        <v>61</v>
      </c>
      <c r="C126" t="s">
        <v>42</v>
      </c>
      <c r="D126" t="str">
        <f t="shared" si="9"/>
        <v>febrero</v>
      </c>
      <c r="E126" s="1">
        <v>44602</v>
      </c>
      <c r="F126" s="1">
        <v>44602</v>
      </c>
      <c r="G126" s="1">
        <f>Tabla2[[#This Row],[FECHA DE RECEPCION DE LA FACTURA]]+7</f>
        <v>44609</v>
      </c>
      <c r="H126">
        <v>7</v>
      </c>
      <c r="I126" t="s">
        <v>210</v>
      </c>
      <c r="J126">
        <v>114.13</v>
      </c>
      <c r="L126">
        <v>0</v>
      </c>
      <c r="M126">
        <f t="shared" si="11"/>
        <v>0</v>
      </c>
      <c r="P126">
        <f t="shared" si="12"/>
        <v>114.13</v>
      </c>
      <c r="R126">
        <f t="shared" si="13"/>
        <v>114.13</v>
      </c>
      <c r="S126" t="str">
        <f t="shared" si="10"/>
        <v>PENDIENTE</v>
      </c>
    </row>
    <row r="127" spans="1:23" hidden="1" x14ac:dyDescent="0.25">
      <c r="A127">
        <v>298</v>
      </c>
      <c r="B127" t="s">
        <v>61</v>
      </c>
      <c r="C127" t="s">
        <v>24</v>
      </c>
      <c r="D127" t="str">
        <f t="shared" si="9"/>
        <v>febrero</v>
      </c>
      <c r="E127" s="1">
        <v>44602</v>
      </c>
      <c r="F127" s="1">
        <v>44602</v>
      </c>
      <c r="G127" s="1">
        <f>Tabla2[[#This Row],[FECHA DE RECEPCION DE LA FACTURA]]+7</f>
        <v>44609</v>
      </c>
      <c r="H127">
        <v>7</v>
      </c>
      <c r="I127" t="s">
        <v>211</v>
      </c>
      <c r="J127">
        <v>410.34</v>
      </c>
      <c r="K127">
        <v>173.7</v>
      </c>
      <c r="L127">
        <v>0.16</v>
      </c>
      <c r="M127">
        <f t="shared" si="11"/>
        <v>37.862400000000001</v>
      </c>
      <c r="P127">
        <f t="shared" si="12"/>
        <v>448.20239999999995</v>
      </c>
      <c r="R127">
        <f t="shared" si="13"/>
        <v>448.20239999999995</v>
      </c>
      <c r="S127" t="str">
        <f t="shared" si="10"/>
        <v>PENDIENTE</v>
      </c>
    </row>
    <row r="128" spans="1:23" hidden="1" x14ac:dyDescent="0.25">
      <c r="A128">
        <v>299</v>
      </c>
      <c r="B128" t="s">
        <v>61</v>
      </c>
      <c r="C128" t="s">
        <v>24</v>
      </c>
      <c r="D128" t="str">
        <f t="shared" si="9"/>
        <v>febrero</v>
      </c>
      <c r="E128" s="1">
        <v>44601</v>
      </c>
      <c r="F128" s="1">
        <v>44601</v>
      </c>
      <c r="G128" s="1">
        <f>Tabla2[[#This Row],[FECHA DE RECEPCION DE LA FACTURA]]+7</f>
        <v>44608</v>
      </c>
      <c r="H128">
        <v>7</v>
      </c>
      <c r="I128" t="s">
        <v>212</v>
      </c>
      <c r="J128">
        <v>64.680000000000007</v>
      </c>
      <c r="K128">
        <v>2.4</v>
      </c>
      <c r="L128">
        <v>0.16</v>
      </c>
      <c r="M128">
        <f t="shared" si="11"/>
        <v>9.9648000000000021</v>
      </c>
      <c r="P128">
        <f t="shared" si="12"/>
        <v>74.644800000000004</v>
      </c>
      <c r="R128">
        <f t="shared" si="13"/>
        <v>74.644800000000004</v>
      </c>
      <c r="S128" t="str">
        <f t="shared" si="10"/>
        <v>PENDIENTE</v>
      </c>
    </row>
    <row r="129" spans="1:19" hidden="1" x14ac:dyDescent="0.25">
      <c r="A129">
        <v>339</v>
      </c>
      <c r="B129" t="s">
        <v>61</v>
      </c>
      <c r="C129" t="s">
        <v>24</v>
      </c>
      <c r="D129" t="str">
        <f t="shared" si="9"/>
        <v>febrero</v>
      </c>
      <c r="E129" s="1">
        <v>44604</v>
      </c>
      <c r="F129" s="1">
        <v>44604</v>
      </c>
      <c r="G129" s="1">
        <f>Tabla2[[#This Row],[FECHA DE RECEPCION DE LA FACTURA]]+7</f>
        <v>44611</v>
      </c>
      <c r="H129">
        <v>7</v>
      </c>
      <c r="I129" t="s">
        <v>213</v>
      </c>
      <c r="J129">
        <v>141.28</v>
      </c>
      <c r="L129">
        <v>0.16</v>
      </c>
      <c r="M129">
        <f t="shared" si="11"/>
        <v>22.604800000000001</v>
      </c>
      <c r="P129">
        <f t="shared" si="12"/>
        <v>163.88480000000001</v>
      </c>
      <c r="R129">
        <f t="shared" si="13"/>
        <v>163.88480000000001</v>
      </c>
      <c r="S129" t="str">
        <f t="shared" si="10"/>
        <v>PENDIENTE</v>
      </c>
    </row>
    <row r="130" spans="1:19" hidden="1" x14ac:dyDescent="0.25">
      <c r="A130">
        <v>341</v>
      </c>
      <c r="B130" t="s">
        <v>61</v>
      </c>
      <c r="C130" t="s">
        <v>24</v>
      </c>
      <c r="D130" t="str">
        <f t="shared" ref="D130:D193" si="14">TEXT(E130,"MMMM")</f>
        <v>febrero</v>
      </c>
      <c r="E130" s="1">
        <v>44604</v>
      </c>
      <c r="F130" s="1">
        <v>44604</v>
      </c>
      <c r="G130" s="1">
        <f>Tabla2[[#This Row],[FECHA DE RECEPCION DE LA FACTURA]]+7</f>
        <v>44611</v>
      </c>
      <c r="H130">
        <v>7</v>
      </c>
      <c r="I130" t="s">
        <v>214</v>
      </c>
      <c r="J130">
        <v>798.49</v>
      </c>
      <c r="K130">
        <v>671.46</v>
      </c>
      <c r="L130">
        <v>0.16</v>
      </c>
      <c r="M130">
        <f t="shared" si="11"/>
        <v>20.324799999999996</v>
      </c>
      <c r="P130">
        <f t="shared" si="12"/>
        <v>818.81479999999999</v>
      </c>
      <c r="R130">
        <f t="shared" si="13"/>
        <v>818.81479999999999</v>
      </c>
      <c r="S130" t="str">
        <f t="shared" ref="S130:S193" si="15">IF(R130&gt;0.1,"PENDIENTE","PAGADO")</f>
        <v>PENDIENTE</v>
      </c>
    </row>
    <row r="131" spans="1:19" hidden="1" x14ac:dyDescent="0.25">
      <c r="A131">
        <v>342</v>
      </c>
      <c r="B131" t="s">
        <v>61</v>
      </c>
      <c r="C131" t="s">
        <v>42</v>
      </c>
      <c r="D131" t="str">
        <f t="shared" si="14"/>
        <v>febrero</v>
      </c>
      <c r="E131" s="1">
        <v>44604</v>
      </c>
      <c r="F131" s="1">
        <v>44604</v>
      </c>
      <c r="G131" s="1">
        <f>Tabla2[[#This Row],[FECHA DE RECEPCION DE LA FACTURA]]+7</f>
        <v>44611</v>
      </c>
      <c r="H131">
        <v>7</v>
      </c>
      <c r="I131" t="s">
        <v>215</v>
      </c>
      <c r="J131">
        <v>517.82000000000005</v>
      </c>
      <c r="L131">
        <v>0</v>
      </c>
      <c r="M131">
        <f t="shared" si="11"/>
        <v>0</v>
      </c>
      <c r="P131">
        <f t="shared" si="12"/>
        <v>517.82000000000005</v>
      </c>
      <c r="R131">
        <f t="shared" si="13"/>
        <v>517.82000000000005</v>
      </c>
      <c r="S131" t="str">
        <f t="shared" si="15"/>
        <v>PENDIENTE</v>
      </c>
    </row>
    <row r="132" spans="1:19" hidden="1" x14ac:dyDescent="0.25">
      <c r="A132">
        <v>343</v>
      </c>
      <c r="B132" t="s">
        <v>61</v>
      </c>
      <c r="C132" t="s">
        <v>42</v>
      </c>
      <c r="D132" t="str">
        <f t="shared" si="14"/>
        <v>febrero</v>
      </c>
      <c r="E132" s="1">
        <v>44602</v>
      </c>
      <c r="F132" s="1">
        <v>44602</v>
      </c>
      <c r="G132" s="1">
        <f>Tabla2[[#This Row],[FECHA DE RECEPCION DE LA FACTURA]]+7</f>
        <v>44609</v>
      </c>
      <c r="H132">
        <v>7</v>
      </c>
      <c r="I132" t="s">
        <v>216</v>
      </c>
      <c r="J132">
        <v>430.4</v>
      </c>
      <c r="L132">
        <v>0</v>
      </c>
      <c r="M132">
        <f t="shared" si="11"/>
        <v>0</v>
      </c>
      <c r="P132">
        <f t="shared" si="12"/>
        <v>430.4</v>
      </c>
      <c r="R132">
        <f t="shared" si="13"/>
        <v>430.4</v>
      </c>
      <c r="S132" t="str">
        <f t="shared" si="15"/>
        <v>PENDIENTE</v>
      </c>
    </row>
    <row r="133" spans="1:19" hidden="1" x14ac:dyDescent="0.25">
      <c r="A133">
        <v>344</v>
      </c>
      <c r="B133" t="s">
        <v>61</v>
      </c>
      <c r="C133" t="s">
        <v>24</v>
      </c>
      <c r="D133" t="str">
        <f t="shared" si="14"/>
        <v>febrero</v>
      </c>
      <c r="E133" s="1">
        <v>44603</v>
      </c>
      <c r="F133" s="1">
        <v>44603</v>
      </c>
      <c r="G133" s="1">
        <f>Tabla2[[#This Row],[FECHA DE RECEPCION DE LA FACTURA]]+7</f>
        <v>44610</v>
      </c>
      <c r="H133">
        <v>7</v>
      </c>
      <c r="I133" t="s">
        <v>217</v>
      </c>
      <c r="J133">
        <v>3005.05</v>
      </c>
      <c r="K133">
        <v>2010.04</v>
      </c>
      <c r="L133">
        <v>0.16</v>
      </c>
      <c r="M133">
        <f t="shared" si="11"/>
        <v>159.20160000000004</v>
      </c>
      <c r="P133">
        <f t="shared" si="12"/>
        <v>3164.2516000000001</v>
      </c>
      <c r="R133">
        <f t="shared" si="13"/>
        <v>3164.2516000000001</v>
      </c>
      <c r="S133" t="str">
        <f t="shared" si="15"/>
        <v>PENDIENTE</v>
      </c>
    </row>
    <row r="134" spans="1:19" hidden="1" x14ac:dyDescent="0.25">
      <c r="A134">
        <v>345</v>
      </c>
      <c r="B134" t="s">
        <v>61</v>
      </c>
      <c r="C134" t="s">
        <v>24</v>
      </c>
      <c r="D134" t="str">
        <f t="shared" si="14"/>
        <v>febrero</v>
      </c>
      <c r="E134" s="1">
        <v>44603</v>
      </c>
      <c r="F134" s="1">
        <v>44603</v>
      </c>
      <c r="G134" s="1">
        <f>Tabla2[[#This Row],[FECHA DE RECEPCION DE LA FACTURA]]+7</f>
        <v>44610</v>
      </c>
      <c r="H134">
        <v>7</v>
      </c>
      <c r="I134" t="s">
        <v>218</v>
      </c>
      <c r="J134">
        <v>133.36000000000001</v>
      </c>
      <c r="K134">
        <v>14.04</v>
      </c>
      <c r="L134">
        <v>0.16</v>
      </c>
      <c r="M134">
        <f t="shared" si="11"/>
        <v>19.091200000000004</v>
      </c>
      <c r="P134">
        <f t="shared" si="12"/>
        <v>152.45120000000003</v>
      </c>
      <c r="R134">
        <f t="shared" si="13"/>
        <v>152.45120000000003</v>
      </c>
      <c r="S134" t="str">
        <f t="shared" si="15"/>
        <v>PENDIENTE</v>
      </c>
    </row>
    <row r="135" spans="1:19" hidden="1" x14ac:dyDescent="0.25">
      <c r="A135">
        <v>346</v>
      </c>
      <c r="B135" t="s">
        <v>61</v>
      </c>
      <c r="C135" t="s">
        <v>24</v>
      </c>
      <c r="D135" t="str">
        <f t="shared" si="14"/>
        <v>febrero</v>
      </c>
      <c r="E135" s="1">
        <v>44603</v>
      </c>
      <c r="F135" s="1">
        <v>44603</v>
      </c>
      <c r="G135" s="1">
        <f>Tabla2[[#This Row],[FECHA DE RECEPCION DE LA FACTURA]]+7</f>
        <v>44610</v>
      </c>
      <c r="H135">
        <v>7</v>
      </c>
      <c r="I135" t="s">
        <v>219</v>
      </c>
      <c r="J135">
        <v>138.05000000000001</v>
      </c>
      <c r="L135">
        <v>0</v>
      </c>
      <c r="M135">
        <f t="shared" si="11"/>
        <v>0</v>
      </c>
      <c r="P135">
        <f t="shared" si="12"/>
        <v>138.05000000000001</v>
      </c>
      <c r="R135">
        <f t="shared" si="13"/>
        <v>138.05000000000001</v>
      </c>
      <c r="S135" t="str">
        <f t="shared" si="15"/>
        <v>PENDIENTE</v>
      </c>
    </row>
    <row r="136" spans="1:19" hidden="1" x14ac:dyDescent="0.25">
      <c r="A136">
        <v>347</v>
      </c>
      <c r="B136" t="s">
        <v>61</v>
      </c>
      <c r="C136" t="s">
        <v>24</v>
      </c>
      <c r="D136" t="str">
        <f t="shared" si="14"/>
        <v>febrero</v>
      </c>
      <c r="E136" s="1">
        <v>44603</v>
      </c>
      <c r="F136" s="1">
        <v>44603</v>
      </c>
      <c r="G136" s="1">
        <f>Tabla2[[#This Row],[FECHA DE RECEPCION DE LA FACTURA]]+7</f>
        <v>44610</v>
      </c>
      <c r="H136">
        <v>7</v>
      </c>
      <c r="I136" t="s">
        <v>220</v>
      </c>
      <c r="J136">
        <v>469.55</v>
      </c>
      <c r="K136">
        <v>201.84</v>
      </c>
      <c r="L136">
        <v>0.16</v>
      </c>
      <c r="M136">
        <f t="shared" si="11"/>
        <v>42.833600000000004</v>
      </c>
      <c r="P136">
        <f t="shared" si="12"/>
        <v>512.3836</v>
      </c>
      <c r="R136">
        <f t="shared" si="13"/>
        <v>512.3836</v>
      </c>
      <c r="S136" t="str">
        <f t="shared" si="15"/>
        <v>PENDIENTE</v>
      </c>
    </row>
    <row r="137" spans="1:19" hidden="1" x14ac:dyDescent="0.25">
      <c r="A137">
        <v>348</v>
      </c>
      <c r="B137" t="s">
        <v>61</v>
      </c>
      <c r="C137" t="s">
        <v>24</v>
      </c>
      <c r="D137" t="str">
        <f t="shared" si="14"/>
        <v>febrero</v>
      </c>
      <c r="E137" s="1">
        <v>44603</v>
      </c>
      <c r="F137" s="1">
        <v>44603</v>
      </c>
      <c r="G137" s="1">
        <f>Tabla2[[#This Row],[FECHA DE RECEPCION DE LA FACTURA]]+7</f>
        <v>44610</v>
      </c>
      <c r="H137">
        <v>7</v>
      </c>
      <c r="I137" t="s">
        <v>221</v>
      </c>
      <c r="J137">
        <v>750.84</v>
      </c>
      <c r="L137">
        <v>0</v>
      </c>
      <c r="M137">
        <f t="shared" si="11"/>
        <v>0</v>
      </c>
      <c r="P137">
        <f t="shared" si="12"/>
        <v>750.84</v>
      </c>
      <c r="R137">
        <f t="shared" si="13"/>
        <v>750.84</v>
      </c>
      <c r="S137" t="str">
        <f t="shared" si="15"/>
        <v>PENDIENTE</v>
      </c>
    </row>
    <row r="138" spans="1:19" hidden="1" x14ac:dyDescent="0.25">
      <c r="A138">
        <v>349</v>
      </c>
      <c r="B138" t="s">
        <v>61</v>
      </c>
      <c r="C138" t="s">
        <v>42</v>
      </c>
      <c r="D138" t="str">
        <f t="shared" si="14"/>
        <v>febrero</v>
      </c>
      <c r="E138" s="1">
        <v>44603</v>
      </c>
      <c r="F138" s="1">
        <v>44603</v>
      </c>
      <c r="G138" s="1">
        <f>Tabla2[[#This Row],[FECHA DE RECEPCION DE LA FACTURA]]+7</f>
        <v>44610</v>
      </c>
      <c r="H138">
        <v>7</v>
      </c>
      <c r="I138">
        <v>11022022</v>
      </c>
      <c r="J138">
        <v>118.08</v>
      </c>
      <c r="L138">
        <v>0</v>
      </c>
      <c r="M138">
        <f t="shared" si="11"/>
        <v>0</v>
      </c>
      <c r="P138">
        <f t="shared" si="12"/>
        <v>118.08</v>
      </c>
      <c r="R138">
        <f t="shared" si="13"/>
        <v>118.08</v>
      </c>
      <c r="S138" t="str">
        <f t="shared" si="15"/>
        <v>PENDIENTE</v>
      </c>
    </row>
    <row r="139" spans="1:19" hidden="1" x14ac:dyDescent="0.25">
      <c r="A139">
        <v>386</v>
      </c>
      <c r="B139" t="s">
        <v>61</v>
      </c>
      <c r="C139" t="s">
        <v>42</v>
      </c>
      <c r="D139" t="str">
        <f t="shared" si="14"/>
        <v>febrero</v>
      </c>
      <c r="E139" s="1">
        <v>44603</v>
      </c>
      <c r="F139" s="1">
        <v>44603</v>
      </c>
      <c r="G139" s="1">
        <f>Tabla2[[#This Row],[FECHA DE RECEPCION DE LA FACTURA]]+7</f>
        <v>44610</v>
      </c>
      <c r="H139">
        <v>7</v>
      </c>
      <c r="I139" t="s">
        <v>222</v>
      </c>
      <c r="M139">
        <f t="shared" si="11"/>
        <v>0</v>
      </c>
      <c r="P139">
        <f t="shared" si="12"/>
        <v>0</v>
      </c>
      <c r="R139">
        <f t="shared" si="13"/>
        <v>0</v>
      </c>
      <c r="S139" t="str">
        <f t="shared" si="15"/>
        <v>PAGADO</v>
      </c>
    </row>
    <row r="140" spans="1:19" hidden="1" x14ac:dyDescent="0.25">
      <c r="A140">
        <v>462</v>
      </c>
      <c r="B140" t="s">
        <v>61</v>
      </c>
      <c r="C140" t="s">
        <v>42</v>
      </c>
      <c r="D140" t="str">
        <f t="shared" si="14"/>
        <v>febrero</v>
      </c>
      <c r="E140" s="1">
        <v>44607</v>
      </c>
      <c r="F140" s="1">
        <v>44607</v>
      </c>
      <c r="G140" s="1">
        <f>Tabla2[[#This Row],[FECHA DE RECEPCION DE LA FACTURA]]+7</f>
        <v>44614</v>
      </c>
      <c r="H140">
        <v>7</v>
      </c>
      <c r="I140">
        <v>15022022</v>
      </c>
      <c r="J140">
        <v>5.08</v>
      </c>
      <c r="K140">
        <v>3</v>
      </c>
      <c r="L140">
        <v>0.16</v>
      </c>
      <c r="M140">
        <f t="shared" si="11"/>
        <v>0.33280000000000004</v>
      </c>
      <c r="P140">
        <f t="shared" si="12"/>
        <v>5.4127999999999998</v>
      </c>
      <c r="R140">
        <f t="shared" si="13"/>
        <v>5.4127999999999998</v>
      </c>
      <c r="S140" t="str">
        <f t="shared" si="15"/>
        <v>PENDIENTE</v>
      </c>
    </row>
    <row r="141" spans="1:19" hidden="1" x14ac:dyDescent="0.25">
      <c r="A141">
        <v>463</v>
      </c>
      <c r="B141" t="s">
        <v>61</v>
      </c>
      <c r="C141" t="s">
        <v>42</v>
      </c>
      <c r="D141" t="str">
        <f t="shared" si="14"/>
        <v>febrero</v>
      </c>
      <c r="E141" s="1">
        <v>44607</v>
      </c>
      <c r="F141" s="1">
        <v>44607</v>
      </c>
      <c r="G141" s="1">
        <f>Tabla2[[#This Row],[FECHA DE RECEPCION DE LA FACTURA]]+7</f>
        <v>44614</v>
      </c>
      <c r="H141">
        <v>7</v>
      </c>
      <c r="I141" t="s">
        <v>223</v>
      </c>
      <c r="J141">
        <v>102.7</v>
      </c>
      <c r="L141">
        <v>0</v>
      </c>
      <c r="M141">
        <f t="shared" si="11"/>
        <v>0</v>
      </c>
      <c r="P141">
        <f t="shared" si="12"/>
        <v>102.7</v>
      </c>
      <c r="R141">
        <f t="shared" si="13"/>
        <v>102.7</v>
      </c>
      <c r="S141" t="str">
        <f t="shared" si="15"/>
        <v>PENDIENTE</v>
      </c>
    </row>
    <row r="142" spans="1:19" hidden="1" x14ac:dyDescent="0.25">
      <c r="A142">
        <v>493</v>
      </c>
      <c r="B142" t="s">
        <v>61</v>
      </c>
      <c r="C142" t="s">
        <v>24</v>
      </c>
      <c r="D142" t="str">
        <f t="shared" si="14"/>
        <v>febrero</v>
      </c>
      <c r="E142" s="1">
        <v>44607</v>
      </c>
      <c r="F142" s="1">
        <v>44607</v>
      </c>
      <c r="G142" s="1">
        <f>Tabla2[[#This Row],[FECHA DE RECEPCION DE LA FACTURA]]+7</f>
        <v>44614</v>
      </c>
      <c r="H142">
        <v>7</v>
      </c>
      <c r="I142" t="s">
        <v>224</v>
      </c>
      <c r="J142">
        <v>335.52</v>
      </c>
      <c r="L142">
        <v>0</v>
      </c>
      <c r="M142">
        <f t="shared" si="11"/>
        <v>0</v>
      </c>
      <c r="P142">
        <f t="shared" si="12"/>
        <v>335.52</v>
      </c>
      <c r="R142">
        <f t="shared" si="13"/>
        <v>335.52</v>
      </c>
      <c r="S142" t="str">
        <f t="shared" si="15"/>
        <v>PENDIENTE</v>
      </c>
    </row>
    <row r="143" spans="1:19" hidden="1" x14ac:dyDescent="0.25">
      <c r="A143">
        <v>494</v>
      </c>
      <c r="B143" t="s">
        <v>61</v>
      </c>
      <c r="C143" t="s">
        <v>24</v>
      </c>
      <c r="D143" t="str">
        <f t="shared" si="14"/>
        <v>febrero</v>
      </c>
      <c r="E143" s="1">
        <v>44607</v>
      </c>
      <c r="F143" s="1">
        <v>44607</v>
      </c>
      <c r="G143" s="1">
        <f>Tabla2[[#This Row],[FECHA DE RECEPCION DE LA FACTURA]]+7</f>
        <v>44614</v>
      </c>
      <c r="H143">
        <v>7</v>
      </c>
      <c r="I143" t="s">
        <v>225</v>
      </c>
      <c r="J143">
        <v>153.4</v>
      </c>
      <c r="K143">
        <v>50.16</v>
      </c>
      <c r="L143">
        <v>0.16</v>
      </c>
      <c r="M143">
        <f t="shared" si="11"/>
        <v>16.518400000000003</v>
      </c>
      <c r="P143">
        <f t="shared" si="12"/>
        <v>169.91840000000002</v>
      </c>
      <c r="R143">
        <f t="shared" si="13"/>
        <v>169.91840000000002</v>
      </c>
      <c r="S143" t="str">
        <f t="shared" si="15"/>
        <v>PENDIENTE</v>
      </c>
    </row>
    <row r="144" spans="1:19" hidden="1" x14ac:dyDescent="0.25">
      <c r="A144">
        <v>495</v>
      </c>
      <c r="B144" t="s">
        <v>61</v>
      </c>
      <c r="C144" t="s">
        <v>24</v>
      </c>
      <c r="D144" t="str">
        <f t="shared" si="14"/>
        <v>febrero</v>
      </c>
      <c r="E144" s="1">
        <v>44607</v>
      </c>
      <c r="F144" s="1">
        <v>44607</v>
      </c>
      <c r="G144" s="1">
        <f>Tabla2[[#This Row],[FECHA DE RECEPCION DE LA FACTURA]]+7</f>
        <v>44614</v>
      </c>
      <c r="H144">
        <v>7</v>
      </c>
      <c r="I144" t="s">
        <v>226</v>
      </c>
      <c r="J144">
        <v>469.66</v>
      </c>
      <c r="K144">
        <v>328.42</v>
      </c>
      <c r="L144">
        <v>0.16</v>
      </c>
      <c r="M144">
        <f t="shared" si="11"/>
        <v>22.598400000000002</v>
      </c>
      <c r="P144">
        <f t="shared" si="12"/>
        <v>492.25840000000005</v>
      </c>
      <c r="R144">
        <f t="shared" si="13"/>
        <v>492.25840000000005</v>
      </c>
      <c r="S144" t="str">
        <f t="shared" si="15"/>
        <v>PENDIENTE</v>
      </c>
    </row>
    <row r="145" spans="1:19" hidden="1" x14ac:dyDescent="0.25">
      <c r="A145">
        <v>496</v>
      </c>
      <c r="B145" t="s">
        <v>61</v>
      </c>
      <c r="C145" t="s">
        <v>24</v>
      </c>
      <c r="D145" t="str">
        <f t="shared" si="14"/>
        <v>febrero</v>
      </c>
      <c r="E145" s="1">
        <v>44607</v>
      </c>
      <c r="F145" s="1">
        <v>44607</v>
      </c>
      <c r="G145" s="1">
        <f>Tabla2[[#This Row],[FECHA DE RECEPCION DE LA FACTURA]]+7</f>
        <v>44614</v>
      </c>
      <c r="H145">
        <v>7</v>
      </c>
      <c r="I145" t="s">
        <v>227</v>
      </c>
      <c r="J145">
        <v>27.47</v>
      </c>
      <c r="L145">
        <v>0.16</v>
      </c>
      <c r="M145">
        <f t="shared" si="11"/>
        <v>4.3952</v>
      </c>
      <c r="P145">
        <f t="shared" si="12"/>
        <v>31.865199999999998</v>
      </c>
      <c r="R145">
        <f t="shared" si="13"/>
        <v>31.865199999999998</v>
      </c>
      <c r="S145" t="str">
        <f t="shared" si="15"/>
        <v>PENDIENTE</v>
      </c>
    </row>
    <row r="146" spans="1:19" hidden="1" x14ac:dyDescent="0.25">
      <c r="A146">
        <v>497</v>
      </c>
      <c r="B146" t="s">
        <v>61</v>
      </c>
      <c r="C146" t="s">
        <v>24</v>
      </c>
      <c r="D146" t="str">
        <f t="shared" si="14"/>
        <v>febrero</v>
      </c>
      <c r="E146" s="1">
        <v>44606</v>
      </c>
      <c r="F146" s="1">
        <v>44606</v>
      </c>
      <c r="G146" s="1">
        <f>Tabla2[[#This Row],[FECHA DE RECEPCION DE LA FACTURA]]+7</f>
        <v>44613</v>
      </c>
      <c r="H146">
        <v>7</v>
      </c>
      <c r="I146" t="s">
        <v>228</v>
      </c>
      <c r="J146">
        <v>108.6</v>
      </c>
      <c r="K146">
        <v>16.079999999999998</v>
      </c>
      <c r="L146">
        <v>0.16</v>
      </c>
      <c r="M146">
        <f t="shared" si="11"/>
        <v>14.8032</v>
      </c>
      <c r="P146">
        <f t="shared" si="12"/>
        <v>123.4032</v>
      </c>
      <c r="R146">
        <f t="shared" si="13"/>
        <v>123.4032</v>
      </c>
      <c r="S146" t="str">
        <f t="shared" si="15"/>
        <v>PENDIENTE</v>
      </c>
    </row>
    <row r="147" spans="1:19" hidden="1" x14ac:dyDescent="0.25">
      <c r="A147">
        <v>498</v>
      </c>
      <c r="B147" t="s">
        <v>61</v>
      </c>
      <c r="C147" t="s">
        <v>24</v>
      </c>
      <c r="D147" t="str">
        <f t="shared" si="14"/>
        <v>febrero</v>
      </c>
      <c r="E147" s="1">
        <v>44607</v>
      </c>
      <c r="F147" s="1">
        <v>44607</v>
      </c>
      <c r="G147" s="1">
        <f>Tabla2[[#This Row],[FECHA DE RECEPCION DE LA FACTURA]]+7</f>
        <v>44614</v>
      </c>
      <c r="H147">
        <v>7</v>
      </c>
      <c r="I147" t="s">
        <v>229</v>
      </c>
      <c r="J147">
        <v>287.39999999999998</v>
      </c>
      <c r="L147">
        <v>0</v>
      </c>
      <c r="M147">
        <f t="shared" si="11"/>
        <v>0</v>
      </c>
      <c r="P147">
        <f t="shared" si="12"/>
        <v>287.39999999999998</v>
      </c>
      <c r="R147">
        <f t="shared" si="13"/>
        <v>287.39999999999998</v>
      </c>
      <c r="S147" t="str">
        <f t="shared" si="15"/>
        <v>PENDIENTE</v>
      </c>
    </row>
    <row r="148" spans="1:19" hidden="1" x14ac:dyDescent="0.25">
      <c r="A148">
        <v>521</v>
      </c>
      <c r="B148" t="s">
        <v>61</v>
      </c>
      <c r="C148" t="s">
        <v>42</v>
      </c>
      <c r="D148" t="str">
        <f t="shared" si="14"/>
        <v>febrero</v>
      </c>
      <c r="E148" s="1">
        <v>44609</v>
      </c>
      <c r="F148" s="1">
        <v>44609</v>
      </c>
      <c r="G148" s="1">
        <f>Tabla2[[#This Row],[FECHA DE RECEPCION DE LA FACTURA]]+7</f>
        <v>44616</v>
      </c>
      <c r="H148">
        <v>7</v>
      </c>
      <c r="I148" t="s">
        <v>230</v>
      </c>
      <c r="J148">
        <v>141.66999999999999</v>
      </c>
      <c r="L148">
        <v>0</v>
      </c>
      <c r="M148">
        <f t="shared" si="11"/>
        <v>0</v>
      </c>
      <c r="P148">
        <f t="shared" si="12"/>
        <v>141.66999999999999</v>
      </c>
      <c r="R148">
        <f t="shared" si="13"/>
        <v>141.66999999999999</v>
      </c>
      <c r="S148" t="str">
        <f t="shared" si="15"/>
        <v>PENDIENTE</v>
      </c>
    </row>
    <row r="149" spans="1:19" hidden="1" x14ac:dyDescent="0.25">
      <c r="A149">
        <v>522</v>
      </c>
      <c r="B149" t="s">
        <v>61</v>
      </c>
      <c r="C149" t="s">
        <v>42</v>
      </c>
      <c r="D149" t="str">
        <f t="shared" si="14"/>
        <v>febrero</v>
      </c>
      <c r="E149" s="1">
        <v>44609</v>
      </c>
      <c r="F149" s="1">
        <v>44609</v>
      </c>
      <c r="G149" s="1">
        <f>Tabla2[[#This Row],[FECHA DE RECEPCION DE LA FACTURA]]+7</f>
        <v>44616</v>
      </c>
      <c r="H149">
        <v>7</v>
      </c>
      <c r="I149">
        <v>17022022</v>
      </c>
      <c r="J149">
        <v>30.78</v>
      </c>
      <c r="L149">
        <v>0.16</v>
      </c>
      <c r="M149">
        <f t="shared" si="11"/>
        <v>4.9248000000000003</v>
      </c>
      <c r="P149">
        <f t="shared" si="12"/>
        <v>35.704799999999999</v>
      </c>
      <c r="R149">
        <f t="shared" si="13"/>
        <v>35.704799999999999</v>
      </c>
      <c r="S149" t="str">
        <f t="shared" si="15"/>
        <v>PENDIENTE</v>
      </c>
    </row>
    <row r="150" spans="1:19" hidden="1" x14ac:dyDescent="0.25">
      <c r="A150">
        <v>540</v>
      </c>
      <c r="B150" t="s">
        <v>61</v>
      </c>
      <c r="C150" t="s">
        <v>42</v>
      </c>
      <c r="D150" t="str">
        <f t="shared" si="14"/>
        <v>febrero</v>
      </c>
      <c r="E150" s="1">
        <v>44608</v>
      </c>
      <c r="F150" s="1">
        <v>44608</v>
      </c>
      <c r="G150" s="1">
        <f>Tabla2[[#This Row],[FECHA DE RECEPCION DE LA FACTURA]]+7</f>
        <v>44615</v>
      </c>
      <c r="H150">
        <v>7</v>
      </c>
      <c r="I150" t="s">
        <v>231</v>
      </c>
      <c r="J150">
        <v>105.58</v>
      </c>
      <c r="L150">
        <v>0</v>
      </c>
      <c r="M150">
        <f t="shared" si="11"/>
        <v>0</v>
      </c>
      <c r="P150">
        <f t="shared" si="12"/>
        <v>105.58</v>
      </c>
      <c r="R150">
        <f t="shared" si="13"/>
        <v>105.58</v>
      </c>
      <c r="S150" t="str">
        <f t="shared" si="15"/>
        <v>PENDIENTE</v>
      </c>
    </row>
    <row r="151" spans="1:19" hidden="1" x14ac:dyDescent="0.25">
      <c r="A151">
        <v>563</v>
      </c>
      <c r="B151" t="s">
        <v>61</v>
      </c>
      <c r="C151" t="s">
        <v>42</v>
      </c>
      <c r="D151" t="str">
        <f t="shared" si="14"/>
        <v>febrero</v>
      </c>
      <c r="E151" s="1">
        <v>44611</v>
      </c>
      <c r="F151" s="1">
        <v>44611</v>
      </c>
      <c r="G151" s="1">
        <f>Tabla2[[#This Row],[FECHA DE RECEPCION DE LA FACTURA]]+7</f>
        <v>44618</v>
      </c>
      <c r="H151">
        <v>7</v>
      </c>
      <c r="I151" t="s">
        <v>232</v>
      </c>
      <c r="J151">
        <v>98.48</v>
      </c>
      <c r="L151">
        <v>0.16</v>
      </c>
      <c r="M151">
        <f t="shared" si="11"/>
        <v>15.7568</v>
      </c>
      <c r="P151">
        <f t="shared" si="12"/>
        <v>114.2368</v>
      </c>
      <c r="R151">
        <f t="shared" si="13"/>
        <v>114.2368</v>
      </c>
      <c r="S151" t="str">
        <f t="shared" si="15"/>
        <v>PENDIENTE</v>
      </c>
    </row>
    <row r="152" spans="1:19" hidden="1" x14ac:dyDescent="0.25">
      <c r="A152">
        <v>564</v>
      </c>
      <c r="B152" t="s">
        <v>61</v>
      </c>
      <c r="C152" t="s">
        <v>42</v>
      </c>
      <c r="D152" t="str">
        <f t="shared" si="14"/>
        <v>febrero</v>
      </c>
      <c r="E152" s="1">
        <v>44611</v>
      </c>
      <c r="F152" s="1">
        <v>44611</v>
      </c>
      <c r="G152" s="1">
        <f>Tabla2[[#This Row],[FECHA DE RECEPCION DE LA FACTURA]]+7</f>
        <v>44618</v>
      </c>
      <c r="H152">
        <v>7</v>
      </c>
      <c r="I152" t="s">
        <v>233</v>
      </c>
      <c r="J152">
        <v>146.97</v>
      </c>
      <c r="L152">
        <v>0</v>
      </c>
      <c r="M152">
        <f t="shared" si="11"/>
        <v>0</v>
      </c>
      <c r="P152">
        <f t="shared" si="12"/>
        <v>146.97</v>
      </c>
      <c r="R152">
        <f t="shared" si="13"/>
        <v>146.97</v>
      </c>
      <c r="S152" t="str">
        <f t="shared" si="15"/>
        <v>PENDIENTE</v>
      </c>
    </row>
    <row r="153" spans="1:19" hidden="1" x14ac:dyDescent="0.25">
      <c r="A153">
        <v>570</v>
      </c>
      <c r="B153" t="s">
        <v>61</v>
      </c>
      <c r="C153" t="s">
        <v>24</v>
      </c>
      <c r="D153" t="str">
        <f t="shared" si="14"/>
        <v>febrero</v>
      </c>
      <c r="E153" s="1">
        <v>44610</v>
      </c>
      <c r="F153" s="1">
        <v>44610</v>
      </c>
      <c r="G153" s="1">
        <f>Tabla2[[#This Row],[FECHA DE RECEPCION DE LA FACTURA]]+7</f>
        <v>44617</v>
      </c>
      <c r="H153">
        <v>7</v>
      </c>
      <c r="I153" t="s">
        <v>234</v>
      </c>
      <c r="J153">
        <v>71.5</v>
      </c>
      <c r="L153">
        <v>0</v>
      </c>
      <c r="M153">
        <f t="shared" si="11"/>
        <v>0</v>
      </c>
      <c r="P153">
        <f t="shared" si="12"/>
        <v>71.5</v>
      </c>
      <c r="R153">
        <f t="shared" si="13"/>
        <v>71.5</v>
      </c>
      <c r="S153" t="str">
        <f t="shared" si="15"/>
        <v>PENDIENTE</v>
      </c>
    </row>
    <row r="154" spans="1:19" hidden="1" x14ac:dyDescent="0.25">
      <c r="A154">
        <v>571</v>
      </c>
      <c r="B154" t="s">
        <v>61</v>
      </c>
      <c r="C154" t="s">
        <v>42</v>
      </c>
      <c r="D154" t="str">
        <f t="shared" si="14"/>
        <v>febrero</v>
      </c>
      <c r="E154" s="1">
        <v>44610</v>
      </c>
      <c r="F154" s="1">
        <v>44610</v>
      </c>
      <c r="G154" s="1">
        <f>Tabla2[[#This Row],[FECHA DE RECEPCION DE LA FACTURA]]+7</f>
        <v>44617</v>
      </c>
      <c r="H154">
        <v>7</v>
      </c>
      <c r="I154" t="s">
        <v>235</v>
      </c>
      <c r="J154">
        <v>274.82</v>
      </c>
      <c r="K154">
        <v>272.02</v>
      </c>
      <c r="L154">
        <v>0.16</v>
      </c>
      <c r="M154">
        <f t="shared" si="11"/>
        <v>0.44800000000000184</v>
      </c>
      <c r="P154">
        <f t="shared" si="12"/>
        <v>275.26799999999997</v>
      </c>
      <c r="R154">
        <f t="shared" si="13"/>
        <v>275.26799999999997</v>
      </c>
      <c r="S154" t="str">
        <f t="shared" si="15"/>
        <v>PENDIENTE</v>
      </c>
    </row>
    <row r="155" spans="1:19" hidden="1" x14ac:dyDescent="0.25">
      <c r="A155">
        <v>572</v>
      </c>
      <c r="B155" t="s">
        <v>61</v>
      </c>
      <c r="C155" t="s">
        <v>24</v>
      </c>
      <c r="D155" t="str">
        <f t="shared" si="14"/>
        <v>febrero</v>
      </c>
      <c r="E155" s="1">
        <v>44611</v>
      </c>
      <c r="F155" s="1">
        <v>44611</v>
      </c>
      <c r="G155" s="1">
        <f>Tabla2[[#This Row],[FECHA DE RECEPCION DE LA FACTURA]]+7</f>
        <v>44618</v>
      </c>
      <c r="H155">
        <v>7</v>
      </c>
      <c r="I155" t="s">
        <v>236</v>
      </c>
      <c r="J155">
        <v>486.24</v>
      </c>
      <c r="L155">
        <v>0.16</v>
      </c>
      <c r="M155">
        <f t="shared" si="11"/>
        <v>77.798400000000001</v>
      </c>
      <c r="P155">
        <f t="shared" si="12"/>
        <v>564.03840000000002</v>
      </c>
      <c r="R155">
        <f t="shared" si="13"/>
        <v>564.03840000000002</v>
      </c>
      <c r="S155" t="str">
        <f t="shared" si="15"/>
        <v>PENDIENTE</v>
      </c>
    </row>
    <row r="156" spans="1:19" hidden="1" x14ac:dyDescent="0.25">
      <c r="A156">
        <v>573</v>
      </c>
      <c r="B156" t="s">
        <v>61</v>
      </c>
      <c r="C156" t="s">
        <v>24</v>
      </c>
      <c r="D156" t="str">
        <f t="shared" si="14"/>
        <v>febrero</v>
      </c>
      <c r="E156" s="1">
        <v>44611</v>
      </c>
      <c r="F156" s="1">
        <v>44611</v>
      </c>
      <c r="G156" s="1">
        <f>Tabla2[[#This Row],[FECHA DE RECEPCION DE LA FACTURA]]+7</f>
        <v>44618</v>
      </c>
      <c r="H156">
        <v>7</v>
      </c>
      <c r="I156" t="s">
        <v>237</v>
      </c>
      <c r="J156">
        <v>128.04</v>
      </c>
      <c r="K156">
        <v>125.94</v>
      </c>
      <c r="L156">
        <v>0.16</v>
      </c>
      <c r="M156">
        <f t="shared" si="11"/>
        <v>0.33599999999999908</v>
      </c>
      <c r="P156">
        <f t="shared" si="12"/>
        <v>128.376</v>
      </c>
      <c r="R156">
        <f t="shared" si="13"/>
        <v>128.376</v>
      </c>
      <c r="S156" t="str">
        <f t="shared" si="15"/>
        <v>PENDIENTE</v>
      </c>
    </row>
    <row r="157" spans="1:19" hidden="1" x14ac:dyDescent="0.25">
      <c r="A157">
        <v>574</v>
      </c>
      <c r="B157" t="s">
        <v>61</v>
      </c>
      <c r="C157" t="s">
        <v>42</v>
      </c>
      <c r="D157" t="str">
        <f t="shared" si="14"/>
        <v>febrero</v>
      </c>
      <c r="E157" s="1">
        <v>44611</v>
      </c>
      <c r="F157" s="1">
        <v>44611</v>
      </c>
      <c r="G157" s="1">
        <f>Tabla2[[#This Row],[FECHA DE RECEPCION DE LA FACTURA]]+7</f>
        <v>44618</v>
      </c>
      <c r="H157">
        <v>7</v>
      </c>
      <c r="I157" t="s">
        <v>238</v>
      </c>
      <c r="J157">
        <v>98.48</v>
      </c>
      <c r="L157">
        <v>0.16</v>
      </c>
      <c r="M157">
        <f t="shared" si="11"/>
        <v>15.7568</v>
      </c>
      <c r="P157">
        <f t="shared" si="12"/>
        <v>114.2368</v>
      </c>
      <c r="R157">
        <f t="shared" si="13"/>
        <v>114.2368</v>
      </c>
      <c r="S157" t="str">
        <f t="shared" si="15"/>
        <v>PENDIENTE</v>
      </c>
    </row>
    <row r="158" spans="1:19" hidden="1" x14ac:dyDescent="0.25">
      <c r="A158">
        <v>575</v>
      </c>
      <c r="B158" t="s">
        <v>61</v>
      </c>
      <c r="C158" t="s">
        <v>24</v>
      </c>
      <c r="D158" t="str">
        <f t="shared" si="14"/>
        <v>febrero</v>
      </c>
      <c r="E158" s="1">
        <v>44610</v>
      </c>
      <c r="F158" s="1">
        <v>44610</v>
      </c>
      <c r="G158" s="1">
        <f>Tabla2[[#This Row],[FECHA DE RECEPCION DE LA FACTURA]]+7</f>
        <v>44617</v>
      </c>
      <c r="H158">
        <v>7</v>
      </c>
      <c r="I158" t="s">
        <v>239</v>
      </c>
      <c r="J158">
        <v>471.81</v>
      </c>
      <c r="L158">
        <v>0</v>
      </c>
      <c r="M158">
        <f t="shared" si="11"/>
        <v>0</v>
      </c>
      <c r="P158">
        <f t="shared" si="12"/>
        <v>471.81</v>
      </c>
      <c r="R158">
        <f t="shared" si="13"/>
        <v>471.81</v>
      </c>
      <c r="S158" t="str">
        <f t="shared" si="15"/>
        <v>PENDIENTE</v>
      </c>
    </row>
    <row r="159" spans="1:19" hidden="1" x14ac:dyDescent="0.25">
      <c r="A159">
        <v>576</v>
      </c>
      <c r="B159" t="s">
        <v>61</v>
      </c>
      <c r="C159" t="s">
        <v>24</v>
      </c>
      <c r="D159" t="str">
        <f t="shared" si="14"/>
        <v>febrero</v>
      </c>
      <c r="E159" s="1">
        <v>44610</v>
      </c>
      <c r="F159" s="1">
        <v>44610</v>
      </c>
      <c r="G159" s="1">
        <f>Tabla2[[#This Row],[FECHA DE RECEPCION DE LA FACTURA]]+7</f>
        <v>44617</v>
      </c>
      <c r="H159">
        <v>7</v>
      </c>
      <c r="I159" t="s">
        <v>240</v>
      </c>
      <c r="J159">
        <v>203.19</v>
      </c>
      <c r="K159">
        <v>45.36</v>
      </c>
      <c r="L159">
        <v>0.16</v>
      </c>
      <c r="M159">
        <f t="shared" si="11"/>
        <v>25.252799999999997</v>
      </c>
      <c r="P159">
        <f t="shared" si="12"/>
        <v>228.44280000000001</v>
      </c>
      <c r="R159">
        <f t="shared" si="13"/>
        <v>228.44280000000001</v>
      </c>
      <c r="S159" t="str">
        <f t="shared" si="15"/>
        <v>PENDIENTE</v>
      </c>
    </row>
    <row r="160" spans="1:19" hidden="1" x14ac:dyDescent="0.25">
      <c r="A160">
        <v>577</v>
      </c>
      <c r="B160" t="s">
        <v>61</v>
      </c>
      <c r="C160" t="s">
        <v>24</v>
      </c>
      <c r="D160" t="str">
        <f t="shared" si="14"/>
        <v>febrero</v>
      </c>
      <c r="E160" s="1">
        <v>44610</v>
      </c>
      <c r="F160" s="1">
        <v>44610</v>
      </c>
      <c r="G160" s="1">
        <f>Tabla2[[#This Row],[FECHA DE RECEPCION DE LA FACTURA]]+7</f>
        <v>44617</v>
      </c>
      <c r="H160">
        <v>7</v>
      </c>
      <c r="I160" t="s">
        <v>241</v>
      </c>
      <c r="J160">
        <v>589.74</v>
      </c>
      <c r="K160">
        <v>459.84</v>
      </c>
      <c r="L160">
        <v>0.16</v>
      </c>
      <c r="M160">
        <f t="shared" si="11"/>
        <v>20.784000000000006</v>
      </c>
      <c r="P160">
        <f t="shared" si="12"/>
        <v>610.524</v>
      </c>
      <c r="R160">
        <f t="shared" si="13"/>
        <v>610.524</v>
      </c>
      <c r="S160" t="str">
        <f t="shared" si="15"/>
        <v>PENDIENTE</v>
      </c>
    </row>
    <row r="161" spans="1:23" hidden="1" x14ac:dyDescent="0.25">
      <c r="A161">
        <v>578</v>
      </c>
      <c r="B161" t="s">
        <v>61</v>
      </c>
      <c r="C161" t="s">
        <v>24</v>
      </c>
      <c r="D161" t="str">
        <f t="shared" si="14"/>
        <v>febrero</v>
      </c>
      <c r="E161" s="1">
        <v>44610</v>
      </c>
      <c r="F161" s="1">
        <v>44610</v>
      </c>
      <c r="G161" s="1">
        <f>Tabla2[[#This Row],[FECHA DE RECEPCION DE LA FACTURA]]+7</f>
        <v>44617</v>
      </c>
      <c r="H161">
        <v>7</v>
      </c>
      <c r="I161" t="s">
        <v>242</v>
      </c>
      <c r="J161">
        <v>233.88</v>
      </c>
      <c r="L161">
        <v>0</v>
      </c>
      <c r="M161">
        <f t="shared" si="11"/>
        <v>0</v>
      </c>
      <c r="P161">
        <f t="shared" si="12"/>
        <v>233.88</v>
      </c>
      <c r="R161">
        <f t="shared" si="13"/>
        <v>233.88</v>
      </c>
      <c r="S161" t="str">
        <f t="shared" si="15"/>
        <v>PENDIENTE</v>
      </c>
    </row>
    <row r="162" spans="1:23" hidden="1" x14ac:dyDescent="0.25">
      <c r="A162">
        <v>579</v>
      </c>
      <c r="B162" t="s">
        <v>61</v>
      </c>
      <c r="C162" t="s">
        <v>24</v>
      </c>
      <c r="D162" t="str">
        <f t="shared" si="14"/>
        <v>febrero</v>
      </c>
      <c r="E162" s="1">
        <v>44610</v>
      </c>
      <c r="F162" s="1">
        <v>44610</v>
      </c>
      <c r="G162" s="1">
        <f>Tabla2[[#This Row],[FECHA DE RECEPCION DE LA FACTURA]]+7</f>
        <v>44617</v>
      </c>
      <c r="H162">
        <v>7</v>
      </c>
      <c r="I162" t="s">
        <v>243</v>
      </c>
      <c r="J162">
        <v>1511.88</v>
      </c>
      <c r="K162">
        <v>902.94</v>
      </c>
      <c r="L162">
        <v>0.16</v>
      </c>
      <c r="M162">
        <f t="shared" ref="M162:M225" si="16">(J162-K162-N162)*L162</f>
        <v>97.430400000000006</v>
      </c>
      <c r="P162">
        <f t="shared" ref="P162:P225" si="17">+J162+M162-N162-O162</f>
        <v>1609.3104000000001</v>
      </c>
      <c r="R162">
        <f t="shared" ref="R162:R225" si="18">P162-Q162</f>
        <v>1609.3104000000001</v>
      </c>
      <c r="S162" t="str">
        <f t="shared" si="15"/>
        <v>PENDIENTE</v>
      </c>
    </row>
    <row r="163" spans="1:23" hidden="1" x14ac:dyDescent="0.25">
      <c r="A163">
        <v>580</v>
      </c>
      <c r="B163" t="s">
        <v>61</v>
      </c>
      <c r="C163" t="s">
        <v>24</v>
      </c>
      <c r="D163" t="str">
        <f t="shared" si="14"/>
        <v>febrero</v>
      </c>
      <c r="E163" s="1">
        <v>44610</v>
      </c>
      <c r="F163" s="1">
        <v>44610</v>
      </c>
      <c r="G163" s="1">
        <f>Tabla2[[#This Row],[FECHA DE RECEPCION DE LA FACTURA]]+7</f>
        <v>44617</v>
      </c>
      <c r="H163">
        <v>7</v>
      </c>
      <c r="I163" t="s">
        <v>244</v>
      </c>
      <c r="J163">
        <v>2069.31</v>
      </c>
      <c r="K163">
        <v>1892.72</v>
      </c>
      <c r="L163">
        <v>0.16</v>
      </c>
      <c r="M163">
        <f t="shared" si="16"/>
        <v>28.254399999999986</v>
      </c>
      <c r="P163">
        <f t="shared" si="17"/>
        <v>2097.5643999999998</v>
      </c>
      <c r="R163">
        <f t="shared" si="18"/>
        <v>2097.5643999999998</v>
      </c>
      <c r="S163" t="str">
        <f t="shared" si="15"/>
        <v>PENDIENTE</v>
      </c>
    </row>
    <row r="164" spans="1:23" hidden="1" x14ac:dyDescent="0.25">
      <c r="A164">
        <v>581</v>
      </c>
      <c r="B164" t="s">
        <v>61</v>
      </c>
      <c r="C164" t="s">
        <v>24</v>
      </c>
      <c r="D164" t="str">
        <f t="shared" si="14"/>
        <v>febrero</v>
      </c>
      <c r="E164" s="1">
        <v>44610</v>
      </c>
      <c r="F164" s="1">
        <v>44610</v>
      </c>
      <c r="G164" s="1">
        <f>Tabla2[[#This Row],[FECHA DE RECEPCION DE LA FACTURA]]+7</f>
        <v>44617</v>
      </c>
      <c r="H164">
        <v>7</v>
      </c>
      <c r="I164" t="s">
        <v>245</v>
      </c>
      <c r="J164">
        <v>80.099999999999994</v>
      </c>
      <c r="L164">
        <v>0</v>
      </c>
      <c r="M164">
        <f t="shared" si="16"/>
        <v>0</v>
      </c>
      <c r="P164">
        <f t="shared" si="17"/>
        <v>80.099999999999994</v>
      </c>
      <c r="R164">
        <f t="shared" si="18"/>
        <v>80.099999999999994</v>
      </c>
      <c r="S164" t="str">
        <f t="shared" si="15"/>
        <v>PENDIENTE</v>
      </c>
    </row>
    <row r="165" spans="1:23" hidden="1" x14ac:dyDescent="0.25">
      <c r="A165">
        <v>582</v>
      </c>
      <c r="B165" t="s">
        <v>61</v>
      </c>
      <c r="C165" t="s">
        <v>42</v>
      </c>
      <c r="D165" t="str">
        <f t="shared" si="14"/>
        <v>febrero</v>
      </c>
      <c r="E165" s="1">
        <v>44609</v>
      </c>
      <c r="F165" s="1">
        <v>44609</v>
      </c>
      <c r="G165" s="1">
        <f>Tabla2[[#This Row],[FECHA DE RECEPCION DE LA FACTURA]]+7</f>
        <v>44616</v>
      </c>
      <c r="H165">
        <v>7</v>
      </c>
      <c r="I165" t="s">
        <v>246</v>
      </c>
      <c r="J165">
        <v>860.92</v>
      </c>
      <c r="L165">
        <v>0</v>
      </c>
      <c r="M165">
        <f t="shared" si="16"/>
        <v>0</v>
      </c>
      <c r="P165">
        <f t="shared" si="17"/>
        <v>860.92</v>
      </c>
      <c r="R165">
        <f t="shared" si="18"/>
        <v>860.92</v>
      </c>
      <c r="S165" t="str">
        <f t="shared" si="15"/>
        <v>PENDIENTE</v>
      </c>
    </row>
    <row r="166" spans="1:23" hidden="1" x14ac:dyDescent="0.25">
      <c r="A166">
        <v>601</v>
      </c>
      <c r="B166" t="s">
        <v>61</v>
      </c>
      <c r="C166" t="s">
        <v>24</v>
      </c>
      <c r="D166" t="str">
        <f t="shared" si="14"/>
        <v>febrero</v>
      </c>
      <c r="E166" s="1">
        <v>44610</v>
      </c>
      <c r="F166" s="1">
        <v>44610</v>
      </c>
      <c r="G166" s="1">
        <f>Tabla2[[#This Row],[FECHA DE RECEPCION DE LA FACTURA]]+7</f>
        <v>44617</v>
      </c>
      <c r="H166">
        <v>7</v>
      </c>
      <c r="I166" t="s">
        <v>247</v>
      </c>
      <c r="J166">
        <v>80.099999999999994</v>
      </c>
      <c r="L166">
        <v>0</v>
      </c>
      <c r="M166">
        <f t="shared" si="16"/>
        <v>0</v>
      </c>
      <c r="P166">
        <f t="shared" si="17"/>
        <v>80.099999999999994</v>
      </c>
      <c r="R166">
        <f t="shared" si="18"/>
        <v>80.099999999999994</v>
      </c>
      <c r="S166" t="str">
        <f t="shared" si="15"/>
        <v>PENDIENTE</v>
      </c>
    </row>
    <row r="167" spans="1:23" hidden="1" x14ac:dyDescent="0.25">
      <c r="A167">
        <v>622</v>
      </c>
      <c r="B167" t="s">
        <v>61</v>
      </c>
      <c r="C167" t="s">
        <v>24</v>
      </c>
      <c r="D167" t="str">
        <f t="shared" si="14"/>
        <v>febrero</v>
      </c>
      <c r="E167" s="1">
        <v>44613</v>
      </c>
      <c r="F167" s="1">
        <v>44613</v>
      </c>
      <c r="G167" s="1">
        <f>Tabla2[[#This Row],[FECHA DE RECEPCION DE LA FACTURA]]+7</f>
        <v>44620</v>
      </c>
      <c r="H167">
        <v>7</v>
      </c>
      <c r="I167" t="s">
        <v>248</v>
      </c>
      <c r="J167">
        <v>2785.82</v>
      </c>
      <c r="K167">
        <v>2406.7399999999998</v>
      </c>
      <c r="L167">
        <v>0.16</v>
      </c>
      <c r="M167">
        <f t="shared" si="16"/>
        <v>60.652800000000063</v>
      </c>
      <c r="P167">
        <f t="shared" si="17"/>
        <v>2846.4728</v>
      </c>
      <c r="R167">
        <f t="shared" si="18"/>
        <v>2846.4728</v>
      </c>
      <c r="S167" t="str">
        <f t="shared" si="15"/>
        <v>PENDIENTE</v>
      </c>
    </row>
    <row r="168" spans="1:23" hidden="1" x14ac:dyDescent="0.25">
      <c r="A168">
        <v>623</v>
      </c>
      <c r="B168" t="s">
        <v>61</v>
      </c>
      <c r="C168" t="s">
        <v>24</v>
      </c>
      <c r="D168" t="str">
        <f t="shared" si="14"/>
        <v>febrero</v>
      </c>
      <c r="E168" s="1">
        <v>44613</v>
      </c>
      <c r="F168" s="1">
        <v>44613</v>
      </c>
      <c r="G168" s="1">
        <f>Tabla2[[#This Row],[FECHA DE RECEPCION DE LA FACTURA]]+7</f>
        <v>44620</v>
      </c>
      <c r="H168">
        <v>7</v>
      </c>
      <c r="I168" t="s">
        <v>249</v>
      </c>
      <c r="J168">
        <v>138.06</v>
      </c>
      <c r="K168">
        <v>25.08</v>
      </c>
      <c r="L168">
        <v>0.16</v>
      </c>
      <c r="M168">
        <f t="shared" si="16"/>
        <v>18.076800000000002</v>
      </c>
      <c r="P168">
        <f t="shared" si="17"/>
        <v>156.13679999999999</v>
      </c>
      <c r="R168">
        <f t="shared" si="18"/>
        <v>156.13679999999999</v>
      </c>
      <c r="S168" t="str">
        <f t="shared" si="15"/>
        <v>PENDIENTE</v>
      </c>
    </row>
    <row r="169" spans="1:23" hidden="1" x14ac:dyDescent="0.25">
      <c r="A169">
        <v>624</v>
      </c>
      <c r="B169" t="s">
        <v>61</v>
      </c>
      <c r="C169" t="s">
        <v>24</v>
      </c>
      <c r="D169" t="str">
        <f t="shared" si="14"/>
        <v>febrero</v>
      </c>
      <c r="E169" s="1">
        <v>44613</v>
      </c>
      <c r="F169" s="1">
        <v>44613</v>
      </c>
      <c r="G169" s="1">
        <f>Tabla2[[#This Row],[FECHA DE RECEPCION DE LA FACTURA]]+7</f>
        <v>44620</v>
      </c>
      <c r="H169">
        <v>7</v>
      </c>
      <c r="I169" t="s">
        <v>250</v>
      </c>
      <c r="J169">
        <v>358.39</v>
      </c>
      <c r="L169">
        <v>0</v>
      </c>
      <c r="M169">
        <f t="shared" si="16"/>
        <v>0</v>
      </c>
      <c r="P169">
        <f t="shared" si="17"/>
        <v>358.39</v>
      </c>
      <c r="R169">
        <f t="shared" si="18"/>
        <v>358.39</v>
      </c>
      <c r="S169" t="str">
        <f t="shared" si="15"/>
        <v>PENDIENTE</v>
      </c>
    </row>
    <row r="170" spans="1:23" hidden="1" x14ac:dyDescent="0.25">
      <c r="A170">
        <v>625</v>
      </c>
      <c r="B170" t="s">
        <v>61</v>
      </c>
      <c r="C170" t="s">
        <v>24</v>
      </c>
      <c r="D170" t="str">
        <f t="shared" si="14"/>
        <v>febrero</v>
      </c>
      <c r="E170" s="1">
        <v>44613</v>
      </c>
      <c r="F170" s="1">
        <v>44613</v>
      </c>
      <c r="G170" s="1">
        <f>Tabla2[[#This Row],[FECHA DE RECEPCION DE LA FACTURA]]+7</f>
        <v>44620</v>
      </c>
      <c r="H170">
        <v>7</v>
      </c>
      <c r="I170" t="s">
        <v>251</v>
      </c>
      <c r="J170">
        <v>617</v>
      </c>
      <c r="K170">
        <v>578.26</v>
      </c>
      <c r="L170">
        <v>0.16</v>
      </c>
      <c r="M170">
        <f t="shared" si="16"/>
        <v>6.1984000000000012</v>
      </c>
      <c r="O170">
        <v>2.41</v>
      </c>
      <c r="P170">
        <f t="shared" si="17"/>
        <v>620.78840000000002</v>
      </c>
      <c r="R170">
        <f t="shared" si="18"/>
        <v>620.78840000000002</v>
      </c>
      <c r="S170" t="str">
        <f t="shared" si="15"/>
        <v>PENDIENTE</v>
      </c>
      <c r="V170" t="s">
        <v>252</v>
      </c>
      <c r="W170">
        <v>44614</v>
      </c>
    </row>
    <row r="171" spans="1:23" hidden="1" x14ac:dyDescent="0.25">
      <c r="A171">
        <v>626</v>
      </c>
      <c r="B171" t="s">
        <v>61</v>
      </c>
      <c r="C171" t="s">
        <v>24</v>
      </c>
      <c r="D171" t="str">
        <f t="shared" si="14"/>
        <v>febrero</v>
      </c>
      <c r="E171" s="1">
        <v>44613</v>
      </c>
      <c r="F171" s="1">
        <v>44613</v>
      </c>
      <c r="G171" s="1">
        <f>Tabla2[[#This Row],[FECHA DE RECEPCION DE LA FACTURA]]+7</f>
        <v>44620</v>
      </c>
      <c r="H171">
        <v>7</v>
      </c>
      <c r="I171" t="s">
        <v>253</v>
      </c>
      <c r="J171">
        <v>260.14</v>
      </c>
      <c r="K171">
        <v>135.36000000000001</v>
      </c>
      <c r="L171">
        <v>0.16</v>
      </c>
      <c r="M171">
        <f t="shared" si="16"/>
        <v>19.964799999999997</v>
      </c>
      <c r="P171">
        <f t="shared" si="17"/>
        <v>280.10479999999995</v>
      </c>
      <c r="R171">
        <f t="shared" si="18"/>
        <v>280.10479999999995</v>
      </c>
      <c r="S171" t="str">
        <f t="shared" si="15"/>
        <v>PENDIENTE</v>
      </c>
    </row>
    <row r="172" spans="1:23" hidden="1" x14ac:dyDescent="0.25">
      <c r="A172">
        <v>627</v>
      </c>
      <c r="B172" t="s">
        <v>61</v>
      </c>
      <c r="C172" t="s">
        <v>24</v>
      </c>
      <c r="D172" t="str">
        <f t="shared" si="14"/>
        <v>febrero</v>
      </c>
      <c r="E172" s="1">
        <v>44613</v>
      </c>
      <c r="F172" s="1">
        <v>44613</v>
      </c>
      <c r="G172" s="1">
        <f>Tabla2[[#This Row],[FECHA DE RECEPCION DE LA FACTURA]]+7</f>
        <v>44620</v>
      </c>
      <c r="H172">
        <v>7</v>
      </c>
      <c r="I172" t="s">
        <v>254</v>
      </c>
      <c r="J172">
        <v>301.92</v>
      </c>
      <c r="L172">
        <v>0</v>
      </c>
      <c r="M172">
        <f t="shared" si="16"/>
        <v>0</v>
      </c>
      <c r="P172">
        <f t="shared" si="17"/>
        <v>301.92</v>
      </c>
      <c r="R172">
        <f t="shared" si="18"/>
        <v>301.92</v>
      </c>
      <c r="S172" t="str">
        <f t="shared" si="15"/>
        <v>PENDIENTE</v>
      </c>
    </row>
    <row r="173" spans="1:23" hidden="1" x14ac:dyDescent="0.25">
      <c r="A173">
        <v>649</v>
      </c>
      <c r="B173" t="s">
        <v>61</v>
      </c>
      <c r="C173" t="s">
        <v>42</v>
      </c>
      <c r="D173" t="str">
        <f t="shared" si="14"/>
        <v>febrero</v>
      </c>
      <c r="E173" s="1">
        <v>44614</v>
      </c>
      <c r="F173" s="1">
        <v>44614</v>
      </c>
      <c r="G173" s="1">
        <f>Tabla2[[#This Row],[FECHA DE RECEPCION DE LA FACTURA]]+7</f>
        <v>44621</v>
      </c>
      <c r="H173">
        <v>7</v>
      </c>
      <c r="I173" t="s">
        <v>255</v>
      </c>
      <c r="J173">
        <v>93.9</v>
      </c>
      <c r="L173">
        <v>0</v>
      </c>
      <c r="M173">
        <f t="shared" si="16"/>
        <v>0</v>
      </c>
      <c r="P173">
        <f t="shared" si="17"/>
        <v>93.9</v>
      </c>
      <c r="R173">
        <f t="shared" si="18"/>
        <v>93.9</v>
      </c>
      <c r="S173" t="str">
        <f t="shared" si="15"/>
        <v>PENDIENTE</v>
      </c>
    </row>
    <row r="174" spans="1:23" hidden="1" x14ac:dyDescent="0.25">
      <c r="A174">
        <v>650</v>
      </c>
      <c r="B174" t="s">
        <v>61</v>
      </c>
      <c r="C174" t="s">
        <v>42</v>
      </c>
      <c r="D174" t="str">
        <f t="shared" si="14"/>
        <v>febrero</v>
      </c>
      <c r="E174" s="1">
        <v>44614</v>
      </c>
      <c r="F174" s="1">
        <v>44614</v>
      </c>
      <c r="G174" s="1">
        <f>Tabla2[[#This Row],[FECHA DE RECEPCION DE LA FACTURA]]+7</f>
        <v>44621</v>
      </c>
      <c r="H174">
        <v>7</v>
      </c>
      <c r="I174">
        <v>22022022</v>
      </c>
      <c r="J174">
        <v>2.2000000000000002</v>
      </c>
      <c r="L174">
        <v>0.16</v>
      </c>
      <c r="M174">
        <f t="shared" si="16"/>
        <v>0.35200000000000004</v>
      </c>
      <c r="P174">
        <f t="shared" si="17"/>
        <v>2.552</v>
      </c>
      <c r="R174">
        <f t="shared" si="18"/>
        <v>2.552</v>
      </c>
      <c r="S174" t="str">
        <f t="shared" si="15"/>
        <v>PENDIENTE</v>
      </c>
    </row>
    <row r="175" spans="1:23" hidden="1" x14ac:dyDescent="0.25">
      <c r="A175">
        <v>657</v>
      </c>
      <c r="B175" t="s">
        <v>61</v>
      </c>
      <c r="C175" t="s">
        <v>42</v>
      </c>
      <c r="D175" t="str">
        <f t="shared" si="14"/>
        <v>febrero</v>
      </c>
      <c r="E175" s="1">
        <v>44611</v>
      </c>
      <c r="F175" s="1">
        <v>44611</v>
      </c>
      <c r="G175" s="1">
        <f>Tabla2[[#This Row],[FECHA DE RECEPCION DE LA FACTURA]]+7</f>
        <v>44618</v>
      </c>
      <c r="H175">
        <v>7</v>
      </c>
      <c r="I175" t="s">
        <v>256</v>
      </c>
      <c r="J175">
        <v>34</v>
      </c>
      <c r="L175">
        <v>0</v>
      </c>
      <c r="M175">
        <f t="shared" si="16"/>
        <v>0</v>
      </c>
      <c r="P175">
        <f t="shared" si="17"/>
        <v>34</v>
      </c>
      <c r="R175">
        <f t="shared" si="18"/>
        <v>34</v>
      </c>
      <c r="S175" t="str">
        <f t="shared" si="15"/>
        <v>PENDIENTE</v>
      </c>
    </row>
    <row r="176" spans="1:23" hidden="1" x14ac:dyDescent="0.25">
      <c r="A176">
        <v>676</v>
      </c>
      <c r="B176" t="s">
        <v>61</v>
      </c>
      <c r="C176" t="s">
        <v>42</v>
      </c>
      <c r="D176" t="str">
        <f t="shared" si="14"/>
        <v>febrero</v>
      </c>
      <c r="E176" s="1">
        <v>44615</v>
      </c>
      <c r="F176" s="1">
        <v>44615</v>
      </c>
      <c r="G176" s="1">
        <f>Tabla2[[#This Row],[FECHA DE RECEPCION DE LA FACTURA]]+7</f>
        <v>44622</v>
      </c>
      <c r="H176">
        <v>7</v>
      </c>
      <c r="I176" t="s">
        <v>257</v>
      </c>
      <c r="J176">
        <v>64.95</v>
      </c>
      <c r="L176">
        <v>0</v>
      </c>
      <c r="M176">
        <f t="shared" si="16"/>
        <v>0</v>
      </c>
      <c r="P176">
        <f t="shared" si="17"/>
        <v>64.95</v>
      </c>
      <c r="R176">
        <f t="shared" si="18"/>
        <v>64.95</v>
      </c>
      <c r="S176" t="str">
        <f t="shared" si="15"/>
        <v>PENDIENTE</v>
      </c>
    </row>
    <row r="177" spans="1:19" hidden="1" x14ac:dyDescent="0.25">
      <c r="A177">
        <v>677</v>
      </c>
      <c r="B177" t="s">
        <v>61</v>
      </c>
      <c r="C177" t="s">
        <v>42</v>
      </c>
      <c r="D177" t="str">
        <f t="shared" si="14"/>
        <v>febrero</v>
      </c>
      <c r="E177" s="1">
        <v>44616</v>
      </c>
      <c r="F177" s="1">
        <v>44616</v>
      </c>
      <c r="G177" s="1">
        <f>Tabla2[[#This Row],[FECHA DE RECEPCION DE LA FACTURA]]+7</f>
        <v>44623</v>
      </c>
      <c r="H177">
        <v>7</v>
      </c>
      <c r="I177">
        <v>24022022</v>
      </c>
      <c r="J177">
        <v>107.78</v>
      </c>
      <c r="L177">
        <v>0</v>
      </c>
      <c r="M177">
        <f t="shared" si="16"/>
        <v>0</v>
      </c>
      <c r="P177">
        <f t="shared" si="17"/>
        <v>107.78</v>
      </c>
      <c r="R177">
        <f t="shared" si="18"/>
        <v>107.78</v>
      </c>
      <c r="S177" t="str">
        <f t="shared" si="15"/>
        <v>PENDIENTE</v>
      </c>
    </row>
    <row r="178" spans="1:19" hidden="1" x14ac:dyDescent="0.25">
      <c r="A178">
        <v>695</v>
      </c>
      <c r="B178" t="s">
        <v>61</v>
      </c>
      <c r="C178" t="s">
        <v>24</v>
      </c>
      <c r="D178" t="str">
        <f t="shared" si="14"/>
        <v>febrero</v>
      </c>
      <c r="E178" s="1">
        <v>44618</v>
      </c>
      <c r="F178" s="1">
        <v>44618</v>
      </c>
      <c r="G178" s="1">
        <f>Tabla2[[#This Row],[FECHA DE RECEPCION DE LA FACTURA]]+7</f>
        <v>44625</v>
      </c>
      <c r="H178">
        <v>7</v>
      </c>
      <c r="I178" t="s">
        <v>258</v>
      </c>
      <c r="J178">
        <v>1032</v>
      </c>
      <c r="L178">
        <v>0</v>
      </c>
      <c r="M178">
        <f t="shared" si="16"/>
        <v>0</v>
      </c>
      <c r="P178">
        <f t="shared" si="17"/>
        <v>1032</v>
      </c>
      <c r="R178">
        <f t="shared" si="18"/>
        <v>1032</v>
      </c>
      <c r="S178" t="str">
        <f t="shared" si="15"/>
        <v>PENDIENTE</v>
      </c>
    </row>
    <row r="179" spans="1:19" hidden="1" x14ac:dyDescent="0.25">
      <c r="A179">
        <v>696</v>
      </c>
      <c r="B179" t="s">
        <v>61</v>
      </c>
      <c r="C179" t="s">
        <v>24</v>
      </c>
      <c r="D179" t="str">
        <f t="shared" si="14"/>
        <v>febrero</v>
      </c>
      <c r="E179" s="1">
        <v>44618</v>
      </c>
      <c r="F179" s="1">
        <v>44618</v>
      </c>
      <c r="G179" s="1">
        <f>Tabla2[[#This Row],[FECHA DE RECEPCION DE LA FACTURA]]+7</f>
        <v>44625</v>
      </c>
      <c r="H179">
        <v>7</v>
      </c>
      <c r="I179" t="s">
        <v>259</v>
      </c>
      <c r="J179">
        <v>516</v>
      </c>
      <c r="L179">
        <v>0</v>
      </c>
      <c r="M179">
        <f t="shared" si="16"/>
        <v>0</v>
      </c>
      <c r="P179">
        <f t="shared" si="17"/>
        <v>516</v>
      </c>
      <c r="R179">
        <f t="shared" si="18"/>
        <v>516</v>
      </c>
      <c r="S179" t="str">
        <f t="shared" si="15"/>
        <v>PENDIENTE</v>
      </c>
    </row>
    <row r="180" spans="1:19" hidden="1" x14ac:dyDescent="0.25">
      <c r="A180">
        <v>707</v>
      </c>
      <c r="B180" t="s">
        <v>61</v>
      </c>
      <c r="C180" t="s">
        <v>24</v>
      </c>
      <c r="D180" t="str">
        <f t="shared" si="14"/>
        <v>febrero</v>
      </c>
      <c r="E180" s="1">
        <v>44617</v>
      </c>
      <c r="F180" s="1">
        <v>44617</v>
      </c>
      <c r="G180" s="1">
        <f>Tabla2[[#This Row],[FECHA DE RECEPCION DE LA FACTURA]]+7</f>
        <v>44624</v>
      </c>
      <c r="H180">
        <v>7</v>
      </c>
      <c r="I180" t="s">
        <v>260</v>
      </c>
      <c r="J180">
        <v>970.43</v>
      </c>
      <c r="K180">
        <v>908.84</v>
      </c>
      <c r="L180">
        <v>0.16</v>
      </c>
      <c r="M180">
        <f t="shared" si="16"/>
        <v>9.8543999999999876</v>
      </c>
      <c r="P180">
        <f t="shared" si="17"/>
        <v>980.28439999999989</v>
      </c>
      <c r="R180">
        <f t="shared" si="18"/>
        <v>980.28439999999989</v>
      </c>
      <c r="S180" t="str">
        <f t="shared" si="15"/>
        <v>PENDIENTE</v>
      </c>
    </row>
    <row r="181" spans="1:19" hidden="1" x14ac:dyDescent="0.25">
      <c r="A181">
        <v>708</v>
      </c>
      <c r="B181" t="s">
        <v>61</v>
      </c>
      <c r="C181" t="s">
        <v>24</v>
      </c>
      <c r="D181" t="str">
        <f t="shared" si="14"/>
        <v>febrero</v>
      </c>
      <c r="E181" s="1">
        <v>44617</v>
      </c>
      <c r="F181" s="1">
        <v>44617</v>
      </c>
      <c r="G181" s="1">
        <f>Tabla2[[#This Row],[FECHA DE RECEPCION DE LA FACTURA]]+7</f>
        <v>44624</v>
      </c>
      <c r="H181">
        <v>7</v>
      </c>
      <c r="I181" t="s">
        <v>261</v>
      </c>
      <c r="J181">
        <v>340.21</v>
      </c>
      <c r="K181">
        <v>195.28</v>
      </c>
      <c r="L181">
        <v>0.16</v>
      </c>
      <c r="M181">
        <f t="shared" si="16"/>
        <v>23.188799999999997</v>
      </c>
      <c r="P181">
        <f t="shared" si="17"/>
        <v>363.39879999999999</v>
      </c>
      <c r="R181">
        <f t="shared" si="18"/>
        <v>363.39879999999999</v>
      </c>
      <c r="S181" t="str">
        <f t="shared" si="15"/>
        <v>PENDIENTE</v>
      </c>
    </row>
    <row r="182" spans="1:19" hidden="1" x14ac:dyDescent="0.25">
      <c r="A182">
        <v>709</v>
      </c>
      <c r="B182" t="s">
        <v>61</v>
      </c>
      <c r="C182" t="s">
        <v>24</v>
      </c>
      <c r="D182" t="str">
        <f t="shared" si="14"/>
        <v>febrero</v>
      </c>
      <c r="E182" s="1">
        <v>44617</v>
      </c>
      <c r="F182" s="1">
        <v>44617</v>
      </c>
      <c r="G182" s="1">
        <f>Tabla2[[#This Row],[FECHA DE RECEPCION DE LA FACTURA]]+7</f>
        <v>44624</v>
      </c>
      <c r="H182">
        <v>7</v>
      </c>
      <c r="I182" t="s">
        <v>262</v>
      </c>
      <c r="J182">
        <v>680.38</v>
      </c>
      <c r="K182">
        <v>186.6</v>
      </c>
      <c r="L182">
        <v>0.16</v>
      </c>
      <c r="M182">
        <f t="shared" si="16"/>
        <v>79.004800000000003</v>
      </c>
      <c r="P182">
        <f t="shared" si="17"/>
        <v>759.38480000000004</v>
      </c>
      <c r="R182">
        <f t="shared" si="18"/>
        <v>759.38480000000004</v>
      </c>
      <c r="S182" t="str">
        <f t="shared" si="15"/>
        <v>PENDIENTE</v>
      </c>
    </row>
    <row r="183" spans="1:19" hidden="1" x14ac:dyDescent="0.25">
      <c r="A183">
        <v>710</v>
      </c>
      <c r="B183" t="s">
        <v>61</v>
      </c>
      <c r="C183" t="s">
        <v>24</v>
      </c>
      <c r="D183" t="str">
        <f t="shared" si="14"/>
        <v>febrero</v>
      </c>
      <c r="E183" s="1">
        <v>44617</v>
      </c>
      <c r="F183" s="1">
        <v>44617</v>
      </c>
      <c r="G183" s="1">
        <f>Tabla2[[#This Row],[FECHA DE RECEPCION DE LA FACTURA]]+7</f>
        <v>44624</v>
      </c>
      <c r="H183">
        <v>7</v>
      </c>
      <c r="I183" t="s">
        <v>263</v>
      </c>
      <c r="J183">
        <v>68</v>
      </c>
      <c r="L183">
        <v>0</v>
      </c>
      <c r="M183">
        <f t="shared" si="16"/>
        <v>0</v>
      </c>
      <c r="P183">
        <f t="shared" si="17"/>
        <v>68</v>
      </c>
      <c r="R183">
        <f t="shared" si="18"/>
        <v>68</v>
      </c>
      <c r="S183" t="str">
        <f t="shared" si="15"/>
        <v>PENDIENTE</v>
      </c>
    </row>
    <row r="184" spans="1:19" hidden="1" x14ac:dyDescent="0.25">
      <c r="A184">
        <v>711</v>
      </c>
      <c r="B184" t="s">
        <v>61</v>
      </c>
      <c r="C184" t="s">
        <v>24</v>
      </c>
      <c r="D184" t="str">
        <f t="shared" si="14"/>
        <v>febrero</v>
      </c>
      <c r="E184" s="1">
        <v>44617</v>
      </c>
      <c r="F184" s="1">
        <v>44617</v>
      </c>
      <c r="G184" s="1">
        <f>Tabla2[[#This Row],[FECHA DE RECEPCION DE LA FACTURA]]+7</f>
        <v>44624</v>
      </c>
      <c r="H184">
        <v>7</v>
      </c>
      <c r="I184" t="s">
        <v>264</v>
      </c>
      <c r="J184">
        <v>1591.68</v>
      </c>
      <c r="L184">
        <v>0</v>
      </c>
      <c r="M184">
        <f t="shared" si="16"/>
        <v>0</v>
      </c>
      <c r="P184">
        <f t="shared" si="17"/>
        <v>1591.68</v>
      </c>
      <c r="R184">
        <f t="shared" si="18"/>
        <v>1591.68</v>
      </c>
      <c r="S184" t="str">
        <f t="shared" si="15"/>
        <v>PENDIENTE</v>
      </c>
    </row>
    <row r="185" spans="1:19" hidden="1" x14ac:dyDescent="0.25">
      <c r="A185">
        <v>718</v>
      </c>
      <c r="B185" t="s">
        <v>61</v>
      </c>
      <c r="C185" t="s">
        <v>42</v>
      </c>
      <c r="D185" t="str">
        <f t="shared" si="14"/>
        <v>febrero</v>
      </c>
      <c r="E185" s="1">
        <v>44617</v>
      </c>
      <c r="F185" s="1">
        <v>44617</v>
      </c>
      <c r="G185" s="1">
        <f>Tabla2[[#This Row],[FECHA DE RECEPCION DE LA FACTURA]]+7</f>
        <v>44624</v>
      </c>
      <c r="H185">
        <v>7</v>
      </c>
      <c r="I185">
        <v>25022022</v>
      </c>
      <c r="J185">
        <v>186.57</v>
      </c>
      <c r="L185">
        <v>0</v>
      </c>
      <c r="M185">
        <f t="shared" si="16"/>
        <v>0</v>
      </c>
      <c r="P185">
        <f t="shared" si="17"/>
        <v>186.57</v>
      </c>
      <c r="R185">
        <f t="shared" si="18"/>
        <v>186.57</v>
      </c>
      <c r="S185" t="str">
        <f t="shared" si="15"/>
        <v>PENDIENTE</v>
      </c>
    </row>
    <row r="186" spans="1:19" hidden="1" x14ac:dyDescent="0.25">
      <c r="A186">
        <v>727</v>
      </c>
      <c r="B186" t="s">
        <v>61</v>
      </c>
      <c r="C186" t="s">
        <v>42</v>
      </c>
      <c r="D186" t="str">
        <f t="shared" si="14"/>
        <v>febrero</v>
      </c>
      <c r="E186" s="1">
        <v>44618</v>
      </c>
      <c r="F186" s="1">
        <v>44618</v>
      </c>
      <c r="G186" s="1">
        <f>Tabla2[[#This Row],[FECHA DE RECEPCION DE LA FACTURA]]+7</f>
        <v>44625</v>
      </c>
      <c r="H186">
        <v>7</v>
      </c>
      <c r="I186">
        <v>26022022</v>
      </c>
      <c r="J186">
        <v>358.66</v>
      </c>
      <c r="K186">
        <v>352.76</v>
      </c>
      <c r="L186">
        <v>0.16</v>
      </c>
      <c r="M186">
        <f t="shared" si="16"/>
        <v>0.9440000000000055</v>
      </c>
      <c r="P186">
        <f t="shared" si="17"/>
        <v>359.60400000000004</v>
      </c>
      <c r="R186">
        <f t="shared" si="18"/>
        <v>359.60400000000004</v>
      </c>
      <c r="S186" t="str">
        <f t="shared" si="15"/>
        <v>PENDIENTE</v>
      </c>
    </row>
    <row r="187" spans="1:19" hidden="1" x14ac:dyDescent="0.25">
      <c r="A187">
        <v>738</v>
      </c>
      <c r="B187" t="s">
        <v>61</v>
      </c>
      <c r="C187" t="s">
        <v>42</v>
      </c>
      <c r="D187" t="str">
        <f t="shared" si="14"/>
        <v>febrero</v>
      </c>
      <c r="E187" s="1">
        <v>44616</v>
      </c>
      <c r="F187" s="1">
        <v>44616</v>
      </c>
      <c r="G187" s="1">
        <f>Tabla2[[#This Row],[FECHA DE RECEPCION DE LA FACTURA]]+7</f>
        <v>44623</v>
      </c>
      <c r="H187">
        <v>7</v>
      </c>
      <c r="I187" t="s">
        <v>265</v>
      </c>
      <c r="J187">
        <v>389.5</v>
      </c>
      <c r="L187">
        <v>0</v>
      </c>
      <c r="M187">
        <f t="shared" si="16"/>
        <v>0</v>
      </c>
      <c r="P187">
        <f t="shared" si="17"/>
        <v>389.5</v>
      </c>
      <c r="R187">
        <f t="shared" si="18"/>
        <v>389.5</v>
      </c>
      <c r="S187" t="str">
        <f t="shared" si="15"/>
        <v>PENDIENTE</v>
      </c>
    </row>
    <row r="188" spans="1:19" hidden="1" x14ac:dyDescent="0.25">
      <c r="A188">
        <v>739</v>
      </c>
      <c r="B188" t="s">
        <v>61</v>
      </c>
      <c r="C188" t="s">
        <v>24</v>
      </c>
      <c r="D188" t="str">
        <f t="shared" si="14"/>
        <v>febrero</v>
      </c>
      <c r="E188" s="1">
        <v>44618</v>
      </c>
      <c r="F188" s="1">
        <v>44618</v>
      </c>
      <c r="G188" s="1">
        <f>Tabla2[[#This Row],[FECHA DE RECEPCION DE LA FACTURA]]+7</f>
        <v>44625</v>
      </c>
      <c r="H188">
        <v>7</v>
      </c>
      <c r="I188" t="s">
        <v>266</v>
      </c>
      <c r="J188">
        <v>52.1</v>
      </c>
      <c r="L188">
        <v>0</v>
      </c>
      <c r="M188">
        <f t="shared" si="16"/>
        <v>0</v>
      </c>
      <c r="P188">
        <f t="shared" si="17"/>
        <v>52.1</v>
      </c>
      <c r="R188">
        <f t="shared" si="18"/>
        <v>52.1</v>
      </c>
      <c r="S188" t="str">
        <f t="shared" si="15"/>
        <v>PENDIENTE</v>
      </c>
    </row>
    <row r="189" spans="1:19" hidden="1" x14ac:dyDescent="0.25">
      <c r="A189">
        <v>740</v>
      </c>
      <c r="B189" t="s">
        <v>61</v>
      </c>
      <c r="C189" t="s">
        <v>24</v>
      </c>
      <c r="D189" t="str">
        <f t="shared" si="14"/>
        <v>febrero</v>
      </c>
      <c r="E189" s="1">
        <v>44618</v>
      </c>
      <c r="F189" s="1">
        <v>44618</v>
      </c>
      <c r="G189" s="1">
        <f>Tabla2[[#This Row],[FECHA DE RECEPCION DE LA FACTURA]]+7</f>
        <v>44625</v>
      </c>
      <c r="H189">
        <v>7</v>
      </c>
      <c r="I189" t="s">
        <v>267</v>
      </c>
      <c r="J189">
        <v>697.48</v>
      </c>
      <c r="K189">
        <v>600.52</v>
      </c>
      <c r="L189">
        <v>0.16</v>
      </c>
      <c r="M189">
        <f t="shared" si="16"/>
        <v>15.513600000000006</v>
      </c>
      <c r="P189">
        <f t="shared" si="17"/>
        <v>712.99360000000001</v>
      </c>
      <c r="R189">
        <f t="shared" si="18"/>
        <v>712.99360000000001</v>
      </c>
      <c r="S189" t="str">
        <f t="shared" si="15"/>
        <v>PENDIENTE</v>
      </c>
    </row>
    <row r="190" spans="1:19" hidden="1" x14ac:dyDescent="0.25">
      <c r="A190">
        <v>5</v>
      </c>
      <c r="B190" t="s">
        <v>61</v>
      </c>
      <c r="C190" t="s">
        <v>24</v>
      </c>
      <c r="D190" t="str">
        <f t="shared" si="14"/>
        <v>marzo</v>
      </c>
      <c r="E190" s="1">
        <v>44621</v>
      </c>
      <c r="F190" s="1">
        <v>44621</v>
      </c>
      <c r="G190" s="1">
        <f>Tabla2[[#This Row],[FECHA DE RECEPCION DE LA FACTURA]]+7</f>
        <v>44628</v>
      </c>
      <c r="H190">
        <v>7</v>
      </c>
      <c r="I190" t="s">
        <v>268</v>
      </c>
      <c r="J190">
        <v>125.02</v>
      </c>
      <c r="K190">
        <v>52.2</v>
      </c>
      <c r="L190">
        <v>0.16</v>
      </c>
      <c r="M190">
        <f t="shared" si="16"/>
        <v>11.651199999999999</v>
      </c>
      <c r="P190">
        <f t="shared" si="17"/>
        <v>136.6712</v>
      </c>
      <c r="R190">
        <f t="shared" si="18"/>
        <v>136.6712</v>
      </c>
      <c r="S190" t="str">
        <f t="shared" si="15"/>
        <v>PENDIENTE</v>
      </c>
    </row>
    <row r="191" spans="1:19" hidden="1" x14ac:dyDescent="0.25">
      <c r="A191">
        <v>6</v>
      </c>
      <c r="B191" t="s">
        <v>61</v>
      </c>
      <c r="C191" t="s">
        <v>24</v>
      </c>
      <c r="D191" t="str">
        <f t="shared" si="14"/>
        <v>marzo</v>
      </c>
      <c r="E191" s="1">
        <v>44621</v>
      </c>
      <c r="F191" s="1">
        <v>44621</v>
      </c>
      <c r="G191" s="1">
        <f>Tabla2[[#This Row],[FECHA DE RECEPCION DE LA FACTURA]]+7</f>
        <v>44628</v>
      </c>
      <c r="H191">
        <v>7</v>
      </c>
      <c r="I191" t="s">
        <v>269</v>
      </c>
      <c r="J191">
        <v>3.96</v>
      </c>
      <c r="L191">
        <v>0</v>
      </c>
      <c r="M191">
        <f t="shared" si="16"/>
        <v>0</v>
      </c>
      <c r="P191">
        <f t="shared" si="17"/>
        <v>3.96</v>
      </c>
      <c r="R191">
        <f t="shared" si="18"/>
        <v>3.96</v>
      </c>
      <c r="S191" t="str">
        <f t="shared" si="15"/>
        <v>PENDIENTE</v>
      </c>
    </row>
    <row r="192" spans="1:19" hidden="1" x14ac:dyDescent="0.25">
      <c r="A192">
        <v>10</v>
      </c>
      <c r="B192" t="s">
        <v>61</v>
      </c>
      <c r="C192" t="s">
        <v>42</v>
      </c>
      <c r="D192" t="str">
        <f t="shared" si="14"/>
        <v>marzo</v>
      </c>
      <c r="E192" s="1">
        <v>44621</v>
      </c>
      <c r="F192" s="1">
        <v>44621</v>
      </c>
      <c r="G192" s="1">
        <f>Tabla2[[#This Row],[FECHA DE RECEPCION DE LA FACTURA]]+7</f>
        <v>44628</v>
      </c>
      <c r="H192">
        <v>7</v>
      </c>
      <c r="I192" t="s">
        <v>270</v>
      </c>
      <c r="J192">
        <v>80.64</v>
      </c>
      <c r="L192">
        <v>0</v>
      </c>
      <c r="M192">
        <f t="shared" si="16"/>
        <v>0</v>
      </c>
      <c r="P192">
        <f t="shared" si="17"/>
        <v>80.64</v>
      </c>
      <c r="R192">
        <f t="shared" si="18"/>
        <v>80.64</v>
      </c>
      <c r="S192" t="str">
        <f t="shared" si="15"/>
        <v>PENDIENTE</v>
      </c>
    </row>
    <row r="193" spans="1:23" hidden="1" x14ac:dyDescent="0.25">
      <c r="A193">
        <v>17</v>
      </c>
      <c r="B193" t="s">
        <v>61</v>
      </c>
      <c r="C193" t="s">
        <v>42</v>
      </c>
      <c r="D193" t="str">
        <f t="shared" si="14"/>
        <v>marzo</v>
      </c>
      <c r="E193" s="1">
        <v>44622</v>
      </c>
      <c r="F193" s="1">
        <v>44622</v>
      </c>
      <c r="G193" s="1">
        <f>Tabla2[[#This Row],[FECHA DE RECEPCION DE LA FACTURA]]+7</f>
        <v>44629</v>
      </c>
      <c r="H193">
        <v>7</v>
      </c>
      <c r="I193" t="s">
        <v>271</v>
      </c>
      <c r="J193">
        <v>148.16</v>
      </c>
      <c r="L193">
        <v>0</v>
      </c>
      <c r="M193">
        <f t="shared" si="16"/>
        <v>0</v>
      </c>
      <c r="P193">
        <f t="shared" si="17"/>
        <v>148.16</v>
      </c>
      <c r="R193">
        <f t="shared" si="18"/>
        <v>148.16</v>
      </c>
      <c r="S193" t="str">
        <f t="shared" si="15"/>
        <v>PENDIENTE</v>
      </c>
    </row>
    <row r="194" spans="1:23" hidden="1" x14ac:dyDescent="0.25">
      <c r="A194">
        <v>39</v>
      </c>
      <c r="B194" t="s">
        <v>61</v>
      </c>
      <c r="C194" t="s">
        <v>24</v>
      </c>
      <c r="D194" t="str">
        <f t="shared" ref="D194:D257" si="19">TEXT(E194,"MMMM")</f>
        <v>marzo</v>
      </c>
      <c r="E194" s="1">
        <v>44622</v>
      </c>
      <c r="F194" s="1">
        <v>44622</v>
      </c>
      <c r="G194" s="1">
        <f>Tabla2[[#This Row],[FECHA DE RECEPCION DE LA FACTURA]]+7</f>
        <v>44629</v>
      </c>
      <c r="H194">
        <v>7</v>
      </c>
      <c r="I194" t="s">
        <v>272</v>
      </c>
      <c r="J194">
        <v>1503.61</v>
      </c>
      <c r="K194">
        <v>1244.6099999999999</v>
      </c>
      <c r="L194">
        <v>0.16</v>
      </c>
      <c r="M194">
        <f t="shared" si="16"/>
        <v>41.44</v>
      </c>
      <c r="P194">
        <f t="shared" si="17"/>
        <v>1545.05</v>
      </c>
      <c r="R194">
        <f t="shared" si="18"/>
        <v>1545.05</v>
      </c>
      <c r="S194" t="str">
        <f t="shared" ref="S194:S257" si="20">IF(R194&gt;0.1,"PENDIENTE","PAGADO")</f>
        <v>PENDIENTE</v>
      </c>
    </row>
    <row r="195" spans="1:23" hidden="1" x14ac:dyDescent="0.25">
      <c r="A195">
        <v>40</v>
      </c>
      <c r="B195" t="s">
        <v>61</v>
      </c>
      <c r="C195" t="s">
        <v>24</v>
      </c>
      <c r="D195" t="str">
        <f t="shared" si="19"/>
        <v>marzo</v>
      </c>
      <c r="E195" s="1">
        <v>44622</v>
      </c>
      <c r="F195" s="1">
        <v>44622</v>
      </c>
      <c r="G195" s="1">
        <f>Tabla2[[#This Row],[FECHA DE RECEPCION DE LA FACTURA]]+7</f>
        <v>44629</v>
      </c>
      <c r="H195">
        <v>7</v>
      </c>
      <c r="I195" t="s">
        <v>273</v>
      </c>
      <c r="J195">
        <v>954.01</v>
      </c>
      <c r="K195">
        <v>878.36</v>
      </c>
      <c r="L195">
        <v>0.16</v>
      </c>
      <c r="M195">
        <f t="shared" si="16"/>
        <v>12.103999999999997</v>
      </c>
      <c r="P195">
        <f t="shared" si="17"/>
        <v>966.11400000000003</v>
      </c>
      <c r="R195">
        <f t="shared" si="18"/>
        <v>966.11400000000003</v>
      </c>
      <c r="S195" t="str">
        <f t="shared" si="20"/>
        <v>PENDIENTE</v>
      </c>
    </row>
    <row r="196" spans="1:23" hidden="1" x14ac:dyDescent="0.25">
      <c r="A196">
        <v>41</v>
      </c>
      <c r="B196" t="s">
        <v>61</v>
      </c>
      <c r="C196" t="s">
        <v>24</v>
      </c>
      <c r="D196" t="str">
        <f t="shared" si="19"/>
        <v>marzo</v>
      </c>
      <c r="E196" s="1">
        <v>44622</v>
      </c>
      <c r="F196" s="1">
        <v>44622</v>
      </c>
      <c r="G196" s="1">
        <f>Tabla2[[#This Row],[FECHA DE RECEPCION DE LA FACTURA]]+7</f>
        <v>44629</v>
      </c>
      <c r="H196">
        <v>7</v>
      </c>
      <c r="I196" t="s">
        <v>274</v>
      </c>
      <c r="J196">
        <v>323.01</v>
      </c>
      <c r="K196">
        <v>283.32</v>
      </c>
      <c r="L196">
        <v>0.16</v>
      </c>
      <c r="M196">
        <f t="shared" si="16"/>
        <v>6.3503999999999996</v>
      </c>
      <c r="P196">
        <f t="shared" si="17"/>
        <v>329.36039999999997</v>
      </c>
      <c r="R196">
        <f t="shared" si="18"/>
        <v>329.36039999999997</v>
      </c>
      <c r="S196" t="str">
        <f t="shared" si="20"/>
        <v>PENDIENTE</v>
      </c>
    </row>
    <row r="197" spans="1:23" hidden="1" x14ac:dyDescent="0.25">
      <c r="A197">
        <v>59</v>
      </c>
      <c r="B197" t="s">
        <v>61</v>
      </c>
      <c r="C197" t="s">
        <v>42</v>
      </c>
      <c r="D197" t="str">
        <f t="shared" si="19"/>
        <v>marzo</v>
      </c>
      <c r="E197" s="1">
        <v>44623</v>
      </c>
      <c r="F197" s="1">
        <v>44623</v>
      </c>
      <c r="G197" s="1">
        <f>Tabla2[[#This Row],[FECHA DE RECEPCION DE LA FACTURA]]+7</f>
        <v>44630</v>
      </c>
      <c r="H197">
        <v>7</v>
      </c>
      <c r="I197" t="s">
        <v>275</v>
      </c>
      <c r="J197">
        <v>59.7</v>
      </c>
      <c r="L197">
        <v>0</v>
      </c>
      <c r="M197">
        <f t="shared" si="16"/>
        <v>0</v>
      </c>
      <c r="P197">
        <f t="shared" si="17"/>
        <v>59.7</v>
      </c>
      <c r="R197">
        <f t="shared" si="18"/>
        <v>59.7</v>
      </c>
      <c r="S197" t="str">
        <f t="shared" si="20"/>
        <v>PENDIENTE</v>
      </c>
    </row>
    <row r="198" spans="1:23" hidden="1" x14ac:dyDescent="0.25">
      <c r="A198">
        <v>64</v>
      </c>
      <c r="B198" t="s">
        <v>61</v>
      </c>
      <c r="C198" t="s">
        <v>24</v>
      </c>
      <c r="D198" t="str">
        <f t="shared" si="19"/>
        <v>marzo</v>
      </c>
      <c r="E198" s="1">
        <v>44625</v>
      </c>
      <c r="F198" s="1">
        <v>44625</v>
      </c>
      <c r="G198" s="1">
        <f>Tabla2[[#This Row],[FECHA DE RECEPCION DE LA FACTURA]]+7</f>
        <v>44632</v>
      </c>
      <c r="H198">
        <v>7</v>
      </c>
      <c r="I198" t="s">
        <v>276</v>
      </c>
      <c r="J198">
        <v>83.18</v>
      </c>
      <c r="K198">
        <v>80</v>
      </c>
      <c r="L198">
        <v>0.16</v>
      </c>
      <c r="M198">
        <f t="shared" si="16"/>
        <v>0.50880000000000114</v>
      </c>
      <c r="P198">
        <f t="shared" si="17"/>
        <v>83.688800000000015</v>
      </c>
      <c r="R198">
        <f t="shared" si="18"/>
        <v>83.688800000000015</v>
      </c>
      <c r="S198" t="str">
        <f t="shared" si="20"/>
        <v>PENDIENTE</v>
      </c>
    </row>
    <row r="199" spans="1:23" hidden="1" x14ac:dyDescent="0.25">
      <c r="A199">
        <v>66</v>
      </c>
      <c r="B199" t="s">
        <v>61</v>
      </c>
      <c r="C199" t="s">
        <v>24</v>
      </c>
      <c r="D199" t="str">
        <f t="shared" si="19"/>
        <v>marzo</v>
      </c>
      <c r="E199" s="1">
        <v>44625</v>
      </c>
      <c r="F199" s="1">
        <v>44625</v>
      </c>
      <c r="G199" s="1">
        <f>Tabla2[[#This Row],[FECHA DE RECEPCION DE LA FACTURA]]+7</f>
        <v>44632</v>
      </c>
      <c r="H199">
        <v>7</v>
      </c>
      <c r="I199" t="s">
        <v>277</v>
      </c>
      <c r="J199">
        <v>634.78</v>
      </c>
      <c r="L199">
        <v>0</v>
      </c>
      <c r="M199">
        <f t="shared" si="16"/>
        <v>0</v>
      </c>
      <c r="O199">
        <v>19.39</v>
      </c>
      <c r="P199">
        <f t="shared" si="17"/>
        <v>615.39</v>
      </c>
      <c r="R199">
        <f t="shared" si="18"/>
        <v>615.39</v>
      </c>
      <c r="S199" t="str">
        <f t="shared" si="20"/>
        <v>PENDIENTE</v>
      </c>
      <c r="V199" t="s">
        <v>278</v>
      </c>
      <c r="W199">
        <v>44625</v>
      </c>
    </row>
    <row r="200" spans="1:23" hidden="1" x14ac:dyDescent="0.25">
      <c r="A200">
        <v>67</v>
      </c>
      <c r="B200" t="s">
        <v>61</v>
      </c>
      <c r="C200" t="s">
        <v>24</v>
      </c>
      <c r="D200" t="str">
        <f t="shared" si="19"/>
        <v>marzo</v>
      </c>
      <c r="E200" s="1">
        <v>44624</v>
      </c>
      <c r="F200" s="1">
        <v>44624</v>
      </c>
      <c r="G200" s="1">
        <f>Tabla2[[#This Row],[FECHA DE RECEPCION DE LA FACTURA]]+7</f>
        <v>44631</v>
      </c>
      <c r="H200">
        <v>7</v>
      </c>
      <c r="I200" t="s">
        <v>279</v>
      </c>
      <c r="J200">
        <v>190.32</v>
      </c>
      <c r="L200">
        <v>0</v>
      </c>
      <c r="M200">
        <f t="shared" si="16"/>
        <v>0</v>
      </c>
      <c r="P200">
        <f t="shared" si="17"/>
        <v>190.32</v>
      </c>
      <c r="R200">
        <f t="shared" si="18"/>
        <v>190.32</v>
      </c>
      <c r="S200" t="str">
        <f t="shared" si="20"/>
        <v>PENDIENTE</v>
      </c>
    </row>
    <row r="201" spans="1:23" hidden="1" x14ac:dyDescent="0.25">
      <c r="A201">
        <v>68</v>
      </c>
      <c r="B201" t="s">
        <v>61</v>
      </c>
      <c r="C201" t="s">
        <v>24</v>
      </c>
      <c r="D201" t="str">
        <f t="shared" si="19"/>
        <v>marzo</v>
      </c>
      <c r="E201" s="1">
        <v>44624</v>
      </c>
      <c r="F201" s="1">
        <v>44624</v>
      </c>
      <c r="G201" s="1">
        <f>Tabla2[[#This Row],[FECHA DE RECEPCION DE LA FACTURA]]+7</f>
        <v>44631</v>
      </c>
      <c r="H201">
        <v>7</v>
      </c>
      <c r="I201" t="s">
        <v>280</v>
      </c>
      <c r="J201">
        <v>25.27</v>
      </c>
      <c r="K201">
        <v>7.56</v>
      </c>
      <c r="L201">
        <v>0.16</v>
      </c>
      <c r="M201">
        <f t="shared" si="16"/>
        <v>2.8336000000000001</v>
      </c>
      <c r="O201">
        <v>0.63</v>
      </c>
      <c r="P201">
        <f t="shared" si="17"/>
        <v>27.473600000000001</v>
      </c>
      <c r="R201">
        <f t="shared" si="18"/>
        <v>27.473600000000001</v>
      </c>
      <c r="S201" t="str">
        <f t="shared" si="20"/>
        <v>PENDIENTE</v>
      </c>
      <c r="V201" t="s">
        <v>281</v>
      </c>
      <c r="W201">
        <v>44625</v>
      </c>
    </row>
    <row r="202" spans="1:23" hidden="1" x14ac:dyDescent="0.25">
      <c r="A202">
        <v>69</v>
      </c>
      <c r="B202" t="s">
        <v>61</v>
      </c>
      <c r="C202" t="s">
        <v>24</v>
      </c>
      <c r="D202" t="str">
        <f t="shared" si="19"/>
        <v>marzo</v>
      </c>
      <c r="E202" s="1">
        <v>44624</v>
      </c>
      <c r="F202" s="1">
        <v>44624</v>
      </c>
      <c r="G202" s="1">
        <f>Tabla2[[#This Row],[FECHA DE RECEPCION DE LA FACTURA]]+7</f>
        <v>44631</v>
      </c>
      <c r="H202">
        <v>7</v>
      </c>
      <c r="I202" t="s">
        <v>282</v>
      </c>
      <c r="J202">
        <v>185.2</v>
      </c>
      <c r="K202">
        <v>38</v>
      </c>
      <c r="L202">
        <v>0.16</v>
      </c>
      <c r="M202">
        <f t="shared" si="16"/>
        <v>23.552</v>
      </c>
      <c r="P202">
        <f t="shared" si="17"/>
        <v>208.75199999999998</v>
      </c>
      <c r="R202">
        <f t="shared" si="18"/>
        <v>208.75199999999998</v>
      </c>
      <c r="S202" t="str">
        <f t="shared" si="20"/>
        <v>PENDIENTE</v>
      </c>
    </row>
    <row r="203" spans="1:23" hidden="1" x14ac:dyDescent="0.25">
      <c r="A203">
        <v>70</v>
      </c>
      <c r="B203" t="s">
        <v>61</v>
      </c>
      <c r="C203" t="s">
        <v>24</v>
      </c>
      <c r="D203" t="str">
        <f t="shared" si="19"/>
        <v>marzo</v>
      </c>
      <c r="E203" s="1">
        <v>44624</v>
      </c>
      <c r="F203" s="1">
        <v>44624</v>
      </c>
      <c r="G203" s="1">
        <f>Tabla2[[#This Row],[FECHA DE RECEPCION DE LA FACTURA]]+7</f>
        <v>44631</v>
      </c>
      <c r="H203">
        <v>7</v>
      </c>
      <c r="I203" t="s">
        <v>283</v>
      </c>
      <c r="J203">
        <v>454</v>
      </c>
      <c r="K203">
        <v>338.04</v>
      </c>
      <c r="L203">
        <v>0.16</v>
      </c>
      <c r="M203">
        <f t="shared" si="16"/>
        <v>18.553599999999996</v>
      </c>
      <c r="P203">
        <f t="shared" si="17"/>
        <v>472.55360000000002</v>
      </c>
      <c r="R203">
        <f t="shared" si="18"/>
        <v>472.55360000000002</v>
      </c>
      <c r="S203" t="str">
        <f t="shared" si="20"/>
        <v>PENDIENTE</v>
      </c>
    </row>
    <row r="204" spans="1:23" hidden="1" x14ac:dyDescent="0.25">
      <c r="A204">
        <v>80</v>
      </c>
      <c r="B204" t="s">
        <v>61</v>
      </c>
      <c r="C204" t="s">
        <v>42</v>
      </c>
      <c r="D204" t="str">
        <f t="shared" si="19"/>
        <v>marzo</v>
      </c>
      <c r="E204" s="1">
        <v>44624</v>
      </c>
      <c r="F204" s="1">
        <v>44624</v>
      </c>
      <c r="G204" s="1">
        <f>Tabla2[[#This Row],[FECHA DE RECEPCION DE LA FACTURA]]+7</f>
        <v>44631</v>
      </c>
      <c r="H204">
        <v>7</v>
      </c>
      <c r="I204" t="s">
        <v>284</v>
      </c>
      <c r="J204">
        <v>96.02</v>
      </c>
      <c r="L204">
        <v>0.16</v>
      </c>
      <c r="M204">
        <f t="shared" si="16"/>
        <v>15.363199999999999</v>
      </c>
      <c r="P204">
        <f t="shared" si="17"/>
        <v>111.38319999999999</v>
      </c>
      <c r="R204">
        <f t="shared" si="18"/>
        <v>111.38319999999999</v>
      </c>
      <c r="S204" t="str">
        <f t="shared" si="20"/>
        <v>PENDIENTE</v>
      </c>
    </row>
    <row r="205" spans="1:23" hidden="1" x14ac:dyDescent="0.25">
      <c r="A205">
        <v>86</v>
      </c>
      <c r="B205" t="s">
        <v>61</v>
      </c>
      <c r="C205" t="s">
        <v>42</v>
      </c>
      <c r="D205" t="str">
        <f t="shared" si="19"/>
        <v>marzo</v>
      </c>
      <c r="E205" s="1">
        <v>44625</v>
      </c>
      <c r="F205" s="1">
        <v>44625</v>
      </c>
      <c r="G205" s="1">
        <f>Tabla2[[#This Row],[FECHA DE RECEPCION DE LA FACTURA]]+7</f>
        <v>44632</v>
      </c>
      <c r="H205">
        <v>7</v>
      </c>
      <c r="I205" t="s">
        <v>285</v>
      </c>
      <c r="J205">
        <v>255.01</v>
      </c>
      <c r="L205">
        <v>0</v>
      </c>
      <c r="M205">
        <f t="shared" si="16"/>
        <v>0</v>
      </c>
      <c r="P205">
        <f t="shared" si="17"/>
        <v>255.01</v>
      </c>
      <c r="R205">
        <f t="shared" si="18"/>
        <v>255.01</v>
      </c>
      <c r="S205" t="str">
        <f t="shared" si="20"/>
        <v>PENDIENTE</v>
      </c>
    </row>
    <row r="206" spans="1:23" hidden="1" x14ac:dyDescent="0.25">
      <c r="A206">
        <v>90</v>
      </c>
      <c r="B206" t="s">
        <v>61</v>
      </c>
      <c r="C206" t="s">
        <v>24</v>
      </c>
      <c r="D206" t="str">
        <f t="shared" si="19"/>
        <v>marzo</v>
      </c>
      <c r="E206" s="1">
        <v>44625</v>
      </c>
      <c r="F206" s="1">
        <v>44625</v>
      </c>
      <c r="G206" s="1">
        <f>Tabla2[[#This Row],[FECHA DE RECEPCION DE LA FACTURA]]+7</f>
        <v>44632</v>
      </c>
      <c r="H206">
        <v>7</v>
      </c>
      <c r="I206" t="s">
        <v>286</v>
      </c>
      <c r="J206">
        <v>1996.59</v>
      </c>
      <c r="K206">
        <v>1127.24</v>
      </c>
      <c r="L206">
        <v>0.16</v>
      </c>
      <c r="M206">
        <f t="shared" si="16"/>
        <v>139.09599999999998</v>
      </c>
      <c r="O206">
        <v>2.42</v>
      </c>
      <c r="P206">
        <f t="shared" si="17"/>
        <v>2133.2659999999996</v>
      </c>
      <c r="R206">
        <f t="shared" si="18"/>
        <v>2133.2659999999996</v>
      </c>
      <c r="S206" t="str">
        <f t="shared" si="20"/>
        <v>PENDIENTE</v>
      </c>
      <c r="V206" t="s">
        <v>287</v>
      </c>
      <c r="W206">
        <v>44625</v>
      </c>
    </row>
    <row r="207" spans="1:23" hidden="1" x14ac:dyDescent="0.25">
      <c r="A207">
        <v>91</v>
      </c>
      <c r="B207" t="s">
        <v>61</v>
      </c>
      <c r="C207" t="s">
        <v>42</v>
      </c>
      <c r="D207" t="str">
        <f t="shared" si="19"/>
        <v>marzo</v>
      </c>
      <c r="E207" s="1">
        <v>44623</v>
      </c>
      <c r="F207" s="1">
        <v>44623</v>
      </c>
      <c r="G207" s="1">
        <f>Tabla2[[#This Row],[FECHA DE RECEPCION DE LA FACTURA]]+7</f>
        <v>44630</v>
      </c>
      <c r="H207">
        <v>7</v>
      </c>
      <c r="I207" t="s">
        <v>288</v>
      </c>
      <c r="J207">
        <v>1142.5</v>
      </c>
      <c r="L207">
        <v>0</v>
      </c>
      <c r="M207">
        <f t="shared" si="16"/>
        <v>0</v>
      </c>
      <c r="P207">
        <f t="shared" si="17"/>
        <v>1142.5</v>
      </c>
      <c r="R207">
        <f t="shared" si="18"/>
        <v>1142.5</v>
      </c>
      <c r="S207" t="str">
        <f t="shared" si="20"/>
        <v>PENDIENTE</v>
      </c>
    </row>
    <row r="208" spans="1:23" hidden="1" x14ac:dyDescent="0.25">
      <c r="A208">
        <v>92</v>
      </c>
      <c r="B208" t="s">
        <v>61</v>
      </c>
      <c r="C208" t="s">
        <v>42</v>
      </c>
      <c r="D208" t="str">
        <f t="shared" si="19"/>
        <v>marzo</v>
      </c>
      <c r="E208" s="1">
        <v>44624</v>
      </c>
      <c r="F208" s="1">
        <v>44624</v>
      </c>
      <c r="G208" s="1">
        <f>Tabla2[[#This Row],[FECHA DE RECEPCION DE LA FACTURA]]+7</f>
        <v>44631</v>
      </c>
      <c r="H208">
        <v>7</v>
      </c>
      <c r="I208">
        <v>4032022</v>
      </c>
      <c r="J208">
        <v>165.41</v>
      </c>
      <c r="L208">
        <v>0</v>
      </c>
      <c r="M208">
        <f t="shared" si="16"/>
        <v>0</v>
      </c>
      <c r="P208">
        <f t="shared" si="17"/>
        <v>165.41</v>
      </c>
      <c r="R208">
        <f t="shared" si="18"/>
        <v>165.41</v>
      </c>
      <c r="S208" t="str">
        <f t="shared" si="20"/>
        <v>PENDIENTE</v>
      </c>
    </row>
    <row r="209" spans="1:23" hidden="1" x14ac:dyDescent="0.25">
      <c r="A209">
        <v>128</v>
      </c>
      <c r="B209" t="s">
        <v>61</v>
      </c>
      <c r="C209" t="s">
        <v>42</v>
      </c>
      <c r="D209" t="str">
        <f t="shared" si="19"/>
        <v>marzo</v>
      </c>
      <c r="E209" s="1">
        <v>44629</v>
      </c>
      <c r="F209" s="1">
        <v>44629</v>
      </c>
      <c r="G209" s="1">
        <f>Tabla2[[#This Row],[FECHA DE RECEPCION DE LA FACTURA]]+7</f>
        <v>44636</v>
      </c>
      <c r="H209">
        <v>7</v>
      </c>
      <c r="I209" t="s">
        <v>289</v>
      </c>
      <c r="J209">
        <v>46.71</v>
      </c>
      <c r="K209">
        <v>42.77</v>
      </c>
      <c r="L209">
        <v>0.16</v>
      </c>
      <c r="M209">
        <f t="shared" si="16"/>
        <v>0.63039999999999963</v>
      </c>
      <c r="P209">
        <f t="shared" si="17"/>
        <v>47.340400000000002</v>
      </c>
      <c r="R209">
        <f t="shared" si="18"/>
        <v>47.340400000000002</v>
      </c>
      <c r="S209" t="str">
        <f t="shared" si="20"/>
        <v>PENDIENTE</v>
      </c>
    </row>
    <row r="210" spans="1:23" hidden="1" x14ac:dyDescent="0.25">
      <c r="A210">
        <v>129</v>
      </c>
      <c r="B210" t="s">
        <v>61</v>
      </c>
      <c r="C210" t="s">
        <v>42</v>
      </c>
      <c r="D210" t="str">
        <f t="shared" si="19"/>
        <v>marzo</v>
      </c>
      <c r="E210" s="1">
        <v>44628</v>
      </c>
      <c r="F210" s="1">
        <v>44628</v>
      </c>
      <c r="G210" s="1">
        <f>Tabla2[[#This Row],[FECHA DE RECEPCION DE LA FACTURA]]+7</f>
        <v>44635</v>
      </c>
      <c r="H210">
        <v>7</v>
      </c>
      <c r="I210" t="s">
        <v>290</v>
      </c>
      <c r="J210">
        <v>118.36</v>
      </c>
      <c r="L210">
        <v>0</v>
      </c>
      <c r="M210">
        <f t="shared" si="16"/>
        <v>0</v>
      </c>
      <c r="P210">
        <f t="shared" si="17"/>
        <v>118.36</v>
      </c>
      <c r="R210">
        <f t="shared" si="18"/>
        <v>118.36</v>
      </c>
      <c r="S210" t="str">
        <f t="shared" si="20"/>
        <v>PENDIENTE</v>
      </c>
    </row>
    <row r="211" spans="1:23" hidden="1" x14ac:dyDescent="0.25">
      <c r="A211">
        <v>147</v>
      </c>
      <c r="B211" t="s">
        <v>61</v>
      </c>
      <c r="C211" t="s">
        <v>24</v>
      </c>
      <c r="D211" t="str">
        <f t="shared" si="19"/>
        <v>marzo</v>
      </c>
      <c r="E211" s="1">
        <v>44628</v>
      </c>
      <c r="F211" s="1">
        <v>44628</v>
      </c>
      <c r="G211" s="1">
        <f>Tabla2[[#This Row],[FECHA DE RECEPCION DE LA FACTURA]]+7</f>
        <v>44635</v>
      </c>
      <c r="H211">
        <v>7</v>
      </c>
      <c r="I211" t="s">
        <v>291</v>
      </c>
      <c r="J211">
        <v>337.34</v>
      </c>
      <c r="K211">
        <v>304.16000000000003</v>
      </c>
      <c r="L211">
        <v>0.16</v>
      </c>
      <c r="M211">
        <f t="shared" si="16"/>
        <v>5.3087999999999917</v>
      </c>
      <c r="P211">
        <f t="shared" si="17"/>
        <v>342.64879999999999</v>
      </c>
      <c r="R211">
        <f t="shared" si="18"/>
        <v>342.64879999999999</v>
      </c>
      <c r="S211" t="str">
        <f t="shared" si="20"/>
        <v>PENDIENTE</v>
      </c>
    </row>
    <row r="212" spans="1:23" hidden="1" x14ac:dyDescent="0.25">
      <c r="A212">
        <v>148</v>
      </c>
      <c r="B212" t="s">
        <v>61</v>
      </c>
      <c r="C212" t="s">
        <v>24</v>
      </c>
      <c r="D212" t="str">
        <f t="shared" si="19"/>
        <v>marzo</v>
      </c>
      <c r="E212" s="1">
        <v>44628</v>
      </c>
      <c r="F212" s="1">
        <v>44628</v>
      </c>
      <c r="G212" s="1">
        <f>Tabla2[[#This Row],[FECHA DE RECEPCION DE LA FACTURA]]+7</f>
        <v>44635</v>
      </c>
      <c r="H212">
        <v>7</v>
      </c>
      <c r="I212" t="s">
        <v>292</v>
      </c>
      <c r="J212">
        <v>593.01</v>
      </c>
      <c r="K212">
        <v>419.07</v>
      </c>
      <c r="L212">
        <v>0.16</v>
      </c>
      <c r="M212">
        <f t="shared" si="16"/>
        <v>27.830400000000001</v>
      </c>
      <c r="O212">
        <v>1.48</v>
      </c>
      <c r="P212">
        <f t="shared" si="17"/>
        <v>619.36040000000003</v>
      </c>
      <c r="R212">
        <f t="shared" si="18"/>
        <v>619.36040000000003</v>
      </c>
      <c r="S212" t="str">
        <f t="shared" si="20"/>
        <v>PENDIENTE</v>
      </c>
      <c r="V212" t="s">
        <v>293</v>
      </c>
      <c r="W212">
        <v>44628</v>
      </c>
    </row>
    <row r="213" spans="1:23" hidden="1" x14ac:dyDescent="0.25">
      <c r="A213">
        <v>149</v>
      </c>
      <c r="B213" t="s">
        <v>61</v>
      </c>
      <c r="C213" t="s">
        <v>24</v>
      </c>
      <c r="D213" t="str">
        <f t="shared" si="19"/>
        <v>marzo</v>
      </c>
      <c r="E213" s="1">
        <v>44628</v>
      </c>
      <c r="F213" s="1">
        <v>44628</v>
      </c>
      <c r="G213" s="1">
        <f>Tabla2[[#This Row],[FECHA DE RECEPCION DE LA FACTURA]]+7</f>
        <v>44635</v>
      </c>
      <c r="H213">
        <v>7</v>
      </c>
      <c r="I213" t="s">
        <v>294</v>
      </c>
      <c r="J213">
        <v>21.12</v>
      </c>
      <c r="L213">
        <v>0</v>
      </c>
      <c r="M213">
        <f t="shared" si="16"/>
        <v>0</v>
      </c>
      <c r="P213">
        <f t="shared" si="17"/>
        <v>21.12</v>
      </c>
      <c r="R213">
        <f t="shared" si="18"/>
        <v>21.12</v>
      </c>
      <c r="S213" t="str">
        <f t="shared" si="20"/>
        <v>PENDIENTE</v>
      </c>
    </row>
    <row r="214" spans="1:23" hidden="1" x14ac:dyDescent="0.25">
      <c r="A214">
        <v>150</v>
      </c>
      <c r="B214" t="s">
        <v>61</v>
      </c>
      <c r="C214" t="s">
        <v>24</v>
      </c>
      <c r="D214" t="str">
        <f t="shared" si="19"/>
        <v>marzo</v>
      </c>
      <c r="E214" s="1">
        <v>44628</v>
      </c>
      <c r="F214" s="1">
        <v>44628</v>
      </c>
      <c r="G214" s="1">
        <f>Tabla2[[#This Row],[FECHA DE RECEPCION DE LA FACTURA]]+7</f>
        <v>44635</v>
      </c>
      <c r="H214">
        <v>7</v>
      </c>
      <c r="I214" t="s">
        <v>295</v>
      </c>
      <c r="J214">
        <v>55.08</v>
      </c>
      <c r="K214">
        <v>33.99</v>
      </c>
      <c r="L214">
        <v>0.16</v>
      </c>
      <c r="M214">
        <f t="shared" si="16"/>
        <v>3.3743999999999996</v>
      </c>
      <c r="P214">
        <f t="shared" si="17"/>
        <v>58.4544</v>
      </c>
      <c r="R214">
        <f t="shared" si="18"/>
        <v>58.4544</v>
      </c>
      <c r="S214" t="str">
        <f t="shared" si="20"/>
        <v>PENDIENTE</v>
      </c>
    </row>
    <row r="215" spans="1:23" hidden="1" x14ac:dyDescent="0.25">
      <c r="A215">
        <v>151</v>
      </c>
      <c r="B215" t="s">
        <v>61</v>
      </c>
      <c r="C215" t="s">
        <v>24</v>
      </c>
      <c r="D215" t="str">
        <f t="shared" si="19"/>
        <v>marzo</v>
      </c>
      <c r="E215" s="1">
        <v>44628</v>
      </c>
      <c r="F215" s="1">
        <v>44628</v>
      </c>
      <c r="G215" s="1">
        <f>Tabla2[[#This Row],[FECHA DE RECEPCION DE LA FACTURA]]+7</f>
        <v>44635</v>
      </c>
      <c r="H215">
        <v>7</v>
      </c>
      <c r="I215" t="s">
        <v>296</v>
      </c>
      <c r="J215">
        <v>2245.9899999999998</v>
      </c>
      <c r="K215">
        <v>2112.31</v>
      </c>
      <c r="L215">
        <v>0.16</v>
      </c>
      <c r="M215">
        <f t="shared" si="16"/>
        <v>21.388799999999975</v>
      </c>
      <c r="P215">
        <f t="shared" si="17"/>
        <v>2267.3788</v>
      </c>
      <c r="R215">
        <f t="shared" si="18"/>
        <v>2267.3788</v>
      </c>
      <c r="S215" t="str">
        <f t="shared" si="20"/>
        <v>PENDIENTE</v>
      </c>
    </row>
    <row r="216" spans="1:23" hidden="1" x14ac:dyDescent="0.25">
      <c r="A216">
        <v>162</v>
      </c>
      <c r="B216" t="s">
        <v>61</v>
      </c>
      <c r="C216" t="s">
        <v>24</v>
      </c>
      <c r="D216" t="str">
        <f t="shared" si="19"/>
        <v>marzo</v>
      </c>
      <c r="E216" s="1">
        <v>44628</v>
      </c>
      <c r="F216" s="1">
        <v>44628</v>
      </c>
      <c r="G216" s="1">
        <f>Tabla2[[#This Row],[FECHA DE RECEPCION DE LA FACTURA]]+7</f>
        <v>44635</v>
      </c>
      <c r="H216">
        <v>7</v>
      </c>
      <c r="I216" t="s">
        <v>297</v>
      </c>
      <c r="J216">
        <v>266.02</v>
      </c>
      <c r="L216">
        <v>0</v>
      </c>
      <c r="M216">
        <f t="shared" si="16"/>
        <v>0</v>
      </c>
      <c r="P216">
        <f t="shared" si="17"/>
        <v>266.02</v>
      </c>
      <c r="R216">
        <f t="shared" si="18"/>
        <v>266.02</v>
      </c>
      <c r="S216" t="str">
        <f t="shared" si="20"/>
        <v>PENDIENTE</v>
      </c>
    </row>
    <row r="217" spans="1:23" hidden="1" x14ac:dyDescent="0.25">
      <c r="A217">
        <v>175</v>
      </c>
      <c r="B217" t="s">
        <v>61</v>
      </c>
      <c r="C217" t="s">
        <v>24</v>
      </c>
      <c r="D217" t="str">
        <f t="shared" si="19"/>
        <v>marzo</v>
      </c>
      <c r="E217" s="1">
        <v>44630</v>
      </c>
      <c r="F217" s="1">
        <v>44630</v>
      </c>
      <c r="G217" s="1">
        <f>Tabla2[[#This Row],[FECHA DE RECEPCION DE LA FACTURA]]+7</f>
        <v>44637</v>
      </c>
      <c r="H217">
        <v>7</v>
      </c>
      <c r="I217" t="s">
        <v>298</v>
      </c>
      <c r="J217">
        <v>568.20000000000005</v>
      </c>
      <c r="L217">
        <v>0</v>
      </c>
      <c r="M217">
        <f t="shared" si="16"/>
        <v>0</v>
      </c>
      <c r="P217">
        <f t="shared" si="17"/>
        <v>568.20000000000005</v>
      </c>
      <c r="R217">
        <f t="shared" si="18"/>
        <v>568.20000000000005</v>
      </c>
      <c r="S217" t="str">
        <f t="shared" si="20"/>
        <v>PENDIENTE</v>
      </c>
    </row>
    <row r="218" spans="1:23" hidden="1" x14ac:dyDescent="0.25">
      <c r="A218">
        <v>176</v>
      </c>
      <c r="B218" t="s">
        <v>61</v>
      </c>
      <c r="C218" t="s">
        <v>24</v>
      </c>
      <c r="D218" t="str">
        <f t="shared" si="19"/>
        <v>marzo</v>
      </c>
      <c r="E218" s="1">
        <v>44630</v>
      </c>
      <c r="F218" s="1">
        <v>44630</v>
      </c>
      <c r="G218" s="1">
        <f>Tabla2[[#This Row],[FECHA DE RECEPCION DE LA FACTURA]]+7</f>
        <v>44637</v>
      </c>
      <c r="H218">
        <v>7</v>
      </c>
      <c r="I218" t="s">
        <v>299</v>
      </c>
      <c r="J218">
        <v>302.04000000000002</v>
      </c>
      <c r="L218">
        <v>0</v>
      </c>
      <c r="M218">
        <f t="shared" si="16"/>
        <v>0</v>
      </c>
      <c r="P218">
        <f t="shared" si="17"/>
        <v>302.04000000000002</v>
      </c>
      <c r="R218">
        <f t="shared" si="18"/>
        <v>302.04000000000002</v>
      </c>
      <c r="S218" t="str">
        <f t="shared" si="20"/>
        <v>PENDIENTE</v>
      </c>
    </row>
    <row r="219" spans="1:23" hidden="1" x14ac:dyDescent="0.25">
      <c r="A219">
        <v>183</v>
      </c>
      <c r="B219" t="s">
        <v>61</v>
      </c>
      <c r="C219" t="s">
        <v>42</v>
      </c>
      <c r="D219" t="str">
        <f t="shared" si="19"/>
        <v>marzo</v>
      </c>
      <c r="E219" s="1">
        <v>44630</v>
      </c>
      <c r="F219" s="1">
        <v>44630</v>
      </c>
      <c r="G219" s="1">
        <f>Tabla2[[#This Row],[FECHA DE RECEPCION DE LA FACTURA]]+7</f>
        <v>44637</v>
      </c>
      <c r="H219">
        <v>7</v>
      </c>
      <c r="I219" t="s">
        <v>300</v>
      </c>
      <c r="J219">
        <v>83.68</v>
      </c>
      <c r="L219">
        <v>0</v>
      </c>
      <c r="M219">
        <f t="shared" si="16"/>
        <v>0</v>
      </c>
      <c r="P219">
        <f t="shared" si="17"/>
        <v>83.68</v>
      </c>
      <c r="R219">
        <f t="shared" si="18"/>
        <v>83.68</v>
      </c>
      <c r="S219" t="str">
        <f t="shared" si="20"/>
        <v>PENDIENTE</v>
      </c>
    </row>
    <row r="220" spans="1:23" hidden="1" x14ac:dyDescent="0.25">
      <c r="A220">
        <v>192</v>
      </c>
      <c r="B220" t="s">
        <v>61</v>
      </c>
      <c r="C220" t="s">
        <v>42</v>
      </c>
      <c r="D220" t="str">
        <f t="shared" si="19"/>
        <v>marzo</v>
      </c>
      <c r="E220" s="1">
        <v>44631</v>
      </c>
      <c r="F220" s="1">
        <v>44631</v>
      </c>
      <c r="G220" s="1">
        <f>Tabla2[[#This Row],[FECHA DE RECEPCION DE LA FACTURA]]+7</f>
        <v>44638</v>
      </c>
      <c r="H220">
        <v>7</v>
      </c>
      <c r="I220" t="s">
        <v>301</v>
      </c>
      <c r="J220">
        <v>118.88</v>
      </c>
      <c r="L220">
        <v>0</v>
      </c>
      <c r="M220">
        <f t="shared" si="16"/>
        <v>0</v>
      </c>
      <c r="P220">
        <f t="shared" si="17"/>
        <v>118.88</v>
      </c>
      <c r="R220">
        <f t="shared" si="18"/>
        <v>118.88</v>
      </c>
      <c r="S220" t="str">
        <f t="shared" si="20"/>
        <v>PENDIENTE</v>
      </c>
    </row>
    <row r="221" spans="1:23" hidden="1" x14ac:dyDescent="0.25">
      <c r="A221">
        <v>201</v>
      </c>
      <c r="B221" t="s">
        <v>61</v>
      </c>
      <c r="C221" t="s">
        <v>24</v>
      </c>
      <c r="D221" t="str">
        <f t="shared" si="19"/>
        <v>marzo</v>
      </c>
      <c r="E221" s="1">
        <v>44631</v>
      </c>
      <c r="F221" s="1">
        <v>44631</v>
      </c>
      <c r="G221" s="1">
        <f>Tabla2[[#This Row],[FECHA DE RECEPCION DE LA FACTURA]]+7</f>
        <v>44638</v>
      </c>
      <c r="H221">
        <v>7</v>
      </c>
      <c r="I221" t="s">
        <v>302</v>
      </c>
      <c r="J221">
        <v>191.47</v>
      </c>
      <c r="L221">
        <v>0</v>
      </c>
      <c r="M221">
        <f t="shared" si="16"/>
        <v>0</v>
      </c>
      <c r="P221">
        <f t="shared" si="17"/>
        <v>191.47</v>
      </c>
      <c r="R221">
        <f t="shared" si="18"/>
        <v>191.47</v>
      </c>
      <c r="S221" t="str">
        <f t="shared" si="20"/>
        <v>PENDIENTE</v>
      </c>
    </row>
    <row r="222" spans="1:23" hidden="1" x14ac:dyDescent="0.25">
      <c r="A222">
        <v>202</v>
      </c>
      <c r="B222" t="s">
        <v>61</v>
      </c>
      <c r="C222" t="s">
        <v>24</v>
      </c>
      <c r="D222" t="str">
        <f t="shared" si="19"/>
        <v>marzo</v>
      </c>
      <c r="E222" s="1">
        <v>44631</v>
      </c>
      <c r="F222" s="1">
        <v>44631</v>
      </c>
      <c r="G222" s="1">
        <f>Tabla2[[#This Row],[FECHA DE RECEPCION DE LA FACTURA]]+7</f>
        <v>44638</v>
      </c>
      <c r="H222">
        <v>7</v>
      </c>
      <c r="I222" t="s">
        <v>303</v>
      </c>
      <c r="J222">
        <v>128.94</v>
      </c>
      <c r="K222">
        <v>18.72</v>
      </c>
      <c r="L222">
        <v>0.16</v>
      </c>
      <c r="M222">
        <f t="shared" si="16"/>
        <v>17.635200000000001</v>
      </c>
      <c r="P222">
        <f t="shared" si="17"/>
        <v>146.5752</v>
      </c>
      <c r="R222">
        <f t="shared" si="18"/>
        <v>146.5752</v>
      </c>
      <c r="S222" t="str">
        <f t="shared" si="20"/>
        <v>PENDIENTE</v>
      </c>
    </row>
    <row r="223" spans="1:23" hidden="1" x14ac:dyDescent="0.25">
      <c r="A223">
        <v>204</v>
      </c>
      <c r="B223" t="s">
        <v>61</v>
      </c>
      <c r="C223" t="s">
        <v>24</v>
      </c>
      <c r="D223" t="str">
        <f t="shared" si="19"/>
        <v>marzo</v>
      </c>
      <c r="E223" s="1">
        <v>44631</v>
      </c>
      <c r="F223" s="1">
        <v>44631</v>
      </c>
      <c r="G223" s="1">
        <f>Tabla2[[#This Row],[FECHA DE RECEPCION DE LA FACTURA]]+7</f>
        <v>44638</v>
      </c>
      <c r="H223">
        <v>7</v>
      </c>
      <c r="I223" t="s">
        <v>304</v>
      </c>
      <c r="J223">
        <v>221.04</v>
      </c>
      <c r="K223">
        <v>160.19999999999999</v>
      </c>
      <c r="L223">
        <v>0.16</v>
      </c>
      <c r="M223">
        <f t="shared" si="16"/>
        <v>9.7344000000000008</v>
      </c>
      <c r="P223">
        <f t="shared" si="17"/>
        <v>230.77439999999999</v>
      </c>
      <c r="R223">
        <f t="shared" si="18"/>
        <v>230.77439999999999</v>
      </c>
      <c r="S223" t="str">
        <f t="shared" si="20"/>
        <v>PENDIENTE</v>
      </c>
    </row>
    <row r="224" spans="1:23" hidden="1" x14ac:dyDescent="0.25">
      <c r="A224">
        <v>205</v>
      </c>
      <c r="B224" t="s">
        <v>61</v>
      </c>
      <c r="C224" t="s">
        <v>24</v>
      </c>
      <c r="D224" t="str">
        <f t="shared" si="19"/>
        <v>marzo</v>
      </c>
      <c r="E224" s="1">
        <v>44631</v>
      </c>
      <c r="F224" s="1">
        <v>44631</v>
      </c>
      <c r="G224" s="1">
        <f>Tabla2[[#This Row],[FECHA DE RECEPCION DE LA FACTURA]]+7</f>
        <v>44638</v>
      </c>
      <c r="H224">
        <v>7</v>
      </c>
      <c r="I224" t="s">
        <v>305</v>
      </c>
      <c r="J224">
        <v>1015.17</v>
      </c>
      <c r="K224">
        <v>248.52</v>
      </c>
      <c r="L224">
        <v>0.16</v>
      </c>
      <c r="M224">
        <f t="shared" si="16"/>
        <v>122.664</v>
      </c>
      <c r="P224">
        <f t="shared" si="17"/>
        <v>1137.8340000000001</v>
      </c>
      <c r="R224">
        <f t="shared" si="18"/>
        <v>1137.8340000000001</v>
      </c>
      <c r="S224" t="str">
        <f t="shared" si="20"/>
        <v>PENDIENTE</v>
      </c>
    </row>
    <row r="225" spans="1:19" hidden="1" x14ac:dyDescent="0.25">
      <c r="A225">
        <v>218</v>
      </c>
      <c r="B225" t="s">
        <v>61</v>
      </c>
      <c r="C225" t="s">
        <v>24</v>
      </c>
      <c r="D225" t="str">
        <f t="shared" si="19"/>
        <v>marzo</v>
      </c>
      <c r="E225" s="1">
        <v>44632</v>
      </c>
      <c r="F225" s="1">
        <v>44632</v>
      </c>
      <c r="G225" s="1">
        <f>Tabla2[[#This Row],[FECHA DE RECEPCION DE LA FACTURA]]+7</f>
        <v>44639</v>
      </c>
      <c r="H225">
        <v>7</v>
      </c>
      <c r="I225" t="s">
        <v>306</v>
      </c>
      <c r="J225">
        <v>1128.98</v>
      </c>
      <c r="L225">
        <v>0</v>
      </c>
      <c r="M225">
        <f t="shared" si="16"/>
        <v>0</v>
      </c>
      <c r="P225">
        <f t="shared" si="17"/>
        <v>1128.98</v>
      </c>
      <c r="R225">
        <f t="shared" si="18"/>
        <v>1128.98</v>
      </c>
      <c r="S225" t="str">
        <f t="shared" si="20"/>
        <v>PENDIENTE</v>
      </c>
    </row>
    <row r="226" spans="1:19" hidden="1" x14ac:dyDescent="0.25">
      <c r="A226">
        <v>219</v>
      </c>
      <c r="B226" t="s">
        <v>61</v>
      </c>
      <c r="C226" t="s">
        <v>24</v>
      </c>
      <c r="D226" t="str">
        <f t="shared" si="19"/>
        <v>marzo</v>
      </c>
      <c r="E226" s="1">
        <v>44632</v>
      </c>
      <c r="F226" s="1">
        <v>44632</v>
      </c>
      <c r="G226" s="1">
        <f>Tabla2[[#This Row],[FECHA DE RECEPCION DE LA FACTURA]]+7</f>
        <v>44639</v>
      </c>
      <c r="H226">
        <v>7</v>
      </c>
      <c r="I226" t="s">
        <v>307</v>
      </c>
      <c r="J226">
        <v>516</v>
      </c>
      <c r="L226">
        <v>0</v>
      </c>
      <c r="M226">
        <f t="shared" ref="M226:M289" si="21">(J226-K226-N226)*L226</f>
        <v>0</v>
      </c>
      <c r="P226">
        <f t="shared" ref="P226:P289" si="22">+J226+M226-N226-O226</f>
        <v>516</v>
      </c>
      <c r="R226">
        <f t="shared" ref="R226:R289" si="23">P226-Q226</f>
        <v>516</v>
      </c>
      <c r="S226" t="str">
        <f t="shared" si="20"/>
        <v>PENDIENTE</v>
      </c>
    </row>
    <row r="227" spans="1:19" hidden="1" x14ac:dyDescent="0.25">
      <c r="A227">
        <v>220</v>
      </c>
      <c r="B227" t="s">
        <v>61</v>
      </c>
      <c r="C227" t="s">
        <v>42</v>
      </c>
      <c r="D227" t="str">
        <f t="shared" si="19"/>
        <v>marzo</v>
      </c>
      <c r="E227" s="1">
        <v>44632</v>
      </c>
      <c r="F227" s="1">
        <v>44632</v>
      </c>
      <c r="G227" s="1">
        <f>Tabla2[[#This Row],[FECHA DE RECEPCION DE LA FACTURA]]+7</f>
        <v>44639</v>
      </c>
      <c r="H227">
        <v>7</v>
      </c>
      <c r="I227" t="s">
        <v>308</v>
      </c>
      <c r="J227">
        <v>361.65</v>
      </c>
      <c r="K227">
        <v>335.09</v>
      </c>
      <c r="L227">
        <v>0.16</v>
      </c>
      <c r="M227">
        <f t="shared" si="21"/>
        <v>4.2496</v>
      </c>
      <c r="P227">
        <f t="shared" si="22"/>
        <v>365.89959999999996</v>
      </c>
      <c r="R227">
        <f t="shared" si="23"/>
        <v>365.89959999999996</v>
      </c>
      <c r="S227" t="str">
        <f t="shared" si="20"/>
        <v>PENDIENTE</v>
      </c>
    </row>
    <row r="228" spans="1:19" hidden="1" x14ac:dyDescent="0.25">
      <c r="A228">
        <v>253</v>
      </c>
      <c r="B228" t="s">
        <v>61</v>
      </c>
      <c r="C228" t="s">
        <v>42</v>
      </c>
      <c r="D228" t="str">
        <f t="shared" si="19"/>
        <v>marzo</v>
      </c>
      <c r="E228" s="1">
        <v>44635</v>
      </c>
      <c r="F228" s="1">
        <v>44635</v>
      </c>
      <c r="G228" s="1">
        <f>Tabla2[[#This Row],[FECHA DE RECEPCION DE LA FACTURA]]+7</f>
        <v>44642</v>
      </c>
      <c r="H228">
        <v>7</v>
      </c>
      <c r="I228" t="s">
        <v>309</v>
      </c>
      <c r="J228">
        <v>393.2</v>
      </c>
      <c r="K228">
        <v>374.04</v>
      </c>
      <c r="L228">
        <v>0.16</v>
      </c>
      <c r="M228">
        <f t="shared" si="21"/>
        <v>3.065599999999995</v>
      </c>
      <c r="P228">
        <f t="shared" si="22"/>
        <v>396.26560000000001</v>
      </c>
      <c r="R228">
        <f t="shared" si="23"/>
        <v>396.26560000000001</v>
      </c>
      <c r="S228" t="str">
        <f t="shared" si="20"/>
        <v>PENDIENTE</v>
      </c>
    </row>
    <row r="229" spans="1:19" hidden="1" x14ac:dyDescent="0.25">
      <c r="A229">
        <v>255</v>
      </c>
      <c r="B229" t="s">
        <v>61</v>
      </c>
      <c r="C229" t="s">
        <v>42</v>
      </c>
      <c r="D229" t="str">
        <f t="shared" si="19"/>
        <v>marzo</v>
      </c>
      <c r="E229" s="1">
        <v>44635</v>
      </c>
      <c r="F229" s="1">
        <v>44635</v>
      </c>
      <c r="G229" s="1">
        <f>Tabla2[[#This Row],[FECHA DE RECEPCION DE LA FACTURA]]+7</f>
        <v>44642</v>
      </c>
      <c r="H229">
        <v>7</v>
      </c>
      <c r="I229" t="s">
        <v>310</v>
      </c>
      <c r="J229">
        <v>127.14</v>
      </c>
      <c r="K229">
        <v>9.1199999999999992</v>
      </c>
      <c r="L229">
        <v>0.16</v>
      </c>
      <c r="M229">
        <f t="shared" si="21"/>
        <v>18.883199999999999</v>
      </c>
      <c r="P229">
        <f t="shared" si="22"/>
        <v>146.0232</v>
      </c>
      <c r="R229">
        <f t="shared" si="23"/>
        <v>146.0232</v>
      </c>
      <c r="S229" t="str">
        <f t="shared" si="20"/>
        <v>PENDIENTE</v>
      </c>
    </row>
    <row r="230" spans="1:19" hidden="1" x14ac:dyDescent="0.25">
      <c r="A230">
        <v>261</v>
      </c>
      <c r="B230" t="s">
        <v>61</v>
      </c>
      <c r="C230" t="s">
        <v>42</v>
      </c>
      <c r="D230" t="str">
        <f t="shared" si="19"/>
        <v>marzo</v>
      </c>
      <c r="E230" s="1">
        <v>44636</v>
      </c>
      <c r="F230" s="1">
        <v>44636</v>
      </c>
      <c r="G230" s="1">
        <f>Tabla2[[#This Row],[FECHA DE RECEPCION DE LA FACTURA]]+7</f>
        <v>44643</v>
      </c>
      <c r="H230">
        <v>7</v>
      </c>
      <c r="I230" t="s">
        <v>311</v>
      </c>
      <c r="J230">
        <v>116.77</v>
      </c>
      <c r="K230">
        <v>106.17</v>
      </c>
      <c r="L230">
        <v>0.16</v>
      </c>
      <c r="M230">
        <f t="shared" si="21"/>
        <v>1.6959999999999991</v>
      </c>
      <c r="P230">
        <f t="shared" si="22"/>
        <v>118.46599999999999</v>
      </c>
      <c r="R230">
        <f t="shared" si="23"/>
        <v>118.46599999999999</v>
      </c>
      <c r="S230" t="str">
        <f t="shared" si="20"/>
        <v>PENDIENTE</v>
      </c>
    </row>
    <row r="231" spans="1:19" hidden="1" x14ac:dyDescent="0.25">
      <c r="A231">
        <v>266</v>
      </c>
      <c r="B231" t="s">
        <v>61</v>
      </c>
      <c r="C231" t="s">
        <v>24</v>
      </c>
      <c r="D231" t="str">
        <f t="shared" si="19"/>
        <v>marzo</v>
      </c>
      <c r="E231" s="1">
        <v>44634</v>
      </c>
      <c r="F231" s="1">
        <v>44634</v>
      </c>
      <c r="G231" s="1">
        <f>Tabla2[[#This Row],[FECHA DE RECEPCION DE LA FACTURA]]+7</f>
        <v>44641</v>
      </c>
      <c r="H231">
        <v>7</v>
      </c>
      <c r="I231" t="s">
        <v>312</v>
      </c>
      <c r="J231">
        <v>685.02</v>
      </c>
      <c r="K231">
        <v>509.04</v>
      </c>
      <c r="L231">
        <v>0.16</v>
      </c>
      <c r="M231">
        <f t="shared" si="21"/>
        <v>28.156799999999993</v>
      </c>
      <c r="P231">
        <f t="shared" si="22"/>
        <v>713.17679999999996</v>
      </c>
      <c r="R231">
        <f t="shared" si="23"/>
        <v>713.17679999999996</v>
      </c>
      <c r="S231" t="str">
        <f t="shared" si="20"/>
        <v>PENDIENTE</v>
      </c>
    </row>
    <row r="232" spans="1:19" hidden="1" x14ac:dyDescent="0.25">
      <c r="A232">
        <v>267</v>
      </c>
      <c r="B232" t="s">
        <v>61</v>
      </c>
      <c r="C232" t="s">
        <v>24</v>
      </c>
      <c r="D232" t="str">
        <f t="shared" si="19"/>
        <v>marzo</v>
      </c>
      <c r="E232" s="1">
        <v>44635</v>
      </c>
      <c r="F232" s="1">
        <v>44635</v>
      </c>
      <c r="G232" s="1">
        <f>Tabla2[[#This Row],[FECHA DE RECEPCION DE LA FACTURA]]+7</f>
        <v>44642</v>
      </c>
      <c r="H232">
        <v>7</v>
      </c>
      <c r="I232" t="s">
        <v>313</v>
      </c>
      <c r="J232">
        <v>315.60000000000002</v>
      </c>
      <c r="L232">
        <v>0.16</v>
      </c>
      <c r="M232">
        <f t="shared" si="21"/>
        <v>50.496000000000002</v>
      </c>
      <c r="P232">
        <f t="shared" si="22"/>
        <v>366.096</v>
      </c>
      <c r="R232">
        <f t="shared" si="23"/>
        <v>366.096</v>
      </c>
      <c r="S232" t="str">
        <f t="shared" si="20"/>
        <v>PENDIENTE</v>
      </c>
    </row>
    <row r="233" spans="1:19" hidden="1" x14ac:dyDescent="0.25">
      <c r="A233">
        <v>268</v>
      </c>
      <c r="B233" t="s">
        <v>61</v>
      </c>
      <c r="C233" t="s">
        <v>24</v>
      </c>
      <c r="D233" t="str">
        <f t="shared" si="19"/>
        <v>marzo</v>
      </c>
      <c r="E233" s="1">
        <v>44635</v>
      </c>
      <c r="F233" s="1">
        <v>44635</v>
      </c>
      <c r="G233" s="1">
        <f>Tabla2[[#This Row],[FECHA DE RECEPCION DE LA FACTURA]]+7</f>
        <v>44642</v>
      </c>
      <c r="H233">
        <v>7</v>
      </c>
      <c r="I233" t="s">
        <v>314</v>
      </c>
      <c r="J233">
        <v>166.39</v>
      </c>
      <c r="K233">
        <v>29.16</v>
      </c>
      <c r="L233">
        <v>0.16</v>
      </c>
      <c r="M233">
        <f t="shared" si="21"/>
        <v>21.956799999999998</v>
      </c>
      <c r="P233">
        <f t="shared" si="22"/>
        <v>188.34679999999997</v>
      </c>
      <c r="R233">
        <f t="shared" si="23"/>
        <v>188.34679999999997</v>
      </c>
      <c r="S233" t="str">
        <f t="shared" si="20"/>
        <v>PENDIENTE</v>
      </c>
    </row>
    <row r="234" spans="1:19" hidden="1" x14ac:dyDescent="0.25">
      <c r="A234">
        <v>271</v>
      </c>
      <c r="B234" t="s">
        <v>61</v>
      </c>
      <c r="C234" t="s">
        <v>24</v>
      </c>
      <c r="D234" t="str">
        <f t="shared" si="19"/>
        <v>marzo</v>
      </c>
      <c r="E234" s="1">
        <v>44635</v>
      </c>
      <c r="F234" s="1">
        <v>44635</v>
      </c>
      <c r="G234" s="1">
        <f>Tabla2[[#This Row],[FECHA DE RECEPCION DE LA FACTURA]]+7</f>
        <v>44642</v>
      </c>
      <c r="H234">
        <v>7</v>
      </c>
      <c r="I234" t="s">
        <v>315</v>
      </c>
      <c r="J234">
        <v>132.47999999999999</v>
      </c>
      <c r="L234">
        <v>0</v>
      </c>
      <c r="M234">
        <f t="shared" si="21"/>
        <v>0</v>
      </c>
      <c r="P234">
        <f t="shared" si="22"/>
        <v>132.47999999999999</v>
      </c>
      <c r="R234">
        <f t="shared" si="23"/>
        <v>132.47999999999999</v>
      </c>
      <c r="S234" t="str">
        <f t="shared" si="20"/>
        <v>PENDIENTE</v>
      </c>
    </row>
    <row r="235" spans="1:19" hidden="1" x14ac:dyDescent="0.25">
      <c r="A235">
        <v>273</v>
      </c>
      <c r="B235" t="s">
        <v>61</v>
      </c>
      <c r="C235" t="s">
        <v>24</v>
      </c>
      <c r="D235" t="str">
        <f t="shared" si="19"/>
        <v>marzo</v>
      </c>
      <c r="E235" s="1">
        <v>44634</v>
      </c>
      <c r="F235" s="1">
        <v>44634</v>
      </c>
      <c r="G235" s="1">
        <f>Tabla2[[#This Row],[FECHA DE RECEPCION DE LA FACTURA]]+7</f>
        <v>44641</v>
      </c>
      <c r="H235">
        <v>7</v>
      </c>
      <c r="I235" t="s">
        <v>316</v>
      </c>
      <c r="J235">
        <v>351.12</v>
      </c>
      <c r="L235">
        <v>0</v>
      </c>
      <c r="M235">
        <f t="shared" si="21"/>
        <v>0</v>
      </c>
      <c r="P235">
        <f t="shared" si="22"/>
        <v>351.12</v>
      </c>
      <c r="R235">
        <f t="shared" si="23"/>
        <v>351.12</v>
      </c>
      <c r="S235" t="str">
        <f t="shared" si="20"/>
        <v>PENDIENTE</v>
      </c>
    </row>
    <row r="236" spans="1:19" hidden="1" x14ac:dyDescent="0.25">
      <c r="A236">
        <v>274</v>
      </c>
      <c r="B236" t="s">
        <v>61</v>
      </c>
      <c r="C236" t="s">
        <v>24</v>
      </c>
      <c r="D236" t="str">
        <f t="shared" si="19"/>
        <v>marzo</v>
      </c>
      <c r="E236" s="1">
        <v>44635</v>
      </c>
      <c r="F236" s="1">
        <v>44635</v>
      </c>
      <c r="G236" s="1">
        <f>Tabla2[[#This Row],[FECHA DE RECEPCION DE LA FACTURA]]+7</f>
        <v>44642</v>
      </c>
      <c r="H236">
        <v>7</v>
      </c>
      <c r="I236" t="s">
        <v>317</v>
      </c>
      <c r="J236">
        <v>525.51</v>
      </c>
      <c r="K236">
        <v>444.74</v>
      </c>
      <c r="L236">
        <v>0.16</v>
      </c>
      <c r="M236">
        <f t="shared" si="21"/>
        <v>12.923199999999998</v>
      </c>
      <c r="P236">
        <f t="shared" si="22"/>
        <v>538.43319999999994</v>
      </c>
      <c r="R236">
        <f t="shared" si="23"/>
        <v>538.43319999999994</v>
      </c>
      <c r="S236" t="str">
        <f t="shared" si="20"/>
        <v>PENDIENTE</v>
      </c>
    </row>
    <row r="237" spans="1:19" hidden="1" x14ac:dyDescent="0.25">
      <c r="A237">
        <v>275</v>
      </c>
      <c r="B237" t="s">
        <v>61</v>
      </c>
      <c r="C237" t="s">
        <v>24</v>
      </c>
      <c r="D237" t="str">
        <f t="shared" si="19"/>
        <v>marzo</v>
      </c>
      <c r="E237" s="1">
        <v>44635</v>
      </c>
      <c r="F237" s="1">
        <v>44635</v>
      </c>
      <c r="G237" s="1">
        <f>Tabla2[[#This Row],[FECHA DE RECEPCION DE LA FACTURA]]+7</f>
        <v>44642</v>
      </c>
      <c r="H237">
        <v>7</v>
      </c>
      <c r="I237" t="s">
        <v>318</v>
      </c>
      <c r="J237">
        <v>9.84</v>
      </c>
      <c r="L237">
        <v>0</v>
      </c>
      <c r="M237">
        <f t="shared" si="21"/>
        <v>0</v>
      </c>
      <c r="P237">
        <f t="shared" si="22"/>
        <v>9.84</v>
      </c>
      <c r="R237">
        <f t="shared" si="23"/>
        <v>9.84</v>
      </c>
      <c r="S237" t="str">
        <f t="shared" si="20"/>
        <v>PENDIENTE</v>
      </c>
    </row>
    <row r="238" spans="1:19" hidden="1" x14ac:dyDescent="0.25">
      <c r="A238">
        <v>276</v>
      </c>
      <c r="B238" t="s">
        <v>61</v>
      </c>
      <c r="C238" t="s">
        <v>24</v>
      </c>
      <c r="D238" t="str">
        <f t="shared" si="19"/>
        <v>marzo</v>
      </c>
      <c r="E238" s="1">
        <v>44635</v>
      </c>
      <c r="F238" s="1">
        <v>44635</v>
      </c>
      <c r="G238" s="1">
        <f>Tabla2[[#This Row],[FECHA DE RECEPCION DE LA FACTURA]]+7</f>
        <v>44642</v>
      </c>
      <c r="H238">
        <v>7</v>
      </c>
      <c r="I238" t="s">
        <v>319</v>
      </c>
      <c r="J238">
        <v>255.02</v>
      </c>
      <c r="L238">
        <v>0</v>
      </c>
      <c r="M238">
        <f t="shared" si="21"/>
        <v>0</v>
      </c>
      <c r="P238">
        <f t="shared" si="22"/>
        <v>255.02</v>
      </c>
      <c r="R238">
        <f t="shared" si="23"/>
        <v>255.02</v>
      </c>
      <c r="S238" t="str">
        <f t="shared" si="20"/>
        <v>PENDIENTE</v>
      </c>
    </row>
    <row r="239" spans="1:19" hidden="1" x14ac:dyDescent="0.25">
      <c r="A239">
        <v>281</v>
      </c>
      <c r="B239" t="s">
        <v>61</v>
      </c>
      <c r="C239" t="s">
        <v>24</v>
      </c>
      <c r="D239" t="str">
        <f t="shared" si="19"/>
        <v>marzo</v>
      </c>
      <c r="E239" s="1">
        <v>44636</v>
      </c>
      <c r="F239" s="1">
        <v>44636</v>
      </c>
      <c r="G239" s="1">
        <f>Tabla2[[#This Row],[FECHA DE RECEPCION DE LA FACTURA]]+7</f>
        <v>44643</v>
      </c>
      <c r="H239">
        <v>7</v>
      </c>
      <c r="I239" t="s">
        <v>320</v>
      </c>
      <c r="J239">
        <v>953.92</v>
      </c>
      <c r="K239">
        <v>653.72</v>
      </c>
      <c r="L239">
        <v>0.16</v>
      </c>
      <c r="M239">
        <f t="shared" si="21"/>
        <v>48.031999999999989</v>
      </c>
      <c r="P239">
        <f t="shared" si="22"/>
        <v>1001.952</v>
      </c>
      <c r="R239">
        <f t="shared" si="23"/>
        <v>1001.952</v>
      </c>
      <c r="S239" t="str">
        <f t="shared" si="20"/>
        <v>PENDIENTE</v>
      </c>
    </row>
    <row r="240" spans="1:19" hidden="1" x14ac:dyDescent="0.25">
      <c r="A240">
        <v>290</v>
      </c>
      <c r="B240" t="s">
        <v>61</v>
      </c>
      <c r="C240" t="s">
        <v>42</v>
      </c>
      <c r="D240" t="str">
        <f t="shared" si="19"/>
        <v>marzo</v>
      </c>
      <c r="E240" s="1">
        <v>44637</v>
      </c>
      <c r="F240" s="1">
        <v>44637</v>
      </c>
      <c r="G240" s="1">
        <f>Tabla2[[#This Row],[FECHA DE RECEPCION DE LA FACTURA]]+7</f>
        <v>44644</v>
      </c>
      <c r="H240">
        <v>7</v>
      </c>
      <c r="I240" t="s">
        <v>321</v>
      </c>
      <c r="J240">
        <v>50.02</v>
      </c>
      <c r="K240">
        <v>36.18</v>
      </c>
      <c r="L240">
        <v>0.16</v>
      </c>
      <c r="M240">
        <f t="shared" si="21"/>
        <v>2.2144000000000008</v>
      </c>
      <c r="P240">
        <f t="shared" si="22"/>
        <v>52.234400000000001</v>
      </c>
      <c r="R240">
        <f t="shared" si="23"/>
        <v>52.234400000000001</v>
      </c>
      <c r="S240" t="str">
        <f t="shared" si="20"/>
        <v>PENDIENTE</v>
      </c>
    </row>
    <row r="241" spans="1:23" hidden="1" x14ac:dyDescent="0.25">
      <c r="A241">
        <v>295</v>
      </c>
      <c r="B241" t="s">
        <v>61</v>
      </c>
      <c r="C241" t="s">
        <v>42</v>
      </c>
      <c r="D241" t="str">
        <f t="shared" si="19"/>
        <v>marzo</v>
      </c>
      <c r="E241" s="1">
        <v>44638</v>
      </c>
      <c r="F241" s="1">
        <v>44638</v>
      </c>
      <c r="G241" s="1">
        <f>Tabla2[[#This Row],[FECHA DE RECEPCION DE LA FACTURA]]+7</f>
        <v>44645</v>
      </c>
      <c r="H241">
        <v>7</v>
      </c>
      <c r="I241" t="s">
        <v>322</v>
      </c>
      <c r="J241">
        <v>93.61</v>
      </c>
      <c r="L241">
        <v>0</v>
      </c>
      <c r="M241">
        <f t="shared" si="21"/>
        <v>0</v>
      </c>
      <c r="P241">
        <f t="shared" si="22"/>
        <v>93.61</v>
      </c>
      <c r="R241">
        <f t="shared" si="23"/>
        <v>93.61</v>
      </c>
      <c r="S241" t="str">
        <f t="shared" si="20"/>
        <v>PENDIENTE</v>
      </c>
    </row>
    <row r="242" spans="1:23" hidden="1" x14ac:dyDescent="0.25">
      <c r="A242">
        <v>308</v>
      </c>
      <c r="B242" t="s">
        <v>61</v>
      </c>
      <c r="C242" t="s">
        <v>24</v>
      </c>
      <c r="D242" t="str">
        <f t="shared" si="19"/>
        <v>marzo</v>
      </c>
      <c r="E242" s="1">
        <v>44638</v>
      </c>
      <c r="F242" s="1">
        <v>44638</v>
      </c>
      <c r="G242" s="1">
        <f>Tabla2[[#This Row],[FECHA DE RECEPCION DE LA FACTURA]]+7</f>
        <v>44645</v>
      </c>
      <c r="H242">
        <v>7</v>
      </c>
      <c r="I242" t="s">
        <v>323</v>
      </c>
      <c r="J242">
        <v>1489.18</v>
      </c>
      <c r="K242">
        <v>1329.8</v>
      </c>
      <c r="L242">
        <v>0.16</v>
      </c>
      <c r="M242">
        <f t="shared" si="21"/>
        <v>25.500800000000019</v>
      </c>
      <c r="P242">
        <f t="shared" si="22"/>
        <v>1514.6808000000001</v>
      </c>
      <c r="R242">
        <f t="shared" si="23"/>
        <v>1514.6808000000001</v>
      </c>
      <c r="S242" t="str">
        <f t="shared" si="20"/>
        <v>PENDIENTE</v>
      </c>
    </row>
    <row r="243" spans="1:23" hidden="1" x14ac:dyDescent="0.25">
      <c r="A243">
        <v>309</v>
      </c>
      <c r="B243" t="s">
        <v>61</v>
      </c>
      <c r="C243" t="s">
        <v>24</v>
      </c>
      <c r="D243" t="str">
        <f t="shared" si="19"/>
        <v>marzo</v>
      </c>
      <c r="E243" s="1">
        <v>44638</v>
      </c>
      <c r="F243" s="1">
        <v>44638</v>
      </c>
      <c r="G243" s="1">
        <f>Tabla2[[#This Row],[FECHA DE RECEPCION DE LA FACTURA]]+7</f>
        <v>44645</v>
      </c>
      <c r="H243">
        <v>7</v>
      </c>
      <c r="I243" t="s">
        <v>324</v>
      </c>
      <c r="J243">
        <v>339.36</v>
      </c>
      <c r="L243">
        <v>0</v>
      </c>
      <c r="M243">
        <f t="shared" si="21"/>
        <v>0</v>
      </c>
      <c r="P243">
        <f t="shared" si="22"/>
        <v>339.36</v>
      </c>
      <c r="R243">
        <f t="shared" si="23"/>
        <v>339.36</v>
      </c>
      <c r="S243" t="str">
        <f t="shared" si="20"/>
        <v>PENDIENTE</v>
      </c>
    </row>
    <row r="244" spans="1:23" hidden="1" x14ac:dyDescent="0.25">
      <c r="A244">
        <v>310</v>
      </c>
      <c r="B244" t="s">
        <v>61</v>
      </c>
      <c r="C244" t="s">
        <v>24</v>
      </c>
      <c r="D244" t="str">
        <f t="shared" si="19"/>
        <v>marzo</v>
      </c>
      <c r="E244" s="1">
        <v>44638</v>
      </c>
      <c r="F244" s="1">
        <v>44638</v>
      </c>
      <c r="G244" s="1">
        <f>Tabla2[[#This Row],[FECHA DE RECEPCION DE LA FACTURA]]+7</f>
        <v>44645</v>
      </c>
      <c r="H244">
        <v>7</v>
      </c>
      <c r="I244" t="s">
        <v>325</v>
      </c>
      <c r="J244">
        <v>223.2</v>
      </c>
      <c r="L244">
        <v>0</v>
      </c>
      <c r="M244">
        <f t="shared" si="21"/>
        <v>0</v>
      </c>
      <c r="P244">
        <f t="shared" si="22"/>
        <v>223.2</v>
      </c>
      <c r="R244">
        <f t="shared" si="23"/>
        <v>223.2</v>
      </c>
      <c r="S244" t="str">
        <f t="shared" si="20"/>
        <v>PENDIENTE</v>
      </c>
    </row>
    <row r="245" spans="1:23" hidden="1" x14ac:dyDescent="0.25">
      <c r="A245">
        <v>311</v>
      </c>
      <c r="B245" t="s">
        <v>61</v>
      </c>
      <c r="C245" t="s">
        <v>24</v>
      </c>
      <c r="D245" t="str">
        <f t="shared" si="19"/>
        <v>marzo</v>
      </c>
      <c r="E245" s="1">
        <v>44638</v>
      </c>
      <c r="F245" s="1">
        <v>44638</v>
      </c>
      <c r="G245" s="1">
        <f>Tabla2[[#This Row],[FECHA DE RECEPCION DE LA FACTURA]]+7</f>
        <v>44645</v>
      </c>
      <c r="H245">
        <v>7</v>
      </c>
      <c r="I245" t="s">
        <v>326</v>
      </c>
      <c r="J245">
        <v>97.78</v>
      </c>
      <c r="K245">
        <v>3.78</v>
      </c>
      <c r="L245">
        <v>0.16</v>
      </c>
      <c r="M245">
        <f t="shared" si="21"/>
        <v>15.040000000000001</v>
      </c>
      <c r="P245">
        <f t="shared" si="22"/>
        <v>112.82000000000001</v>
      </c>
      <c r="R245">
        <f t="shared" si="23"/>
        <v>112.82000000000001</v>
      </c>
      <c r="S245" t="str">
        <f t="shared" si="20"/>
        <v>PENDIENTE</v>
      </c>
    </row>
    <row r="246" spans="1:23" hidden="1" x14ac:dyDescent="0.25">
      <c r="A246">
        <v>312</v>
      </c>
      <c r="B246" t="s">
        <v>61</v>
      </c>
      <c r="C246" t="s">
        <v>24</v>
      </c>
      <c r="D246" t="str">
        <f t="shared" si="19"/>
        <v>marzo</v>
      </c>
      <c r="E246" s="1">
        <v>44638</v>
      </c>
      <c r="F246" s="1">
        <v>44638</v>
      </c>
      <c r="G246" s="1">
        <f>Tabla2[[#This Row],[FECHA DE RECEPCION DE LA FACTURA]]+7</f>
        <v>44645</v>
      </c>
      <c r="H246">
        <v>7</v>
      </c>
      <c r="I246" t="s">
        <v>327</v>
      </c>
      <c r="J246">
        <v>37.9</v>
      </c>
      <c r="L246">
        <v>0</v>
      </c>
      <c r="M246">
        <f t="shared" si="21"/>
        <v>0</v>
      </c>
      <c r="P246">
        <f t="shared" si="22"/>
        <v>37.9</v>
      </c>
      <c r="R246">
        <f t="shared" si="23"/>
        <v>37.9</v>
      </c>
      <c r="S246" t="str">
        <f t="shared" si="20"/>
        <v>PENDIENTE</v>
      </c>
    </row>
    <row r="247" spans="1:23" hidden="1" x14ac:dyDescent="0.25">
      <c r="A247">
        <v>313</v>
      </c>
      <c r="B247" t="s">
        <v>61</v>
      </c>
      <c r="C247" t="s">
        <v>24</v>
      </c>
      <c r="D247" t="str">
        <f t="shared" si="19"/>
        <v>marzo</v>
      </c>
      <c r="E247" s="1">
        <v>44638</v>
      </c>
      <c r="F247" s="1">
        <v>44638</v>
      </c>
      <c r="G247" s="1">
        <f>Tabla2[[#This Row],[FECHA DE RECEPCION DE LA FACTURA]]+7</f>
        <v>44645</v>
      </c>
      <c r="H247">
        <v>7</v>
      </c>
      <c r="I247" t="s">
        <v>328</v>
      </c>
      <c r="J247">
        <v>450.1</v>
      </c>
      <c r="K247">
        <v>359.24</v>
      </c>
      <c r="L247">
        <v>0.16</v>
      </c>
      <c r="M247">
        <f t="shared" si="21"/>
        <v>14.537600000000003</v>
      </c>
      <c r="O247">
        <v>14.76</v>
      </c>
      <c r="P247">
        <f t="shared" si="22"/>
        <v>449.87760000000003</v>
      </c>
      <c r="R247">
        <f t="shared" si="23"/>
        <v>449.87760000000003</v>
      </c>
      <c r="S247" t="str">
        <f t="shared" si="20"/>
        <v>PENDIENTE</v>
      </c>
    </row>
    <row r="248" spans="1:23" hidden="1" x14ac:dyDescent="0.25">
      <c r="A248">
        <v>314</v>
      </c>
      <c r="B248" t="s">
        <v>61</v>
      </c>
      <c r="C248" t="s">
        <v>24</v>
      </c>
      <c r="D248" t="str">
        <f t="shared" si="19"/>
        <v>marzo</v>
      </c>
      <c r="E248" s="1">
        <v>44638</v>
      </c>
      <c r="F248" s="1">
        <v>44638</v>
      </c>
      <c r="G248" s="1">
        <f>Tabla2[[#This Row],[FECHA DE RECEPCION DE LA FACTURA]]+7</f>
        <v>44645</v>
      </c>
      <c r="H248">
        <v>7</v>
      </c>
      <c r="I248" t="s">
        <v>329</v>
      </c>
      <c r="J248">
        <v>377.48</v>
      </c>
      <c r="K248">
        <v>139.19999999999999</v>
      </c>
      <c r="L248">
        <v>0.16</v>
      </c>
      <c r="M248">
        <f t="shared" si="21"/>
        <v>38.124800000000008</v>
      </c>
      <c r="P248">
        <f t="shared" si="22"/>
        <v>415.60480000000001</v>
      </c>
      <c r="R248">
        <f t="shared" si="23"/>
        <v>415.60480000000001</v>
      </c>
      <c r="S248" t="str">
        <f t="shared" si="20"/>
        <v>PENDIENTE</v>
      </c>
    </row>
    <row r="249" spans="1:23" hidden="1" x14ac:dyDescent="0.25">
      <c r="A249">
        <v>335</v>
      </c>
      <c r="B249" t="s">
        <v>61</v>
      </c>
      <c r="C249" t="s">
        <v>42</v>
      </c>
      <c r="D249" t="str">
        <f t="shared" si="19"/>
        <v>marzo</v>
      </c>
      <c r="E249" s="1">
        <v>44639</v>
      </c>
      <c r="F249" s="1">
        <v>44639</v>
      </c>
      <c r="G249" s="1">
        <f>Tabla2[[#This Row],[FECHA DE RECEPCION DE LA FACTURA]]+7</f>
        <v>44646</v>
      </c>
      <c r="H249">
        <v>7</v>
      </c>
      <c r="I249">
        <v>19032022</v>
      </c>
      <c r="J249">
        <v>408.74</v>
      </c>
      <c r="L249">
        <v>0</v>
      </c>
      <c r="M249">
        <f t="shared" si="21"/>
        <v>0</v>
      </c>
      <c r="P249">
        <f t="shared" si="22"/>
        <v>408.74</v>
      </c>
      <c r="R249">
        <f t="shared" si="23"/>
        <v>408.74</v>
      </c>
      <c r="S249" t="str">
        <f t="shared" si="20"/>
        <v>PENDIENTE</v>
      </c>
    </row>
    <row r="250" spans="1:23" hidden="1" x14ac:dyDescent="0.25">
      <c r="A250">
        <v>342</v>
      </c>
      <c r="B250" t="s">
        <v>61</v>
      </c>
      <c r="C250" t="s">
        <v>24</v>
      </c>
      <c r="D250" t="str">
        <f t="shared" si="19"/>
        <v>marzo</v>
      </c>
      <c r="E250" s="1">
        <v>44639</v>
      </c>
      <c r="F250" s="1">
        <v>44639</v>
      </c>
      <c r="G250" s="1">
        <f>Tabla2[[#This Row],[FECHA DE RECEPCION DE LA FACTURA]]+7</f>
        <v>44646</v>
      </c>
      <c r="H250">
        <v>7</v>
      </c>
      <c r="I250" t="s">
        <v>330</v>
      </c>
      <c r="J250">
        <v>2271.3000000000002</v>
      </c>
      <c r="K250">
        <v>1993.48</v>
      </c>
      <c r="L250">
        <v>0.16</v>
      </c>
      <c r="M250">
        <f t="shared" si="21"/>
        <v>44.451200000000028</v>
      </c>
      <c r="P250">
        <f t="shared" si="22"/>
        <v>2315.7512000000002</v>
      </c>
      <c r="R250">
        <f t="shared" si="23"/>
        <v>2315.7512000000002</v>
      </c>
      <c r="S250" t="str">
        <f t="shared" si="20"/>
        <v>PENDIENTE</v>
      </c>
    </row>
    <row r="251" spans="1:23" hidden="1" x14ac:dyDescent="0.25">
      <c r="A251">
        <v>350</v>
      </c>
      <c r="B251" t="s">
        <v>61</v>
      </c>
      <c r="C251" t="s">
        <v>42</v>
      </c>
      <c r="D251" t="str">
        <f t="shared" si="19"/>
        <v>marzo</v>
      </c>
      <c r="E251" s="1">
        <v>44637</v>
      </c>
      <c r="F251" s="1">
        <v>44637</v>
      </c>
      <c r="G251" s="1">
        <f>Tabla2[[#This Row],[FECHA DE RECEPCION DE LA FACTURA]]+7</f>
        <v>44644</v>
      </c>
      <c r="H251">
        <v>7</v>
      </c>
      <c r="I251" t="s">
        <v>331</v>
      </c>
      <c r="J251">
        <v>740</v>
      </c>
      <c r="L251">
        <v>0</v>
      </c>
      <c r="M251">
        <f t="shared" si="21"/>
        <v>0</v>
      </c>
      <c r="P251">
        <f t="shared" si="22"/>
        <v>740</v>
      </c>
      <c r="R251">
        <f t="shared" si="23"/>
        <v>740</v>
      </c>
      <c r="S251" t="str">
        <f t="shared" si="20"/>
        <v>PENDIENTE</v>
      </c>
    </row>
    <row r="252" spans="1:23" hidden="1" x14ac:dyDescent="0.25">
      <c r="A252">
        <v>351</v>
      </c>
      <c r="B252" t="s">
        <v>61</v>
      </c>
      <c r="C252" t="s">
        <v>24</v>
      </c>
      <c r="D252" t="str">
        <f t="shared" si="19"/>
        <v>marzo</v>
      </c>
      <c r="E252" s="1">
        <v>44634</v>
      </c>
      <c r="F252" s="1">
        <v>44634</v>
      </c>
      <c r="G252" s="1">
        <f>Tabla2[[#This Row],[FECHA DE RECEPCION DE LA FACTURA]]+7</f>
        <v>44641</v>
      </c>
      <c r="H252">
        <v>7</v>
      </c>
      <c r="I252" t="s">
        <v>332</v>
      </c>
      <c r="J252">
        <v>351.12</v>
      </c>
      <c r="L252">
        <v>0</v>
      </c>
      <c r="M252">
        <f t="shared" si="21"/>
        <v>0</v>
      </c>
      <c r="P252">
        <f t="shared" si="22"/>
        <v>351.12</v>
      </c>
      <c r="R252">
        <f t="shared" si="23"/>
        <v>351.12</v>
      </c>
      <c r="S252" t="str">
        <f t="shared" si="20"/>
        <v>PENDIENTE</v>
      </c>
    </row>
    <row r="253" spans="1:23" hidden="1" x14ac:dyDescent="0.25">
      <c r="A253">
        <v>355</v>
      </c>
      <c r="B253" t="s">
        <v>61</v>
      </c>
      <c r="C253" t="s">
        <v>24</v>
      </c>
      <c r="D253" t="str">
        <f t="shared" si="19"/>
        <v>marzo</v>
      </c>
      <c r="E253" s="1">
        <v>44642</v>
      </c>
      <c r="F253" s="1">
        <v>44642</v>
      </c>
      <c r="G253" s="1">
        <f>Tabla2[[#This Row],[FECHA DE RECEPCION DE LA FACTURA]]+7</f>
        <v>44649</v>
      </c>
      <c r="H253">
        <v>7</v>
      </c>
      <c r="I253" t="s">
        <v>333</v>
      </c>
      <c r="J253">
        <v>1036.22</v>
      </c>
      <c r="K253">
        <v>993.71</v>
      </c>
      <c r="L253">
        <v>0.16</v>
      </c>
      <c r="M253">
        <f t="shared" si="21"/>
        <v>6.8015999999999988</v>
      </c>
      <c r="O253">
        <v>2.02</v>
      </c>
      <c r="P253">
        <f t="shared" si="22"/>
        <v>1041.0016000000001</v>
      </c>
      <c r="R253">
        <f t="shared" si="23"/>
        <v>1041.0016000000001</v>
      </c>
      <c r="S253" t="str">
        <f t="shared" si="20"/>
        <v>PENDIENTE</v>
      </c>
      <c r="V253" t="s">
        <v>334</v>
      </c>
      <c r="W253" t="s">
        <v>335</v>
      </c>
    </row>
    <row r="254" spans="1:23" hidden="1" x14ac:dyDescent="0.25">
      <c r="A254">
        <v>356</v>
      </c>
      <c r="B254" t="s">
        <v>61</v>
      </c>
      <c r="C254" t="s">
        <v>24</v>
      </c>
      <c r="D254" t="str">
        <f t="shared" si="19"/>
        <v>marzo</v>
      </c>
      <c r="E254" s="1">
        <v>44642</v>
      </c>
      <c r="F254" s="1">
        <v>44642</v>
      </c>
      <c r="G254" s="1">
        <f>Tabla2[[#This Row],[FECHA DE RECEPCION DE LA FACTURA]]+7</f>
        <v>44649</v>
      </c>
      <c r="H254">
        <v>7</v>
      </c>
      <c r="I254" t="s">
        <v>336</v>
      </c>
      <c r="J254">
        <v>407.92</v>
      </c>
      <c r="K254">
        <v>91.56</v>
      </c>
      <c r="L254">
        <v>0.16</v>
      </c>
      <c r="M254">
        <f t="shared" si="21"/>
        <v>50.617600000000003</v>
      </c>
      <c r="P254">
        <f t="shared" si="22"/>
        <v>458.5376</v>
      </c>
      <c r="R254">
        <f t="shared" si="23"/>
        <v>458.5376</v>
      </c>
      <c r="S254" t="str">
        <f t="shared" si="20"/>
        <v>PENDIENTE</v>
      </c>
    </row>
    <row r="255" spans="1:23" hidden="1" x14ac:dyDescent="0.25">
      <c r="A255">
        <v>360</v>
      </c>
      <c r="B255" t="s">
        <v>61</v>
      </c>
      <c r="C255" t="s">
        <v>42</v>
      </c>
      <c r="D255" t="str">
        <f t="shared" si="19"/>
        <v>marzo</v>
      </c>
      <c r="E255" s="1">
        <v>44642</v>
      </c>
      <c r="F255" s="1">
        <v>44642</v>
      </c>
      <c r="G255" s="1">
        <f>Tabla2[[#This Row],[FECHA DE RECEPCION DE LA FACTURA]]+7</f>
        <v>44649</v>
      </c>
      <c r="H255">
        <v>7</v>
      </c>
      <c r="I255" t="s">
        <v>337</v>
      </c>
      <c r="J255">
        <v>76.44</v>
      </c>
      <c r="L255">
        <v>0.16</v>
      </c>
      <c r="M255">
        <f t="shared" si="21"/>
        <v>12.230399999999999</v>
      </c>
      <c r="P255">
        <f t="shared" si="22"/>
        <v>88.670400000000001</v>
      </c>
      <c r="R255">
        <f t="shared" si="23"/>
        <v>88.670400000000001</v>
      </c>
      <c r="S255" t="str">
        <f t="shared" si="20"/>
        <v>PENDIENTE</v>
      </c>
    </row>
    <row r="256" spans="1:23" hidden="1" x14ac:dyDescent="0.25">
      <c r="A256">
        <v>361</v>
      </c>
      <c r="B256" t="s">
        <v>61</v>
      </c>
      <c r="C256" t="s">
        <v>42</v>
      </c>
      <c r="D256" t="str">
        <f t="shared" si="19"/>
        <v>marzo</v>
      </c>
      <c r="E256" s="1">
        <v>44642</v>
      </c>
      <c r="F256" s="1">
        <v>44642</v>
      </c>
      <c r="G256" s="1">
        <f>Tabla2[[#This Row],[FECHA DE RECEPCION DE LA FACTURA]]+7</f>
        <v>44649</v>
      </c>
      <c r="H256">
        <v>7</v>
      </c>
      <c r="I256" t="s">
        <v>338</v>
      </c>
      <c r="J256">
        <v>88.64</v>
      </c>
      <c r="L256">
        <v>0</v>
      </c>
      <c r="M256">
        <f t="shared" si="21"/>
        <v>0</v>
      </c>
      <c r="P256">
        <f t="shared" si="22"/>
        <v>88.64</v>
      </c>
      <c r="R256">
        <f t="shared" si="23"/>
        <v>88.64</v>
      </c>
      <c r="S256" t="str">
        <f t="shared" si="20"/>
        <v>PENDIENTE</v>
      </c>
    </row>
    <row r="257" spans="1:23" hidden="1" x14ac:dyDescent="0.25">
      <c r="A257">
        <v>383</v>
      </c>
      <c r="B257" t="s">
        <v>61</v>
      </c>
      <c r="C257" t="s">
        <v>24</v>
      </c>
      <c r="D257" t="str">
        <f t="shared" si="19"/>
        <v>marzo</v>
      </c>
      <c r="E257" s="1">
        <v>44642</v>
      </c>
      <c r="F257" s="1">
        <v>44642</v>
      </c>
      <c r="G257" s="1">
        <f>Tabla2[[#This Row],[FECHA DE RECEPCION DE LA FACTURA]]+7</f>
        <v>44649</v>
      </c>
      <c r="H257">
        <v>7</v>
      </c>
      <c r="I257" t="s">
        <v>339</v>
      </c>
      <c r="J257">
        <v>138.30000000000001</v>
      </c>
      <c r="K257">
        <v>87.78</v>
      </c>
      <c r="L257">
        <v>0.16</v>
      </c>
      <c r="M257">
        <f t="shared" si="21"/>
        <v>8.0832000000000015</v>
      </c>
      <c r="P257">
        <f t="shared" si="22"/>
        <v>146.38320000000002</v>
      </c>
      <c r="R257">
        <f t="shared" si="23"/>
        <v>146.38320000000002</v>
      </c>
      <c r="S257" t="str">
        <f t="shared" si="20"/>
        <v>PENDIENTE</v>
      </c>
    </row>
    <row r="258" spans="1:23" hidden="1" x14ac:dyDescent="0.25">
      <c r="A258">
        <v>384</v>
      </c>
      <c r="B258" t="s">
        <v>61</v>
      </c>
      <c r="C258" t="s">
        <v>24</v>
      </c>
      <c r="D258" t="str">
        <f t="shared" ref="D258:D321" si="24">TEXT(E258,"MMMM")</f>
        <v>marzo</v>
      </c>
      <c r="E258" s="1">
        <v>44642</v>
      </c>
      <c r="F258" s="1">
        <v>44642</v>
      </c>
      <c r="G258" s="1">
        <f>Tabla2[[#This Row],[FECHA DE RECEPCION DE LA FACTURA]]+7</f>
        <v>44649</v>
      </c>
      <c r="H258">
        <v>7</v>
      </c>
      <c r="I258" t="s">
        <v>340</v>
      </c>
      <c r="J258">
        <v>125.52</v>
      </c>
      <c r="L258">
        <v>0</v>
      </c>
      <c r="M258">
        <f t="shared" si="21"/>
        <v>0</v>
      </c>
      <c r="P258">
        <f t="shared" si="22"/>
        <v>125.52</v>
      </c>
      <c r="R258">
        <f t="shared" si="23"/>
        <v>125.52</v>
      </c>
      <c r="S258" t="str">
        <f t="shared" ref="S258:S321" si="25">IF(R258&gt;0.1,"PENDIENTE","PAGADO")</f>
        <v>PENDIENTE</v>
      </c>
    </row>
    <row r="259" spans="1:23" hidden="1" x14ac:dyDescent="0.25">
      <c r="A259">
        <v>385</v>
      </c>
      <c r="B259" t="s">
        <v>61</v>
      </c>
      <c r="C259" t="s">
        <v>24</v>
      </c>
      <c r="D259" t="str">
        <f t="shared" si="24"/>
        <v>marzo</v>
      </c>
      <c r="E259" s="1">
        <v>44642</v>
      </c>
      <c r="F259" s="1">
        <v>44642</v>
      </c>
      <c r="G259" s="1">
        <f>Tabla2[[#This Row],[FECHA DE RECEPCION DE LA FACTURA]]+7</f>
        <v>44649</v>
      </c>
      <c r="H259">
        <v>7</v>
      </c>
      <c r="I259" t="s">
        <v>341</v>
      </c>
      <c r="J259">
        <v>1905.94</v>
      </c>
      <c r="K259">
        <v>1431.58</v>
      </c>
      <c r="L259">
        <v>0.16</v>
      </c>
      <c r="M259">
        <f t="shared" si="21"/>
        <v>75.897600000000025</v>
      </c>
      <c r="P259">
        <f t="shared" si="22"/>
        <v>1981.8376000000001</v>
      </c>
      <c r="R259">
        <f t="shared" si="23"/>
        <v>1981.8376000000001</v>
      </c>
      <c r="S259" t="str">
        <f t="shared" si="25"/>
        <v>PENDIENTE</v>
      </c>
    </row>
    <row r="260" spans="1:23" hidden="1" x14ac:dyDescent="0.25">
      <c r="A260">
        <v>395</v>
      </c>
      <c r="B260" t="s">
        <v>61</v>
      </c>
      <c r="C260" t="s">
        <v>42</v>
      </c>
      <c r="D260" t="str">
        <f t="shared" si="24"/>
        <v>marzo</v>
      </c>
      <c r="E260" s="1">
        <v>44643</v>
      </c>
      <c r="F260" s="1">
        <v>44643</v>
      </c>
      <c r="G260" s="1">
        <f>Tabla2[[#This Row],[FECHA DE RECEPCION DE LA FACTURA]]+7</f>
        <v>44650</v>
      </c>
      <c r="H260">
        <v>7</v>
      </c>
      <c r="I260" t="s">
        <v>342</v>
      </c>
      <c r="J260">
        <v>118.95</v>
      </c>
      <c r="L260">
        <v>0</v>
      </c>
      <c r="M260">
        <f t="shared" si="21"/>
        <v>0</v>
      </c>
      <c r="P260">
        <f t="shared" si="22"/>
        <v>118.95</v>
      </c>
      <c r="R260">
        <f t="shared" si="23"/>
        <v>118.95</v>
      </c>
      <c r="S260" t="str">
        <f t="shared" si="25"/>
        <v>PENDIENTE</v>
      </c>
    </row>
    <row r="261" spans="1:23" hidden="1" x14ac:dyDescent="0.25">
      <c r="A261">
        <v>406</v>
      </c>
      <c r="B261" t="s">
        <v>61</v>
      </c>
      <c r="C261" t="s">
        <v>42</v>
      </c>
      <c r="D261" t="str">
        <f t="shared" si="24"/>
        <v>marzo</v>
      </c>
      <c r="E261" s="1">
        <v>44644</v>
      </c>
      <c r="F261" s="1">
        <v>44644</v>
      </c>
      <c r="G261" s="1">
        <f>Tabla2[[#This Row],[FECHA DE RECEPCION DE LA FACTURA]]+7</f>
        <v>44651</v>
      </c>
      <c r="H261">
        <v>7</v>
      </c>
      <c r="I261">
        <v>24032022</v>
      </c>
      <c r="J261">
        <v>32.82</v>
      </c>
      <c r="L261">
        <v>0</v>
      </c>
      <c r="M261">
        <f t="shared" si="21"/>
        <v>0</v>
      </c>
      <c r="P261">
        <f t="shared" si="22"/>
        <v>32.82</v>
      </c>
      <c r="R261">
        <f t="shared" si="23"/>
        <v>32.82</v>
      </c>
      <c r="S261" t="str">
        <f t="shared" si="25"/>
        <v>PENDIENTE</v>
      </c>
    </row>
    <row r="262" spans="1:23" hidden="1" x14ac:dyDescent="0.25">
      <c r="A262">
        <v>431</v>
      </c>
      <c r="B262" t="s">
        <v>61</v>
      </c>
      <c r="C262" t="s">
        <v>42</v>
      </c>
      <c r="D262" t="str">
        <f t="shared" si="24"/>
        <v>marzo</v>
      </c>
      <c r="E262" s="1">
        <v>44645</v>
      </c>
      <c r="F262" s="1">
        <v>44645</v>
      </c>
      <c r="G262" s="1">
        <f>Tabla2[[#This Row],[FECHA DE RECEPCION DE LA FACTURA]]+7</f>
        <v>44652</v>
      </c>
      <c r="H262">
        <v>7</v>
      </c>
      <c r="I262" t="s">
        <v>343</v>
      </c>
      <c r="J262">
        <v>160</v>
      </c>
      <c r="L262">
        <v>0</v>
      </c>
      <c r="M262">
        <f t="shared" si="21"/>
        <v>0</v>
      </c>
      <c r="P262">
        <f t="shared" si="22"/>
        <v>160</v>
      </c>
      <c r="R262">
        <f t="shared" si="23"/>
        <v>160</v>
      </c>
      <c r="S262" t="str">
        <f t="shared" si="25"/>
        <v>PENDIENTE</v>
      </c>
    </row>
    <row r="263" spans="1:23" hidden="1" x14ac:dyDescent="0.25">
      <c r="A263">
        <v>435</v>
      </c>
      <c r="B263" t="s">
        <v>61</v>
      </c>
      <c r="C263" t="s">
        <v>42</v>
      </c>
      <c r="D263" t="str">
        <f t="shared" si="24"/>
        <v>marzo</v>
      </c>
      <c r="E263" s="1">
        <v>44645</v>
      </c>
      <c r="F263" s="1">
        <v>44645</v>
      </c>
      <c r="G263" s="1">
        <f>Tabla2[[#This Row],[FECHA DE RECEPCION DE LA FACTURA]]+7</f>
        <v>44652</v>
      </c>
      <c r="H263">
        <v>7</v>
      </c>
      <c r="I263" t="s">
        <v>344</v>
      </c>
      <c r="J263">
        <v>148.27000000000001</v>
      </c>
      <c r="L263">
        <v>0</v>
      </c>
      <c r="M263">
        <f t="shared" si="21"/>
        <v>0</v>
      </c>
      <c r="P263">
        <f t="shared" si="22"/>
        <v>148.27000000000001</v>
      </c>
      <c r="R263">
        <f t="shared" si="23"/>
        <v>148.27000000000001</v>
      </c>
      <c r="S263" t="str">
        <f t="shared" si="25"/>
        <v>PENDIENTE</v>
      </c>
    </row>
    <row r="264" spans="1:23" hidden="1" x14ac:dyDescent="0.25">
      <c r="A264">
        <v>446</v>
      </c>
      <c r="B264" t="s">
        <v>61</v>
      </c>
      <c r="C264" t="s">
        <v>42</v>
      </c>
      <c r="D264" t="str">
        <f t="shared" si="24"/>
        <v>marzo</v>
      </c>
      <c r="E264" s="1">
        <v>44646</v>
      </c>
      <c r="F264" s="1">
        <v>44646</v>
      </c>
      <c r="G264" s="1">
        <f>Tabla2[[#This Row],[FECHA DE RECEPCION DE LA FACTURA]]+7</f>
        <v>44653</v>
      </c>
      <c r="H264">
        <v>7</v>
      </c>
      <c r="I264" t="s">
        <v>345</v>
      </c>
      <c r="J264">
        <v>252.93</v>
      </c>
      <c r="L264">
        <v>0</v>
      </c>
      <c r="M264">
        <f t="shared" si="21"/>
        <v>0</v>
      </c>
      <c r="P264">
        <f t="shared" si="22"/>
        <v>252.93</v>
      </c>
      <c r="R264">
        <f t="shared" si="23"/>
        <v>252.93</v>
      </c>
      <c r="S264" t="str">
        <f t="shared" si="25"/>
        <v>PENDIENTE</v>
      </c>
    </row>
    <row r="265" spans="1:23" hidden="1" x14ac:dyDescent="0.25">
      <c r="A265">
        <v>451</v>
      </c>
      <c r="B265" t="s">
        <v>61</v>
      </c>
      <c r="C265" t="s">
        <v>42</v>
      </c>
      <c r="D265" t="str">
        <f t="shared" si="24"/>
        <v>marzo</v>
      </c>
      <c r="E265" s="1">
        <v>44646</v>
      </c>
      <c r="F265" s="1">
        <v>44646</v>
      </c>
      <c r="G265" s="1">
        <f>Tabla2[[#This Row],[FECHA DE RECEPCION DE LA FACTURA]]+7</f>
        <v>44653</v>
      </c>
      <c r="H265">
        <v>7</v>
      </c>
      <c r="I265" t="s">
        <v>346</v>
      </c>
      <c r="J265">
        <v>65.2</v>
      </c>
      <c r="L265">
        <v>0</v>
      </c>
      <c r="M265">
        <f t="shared" si="21"/>
        <v>0</v>
      </c>
      <c r="P265">
        <f t="shared" si="22"/>
        <v>65.2</v>
      </c>
      <c r="R265">
        <f t="shared" si="23"/>
        <v>65.2</v>
      </c>
      <c r="S265" t="str">
        <f t="shared" si="25"/>
        <v>PENDIENTE</v>
      </c>
    </row>
    <row r="266" spans="1:23" hidden="1" x14ac:dyDescent="0.25">
      <c r="A266">
        <v>463</v>
      </c>
      <c r="B266" t="s">
        <v>61</v>
      </c>
      <c r="C266" t="s">
        <v>24</v>
      </c>
      <c r="D266" t="str">
        <f t="shared" si="24"/>
        <v>marzo</v>
      </c>
      <c r="E266" s="1">
        <v>44648</v>
      </c>
      <c r="F266" s="1">
        <v>44648</v>
      </c>
      <c r="G266" s="1">
        <f>Tabla2[[#This Row],[FECHA DE RECEPCION DE LA FACTURA]]+7</f>
        <v>44655</v>
      </c>
      <c r="H266">
        <v>7</v>
      </c>
      <c r="I266" t="s">
        <v>347</v>
      </c>
      <c r="J266">
        <v>81.05</v>
      </c>
      <c r="K266">
        <v>29</v>
      </c>
      <c r="L266">
        <v>0.16</v>
      </c>
      <c r="M266">
        <f t="shared" si="21"/>
        <v>8.3279999999999994</v>
      </c>
      <c r="P266">
        <f t="shared" si="22"/>
        <v>89.378</v>
      </c>
      <c r="R266">
        <f t="shared" si="23"/>
        <v>89.378</v>
      </c>
      <c r="S266" t="str">
        <f t="shared" si="25"/>
        <v>PENDIENTE</v>
      </c>
    </row>
    <row r="267" spans="1:23" hidden="1" x14ac:dyDescent="0.25">
      <c r="A267">
        <v>464</v>
      </c>
      <c r="B267" t="s">
        <v>61</v>
      </c>
      <c r="C267" t="s">
        <v>24</v>
      </c>
      <c r="D267" t="str">
        <f t="shared" si="24"/>
        <v>marzo</v>
      </c>
      <c r="E267" s="1">
        <v>44648</v>
      </c>
      <c r="F267" s="1">
        <v>44648</v>
      </c>
      <c r="G267" s="1">
        <f>Tabla2[[#This Row],[FECHA DE RECEPCION DE LA FACTURA]]+7</f>
        <v>44655</v>
      </c>
      <c r="H267">
        <v>7</v>
      </c>
      <c r="I267" t="s">
        <v>348</v>
      </c>
      <c r="J267">
        <v>65.16</v>
      </c>
      <c r="K267">
        <v>11.16</v>
      </c>
      <c r="L267">
        <v>0.16</v>
      </c>
      <c r="M267">
        <f t="shared" si="21"/>
        <v>8.64</v>
      </c>
      <c r="P267">
        <f t="shared" si="22"/>
        <v>73.8</v>
      </c>
      <c r="R267">
        <f t="shared" si="23"/>
        <v>73.8</v>
      </c>
      <c r="S267" t="str">
        <f t="shared" si="25"/>
        <v>PENDIENTE</v>
      </c>
    </row>
    <row r="268" spans="1:23" hidden="1" x14ac:dyDescent="0.25">
      <c r="A268">
        <v>472</v>
      </c>
      <c r="B268" t="s">
        <v>61</v>
      </c>
      <c r="C268" t="s">
        <v>24</v>
      </c>
      <c r="D268" t="str">
        <f t="shared" si="24"/>
        <v>marzo</v>
      </c>
      <c r="E268" s="1">
        <v>44646</v>
      </c>
      <c r="F268" s="1">
        <v>44646</v>
      </c>
      <c r="G268" s="1">
        <f>Tabla2[[#This Row],[FECHA DE RECEPCION DE LA FACTURA]]+7</f>
        <v>44653</v>
      </c>
      <c r="H268">
        <v>7</v>
      </c>
      <c r="I268" t="s">
        <v>349</v>
      </c>
      <c r="J268">
        <v>285.56</v>
      </c>
      <c r="L268">
        <v>0</v>
      </c>
      <c r="M268">
        <f t="shared" si="21"/>
        <v>0</v>
      </c>
      <c r="O268">
        <v>1.18</v>
      </c>
      <c r="P268">
        <f t="shared" si="22"/>
        <v>284.38</v>
      </c>
      <c r="R268">
        <f t="shared" si="23"/>
        <v>284.38</v>
      </c>
      <c r="S268" t="str">
        <f t="shared" si="25"/>
        <v>PENDIENTE</v>
      </c>
      <c r="V268" t="s">
        <v>350</v>
      </c>
      <c r="W268">
        <v>44646</v>
      </c>
    </row>
    <row r="269" spans="1:23" hidden="1" x14ac:dyDescent="0.25">
      <c r="A269">
        <v>478</v>
      </c>
      <c r="B269" t="s">
        <v>61</v>
      </c>
      <c r="C269" t="s">
        <v>24</v>
      </c>
      <c r="D269" t="str">
        <f t="shared" si="24"/>
        <v>marzo</v>
      </c>
      <c r="E269" s="1">
        <v>44645</v>
      </c>
      <c r="F269" s="1">
        <v>44645</v>
      </c>
      <c r="G269" s="1">
        <f>Tabla2[[#This Row],[FECHA DE RECEPCION DE LA FACTURA]]+7</f>
        <v>44652</v>
      </c>
      <c r="H269">
        <v>7</v>
      </c>
      <c r="I269" t="s">
        <v>351</v>
      </c>
      <c r="J269">
        <v>896.07</v>
      </c>
      <c r="K269">
        <v>744.84</v>
      </c>
      <c r="L269">
        <v>0.16</v>
      </c>
      <c r="M269">
        <f t="shared" si="21"/>
        <v>24.196800000000003</v>
      </c>
      <c r="P269">
        <f t="shared" si="22"/>
        <v>920.2668000000001</v>
      </c>
      <c r="R269">
        <f t="shared" si="23"/>
        <v>920.2668000000001</v>
      </c>
      <c r="S269" t="str">
        <f t="shared" si="25"/>
        <v>PENDIENTE</v>
      </c>
    </row>
    <row r="270" spans="1:23" hidden="1" x14ac:dyDescent="0.25">
      <c r="A270">
        <v>480</v>
      </c>
      <c r="B270" t="s">
        <v>61</v>
      </c>
      <c r="C270" t="s">
        <v>24</v>
      </c>
      <c r="D270" t="str">
        <f t="shared" si="24"/>
        <v>marzo</v>
      </c>
      <c r="E270" s="1">
        <v>44645</v>
      </c>
      <c r="F270" s="1">
        <v>44645</v>
      </c>
      <c r="G270" s="1">
        <f>Tabla2[[#This Row],[FECHA DE RECEPCION DE LA FACTURA]]+7</f>
        <v>44652</v>
      </c>
      <c r="H270">
        <v>7</v>
      </c>
      <c r="I270" t="s">
        <v>352</v>
      </c>
      <c r="J270">
        <v>1941.94</v>
      </c>
      <c r="K270">
        <v>1583.22</v>
      </c>
      <c r="L270">
        <v>0.16</v>
      </c>
      <c r="M270">
        <f t="shared" si="21"/>
        <v>57.395200000000003</v>
      </c>
      <c r="P270">
        <f t="shared" si="22"/>
        <v>1999.3352</v>
      </c>
      <c r="R270">
        <f t="shared" si="23"/>
        <v>1999.3352</v>
      </c>
      <c r="S270" t="str">
        <f t="shared" si="25"/>
        <v>PENDIENTE</v>
      </c>
    </row>
    <row r="271" spans="1:23" hidden="1" x14ac:dyDescent="0.25">
      <c r="A271">
        <v>481</v>
      </c>
      <c r="B271" t="s">
        <v>61</v>
      </c>
      <c r="C271" t="s">
        <v>24</v>
      </c>
      <c r="D271" t="str">
        <f t="shared" si="24"/>
        <v>marzo</v>
      </c>
      <c r="E271" s="1">
        <v>44645</v>
      </c>
      <c r="F271" s="1">
        <v>44645</v>
      </c>
      <c r="G271" s="1">
        <f>Tabla2[[#This Row],[FECHA DE RECEPCION DE LA FACTURA]]+7</f>
        <v>44652</v>
      </c>
      <c r="H271">
        <v>7</v>
      </c>
      <c r="I271" t="s">
        <v>353</v>
      </c>
      <c r="J271">
        <v>260.07</v>
      </c>
      <c r="K271">
        <v>31.62</v>
      </c>
      <c r="L271">
        <v>0.16</v>
      </c>
      <c r="M271">
        <f t="shared" si="21"/>
        <v>36.552</v>
      </c>
      <c r="P271">
        <f t="shared" si="22"/>
        <v>296.62200000000001</v>
      </c>
      <c r="R271">
        <f t="shared" si="23"/>
        <v>296.62200000000001</v>
      </c>
      <c r="S271" t="str">
        <f t="shared" si="25"/>
        <v>PENDIENTE</v>
      </c>
    </row>
    <row r="272" spans="1:23" hidden="1" x14ac:dyDescent="0.25">
      <c r="A272">
        <v>482</v>
      </c>
      <c r="B272" t="s">
        <v>61</v>
      </c>
      <c r="C272" t="s">
        <v>24</v>
      </c>
      <c r="D272" t="str">
        <f t="shared" si="24"/>
        <v>marzo</v>
      </c>
      <c r="E272" s="1">
        <v>44645</v>
      </c>
      <c r="F272" s="1">
        <v>44645</v>
      </c>
      <c r="G272" s="1">
        <f>Tabla2[[#This Row],[FECHA DE RECEPCION DE LA FACTURA]]+7</f>
        <v>44652</v>
      </c>
      <c r="H272">
        <v>7</v>
      </c>
      <c r="I272" t="s">
        <v>354</v>
      </c>
      <c r="J272">
        <v>362.94</v>
      </c>
      <c r="K272">
        <v>210.28</v>
      </c>
      <c r="L272">
        <v>0.16</v>
      </c>
      <c r="M272">
        <f t="shared" si="21"/>
        <v>24.425599999999999</v>
      </c>
      <c r="P272">
        <f t="shared" si="22"/>
        <v>387.36559999999997</v>
      </c>
      <c r="R272">
        <f t="shared" si="23"/>
        <v>387.36559999999997</v>
      </c>
      <c r="S272" t="str">
        <f t="shared" si="25"/>
        <v>PENDIENTE</v>
      </c>
    </row>
    <row r="273" spans="1:23" hidden="1" x14ac:dyDescent="0.25">
      <c r="A273">
        <v>483</v>
      </c>
      <c r="B273" t="s">
        <v>61</v>
      </c>
      <c r="C273" t="s">
        <v>24</v>
      </c>
      <c r="D273" t="str">
        <f t="shared" si="24"/>
        <v>marzo</v>
      </c>
      <c r="E273" s="1">
        <v>44645</v>
      </c>
      <c r="F273" s="1">
        <v>44645</v>
      </c>
      <c r="G273" s="1">
        <f>Tabla2[[#This Row],[FECHA DE RECEPCION DE LA FACTURA]]+7</f>
        <v>44652</v>
      </c>
      <c r="H273">
        <v>7</v>
      </c>
      <c r="I273" t="s">
        <v>355</v>
      </c>
      <c r="J273">
        <v>50.75</v>
      </c>
      <c r="L273">
        <v>0</v>
      </c>
      <c r="M273">
        <f t="shared" si="21"/>
        <v>0</v>
      </c>
      <c r="P273">
        <f t="shared" si="22"/>
        <v>50.75</v>
      </c>
      <c r="R273">
        <f t="shared" si="23"/>
        <v>50.75</v>
      </c>
      <c r="S273" t="str">
        <f t="shared" si="25"/>
        <v>PENDIENTE</v>
      </c>
    </row>
    <row r="274" spans="1:23" hidden="1" x14ac:dyDescent="0.25">
      <c r="A274">
        <v>487</v>
      </c>
      <c r="B274" t="s">
        <v>61</v>
      </c>
      <c r="C274" t="s">
        <v>42</v>
      </c>
      <c r="D274" t="str">
        <f t="shared" si="24"/>
        <v>marzo</v>
      </c>
      <c r="E274" s="1">
        <v>44645</v>
      </c>
      <c r="F274" s="1">
        <v>44645</v>
      </c>
      <c r="G274" s="1">
        <f>Tabla2[[#This Row],[FECHA DE RECEPCION DE LA FACTURA]]+7</f>
        <v>44652</v>
      </c>
      <c r="H274">
        <v>7</v>
      </c>
      <c r="I274" t="s">
        <v>356</v>
      </c>
      <c r="J274">
        <v>658</v>
      </c>
      <c r="L274">
        <v>0</v>
      </c>
      <c r="M274">
        <f t="shared" si="21"/>
        <v>0</v>
      </c>
      <c r="P274">
        <f t="shared" si="22"/>
        <v>658</v>
      </c>
      <c r="R274">
        <f t="shared" si="23"/>
        <v>658</v>
      </c>
      <c r="S274" t="str">
        <f t="shared" si="25"/>
        <v>PENDIENTE</v>
      </c>
    </row>
    <row r="275" spans="1:23" hidden="1" x14ac:dyDescent="0.25">
      <c r="A275">
        <v>494</v>
      </c>
      <c r="B275" t="s">
        <v>61</v>
      </c>
      <c r="C275" t="s">
        <v>42</v>
      </c>
      <c r="D275" t="str">
        <f t="shared" si="24"/>
        <v>marzo</v>
      </c>
      <c r="E275" s="1">
        <v>44649</v>
      </c>
      <c r="F275" s="1">
        <v>44649</v>
      </c>
      <c r="G275" s="1">
        <f>Tabla2[[#This Row],[FECHA DE RECEPCION DE LA FACTURA]]+7</f>
        <v>44656</v>
      </c>
      <c r="H275">
        <v>7</v>
      </c>
      <c r="I275">
        <v>29032022</v>
      </c>
      <c r="J275">
        <v>138.1</v>
      </c>
      <c r="L275">
        <v>0</v>
      </c>
      <c r="M275">
        <f t="shared" si="21"/>
        <v>0</v>
      </c>
      <c r="P275">
        <f t="shared" si="22"/>
        <v>138.1</v>
      </c>
      <c r="R275">
        <f t="shared" si="23"/>
        <v>138.1</v>
      </c>
      <c r="S275" t="str">
        <f t="shared" si="25"/>
        <v>PENDIENTE</v>
      </c>
    </row>
    <row r="276" spans="1:23" hidden="1" x14ac:dyDescent="0.25">
      <c r="A276">
        <v>500</v>
      </c>
      <c r="B276" t="s">
        <v>61</v>
      </c>
      <c r="C276" t="s">
        <v>42</v>
      </c>
      <c r="D276" t="str">
        <f t="shared" si="24"/>
        <v>marzo</v>
      </c>
      <c r="E276" s="1">
        <v>44650</v>
      </c>
      <c r="F276" s="1">
        <v>44650</v>
      </c>
      <c r="G276" s="1">
        <f>Tabla2[[#This Row],[FECHA DE RECEPCION DE LA FACTURA]]+7</f>
        <v>44657</v>
      </c>
      <c r="H276">
        <v>7</v>
      </c>
      <c r="I276" t="s">
        <v>357</v>
      </c>
      <c r="J276">
        <v>115.12</v>
      </c>
      <c r="L276">
        <v>0</v>
      </c>
      <c r="M276">
        <f t="shared" si="21"/>
        <v>0</v>
      </c>
      <c r="P276">
        <f t="shared" si="22"/>
        <v>115.12</v>
      </c>
      <c r="R276">
        <f t="shared" si="23"/>
        <v>115.12</v>
      </c>
      <c r="S276" t="str">
        <f t="shared" si="25"/>
        <v>PENDIENTE</v>
      </c>
    </row>
    <row r="277" spans="1:23" hidden="1" x14ac:dyDescent="0.25">
      <c r="A277">
        <v>503</v>
      </c>
      <c r="B277" t="s">
        <v>61</v>
      </c>
      <c r="C277" t="s">
        <v>24</v>
      </c>
      <c r="D277" t="str">
        <f t="shared" si="24"/>
        <v>marzo</v>
      </c>
      <c r="E277" s="1">
        <v>44649</v>
      </c>
      <c r="F277" s="1">
        <v>44649</v>
      </c>
      <c r="G277" s="1">
        <f>Tabla2[[#This Row],[FECHA DE RECEPCION DE LA FACTURA]]+7</f>
        <v>44656</v>
      </c>
      <c r="H277">
        <v>7</v>
      </c>
      <c r="I277" t="s">
        <v>358</v>
      </c>
      <c r="J277">
        <v>259.87</v>
      </c>
      <c r="K277">
        <v>203.94</v>
      </c>
      <c r="L277">
        <v>0.16</v>
      </c>
      <c r="M277">
        <f t="shared" si="21"/>
        <v>8.9488000000000021</v>
      </c>
      <c r="P277">
        <f t="shared" si="22"/>
        <v>268.81880000000001</v>
      </c>
      <c r="R277">
        <f t="shared" si="23"/>
        <v>268.81880000000001</v>
      </c>
      <c r="S277" t="str">
        <f t="shared" si="25"/>
        <v>PENDIENTE</v>
      </c>
    </row>
    <row r="278" spans="1:23" hidden="1" x14ac:dyDescent="0.25">
      <c r="A278">
        <v>504</v>
      </c>
      <c r="B278" t="s">
        <v>61</v>
      </c>
      <c r="C278" t="s">
        <v>24</v>
      </c>
      <c r="D278" t="str">
        <f t="shared" si="24"/>
        <v>marzo</v>
      </c>
      <c r="E278" s="1">
        <v>44649</v>
      </c>
      <c r="F278" s="1">
        <v>44649</v>
      </c>
      <c r="G278" s="1">
        <f>Tabla2[[#This Row],[FECHA DE RECEPCION DE LA FACTURA]]+7</f>
        <v>44656</v>
      </c>
      <c r="H278">
        <v>7</v>
      </c>
      <c r="I278" t="s">
        <v>359</v>
      </c>
      <c r="J278">
        <v>411.12</v>
      </c>
      <c r="L278">
        <v>0</v>
      </c>
      <c r="M278">
        <f t="shared" si="21"/>
        <v>0</v>
      </c>
      <c r="P278">
        <f t="shared" si="22"/>
        <v>411.12</v>
      </c>
      <c r="R278">
        <f t="shared" si="23"/>
        <v>411.12</v>
      </c>
      <c r="S278" t="str">
        <f t="shared" si="25"/>
        <v>PENDIENTE</v>
      </c>
    </row>
    <row r="279" spans="1:23" hidden="1" x14ac:dyDescent="0.25">
      <c r="A279">
        <v>505</v>
      </c>
      <c r="B279" t="s">
        <v>61</v>
      </c>
      <c r="C279" t="s">
        <v>24</v>
      </c>
      <c r="D279" t="str">
        <f t="shared" si="24"/>
        <v>marzo</v>
      </c>
      <c r="E279" s="1">
        <v>44649</v>
      </c>
      <c r="F279" s="1">
        <v>44649</v>
      </c>
      <c r="G279" s="1">
        <f>Tabla2[[#This Row],[FECHA DE RECEPCION DE LA FACTURA]]+7</f>
        <v>44656</v>
      </c>
      <c r="H279">
        <v>7</v>
      </c>
      <c r="I279" t="s">
        <v>360</v>
      </c>
      <c r="J279">
        <v>1264.3800000000001</v>
      </c>
      <c r="K279">
        <v>797.64</v>
      </c>
      <c r="L279">
        <v>0.16</v>
      </c>
      <c r="M279">
        <f t="shared" si="21"/>
        <v>74.678400000000025</v>
      </c>
      <c r="O279">
        <v>1.52</v>
      </c>
      <c r="P279">
        <f t="shared" si="22"/>
        <v>1337.5384000000001</v>
      </c>
      <c r="R279">
        <f t="shared" si="23"/>
        <v>1337.5384000000001</v>
      </c>
      <c r="S279" t="str">
        <f t="shared" si="25"/>
        <v>PENDIENTE</v>
      </c>
      <c r="V279" t="s">
        <v>361</v>
      </c>
      <c r="W279">
        <v>44649</v>
      </c>
    </row>
    <row r="280" spans="1:23" hidden="1" x14ac:dyDescent="0.25">
      <c r="A280">
        <v>532</v>
      </c>
      <c r="B280" t="s">
        <v>61</v>
      </c>
      <c r="C280" t="s">
        <v>24</v>
      </c>
      <c r="D280" t="str">
        <f t="shared" si="24"/>
        <v>marzo</v>
      </c>
      <c r="E280" s="1">
        <v>44651</v>
      </c>
      <c r="F280" s="1">
        <v>44651</v>
      </c>
      <c r="G280" s="1">
        <f>Tabla2[[#This Row],[FECHA DE RECEPCION DE LA FACTURA]]+7</f>
        <v>44658</v>
      </c>
      <c r="H280">
        <v>7</v>
      </c>
      <c r="I280" t="s">
        <v>362</v>
      </c>
      <c r="J280">
        <v>366.23</v>
      </c>
      <c r="L280">
        <v>0</v>
      </c>
      <c r="M280">
        <f t="shared" si="21"/>
        <v>0</v>
      </c>
      <c r="P280">
        <f t="shared" si="22"/>
        <v>366.23</v>
      </c>
      <c r="R280">
        <f t="shared" si="23"/>
        <v>366.23</v>
      </c>
      <c r="S280" t="str">
        <f t="shared" si="25"/>
        <v>PENDIENTE</v>
      </c>
    </row>
    <row r="281" spans="1:23" hidden="1" x14ac:dyDescent="0.25">
      <c r="A281">
        <v>534</v>
      </c>
      <c r="B281" t="s">
        <v>61</v>
      </c>
      <c r="C281" t="s">
        <v>24</v>
      </c>
      <c r="D281" t="str">
        <f t="shared" si="24"/>
        <v>marzo</v>
      </c>
      <c r="E281" s="1">
        <v>44651</v>
      </c>
      <c r="F281" s="1">
        <v>44651</v>
      </c>
      <c r="G281" s="1">
        <f>Tabla2[[#This Row],[FECHA DE RECEPCION DE LA FACTURA]]+7</f>
        <v>44658</v>
      </c>
      <c r="H281">
        <v>7</v>
      </c>
      <c r="I281" t="s">
        <v>363</v>
      </c>
      <c r="J281">
        <v>123</v>
      </c>
      <c r="L281">
        <v>0.16</v>
      </c>
      <c r="M281">
        <f t="shared" si="21"/>
        <v>19.68</v>
      </c>
      <c r="P281">
        <f t="shared" si="22"/>
        <v>142.68</v>
      </c>
      <c r="R281">
        <f t="shared" si="23"/>
        <v>142.68</v>
      </c>
      <c r="S281" t="str">
        <f t="shared" si="25"/>
        <v>PENDIENTE</v>
      </c>
    </row>
    <row r="282" spans="1:23" hidden="1" x14ac:dyDescent="0.25">
      <c r="A282">
        <v>544</v>
      </c>
      <c r="B282" t="s">
        <v>61</v>
      </c>
      <c r="C282" t="s">
        <v>42</v>
      </c>
      <c r="D282" t="str">
        <f t="shared" si="24"/>
        <v>marzo</v>
      </c>
      <c r="E282" s="1">
        <v>44651</v>
      </c>
      <c r="F282" s="1">
        <v>44651</v>
      </c>
      <c r="G282" s="1">
        <f>Tabla2[[#This Row],[FECHA DE RECEPCION DE LA FACTURA]]+7</f>
        <v>44658</v>
      </c>
      <c r="H282">
        <v>7</v>
      </c>
      <c r="I282" t="s">
        <v>364</v>
      </c>
      <c r="J282">
        <v>74.680000000000007</v>
      </c>
      <c r="L282">
        <v>0</v>
      </c>
      <c r="M282">
        <f t="shared" si="21"/>
        <v>0</v>
      </c>
      <c r="P282">
        <f t="shared" si="22"/>
        <v>74.680000000000007</v>
      </c>
      <c r="R282">
        <f t="shared" si="23"/>
        <v>74.680000000000007</v>
      </c>
      <c r="S282" t="str">
        <f t="shared" si="25"/>
        <v>PENDIENTE</v>
      </c>
    </row>
    <row r="283" spans="1:23" hidden="1" x14ac:dyDescent="0.25">
      <c r="A283">
        <v>549</v>
      </c>
      <c r="B283" t="s">
        <v>61</v>
      </c>
      <c r="C283" t="s">
        <v>42</v>
      </c>
      <c r="D283" t="str">
        <f t="shared" si="24"/>
        <v>marzo</v>
      </c>
      <c r="E283" s="1">
        <v>44651</v>
      </c>
      <c r="F283" s="1">
        <v>44651</v>
      </c>
      <c r="G283" s="1">
        <f>Tabla2[[#This Row],[FECHA DE RECEPCION DE LA FACTURA]]+7</f>
        <v>44658</v>
      </c>
      <c r="H283">
        <v>7</v>
      </c>
      <c r="I283" t="s">
        <v>365</v>
      </c>
      <c r="J283">
        <v>174</v>
      </c>
      <c r="L283">
        <v>0</v>
      </c>
      <c r="M283">
        <f t="shared" si="21"/>
        <v>0</v>
      </c>
      <c r="P283">
        <f t="shared" si="22"/>
        <v>174</v>
      </c>
      <c r="R283">
        <f t="shared" si="23"/>
        <v>174</v>
      </c>
      <c r="S283" t="str">
        <f t="shared" si="25"/>
        <v>PENDIENTE</v>
      </c>
    </row>
    <row r="284" spans="1:23" hidden="1" x14ac:dyDescent="0.25">
      <c r="A284">
        <v>1</v>
      </c>
      <c r="B284" t="s">
        <v>61</v>
      </c>
      <c r="C284" t="s">
        <v>42</v>
      </c>
      <c r="D284" t="str">
        <f t="shared" si="24"/>
        <v>abril</v>
      </c>
      <c r="E284" s="1">
        <v>44657</v>
      </c>
      <c r="F284" s="1">
        <v>44657</v>
      </c>
      <c r="G284" s="1">
        <f>Tabla2[[#This Row],[FECHA DE RECEPCION DE LA FACTURA]]+7</f>
        <v>44664</v>
      </c>
      <c r="H284">
        <v>7</v>
      </c>
      <c r="I284" t="s">
        <v>366</v>
      </c>
      <c r="J284">
        <v>81.900000000000006</v>
      </c>
      <c r="K284">
        <v>0</v>
      </c>
      <c r="L284">
        <v>0</v>
      </c>
      <c r="M284">
        <f t="shared" si="21"/>
        <v>0</v>
      </c>
      <c r="P284">
        <f t="shared" si="22"/>
        <v>81.900000000000006</v>
      </c>
      <c r="R284">
        <f t="shared" si="23"/>
        <v>81.900000000000006</v>
      </c>
      <c r="S284" t="str">
        <f t="shared" si="25"/>
        <v>PENDIENTE</v>
      </c>
    </row>
    <row r="285" spans="1:23" hidden="1" x14ac:dyDescent="0.25">
      <c r="A285">
        <v>2</v>
      </c>
      <c r="B285" t="s">
        <v>61</v>
      </c>
      <c r="C285" t="s">
        <v>42</v>
      </c>
      <c r="D285" t="str">
        <f t="shared" si="24"/>
        <v>abril</v>
      </c>
      <c r="E285" s="1">
        <v>44656</v>
      </c>
      <c r="F285" s="1">
        <v>44656</v>
      </c>
      <c r="G285" s="1">
        <f>Tabla2[[#This Row],[FECHA DE RECEPCION DE LA FACTURA]]+7</f>
        <v>44663</v>
      </c>
      <c r="H285">
        <v>7</v>
      </c>
      <c r="I285" t="s">
        <v>367</v>
      </c>
      <c r="J285">
        <v>187.85</v>
      </c>
      <c r="K285">
        <v>0</v>
      </c>
      <c r="L285">
        <v>0</v>
      </c>
      <c r="M285">
        <f t="shared" si="21"/>
        <v>0</v>
      </c>
      <c r="O285">
        <v>2.37</v>
      </c>
      <c r="P285">
        <f t="shared" si="22"/>
        <v>185.48</v>
      </c>
      <c r="R285">
        <f t="shared" si="23"/>
        <v>185.48</v>
      </c>
      <c r="S285" t="str">
        <f t="shared" si="25"/>
        <v>PENDIENTE</v>
      </c>
      <c r="V285" t="s">
        <v>368</v>
      </c>
      <c r="W285">
        <v>44656</v>
      </c>
    </row>
    <row r="286" spans="1:23" hidden="1" x14ac:dyDescent="0.25">
      <c r="A286">
        <v>3</v>
      </c>
      <c r="B286" t="s">
        <v>61</v>
      </c>
      <c r="C286" t="s">
        <v>24</v>
      </c>
      <c r="D286" t="str">
        <f t="shared" si="24"/>
        <v>abril</v>
      </c>
      <c r="E286" s="1">
        <v>44656</v>
      </c>
      <c r="F286" s="1">
        <v>44656</v>
      </c>
      <c r="G286" s="1">
        <f>Tabla2[[#This Row],[FECHA DE RECEPCION DE LA FACTURA]]+7</f>
        <v>44663</v>
      </c>
      <c r="H286">
        <v>7</v>
      </c>
      <c r="I286" t="s">
        <v>369</v>
      </c>
      <c r="J286">
        <v>265.92</v>
      </c>
      <c r="K286">
        <v>0</v>
      </c>
      <c r="L286">
        <v>0</v>
      </c>
      <c r="M286">
        <f t="shared" si="21"/>
        <v>0</v>
      </c>
      <c r="P286">
        <f t="shared" si="22"/>
        <v>265.92</v>
      </c>
      <c r="R286">
        <f t="shared" si="23"/>
        <v>265.92</v>
      </c>
      <c r="S286" t="str">
        <f t="shared" si="25"/>
        <v>PENDIENTE</v>
      </c>
    </row>
    <row r="287" spans="1:23" hidden="1" x14ac:dyDescent="0.25">
      <c r="A287">
        <v>4</v>
      </c>
      <c r="B287" t="s">
        <v>61</v>
      </c>
      <c r="C287" t="s">
        <v>24</v>
      </c>
      <c r="D287" t="str">
        <f t="shared" si="24"/>
        <v>abril</v>
      </c>
      <c r="E287" s="1">
        <v>44655</v>
      </c>
      <c r="F287" s="1">
        <v>44655</v>
      </c>
      <c r="G287" s="1">
        <f>Tabla2[[#This Row],[FECHA DE RECEPCION DE LA FACTURA]]+7</f>
        <v>44662</v>
      </c>
      <c r="H287">
        <v>7</v>
      </c>
      <c r="I287" t="s">
        <v>370</v>
      </c>
      <c r="J287">
        <v>176.69</v>
      </c>
      <c r="K287">
        <v>45.12</v>
      </c>
      <c r="L287">
        <v>0.16</v>
      </c>
      <c r="M287">
        <f t="shared" si="21"/>
        <v>21.051199999999998</v>
      </c>
      <c r="P287">
        <f t="shared" si="22"/>
        <v>197.74119999999999</v>
      </c>
      <c r="R287">
        <f t="shared" si="23"/>
        <v>197.74119999999999</v>
      </c>
      <c r="S287" t="str">
        <f t="shared" si="25"/>
        <v>PENDIENTE</v>
      </c>
    </row>
    <row r="288" spans="1:23" hidden="1" x14ac:dyDescent="0.25">
      <c r="A288">
        <v>5</v>
      </c>
      <c r="B288" t="s">
        <v>61</v>
      </c>
      <c r="C288" t="s">
        <v>24</v>
      </c>
      <c r="D288" t="str">
        <f t="shared" si="24"/>
        <v>abril</v>
      </c>
      <c r="E288" s="1">
        <v>44655</v>
      </c>
      <c r="F288" s="1">
        <v>44655</v>
      </c>
      <c r="G288" s="1">
        <f>Tabla2[[#This Row],[FECHA DE RECEPCION DE LA FACTURA]]+7</f>
        <v>44662</v>
      </c>
      <c r="H288">
        <v>7</v>
      </c>
      <c r="I288" t="s">
        <v>371</v>
      </c>
      <c r="J288">
        <v>407.66</v>
      </c>
      <c r="K288">
        <v>296.92</v>
      </c>
      <c r="L288">
        <v>0.16</v>
      </c>
      <c r="M288">
        <f t="shared" si="21"/>
        <v>17.718400000000003</v>
      </c>
      <c r="P288">
        <f t="shared" si="22"/>
        <v>425.37840000000006</v>
      </c>
      <c r="R288">
        <f t="shared" si="23"/>
        <v>425.37840000000006</v>
      </c>
      <c r="S288" t="str">
        <f t="shared" si="25"/>
        <v>PENDIENTE</v>
      </c>
    </row>
    <row r="289" spans="1:19" hidden="1" x14ac:dyDescent="0.25">
      <c r="A289">
        <v>6</v>
      </c>
      <c r="B289" t="s">
        <v>61</v>
      </c>
      <c r="C289" t="s">
        <v>24</v>
      </c>
      <c r="D289" t="str">
        <f t="shared" si="24"/>
        <v>abril</v>
      </c>
      <c r="E289" s="1">
        <v>44656</v>
      </c>
      <c r="F289" s="1">
        <v>44656</v>
      </c>
      <c r="G289" s="1">
        <f>Tabla2[[#This Row],[FECHA DE RECEPCION DE LA FACTURA]]+7</f>
        <v>44663</v>
      </c>
      <c r="H289">
        <v>7</v>
      </c>
      <c r="I289" t="s">
        <v>372</v>
      </c>
      <c r="J289">
        <v>191.23</v>
      </c>
      <c r="K289">
        <v>0</v>
      </c>
      <c r="L289">
        <v>0</v>
      </c>
      <c r="M289">
        <f t="shared" si="21"/>
        <v>0</v>
      </c>
      <c r="P289">
        <f t="shared" si="22"/>
        <v>191.23</v>
      </c>
      <c r="R289">
        <f t="shared" si="23"/>
        <v>191.23</v>
      </c>
      <c r="S289" t="str">
        <f t="shared" si="25"/>
        <v>PENDIENTE</v>
      </c>
    </row>
    <row r="290" spans="1:19" hidden="1" x14ac:dyDescent="0.25">
      <c r="A290">
        <v>7</v>
      </c>
      <c r="B290" t="s">
        <v>61</v>
      </c>
      <c r="C290" t="s">
        <v>24</v>
      </c>
      <c r="D290" t="str">
        <f t="shared" si="24"/>
        <v>abril</v>
      </c>
      <c r="E290" s="1">
        <v>44656</v>
      </c>
      <c r="F290" s="1">
        <v>44656</v>
      </c>
      <c r="G290" s="1">
        <f>Tabla2[[#This Row],[FECHA DE RECEPCION DE LA FACTURA]]+7</f>
        <v>44663</v>
      </c>
      <c r="H290">
        <v>7</v>
      </c>
      <c r="I290" t="s">
        <v>373</v>
      </c>
      <c r="J290">
        <v>849.91</v>
      </c>
      <c r="K290">
        <v>773.42</v>
      </c>
      <c r="L290">
        <v>0.16</v>
      </c>
      <c r="M290">
        <f t="shared" ref="M290:M295" si="26">(J290-K290-N290)*L290</f>
        <v>12.238400000000002</v>
      </c>
      <c r="P290">
        <f t="shared" ref="P290:P353" si="27">+J290+M290-N290-O290</f>
        <v>862.14839999999992</v>
      </c>
      <c r="R290">
        <f t="shared" ref="R290:R353" si="28">P290-Q290</f>
        <v>862.14839999999992</v>
      </c>
      <c r="S290" t="str">
        <f t="shared" si="25"/>
        <v>PENDIENTE</v>
      </c>
    </row>
    <row r="291" spans="1:19" hidden="1" x14ac:dyDescent="0.25">
      <c r="A291">
        <v>8</v>
      </c>
      <c r="B291" t="s">
        <v>61</v>
      </c>
      <c r="C291" t="s">
        <v>24</v>
      </c>
      <c r="D291" t="str">
        <f t="shared" si="24"/>
        <v>abril</v>
      </c>
      <c r="E291" s="1">
        <v>44656</v>
      </c>
      <c r="F291" s="1">
        <v>44656</v>
      </c>
      <c r="G291" s="1">
        <f>Tabla2[[#This Row],[FECHA DE RECEPCION DE LA FACTURA]]+7</f>
        <v>44663</v>
      </c>
      <c r="H291">
        <v>7</v>
      </c>
      <c r="I291" t="s">
        <v>374</v>
      </c>
      <c r="J291">
        <v>946.6</v>
      </c>
      <c r="K291">
        <v>0</v>
      </c>
      <c r="L291">
        <v>0</v>
      </c>
      <c r="M291">
        <f t="shared" si="26"/>
        <v>0</v>
      </c>
      <c r="P291">
        <f t="shared" si="27"/>
        <v>946.6</v>
      </c>
      <c r="R291">
        <f t="shared" si="28"/>
        <v>946.6</v>
      </c>
      <c r="S291" t="str">
        <f t="shared" si="25"/>
        <v>PENDIENTE</v>
      </c>
    </row>
    <row r="292" spans="1:19" hidden="1" x14ac:dyDescent="0.25">
      <c r="A292">
        <v>9</v>
      </c>
      <c r="B292" t="s">
        <v>61</v>
      </c>
      <c r="C292" t="s">
        <v>24</v>
      </c>
      <c r="D292" t="str">
        <f t="shared" si="24"/>
        <v>abril</v>
      </c>
      <c r="E292" s="1">
        <v>44655</v>
      </c>
      <c r="F292" s="1">
        <v>44655</v>
      </c>
      <c r="G292" s="1">
        <f>Tabla2[[#This Row],[FECHA DE RECEPCION DE LA FACTURA]]+7</f>
        <v>44662</v>
      </c>
      <c r="H292">
        <v>7</v>
      </c>
      <c r="I292" t="s">
        <v>375</v>
      </c>
      <c r="J292">
        <v>304.2</v>
      </c>
      <c r="K292">
        <v>0</v>
      </c>
      <c r="L292">
        <v>0</v>
      </c>
      <c r="M292">
        <f t="shared" si="26"/>
        <v>0</v>
      </c>
      <c r="P292">
        <f t="shared" si="27"/>
        <v>304.2</v>
      </c>
      <c r="R292">
        <f t="shared" si="28"/>
        <v>304.2</v>
      </c>
      <c r="S292" t="str">
        <f t="shared" si="25"/>
        <v>PENDIENTE</v>
      </c>
    </row>
    <row r="293" spans="1:19" hidden="1" x14ac:dyDescent="0.25">
      <c r="A293">
        <v>10</v>
      </c>
      <c r="B293" t="s">
        <v>61</v>
      </c>
      <c r="C293" t="s">
        <v>42</v>
      </c>
      <c r="D293" t="str">
        <f t="shared" si="24"/>
        <v>abril</v>
      </c>
      <c r="E293" s="1">
        <v>44660</v>
      </c>
      <c r="F293" s="1">
        <v>44660</v>
      </c>
      <c r="G293" s="1">
        <f>Tabla2[[#This Row],[FECHA DE RECEPCION DE LA FACTURA]]+7</f>
        <v>44667</v>
      </c>
      <c r="H293">
        <v>7</v>
      </c>
      <c r="I293" t="s">
        <v>376</v>
      </c>
      <c r="J293">
        <v>193.34</v>
      </c>
      <c r="K293">
        <v>155.32</v>
      </c>
      <c r="L293">
        <v>0.16</v>
      </c>
      <c r="M293">
        <f t="shared" si="26"/>
        <v>6.0832000000000015</v>
      </c>
      <c r="P293">
        <f t="shared" si="27"/>
        <v>199.42320000000001</v>
      </c>
      <c r="R293">
        <f t="shared" si="28"/>
        <v>199.42320000000001</v>
      </c>
      <c r="S293" t="str">
        <f t="shared" si="25"/>
        <v>PENDIENTE</v>
      </c>
    </row>
    <row r="294" spans="1:19" hidden="1" x14ac:dyDescent="0.25">
      <c r="A294">
        <v>11</v>
      </c>
      <c r="B294" t="s">
        <v>61</v>
      </c>
      <c r="C294" t="s">
        <v>42</v>
      </c>
      <c r="D294" t="str">
        <f t="shared" si="24"/>
        <v>abril</v>
      </c>
      <c r="E294" s="1">
        <v>44660</v>
      </c>
      <c r="F294" s="1">
        <v>44660</v>
      </c>
      <c r="G294" s="1">
        <f>Tabla2[[#This Row],[FECHA DE RECEPCION DE LA FACTURA]]+7</f>
        <v>44667</v>
      </c>
      <c r="H294">
        <v>7</v>
      </c>
      <c r="I294" t="s">
        <v>377</v>
      </c>
      <c r="J294">
        <v>82</v>
      </c>
      <c r="K294">
        <v>0</v>
      </c>
      <c r="L294">
        <v>0.16</v>
      </c>
      <c r="M294">
        <f t="shared" si="26"/>
        <v>13.120000000000001</v>
      </c>
      <c r="P294">
        <f t="shared" si="27"/>
        <v>95.12</v>
      </c>
      <c r="R294">
        <f t="shared" si="28"/>
        <v>95.12</v>
      </c>
      <c r="S294" t="str">
        <f t="shared" si="25"/>
        <v>PENDIENTE</v>
      </c>
    </row>
    <row r="295" spans="1:19" hidden="1" x14ac:dyDescent="0.25">
      <c r="A295">
        <v>12</v>
      </c>
      <c r="B295" t="s">
        <v>61</v>
      </c>
      <c r="C295" t="s">
        <v>42</v>
      </c>
      <c r="D295" t="str">
        <f t="shared" si="24"/>
        <v>abril</v>
      </c>
      <c r="E295" s="1">
        <v>44659</v>
      </c>
      <c r="F295" s="1">
        <v>44659</v>
      </c>
      <c r="G295" s="1">
        <f>Tabla2[[#This Row],[FECHA DE RECEPCION DE LA FACTURA]]+7</f>
        <v>44666</v>
      </c>
      <c r="H295">
        <v>7</v>
      </c>
      <c r="I295">
        <v>8042022</v>
      </c>
      <c r="J295">
        <v>104.97</v>
      </c>
      <c r="K295">
        <v>0</v>
      </c>
      <c r="L295">
        <v>0</v>
      </c>
      <c r="M295">
        <f t="shared" si="26"/>
        <v>0</v>
      </c>
      <c r="P295">
        <f t="shared" si="27"/>
        <v>104.97</v>
      </c>
      <c r="R295">
        <f t="shared" si="28"/>
        <v>104.97</v>
      </c>
      <c r="S295" t="str">
        <f t="shared" si="25"/>
        <v>PENDIENTE</v>
      </c>
    </row>
    <row r="296" spans="1:19" hidden="1" x14ac:dyDescent="0.25">
      <c r="A296">
        <v>13</v>
      </c>
      <c r="B296" t="s">
        <v>61</v>
      </c>
      <c r="C296" t="s">
        <v>42</v>
      </c>
      <c r="D296" t="str">
        <f t="shared" si="24"/>
        <v>abril</v>
      </c>
      <c r="E296" s="1">
        <v>44658</v>
      </c>
      <c r="F296" s="1">
        <v>44658</v>
      </c>
      <c r="G296" s="1">
        <f>Tabla2[[#This Row],[FECHA DE RECEPCION DE LA FACTURA]]+7</f>
        <v>44665</v>
      </c>
      <c r="H296">
        <v>7</v>
      </c>
      <c r="I296" t="s">
        <v>378</v>
      </c>
      <c r="J296">
        <v>87.74</v>
      </c>
      <c r="K296">
        <v>0</v>
      </c>
      <c r="L296">
        <v>0</v>
      </c>
      <c r="M296">
        <f>(J296-K296-N296)*L296</f>
        <v>0</v>
      </c>
      <c r="P296">
        <f t="shared" si="27"/>
        <v>87.74</v>
      </c>
      <c r="R296">
        <f t="shared" si="28"/>
        <v>87.74</v>
      </c>
      <c r="S296" t="str">
        <f t="shared" si="25"/>
        <v>PENDIENTE</v>
      </c>
    </row>
    <row r="297" spans="1:19" hidden="1" x14ac:dyDescent="0.25">
      <c r="A297">
        <v>14</v>
      </c>
      <c r="B297" t="s">
        <v>61</v>
      </c>
      <c r="C297" t="s">
        <v>42</v>
      </c>
      <c r="D297" t="str">
        <f t="shared" si="24"/>
        <v>abril</v>
      </c>
      <c r="E297" s="1">
        <v>44663</v>
      </c>
      <c r="F297" s="1">
        <v>44663</v>
      </c>
      <c r="G297" s="1">
        <f>Tabla2[[#This Row],[FECHA DE RECEPCION DE LA FACTURA]]+7</f>
        <v>44670</v>
      </c>
      <c r="H297">
        <v>7</v>
      </c>
      <c r="I297" t="s">
        <v>379</v>
      </c>
      <c r="J297">
        <v>111.74</v>
      </c>
      <c r="K297">
        <v>59.2</v>
      </c>
      <c r="L297">
        <v>0.16</v>
      </c>
      <c r="M297">
        <f t="shared" ref="M297" si="29">(J297-K297-N297)*L297</f>
        <v>8.4063999999999997</v>
      </c>
      <c r="P297">
        <f t="shared" si="27"/>
        <v>120.1464</v>
      </c>
      <c r="R297">
        <f t="shared" si="28"/>
        <v>120.1464</v>
      </c>
      <c r="S297" t="str">
        <f t="shared" si="25"/>
        <v>PENDIENTE</v>
      </c>
    </row>
    <row r="298" spans="1:19" hidden="1" x14ac:dyDescent="0.25">
      <c r="A298">
        <v>15</v>
      </c>
      <c r="B298" t="s">
        <v>61</v>
      </c>
      <c r="C298" t="s">
        <v>24</v>
      </c>
      <c r="D298" t="str">
        <f t="shared" si="24"/>
        <v>abril</v>
      </c>
      <c r="E298" s="1">
        <v>44663</v>
      </c>
      <c r="F298" s="1">
        <v>44663</v>
      </c>
      <c r="G298" s="1">
        <f>Tabla2[[#This Row],[FECHA DE RECEPCION DE LA FACTURA]]+7</f>
        <v>44670</v>
      </c>
      <c r="H298">
        <v>7</v>
      </c>
      <c r="I298" t="s">
        <v>380</v>
      </c>
      <c r="J298">
        <v>2306.66</v>
      </c>
      <c r="K298">
        <v>0</v>
      </c>
      <c r="L298">
        <v>0</v>
      </c>
      <c r="M298">
        <v>158.9</v>
      </c>
      <c r="P298">
        <f t="shared" si="27"/>
        <v>2465.56</v>
      </c>
      <c r="R298">
        <f t="shared" si="28"/>
        <v>2465.56</v>
      </c>
      <c r="S298" t="str">
        <f t="shared" si="25"/>
        <v>PENDIENTE</v>
      </c>
    </row>
    <row r="299" spans="1:19" hidden="1" x14ac:dyDescent="0.25">
      <c r="A299">
        <v>16</v>
      </c>
      <c r="B299" t="s">
        <v>61</v>
      </c>
      <c r="C299" t="s">
        <v>24</v>
      </c>
      <c r="D299" t="str">
        <f t="shared" si="24"/>
        <v>abril</v>
      </c>
      <c r="E299" s="1">
        <v>44663</v>
      </c>
      <c r="F299" s="1">
        <v>44663</v>
      </c>
      <c r="G299" s="1">
        <f>Tabla2[[#This Row],[FECHA DE RECEPCION DE LA FACTURA]]+7</f>
        <v>44670</v>
      </c>
      <c r="H299">
        <v>7</v>
      </c>
      <c r="I299" t="s">
        <v>381</v>
      </c>
      <c r="J299">
        <v>338.46</v>
      </c>
      <c r="K299">
        <v>0</v>
      </c>
      <c r="L299">
        <v>0</v>
      </c>
      <c r="M299">
        <v>26.06</v>
      </c>
      <c r="P299">
        <f t="shared" si="27"/>
        <v>364.52</v>
      </c>
      <c r="R299">
        <f t="shared" si="28"/>
        <v>364.52</v>
      </c>
      <c r="S299" t="str">
        <f t="shared" si="25"/>
        <v>PENDIENTE</v>
      </c>
    </row>
    <row r="300" spans="1:19" hidden="1" x14ac:dyDescent="0.25">
      <c r="A300">
        <v>17</v>
      </c>
      <c r="B300" t="s">
        <v>61</v>
      </c>
      <c r="C300" t="s">
        <v>42</v>
      </c>
      <c r="D300" t="str">
        <f t="shared" si="24"/>
        <v>abril</v>
      </c>
      <c r="E300" s="1">
        <v>44664</v>
      </c>
      <c r="F300" s="1">
        <v>44664</v>
      </c>
      <c r="G300" s="1">
        <f>Tabla2[[#This Row],[FECHA DE RECEPCION DE LA FACTURA]]+7</f>
        <v>44671</v>
      </c>
      <c r="H300">
        <v>7</v>
      </c>
      <c r="I300" t="s">
        <v>382</v>
      </c>
      <c r="J300">
        <v>98.52</v>
      </c>
      <c r="K300">
        <v>0</v>
      </c>
      <c r="L300">
        <v>0.16</v>
      </c>
      <c r="M300">
        <f t="shared" ref="M300:M360" si="30">(J300-K300-N300)*L300</f>
        <v>15.763199999999999</v>
      </c>
      <c r="P300">
        <f t="shared" si="27"/>
        <v>114.28319999999999</v>
      </c>
      <c r="R300">
        <f t="shared" si="28"/>
        <v>114.28319999999999</v>
      </c>
      <c r="S300" t="str">
        <f t="shared" si="25"/>
        <v>PENDIENTE</v>
      </c>
    </row>
    <row r="301" spans="1:19" hidden="1" x14ac:dyDescent="0.25">
      <c r="A301">
        <v>18</v>
      </c>
      <c r="B301" t="s">
        <v>61</v>
      </c>
      <c r="C301" t="s">
        <v>42</v>
      </c>
      <c r="D301" t="str">
        <f t="shared" si="24"/>
        <v>abril</v>
      </c>
      <c r="E301" s="1">
        <v>44664</v>
      </c>
      <c r="F301" s="1">
        <v>44664</v>
      </c>
      <c r="G301" s="1">
        <f>Tabla2[[#This Row],[FECHA DE RECEPCION DE LA FACTURA]]+7</f>
        <v>44671</v>
      </c>
      <c r="H301">
        <v>7</v>
      </c>
      <c r="I301">
        <v>13042022</v>
      </c>
      <c r="J301">
        <v>67.06</v>
      </c>
      <c r="K301">
        <v>29.6</v>
      </c>
      <c r="L301">
        <v>0.16</v>
      </c>
      <c r="M301">
        <f t="shared" si="30"/>
        <v>5.9936000000000007</v>
      </c>
      <c r="P301">
        <f t="shared" si="27"/>
        <v>73.053600000000003</v>
      </c>
      <c r="R301">
        <f t="shared" si="28"/>
        <v>73.053600000000003</v>
      </c>
      <c r="S301" t="str">
        <f t="shared" si="25"/>
        <v>PENDIENTE</v>
      </c>
    </row>
    <row r="302" spans="1:19" hidden="1" x14ac:dyDescent="0.25">
      <c r="A302">
        <v>19</v>
      </c>
      <c r="B302" t="s">
        <v>61</v>
      </c>
      <c r="C302" t="s">
        <v>24</v>
      </c>
      <c r="D302" t="str">
        <f t="shared" si="24"/>
        <v>abril</v>
      </c>
      <c r="E302" s="1">
        <v>44665</v>
      </c>
      <c r="F302" s="1">
        <v>44665</v>
      </c>
      <c r="G302" s="1">
        <f>Tabla2[[#This Row],[FECHA DE RECEPCION DE LA FACTURA]]+7</f>
        <v>44672</v>
      </c>
      <c r="H302">
        <v>7</v>
      </c>
      <c r="I302" t="s">
        <v>383</v>
      </c>
      <c r="J302">
        <v>120.82</v>
      </c>
      <c r="K302">
        <v>99.88</v>
      </c>
      <c r="L302">
        <v>0.16</v>
      </c>
      <c r="M302">
        <f t="shared" si="30"/>
        <v>3.3503999999999996</v>
      </c>
      <c r="P302">
        <f t="shared" si="27"/>
        <v>124.17039999999999</v>
      </c>
      <c r="R302">
        <f t="shared" si="28"/>
        <v>124.17039999999999</v>
      </c>
      <c r="S302" t="str">
        <f t="shared" si="25"/>
        <v>PENDIENTE</v>
      </c>
    </row>
    <row r="303" spans="1:19" hidden="1" x14ac:dyDescent="0.25">
      <c r="A303">
        <v>20</v>
      </c>
      <c r="B303" t="s">
        <v>61</v>
      </c>
      <c r="C303" t="s">
        <v>24</v>
      </c>
      <c r="D303" t="str">
        <f t="shared" si="24"/>
        <v>abril</v>
      </c>
      <c r="E303" s="1">
        <v>44665</v>
      </c>
      <c r="F303" s="1">
        <v>44665</v>
      </c>
      <c r="G303" s="1">
        <f>Tabla2[[#This Row],[FECHA DE RECEPCION DE LA FACTURA]]+7</f>
        <v>44672</v>
      </c>
      <c r="H303">
        <v>7</v>
      </c>
      <c r="I303" t="s">
        <v>384</v>
      </c>
      <c r="J303">
        <v>168</v>
      </c>
      <c r="K303">
        <v>0</v>
      </c>
      <c r="L303">
        <v>0</v>
      </c>
      <c r="M303">
        <f t="shared" si="30"/>
        <v>0</v>
      </c>
      <c r="P303">
        <f t="shared" si="27"/>
        <v>168</v>
      </c>
      <c r="R303">
        <f t="shared" si="28"/>
        <v>168</v>
      </c>
      <c r="S303" t="str">
        <f t="shared" si="25"/>
        <v>PENDIENTE</v>
      </c>
    </row>
    <row r="304" spans="1:19" hidden="1" x14ac:dyDescent="0.25">
      <c r="A304">
        <v>21</v>
      </c>
      <c r="B304" t="s">
        <v>61</v>
      </c>
      <c r="C304" t="s">
        <v>24</v>
      </c>
      <c r="D304" t="str">
        <f t="shared" si="24"/>
        <v>abril</v>
      </c>
      <c r="E304" s="1">
        <v>44662</v>
      </c>
      <c r="F304" s="1">
        <v>44662</v>
      </c>
      <c r="G304" s="1">
        <f>Tabla2[[#This Row],[FECHA DE RECEPCION DE LA FACTURA]]+7</f>
        <v>44669</v>
      </c>
      <c r="H304">
        <v>7</v>
      </c>
      <c r="I304" t="s">
        <v>385</v>
      </c>
      <c r="J304">
        <v>475.2</v>
      </c>
      <c r="K304">
        <v>0</v>
      </c>
      <c r="L304">
        <v>0</v>
      </c>
      <c r="M304">
        <f t="shared" si="30"/>
        <v>0</v>
      </c>
      <c r="P304">
        <f t="shared" si="27"/>
        <v>475.2</v>
      </c>
      <c r="R304">
        <f t="shared" si="28"/>
        <v>475.2</v>
      </c>
      <c r="S304" t="str">
        <f t="shared" si="25"/>
        <v>PENDIENTE</v>
      </c>
    </row>
    <row r="305" spans="1:23" hidden="1" x14ac:dyDescent="0.25">
      <c r="A305">
        <v>22</v>
      </c>
      <c r="B305" t="s">
        <v>61</v>
      </c>
      <c r="C305" t="s">
        <v>42</v>
      </c>
      <c r="D305" t="str">
        <f t="shared" si="24"/>
        <v>abril</v>
      </c>
      <c r="E305" s="1">
        <v>44667</v>
      </c>
      <c r="F305" s="1">
        <v>44667</v>
      </c>
      <c r="G305" s="1">
        <f>Tabla2[[#This Row],[FECHA DE RECEPCION DE LA FACTURA]]+7</f>
        <v>44674</v>
      </c>
      <c r="H305">
        <v>7</v>
      </c>
      <c r="I305" t="s">
        <v>386</v>
      </c>
      <c r="J305">
        <v>31.3</v>
      </c>
      <c r="K305">
        <v>0</v>
      </c>
      <c r="L305">
        <v>0.16</v>
      </c>
      <c r="M305">
        <f t="shared" si="30"/>
        <v>5.008</v>
      </c>
      <c r="P305">
        <f t="shared" si="27"/>
        <v>36.308</v>
      </c>
      <c r="R305">
        <f t="shared" si="28"/>
        <v>36.308</v>
      </c>
      <c r="S305" t="str">
        <f t="shared" si="25"/>
        <v>PENDIENTE</v>
      </c>
    </row>
    <row r="306" spans="1:23" hidden="1" x14ac:dyDescent="0.25">
      <c r="A306">
        <v>23</v>
      </c>
      <c r="B306" t="s">
        <v>61</v>
      </c>
      <c r="C306" t="s">
        <v>42</v>
      </c>
      <c r="D306" t="str">
        <f t="shared" si="24"/>
        <v>abril</v>
      </c>
      <c r="E306" s="1">
        <v>44668</v>
      </c>
      <c r="F306" s="1">
        <v>44668</v>
      </c>
      <c r="G306" s="1">
        <f>Tabla2[[#This Row],[FECHA DE RECEPCION DE LA FACTURA]]+7</f>
        <v>44675</v>
      </c>
      <c r="H306">
        <v>7</v>
      </c>
      <c r="I306" t="s">
        <v>387</v>
      </c>
      <c r="J306">
        <v>156.22999999999999</v>
      </c>
      <c r="K306">
        <v>88.8</v>
      </c>
      <c r="L306">
        <v>0.16</v>
      </c>
      <c r="M306">
        <f t="shared" si="30"/>
        <v>10.788799999999998</v>
      </c>
      <c r="P306">
        <f t="shared" si="27"/>
        <v>167.0188</v>
      </c>
      <c r="R306">
        <f t="shared" si="28"/>
        <v>167.0188</v>
      </c>
      <c r="S306" t="str">
        <f t="shared" si="25"/>
        <v>PENDIENTE</v>
      </c>
    </row>
    <row r="307" spans="1:23" hidden="1" x14ac:dyDescent="0.25">
      <c r="A307">
        <v>24</v>
      </c>
      <c r="B307" t="s">
        <v>61</v>
      </c>
      <c r="C307" t="s">
        <v>42</v>
      </c>
      <c r="D307" t="str">
        <f t="shared" si="24"/>
        <v>abril</v>
      </c>
      <c r="E307" s="1">
        <v>44666</v>
      </c>
      <c r="F307" s="1">
        <v>44666</v>
      </c>
      <c r="G307" s="1">
        <f>Tabla2[[#This Row],[FECHA DE RECEPCION DE LA FACTURA]]+7</f>
        <v>44673</v>
      </c>
      <c r="H307">
        <v>7</v>
      </c>
      <c r="I307" t="s">
        <v>388</v>
      </c>
      <c r="J307">
        <v>116.42</v>
      </c>
      <c r="K307">
        <v>29.6</v>
      </c>
      <c r="L307">
        <v>0.16</v>
      </c>
      <c r="M307">
        <f t="shared" si="30"/>
        <v>13.8912</v>
      </c>
      <c r="P307">
        <f t="shared" si="27"/>
        <v>130.31120000000001</v>
      </c>
      <c r="R307">
        <f t="shared" si="28"/>
        <v>130.31120000000001</v>
      </c>
      <c r="S307" t="str">
        <f t="shared" si="25"/>
        <v>PENDIENTE</v>
      </c>
    </row>
    <row r="308" spans="1:23" hidden="1" x14ac:dyDescent="0.25">
      <c r="A308">
        <v>25</v>
      </c>
      <c r="B308" t="s">
        <v>61</v>
      </c>
      <c r="C308" t="s">
        <v>42</v>
      </c>
      <c r="D308" t="str">
        <f t="shared" si="24"/>
        <v>abril</v>
      </c>
      <c r="E308" s="1">
        <v>44665</v>
      </c>
      <c r="F308" s="1">
        <v>44665</v>
      </c>
      <c r="G308" s="1">
        <f>Tabla2[[#This Row],[FECHA DE RECEPCION DE LA FACTURA]]+7</f>
        <v>44672</v>
      </c>
      <c r="H308">
        <v>7</v>
      </c>
      <c r="I308">
        <v>14042022</v>
      </c>
      <c r="J308">
        <v>142.49</v>
      </c>
      <c r="K308">
        <v>74</v>
      </c>
      <c r="L308">
        <v>0.16</v>
      </c>
      <c r="M308">
        <f t="shared" si="30"/>
        <v>10.958400000000001</v>
      </c>
      <c r="P308">
        <f t="shared" si="27"/>
        <v>153.44840000000002</v>
      </c>
      <c r="R308">
        <f t="shared" si="28"/>
        <v>153.44840000000002</v>
      </c>
      <c r="S308" t="str">
        <f t="shared" si="25"/>
        <v>PENDIENTE</v>
      </c>
    </row>
    <row r="309" spans="1:23" hidden="1" x14ac:dyDescent="0.25">
      <c r="A309">
        <v>26</v>
      </c>
      <c r="B309" t="s">
        <v>61</v>
      </c>
      <c r="C309" t="s">
        <v>42</v>
      </c>
      <c r="D309" t="str">
        <f t="shared" si="24"/>
        <v>abril</v>
      </c>
      <c r="E309" s="1">
        <v>44659</v>
      </c>
      <c r="F309" s="1">
        <v>44659</v>
      </c>
      <c r="G309" s="1">
        <f>Tabla2[[#This Row],[FECHA DE RECEPCION DE LA FACTURA]]+7</f>
        <v>44666</v>
      </c>
      <c r="H309">
        <v>7</v>
      </c>
      <c r="I309" t="s">
        <v>389</v>
      </c>
      <c r="J309">
        <v>1033.92</v>
      </c>
      <c r="K309">
        <v>0</v>
      </c>
      <c r="L309">
        <v>0</v>
      </c>
      <c r="M309">
        <f t="shared" si="30"/>
        <v>0</v>
      </c>
      <c r="P309">
        <f t="shared" si="27"/>
        <v>1033.92</v>
      </c>
      <c r="R309">
        <f t="shared" si="28"/>
        <v>1033.92</v>
      </c>
      <c r="S309" t="str">
        <f t="shared" si="25"/>
        <v>PENDIENTE</v>
      </c>
    </row>
    <row r="310" spans="1:23" hidden="1" x14ac:dyDescent="0.25">
      <c r="A310">
        <v>27</v>
      </c>
      <c r="B310" t="s">
        <v>61</v>
      </c>
      <c r="C310" t="s">
        <v>24</v>
      </c>
      <c r="D310" t="str">
        <f t="shared" si="24"/>
        <v>abril</v>
      </c>
      <c r="E310" s="1">
        <v>44669</v>
      </c>
      <c r="F310" s="1">
        <v>44669</v>
      </c>
      <c r="G310" s="1">
        <f>Tabla2[[#This Row],[FECHA DE RECEPCION DE LA FACTURA]]+7</f>
        <v>44676</v>
      </c>
      <c r="H310">
        <v>7</v>
      </c>
      <c r="I310" t="s">
        <v>390</v>
      </c>
      <c r="J310">
        <v>1583.94</v>
      </c>
      <c r="K310">
        <v>1305.43</v>
      </c>
      <c r="L310">
        <v>0.16</v>
      </c>
      <c r="M310">
        <f t="shared" si="30"/>
        <v>44.561599999999999</v>
      </c>
      <c r="P310">
        <f t="shared" si="27"/>
        <v>1628.5016000000001</v>
      </c>
      <c r="R310">
        <f t="shared" si="28"/>
        <v>1628.5016000000001</v>
      </c>
      <c r="S310" t="str">
        <f t="shared" si="25"/>
        <v>PENDIENTE</v>
      </c>
    </row>
    <row r="311" spans="1:23" hidden="1" x14ac:dyDescent="0.25">
      <c r="A311">
        <v>28</v>
      </c>
      <c r="B311" t="s">
        <v>61</v>
      </c>
      <c r="C311" t="s">
        <v>24</v>
      </c>
      <c r="D311" t="str">
        <f t="shared" si="24"/>
        <v>abril</v>
      </c>
      <c r="E311" s="1">
        <v>44669</v>
      </c>
      <c r="F311" s="1">
        <v>44669</v>
      </c>
      <c r="G311" s="1">
        <f>Tabla2[[#This Row],[FECHA DE RECEPCION DE LA FACTURA]]+7</f>
        <v>44676</v>
      </c>
      <c r="H311">
        <v>7</v>
      </c>
      <c r="I311" t="s">
        <v>391</v>
      </c>
      <c r="J311">
        <v>1265.08</v>
      </c>
      <c r="K311">
        <v>1156.3699999999999</v>
      </c>
      <c r="L311">
        <v>0.16</v>
      </c>
      <c r="M311">
        <f t="shared" si="30"/>
        <v>17.393600000000006</v>
      </c>
      <c r="O311">
        <v>1.82</v>
      </c>
      <c r="P311">
        <f t="shared" si="27"/>
        <v>1280.6536000000001</v>
      </c>
      <c r="R311">
        <f t="shared" si="28"/>
        <v>1280.6536000000001</v>
      </c>
      <c r="S311" t="str">
        <f t="shared" si="25"/>
        <v>PENDIENTE</v>
      </c>
      <c r="V311" t="s">
        <v>392</v>
      </c>
      <c r="W311">
        <v>44669</v>
      </c>
    </row>
    <row r="312" spans="1:23" hidden="1" x14ac:dyDescent="0.25">
      <c r="A312">
        <v>29</v>
      </c>
      <c r="B312" t="s">
        <v>61</v>
      </c>
      <c r="C312" t="s">
        <v>24</v>
      </c>
      <c r="D312" t="str">
        <f t="shared" si="24"/>
        <v>abril</v>
      </c>
      <c r="E312" s="1">
        <v>44669</v>
      </c>
      <c r="F312" s="1">
        <v>44669</v>
      </c>
      <c r="G312" s="1">
        <f>Tabla2[[#This Row],[FECHA DE RECEPCION DE LA FACTURA]]+7</f>
        <v>44676</v>
      </c>
      <c r="H312">
        <v>7</v>
      </c>
      <c r="I312" t="s">
        <v>393</v>
      </c>
      <c r="J312">
        <v>858.35</v>
      </c>
      <c r="K312">
        <v>485.6</v>
      </c>
      <c r="L312">
        <v>0.16</v>
      </c>
      <c r="M312">
        <f t="shared" si="30"/>
        <v>59.64</v>
      </c>
      <c r="P312">
        <f t="shared" si="27"/>
        <v>917.99</v>
      </c>
      <c r="R312">
        <f t="shared" si="28"/>
        <v>917.99</v>
      </c>
      <c r="S312" t="str">
        <f t="shared" si="25"/>
        <v>PENDIENTE</v>
      </c>
    </row>
    <row r="313" spans="1:23" hidden="1" x14ac:dyDescent="0.25">
      <c r="A313">
        <v>30</v>
      </c>
      <c r="B313" t="s">
        <v>61</v>
      </c>
      <c r="C313" t="s">
        <v>24</v>
      </c>
      <c r="D313" t="str">
        <f t="shared" si="24"/>
        <v>abril</v>
      </c>
      <c r="E313" s="1">
        <v>44669</v>
      </c>
      <c r="F313" s="1">
        <v>44669</v>
      </c>
      <c r="G313" s="1">
        <f>Tabla2[[#This Row],[FECHA DE RECEPCION DE LA FACTURA]]+7</f>
        <v>44676</v>
      </c>
      <c r="H313">
        <v>7</v>
      </c>
      <c r="I313" t="s">
        <v>394</v>
      </c>
      <c r="J313">
        <v>170.12</v>
      </c>
      <c r="K313">
        <v>27.8</v>
      </c>
      <c r="L313">
        <v>0.16</v>
      </c>
      <c r="M313">
        <f t="shared" si="30"/>
        <v>22.7712</v>
      </c>
      <c r="O313">
        <v>3.84</v>
      </c>
      <c r="P313">
        <f t="shared" si="27"/>
        <v>189.05119999999999</v>
      </c>
      <c r="R313">
        <f t="shared" si="28"/>
        <v>189.05119999999999</v>
      </c>
      <c r="S313" t="str">
        <f t="shared" si="25"/>
        <v>PENDIENTE</v>
      </c>
      <c r="V313" t="s">
        <v>395</v>
      </c>
      <c r="W313">
        <v>44669</v>
      </c>
    </row>
    <row r="314" spans="1:23" hidden="1" x14ac:dyDescent="0.25">
      <c r="A314">
        <v>31</v>
      </c>
      <c r="B314" t="s">
        <v>61</v>
      </c>
      <c r="C314" t="s">
        <v>24</v>
      </c>
      <c r="D314" t="str">
        <f t="shared" si="24"/>
        <v>abril</v>
      </c>
      <c r="E314" s="1">
        <v>44669</v>
      </c>
      <c r="F314" s="1">
        <v>44669</v>
      </c>
      <c r="G314" s="1">
        <f>Tabla2[[#This Row],[FECHA DE RECEPCION DE LA FACTURA]]+7</f>
        <v>44676</v>
      </c>
      <c r="H314">
        <v>7</v>
      </c>
      <c r="I314" t="s">
        <v>396</v>
      </c>
      <c r="J314">
        <v>735.24</v>
      </c>
      <c r="K314">
        <v>0</v>
      </c>
      <c r="L314">
        <v>0</v>
      </c>
      <c r="M314">
        <f>(J314-K314-N314)*L314</f>
        <v>0</v>
      </c>
      <c r="P314">
        <f t="shared" si="27"/>
        <v>735.24</v>
      </c>
      <c r="R314">
        <f t="shared" si="28"/>
        <v>735.24</v>
      </c>
      <c r="S314" t="str">
        <f t="shared" si="25"/>
        <v>PENDIENTE</v>
      </c>
    </row>
    <row r="315" spans="1:23" hidden="1" x14ac:dyDescent="0.25">
      <c r="A315">
        <v>32</v>
      </c>
      <c r="B315" t="s">
        <v>61</v>
      </c>
      <c r="C315" t="s">
        <v>24</v>
      </c>
      <c r="D315" t="str">
        <f t="shared" si="24"/>
        <v>abril</v>
      </c>
      <c r="E315" s="1">
        <v>44669</v>
      </c>
      <c r="F315" s="1">
        <v>44669</v>
      </c>
      <c r="G315" s="1">
        <f>Tabla2[[#This Row],[FECHA DE RECEPCION DE LA FACTURA]]+7</f>
        <v>44676</v>
      </c>
      <c r="H315">
        <v>7</v>
      </c>
      <c r="I315" t="s">
        <v>397</v>
      </c>
      <c r="J315">
        <v>626.79</v>
      </c>
      <c r="K315">
        <v>615.19000000000005</v>
      </c>
      <c r="L315">
        <v>0.16</v>
      </c>
      <c r="M315">
        <f t="shared" si="30"/>
        <v>1.8559999999999854</v>
      </c>
      <c r="P315">
        <f t="shared" si="27"/>
        <v>628.64599999999996</v>
      </c>
      <c r="R315">
        <f t="shared" si="28"/>
        <v>628.64599999999996</v>
      </c>
      <c r="S315" t="str">
        <f t="shared" si="25"/>
        <v>PENDIENTE</v>
      </c>
    </row>
    <row r="316" spans="1:23" hidden="1" x14ac:dyDescent="0.25">
      <c r="A316">
        <v>33</v>
      </c>
      <c r="B316" t="s">
        <v>61</v>
      </c>
      <c r="C316" t="s">
        <v>42</v>
      </c>
      <c r="D316" t="str">
        <f t="shared" si="24"/>
        <v>abril</v>
      </c>
      <c r="E316" s="1">
        <v>44670</v>
      </c>
      <c r="F316" s="1">
        <v>44670</v>
      </c>
      <c r="G316" s="1">
        <f>Tabla2[[#This Row],[FECHA DE RECEPCION DE LA FACTURA]]+7</f>
        <v>44677</v>
      </c>
      <c r="H316">
        <v>7</v>
      </c>
      <c r="I316" t="s">
        <v>398</v>
      </c>
      <c r="J316">
        <v>6.56</v>
      </c>
      <c r="K316">
        <v>0</v>
      </c>
      <c r="L316">
        <v>0.16</v>
      </c>
      <c r="M316">
        <f t="shared" si="30"/>
        <v>1.0495999999999999</v>
      </c>
      <c r="P316">
        <f t="shared" si="27"/>
        <v>7.6095999999999995</v>
      </c>
      <c r="R316">
        <f t="shared" si="28"/>
        <v>7.6095999999999995</v>
      </c>
      <c r="S316" t="str">
        <f t="shared" si="25"/>
        <v>PENDIENTE</v>
      </c>
    </row>
    <row r="317" spans="1:23" hidden="1" x14ac:dyDescent="0.25">
      <c r="A317">
        <v>34</v>
      </c>
      <c r="B317" t="s">
        <v>61</v>
      </c>
      <c r="C317" t="s">
        <v>42</v>
      </c>
      <c r="D317" t="str">
        <f t="shared" si="24"/>
        <v>abril</v>
      </c>
      <c r="E317" s="1">
        <v>44670</v>
      </c>
      <c r="F317" s="1">
        <v>44670</v>
      </c>
      <c r="G317" s="1">
        <f>Tabla2[[#This Row],[FECHA DE RECEPCION DE LA FACTURA]]+7</f>
        <v>44677</v>
      </c>
      <c r="H317">
        <v>7</v>
      </c>
      <c r="I317">
        <v>19042022</v>
      </c>
      <c r="J317">
        <v>166.04</v>
      </c>
      <c r="K317">
        <v>74</v>
      </c>
      <c r="L317">
        <v>0.16</v>
      </c>
      <c r="M317">
        <f t="shared" si="30"/>
        <v>14.726399999999998</v>
      </c>
      <c r="P317">
        <f t="shared" si="27"/>
        <v>180.76639999999998</v>
      </c>
      <c r="R317">
        <f t="shared" si="28"/>
        <v>180.76639999999998</v>
      </c>
      <c r="S317" t="str">
        <f t="shared" si="25"/>
        <v>PENDIENTE</v>
      </c>
    </row>
    <row r="318" spans="1:23" hidden="1" x14ac:dyDescent="0.25">
      <c r="A318">
        <v>35</v>
      </c>
      <c r="B318" t="s">
        <v>61</v>
      </c>
      <c r="C318" t="s">
        <v>24</v>
      </c>
      <c r="D318" t="str">
        <f t="shared" si="24"/>
        <v>abril</v>
      </c>
      <c r="E318" s="1">
        <v>44670</v>
      </c>
      <c r="F318" s="1">
        <v>44670</v>
      </c>
      <c r="G318" s="1">
        <f>Tabla2[[#This Row],[FECHA DE RECEPCION DE LA FACTURA]]+7</f>
        <v>44677</v>
      </c>
      <c r="H318">
        <v>7</v>
      </c>
      <c r="I318" t="s">
        <v>399</v>
      </c>
      <c r="J318">
        <v>754.8</v>
      </c>
      <c r="K318">
        <v>363</v>
      </c>
      <c r="L318">
        <v>0.16</v>
      </c>
      <c r="M318">
        <f t="shared" si="30"/>
        <v>62.687999999999995</v>
      </c>
      <c r="P318">
        <f t="shared" si="27"/>
        <v>817.48799999999994</v>
      </c>
      <c r="R318">
        <f t="shared" si="28"/>
        <v>817.48799999999994</v>
      </c>
      <c r="S318" t="str">
        <f t="shared" si="25"/>
        <v>PENDIENTE</v>
      </c>
    </row>
    <row r="319" spans="1:23" hidden="1" x14ac:dyDescent="0.25">
      <c r="A319">
        <v>36</v>
      </c>
      <c r="B319" t="s">
        <v>61</v>
      </c>
      <c r="C319" t="s">
        <v>24</v>
      </c>
      <c r="D319" t="str">
        <f t="shared" si="24"/>
        <v>abril</v>
      </c>
      <c r="E319" s="1">
        <v>44659</v>
      </c>
      <c r="F319" s="1">
        <v>44659</v>
      </c>
      <c r="G319" s="1">
        <f>Tabla2[[#This Row],[FECHA DE RECEPCION DE LA FACTURA]]+7</f>
        <v>44666</v>
      </c>
      <c r="H319">
        <v>7</v>
      </c>
      <c r="I319">
        <v>804202204</v>
      </c>
      <c r="J319">
        <v>1114.92</v>
      </c>
      <c r="K319">
        <v>0</v>
      </c>
      <c r="L319">
        <v>0</v>
      </c>
      <c r="M319">
        <f t="shared" si="30"/>
        <v>0</v>
      </c>
      <c r="P319">
        <f t="shared" si="27"/>
        <v>1114.92</v>
      </c>
      <c r="R319">
        <f t="shared" si="28"/>
        <v>1114.92</v>
      </c>
      <c r="S319" t="str">
        <f t="shared" si="25"/>
        <v>PENDIENTE</v>
      </c>
    </row>
    <row r="320" spans="1:23" hidden="1" x14ac:dyDescent="0.25">
      <c r="A320">
        <v>37</v>
      </c>
      <c r="B320" t="s">
        <v>61</v>
      </c>
      <c r="C320" t="s">
        <v>42</v>
      </c>
      <c r="D320" t="str">
        <f t="shared" si="24"/>
        <v>abril</v>
      </c>
      <c r="E320" s="1">
        <v>44671</v>
      </c>
      <c r="F320" s="1">
        <v>44671</v>
      </c>
      <c r="G320" s="1">
        <f>Tabla2[[#This Row],[FECHA DE RECEPCION DE LA FACTURA]]+7</f>
        <v>44678</v>
      </c>
      <c r="H320">
        <v>7</v>
      </c>
      <c r="I320">
        <v>20042022</v>
      </c>
      <c r="J320">
        <v>61.62</v>
      </c>
      <c r="K320">
        <v>29.6</v>
      </c>
      <c r="L320">
        <v>0.16</v>
      </c>
      <c r="M320">
        <f t="shared" si="30"/>
        <v>5.1231999999999998</v>
      </c>
      <c r="P320">
        <f t="shared" si="27"/>
        <v>66.743200000000002</v>
      </c>
      <c r="R320">
        <f t="shared" si="28"/>
        <v>66.743200000000002</v>
      </c>
      <c r="S320" t="str">
        <f t="shared" si="25"/>
        <v>PENDIENTE</v>
      </c>
    </row>
    <row r="321" spans="1:23" hidden="1" x14ac:dyDescent="0.25">
      <c r="A321">
        <v>38</v>
      </c>
      <c r="B321" t="s">
        <v>61</v>
      </c>
      <c r="C321" t="s">
        <v>24</v>
      </c>
      <c r="D321" t="str">
        <f t="shared" si="24"/>
        <v>abril</v>
      </c>
      <c r="E321" s="1">
        <v>44662</v>
      </c>
      <c r="F321" s="1">
        <v>44662</v>
      </c>
      <c r="G321" s="1">
        <f>Tabla2[[#This Row],[FECHA DE RECEPCION DE LA FACTURA]]+7</f>
        <v>44669</v>
      </c>
      <c r="H321">
        <v>7</v>
      </c>
      <c r="I321" t="s">
        <v>400</v>
      </c>
      <c r="J321">
        <v>601.64</v>
      </c>
      <c r="K321">
        <v>0</v>
      </c>
      <c r="L321">
        <v>0</v>
      </c>
      <c r="M321">
        <f t="shared" si="30"/>
        <v>0</v>
      </c>
      <c r="P321">
        <f t="shared" si="27"/>
        <v>601.64</v>
      </c>
      <c r="R321">
        <f t="shared" si="28"/>
        <v>601.64</v>
      </c>
      <c r="S321" t="str">
        <f t="shared" si="25"/>
        <v>PENDIENTE</v>
      </c>
    </row>
    <row r="322" spans="1:23" hidden="1" x14ac:dyDescent="0.25">
      <c r="A322">
        <v>39</v>
      </c>
      <c r="B322" t="s">
        <v>61</v>
      </c>
      <c r="C322" t="s">
        <v>24</v>
      </c>
      <c r="D322" t="str">
        <f t="shared" ref="D322:D360" si="31">TEXT(E322,"MMMM")</f>
        <v>abril</v>
      </c>
      <c r="E322" s="1">
        <v>44659</v>
      </c>
      <c r="F322" s="1">
        <v>44659</v>
      </c>
      <c r="G322" s="1">
        <f>Tabla2[[#This Row],[FECHA DE RECEPCION DE LA FACTURA]]+7</f>
        <v>44666</v>
      </c>
      <c r="H322">
        <v>7</v>
      </c>
      <c r="I322" t="s">
        <v>401</v>
      </c>
      <c r="J322">
        <v>3173.83</v>
      </c>
      <c r="K322">
        <v>0</v>
      </c>
      <c r="L322">
        <v>0</v>
      </c>
      <c r="M322">
        <f t="shared" si="30"/>
        <v>0</v>
      </c>
      <c r="P322">
        <f t="shared" si="27"/>
        <v>3173.83</v>
      </c>
      <c r="R322">
        <f t="shared" si="28"/>
        <v>3173.83</v>
      </c>
      <c r="S322" t="str">
        <f t="shared" ref="S322:S360" si="32">IF(R322&gt;0.1,"PENDIENTE","PAGADO")</f>
        <v>PENDIENTE</v>
      </c>
    </row>
    <row r="323" spans="1:23" hidden="1" x14ac:dyDescent="0.25">
      <c r="A323">
        <v>40</v>
      </c>
      <c r="B323" t="s">
        <v>61</v>
      </c>
      <c r="C323" t="s">
        <v>42</v>
      </c>
      <c r="D323" t="str">
        <f t="shared" si="31"/>
        <v>abril</v>
      </c>
      <c r="E323" s="1">
        <v>44672</v>
      </c>
      <c r="F323" s="1">
        <v>44672</v>
      </c>
      <c r="G323" s="1">
        <f>Tabla2[[#This Row],[FECHA DE RECEPCION DE LA FACTURA]]+7</f>
        <v>44679</v>
      </c>
      <c r="H323">
        <v>7</v>
      </c>
      <c r="I323">
        <v>21042022</v>
      </c>
      <c r="J323">
        <v>102.09</v>
      </c>
      <c r="K323">
        <v>73.989999999999995</v>
      </c>
      <c r="L323">
        <v>0.16</v>
      </c>
      <c r="M323">
        <f t="shared" si="30"/>
        <v>4.4960000000000013</v>
      </c>
      <c r="P323">
        <f t="shared" si="27"/>
        <v>106.586</v>
      </c>
      <c r="R323">
        <f t="shared" si="28"/>
        <v>106.586</v>
      </c>
      <c r="S323" t="str">
        <f t="shared" si="32"/>
        <v>PENDIENTE</v>
      </c>
    </row>
    <row r="324" spans="1:23" hidden="1" x14ac:dyDescent="0.25">
      <c r="A324">
        <v>41</v>
      </c>
      <c r="B324" t="s">
        <v>61</v>
      </c>
      <c r="C324" t="s">
        <v>24</v>
      </c>
      <c r="D324" t="str">
        <f t="shared" si="31"/>
        <v>abril</v>
      </c>
      <c r="E324" s="1">
        <v>44674</v>
      </c>
      <c r="F324" s="1">
        <v>44674</v>
      </c>
      <c r="G324" s="1">
        <f>Tabla2[[#This Row],[FECHA DE RECEPCION DE LA FACTURA]]+7</f>
        <v>44681</v>
      </c>
      <c r="H324">
        <v>7</v>
      </c>
      <c r="I324" t="s">
        <v>402</v>
      </c>
      <c r="J324">
        <v>552.45000000000005</v>
      </c>
      <c r="K324">
        <v>0</v>
      </c>
      <c r="L324">
        <v>0</v>
      </c>
      <c r="M324">
        <f t="shared" si="30"/>
        <v>0</v>
      </c>
      <c r="P324">
        <f t="shared" si="27"/>
        <v>552.45000000000005</v>
      </c>
      <c r="R324">
        <f t="shared" si="28"/>
        <v>552.45000000000005</v>
      </c>
      <c r="S324" t="str">
        <f t="shared" si="32"/>
        <v>PENDIENTE</v>
      </c>
    </row>
    <row r="325" spans="1:23" hidden="1" x14ac:dyDescent="0.25">
      <c r="A325">
        <v>42</v>
      </c>
      <c r="B325" t="s">
        <v>61</v>
      </c>
      <c r="C325" t="s">
        <v>24</v>
      </c>
      <c r="D325" t="str">
        <f t="shared" si="31"/>
        <v>abril</v>
      </c>
      <c r="E325" s="1">
        <v>44673</v>
      </c>
      <c r="F325" s="1">
        <v>44673</v>
      </c>
      <c r="G325" s="1">
        <f>Tabla2[[#This Row],[FECHA DE RECEPCION DE LA FACTURA]]+7</f>
        <v>44680</v>
      </c>
      <c r="H325">
        <v>7</v>
      </c>
      <c r="I325" t="s">
        <v>403</v>
      </c>
      <c r="J325">
        <v>303.06</v>
      </c>
      <c r="K325">
        <v>90.51</v>
      </c>
      <c r="L325">
        <v>0.16</v>
      </c>
      <c r="M325">
        <f t="shared" si="30"/>
        <v>34.008000000000003</v>
      </c>
      <c r="P325">
        <f t="shared" si="27"/>
        <v>337.06799999999998</v>
      </c>
      <c r="R325">
        <f t="shared" si="28"/>
        <v>337.06799999999998</v>
      </c>
      <c r="S325" t="str">
        <f t="shared" si="32"/>
        <v>PENDIENTE</v>
      </c>
    </row>
    <row r="326" spans="1:23" hidden="1" x14ac:dyDescent="0.25">
      <c r="A326">
        <v>43</v>
      </c>
      <c r="B326" t="s">
        <v>61</v>
      </c>
      <c r="C326" t="s">
        <v>24</v>
      </c>
      <c r="D326" t="str">
        <f t="shared" si="31"/>
        <v>abril</v>
      </c>
      <c r="E326" s="1">
        <v>44673</v>
      </c>
      <c r="F326" s="1">
        <v>44673</v>
      </c>
      <c r="G326" s="1">
        <f>Tabla2[[#This Row],[FECHA DE RECEPCION DE LA FACTURA]]+7</f>
        <v>44680</v>
      </c>
      <c r="H326">
        <v>7</v>
      </c>
      <c r="I326" t="s">
        <v>404</v>
      </c>
      <c r="J326">
        <v>378.66</v>
      </c>
      <c r="K326">
        <v>0</v>
      </c>
      <c r="L326">
        <v>0</v>
      </c>
      <c r="M326">
        <f t="shared" si="30"/>
        <v>0</v>
      </c>
      <c r="P326">
        <f t="shared" si="27"/>
        <v>378.66</v>
      </c>
      <c r="R326">
        <f t="shared" si="28"/>
        <v>378.66</v>
      </c>
      <c r="S326" t="str">
        <f t="shared" si="32"/>
        <v>PENDIENTE</v>
      </c>
    </row>
    <row r="327" spans="1:23" hidden="1" x14ac:dyDescent="0.25">
      <c r="A327">
        <v>44</v>
      </c>
      <c r="B327" t="s">
        <v>61</v>
      </c>
      <c r="C327" t="s">
        <v>24</v>
      </c>
      <c r="D327" t="str">
        <f t="shared" si="31"/>
        <v>abril</v>
      </c>
      <c r="E327" s="1">
        <v>44673</v>
      </c>
      <c r="F327" s="1">
        <v>44673</v>
      </c>
      <c r="G327" s="1">
        <f>Tabla2[[#This Row],[FECHA DE RECEPCION DE LA FACTURA]]+7</f>
        <v>44680</v>
      </c>
      <c r="H327">
        <v>7</v>
      </c>
      <c r="I327" t="s">
        <v>405</v>
      </c>
      <c r="J327">
        <v>3068.14</v>
      </c>
      <c r="K327">
        <v>2765.18</v>
      </c>
      <c r="L327">
        <v>0.16</v>
      </c>
      <c r="M327">
        <f t="shared" si="30"/>
        <v>48.473600000000005</v>
      </c>
      <c r="P327">
        <f t="shared" si="27"/>
        <v>3116.6135999999997</v>
      </c>
      <c r="R327">
        <f t="shared" si="28"/>
        <v>3116.6135999999997</v>
      </c>
      <c r="S327" t="str">
        <f t="shared" si="32"/>
        <v>PENDIENTE</v>
      </c>
    </row>
    <row r="328" spans="1:23" hidden="1" x14ac:dyDescent="0.25">
      <c r="A328">
        <v>45</v>
      </c>
      <c r="B328" t="s">
        <v>61</v>
      </c>
      <c r="C328" t="s">
        <v>24</v>
      </c>
      <c r="D328" t="str">
        <f t="shared" si="31"/>
        <v>abril</v>
      </c>
      <c r="E328" s="1">
        <v>44673</v>
      </c>
      <c r="F328" s="1">
        <v>44673</v>
      </c>
      <c r="G328" s="1">
        <f>Tabla2[[#This Row],[FECHA DE RECEPCION DE LA FACTURA]]+7</f>
        <v>44680</v>
      </c>
      <c r="H328">
        <v>7</v>
      </c>
      <c r="I328" t="s">
        <v>406</v>
      </c>
      <c r="J328">
        <v>271.27999999999997</v>
      </c>
      <c r="K328">
        <v>125.7</v>
      </c>
      <c r="L328">
        <v>0.16</v>
      </c>
      <c r="M328">
        <f t="shared" si="30"/>
        <v>23.292799999999996</v>
      </c>
      <c r="P328">
        <f t="shared" si="27"/>
        <v>294.57279999999997</v>
      </c>
      <c r="R328">
        <f t="shared" si="28"/>
        <v>294.57279999999997</v>
      </c>
      <c r="S328" t="str">
        <f t="shared" si="32"/>
        <v>PENDIENTE</v>
      </c>
    </row>
    <row r="329" spans="1:23" hidden="1" x14ac:dyDescent="0.25">
      <c r="A329">
        <v>46</v>
      </c>
      <c r="B329" t="s">
        <v>61</v>
      </c>
      <c r="C329" t="s">
        <v>24</v>
      </c>
      <c r="D329" t="str">
        <f t="shared" si="31"/>
        <v>abril</v>
      </c>
      <c r="E329" s="1">
        <v>44673</v>
      </c>
      <c r="F329" s="1">
        <v>44673</v>
      </c>
      <c r="G329" s="1">
        <f>Tabla2[[#This Row],[FECHA DE RECEPCION DE LA FACTURA]]+7</f>
        <v>44680</v>
      </c>
      <c r="H329">
        <v>7</v>
      </c>
      <c r="I329" t="s">
        <v>407</v>
      </c>
      <c r="J329">
        <v>1152.46</v>
      </c>
      <c r="K329">
        <v>810.24</v>
      </c>
      <c r="L329">
        <v>0.16</v>
      </c>
      <c r="M329">
        <f t="shared" si="30"/>
        <v>54.755200000000002</v>
      </c>
      <c r="P329">
        <f t="shared" si="27"/>
        <v>1207.2152000000001</v>
      </c>
      <c r="R329">
        <f t="shared" si="28"/>
        <v>1207.2152000000001</v>
      </c>
      <c r="S329" t="str">
        <f t="shared" si="32"/>
        <v>PENDIENTE</v>
      </c>
    </row>
    <row r="330" spans="1:23" hidden="1" x14ac:dyDescent="0.25">
      <c r="A330">
        <v>47</v>
      </c>
      <c r="B330" t="s">
        <v>61</v>
      </c>
      <c r="C330" t="s">
        <v>42</v>
      </c>
      <c r="D330" t="str">
        <f t="shared" si="31"/>
        <v>abril</v>
      </c>
      <c r="E330" s="1">
        <v>44673</v>
      </c>
      <c r="F330" s="1">
        <v>44673</v>
      </c>
      <c r="G330" s="1">
        <f>Tabla2[[#This Row],[FECHA DE RECEPCION DE LA FACTURA]]+7</f>
        <v>44680</v>
      </c>
      <c r="H330">
        <v>7</v>
      </c>
      <c r="I330" t="s">
        <v>408</v>
      </c>
      <c r="J330">
        <v>106.27</v>
      </c>
      <c r="K330">
        <v>44.4</v>
      </c>
      <c r="L330">
        <v>0.16</v>
      </c>
      <c r="M330">
        <f t="shared" si="30"/>
        <v>9.8992000000000004</v>
      </c>
      <c r="P330">
        <f t="shared" si="27"/>
        <v>116.16919999999999</v>
      </c>
      <c r="R330">
        <f t="shared" si="28"/>
        <v>116.16919999999999</v>
      </c>
      <c r="S330" t="str">
        <f t="shared" si="32"/>
        <v>PENDIENTE</v>
      </c>
    </row>
    <row r="331" spans="1:23" hidden="1" x14ac:dyDescent="0.25">
      <c r="A331">
        <v>48</v>
      </c>
      <c r="B331" t="s">
        <v>61</v>
      </c>
      <c r="C331" t="s">
        <v>42</v>
      </c>
      <c r="D331" t="str">
        <f t="shared" si="31"/>
        <v>abril</v>
      </c>
      <c r="E331" s="1">
        <v>44674</v>
      </c>
      <c r="F331" s="1">
        <v>44674</v>
      </c>
      <c r="G331" s="1">
        <f>Tabla2[[#This Row],[FECHA DE RECEPCION DE LA FACTURA]]+7</f>
        <v>44681</v>
      </c>
      <c r="H331">
        <v>7</v>
      </c>
      <c r="I331" t="s">
        <v>409</v>
      </c>
      <c r="J331">
        <v>141.66</v>
      </c>
      <c r="K331">
        <v>44.4</v>
      </c>
      <c r="L331">
        <v>0.16</v>
      </c>
      <c r="M331">
        <f t="shared" si="30"/>
        <v>15.561599999999999</v>
      </c>
      <c r="P331">
        <f t="shared" si="27"/>
        <v>157.2216</v>
      </c>
      <c r="R331">
        <f t="shared" si="28"/>
        <v>157.2216</v>
      </c>
      <c r="S331" t="str">
        <f t="shared" si="32"/>
        <v>PENDIENTE</v>
      </c>
    </row>
    <row r="332" spans="1:23" hidden="1" x14ac:dyDescent="0.25">
      <c r="A332">
        <v>49</v>
      </c>
      <c r="B332" t="s">
        <v>61</v>
      </c>
      <c r="C332" t="s">
        <v>42</v>
      </c>
      <c r="D332" t="str">
        <f t="shared" si="31"/>
        <v>abril</v>
      </c>
      <c r="E332" s="1">
        <v>44676</v>
      </c>
      <c r="F332" s="1">
        <v>44676</v>
      </c>
      <c r="G332" s="1">
        <f>Tabla2[[#This Row],[FECHA DE RECEPCION DE LA FACTURA]]+7</f>
        <v>44683</v>
      </c>
      <c r="H332">
        <v>7</v>
      </c>
      <c r="I332" t="s">
        <v>410</v>
      </c>
      <c r="J332">
        <v>22.62</v>
      </c>
      <c r="K332">
        <v>0</v>
      </c>
      <c r="L332">
        <v>0.16</v>
      </c>
      <c r="M332">
        <f t="shared" si="30"/>
        <v>3.6192000000000002</v>
      </c>
      <c r="P332">
        <f t="shared" si="27"/>
        <v>26.2392</v>
      </c>
      <c r="R332">
        <f t="shared" si="28"/>
        <v>26.2392</v>
      </c>
      <c r="S332" t="str">
        <f t="shared" si="32"/>
        <v>PENDIENTE</v>
      </c>
    </row>
    <row r="333" spans="1:23" hidden="1" x14ac:dyDescent="0.25">
      <c r="A333">
        <v>50</v>
      </c>
      <c r="B333" t="s">
        <v>61</v>
      </c>
      <c r="C333" t="s">
        <v>42</v>
      </c>
      <c r="D333" t="str">
        <f t="shared" si="31"/>
        <v>abril</v>
      </c>
      <c r="E333" s="1">
        <v>44672</v>
      </c>
      <c r="F333" s="1">
        <v>44672</v>
      </c>
      <c r="G333" s="1">
        <f>Tabla2[[#This Row],[FECHA DE RECEPCION DE LA FACTURA]]+7</f>
        <v>44679</v>
      </c>
      <c r="H333">
        <v>7</v>
      </c>
      <c r="I333" t="s">
        <v>411</v>
      </c>
      <c r="J333">
        <v>575.38</v>
      </c>
      <c r="K333">
        <v>0</v>
      </c>
      <c r="L333">
        <v>0</v>
      </c>
      <c r="M333">
        <f t="shared" si="30"/>
        <v>0</v>
      </c>
      <c r="P333">
        <f t="shared" si="27"/>
        <v>575.38</v>
      </c>
      <c r="R333">
        <f t="shared" si="28"/>
        <v>575.38</v>
      </c>
      <c r="S333" t="str">
        <f t="shared" si="32"/>
        <v>PENDIENTE</v>
      </c>
    </row>
    <row r="334" spans="1:23" hidden="1" x14ac:dyDescent="0.25">
      <c r="A334">
        <v>51</v>
      </c>
      <c r="B334" t="s">
        <v>61</v>
      </c>
      <c r="C334" t="s">
        <v>42</v>
      </c>
      <c r="D334" t="str">
        <f t="shared" si="31"/>
        <v>abril</v>
      </c>
      <c r="E334" s="1">
        <v>44669</v>
      </c>
      <c r="F334" s="1">
        <v>44669</v>
      </c>
      <c r="G334" s="1">
        <f>Tabla2[[#This Row],[FECHA DE RECEPCION DE LA FACTURA]]+7</f>
        <v>44676</v>
      </c>
      <c r="H334">
        <v>7</v>
      </c>
      <c r="I334" t="s">
        <v>412</v>
      </c>
      <c r="J334">
        <v>214.5</v>
      </c>
      <c r="K334">
        <v>0</v>
      </c>
      <c r="L334">
        <v>0</v>
      </c>
      <c r="M334">
        <f t="shared" si="30"/>
        <v>0</v>
      </c>
      <c r="P334">
        <f t="shared" si="27"/>
        <v>214.5</v>
      </c>
      <c r="R334">
        <f t="shared" si="28"/>
        <v>214.5</v>
      </c>
      <c r="S334" t="str">
        <f t="shared" si="32"/>
        <v>PENDIENTE</v>
      </c>
    </row>
    <row r="335" spans="1:23" hidden="1" x14ac:dyDescent="0.25">
      <c r="A335">
        <v>52</v>
      </c>
      <c r="B335" t="s">
        <v>61</v>
      </c>
      <c r="C335" t="s">
        <v>24</v>
      </c>
      <c r="D335" t="str">
        <f t="shared" si="31"/>
        <v>abril</v>
      </c>
      <c r="E335" s="1">
        <v>44669</v>
      </c>
      <c r="F335" s="1">
        <v>44669</v>
      </c>
      <c r="G335" s="1">
        <f>Tabla2[[#This Row],[FECHA DE RECEPCION DE LA FACTURA]]+7</f>
        <v>44676</v>
      </c>
      <c r="H335">
        <v>7</v>
      </c>
      <c r="I335" t="s">
        <v>413</v>
      </c>
      <c r="J335">
        <v>626.79</v>
      </c>
      <c r="K335">
        <v>615.21</v>
      </c>
      <c r="L335">
        <v>0.16</v>
      </c>
      <c r="M335">
        <f t="shared" si="30"/>
        <v>1.8527999999999885</v>
      </c>
      <c r="O335">
        <v>1.08</v>
      </c>
      <c r="P335">
        <f t="shared" si="27"/>
        <v>627.56279999999992</v>
      </c>
      <c r="R335">
        <f t="shared" si="28"/>
        <v>627.56279999999992</v>
      </c>
      <c r="S335" t="str">
        <f t="shared" si="32"/>
        <v>PENDIENTE</v>
      </c>
      <c r="V335" t="s">
        <v>414</v>
      </c>
      <c r="W335">
        <v>44669</v>
      </c>
    </row>
    <row r="336" spans="1:23" hidden="1" x14ac:dyDescent="0.25">
      <c r="A336">
        <v>53</v>
      </c>
      <c r="B336" t="s">
        <v>61</v>
      </c>
      <c r="C336" t="s">
        <v>24</v>
      </c>
      <c r="D336" t="str">
        <f t="shared" si="31"/>
        <v>abril</v>
      </c>
      <c r="E336" s="1">
        <v>44676</v>
      </c>
      <c r="F336" s="1">
        <v>44676</v>
      </c>
      <c r="G336" s="1">
        <f>Tabla2[[#This Row],[FECHA DE RECEPCION DE LA FACTURA]]+7</f>
        <v>44683</v>
      </c>
      <c r="H336">
        <v>7</v>
      </c>
      <c r="I336" t="s">
        <v>415</v>
      </c>
      <c r="J336">
        <v>279.58</v>
      </c>
      <c r="K336">
        <v>0</v>
      </c>
      <c r="L336">
        <v>0</v>
      </c>
      <c r="M336">
        <f t="shared" si="30"/>
        <v>0</v>
      </c>
      <c r="P336">
        <f t="shared" si="27"/>
        <v>279.58</v>
      </c>
      <c r="R336">
        <f t="shared" si="28"/>
        <v>279.58</v>
      </c>
      <c r="S336" t="str">
        <f t="shared" si="32"/>
        <v>PENDIENTE</v>
      </c>
    </row>
    <row r="337" spans="1:23" hidden="1" x14ac:dyDescent="0.25">
      <c r="A337">
        <v>54</v>
      </c>
      <c r="B337" t="s">
        <v>61</v>
      </c>
      <c r="C337" t="s">
        <v>24</v>
      </c>
      <c r="D337" t="str">
        <f t="shared" si="31"/>
        <v>abril</v>
      </c>
      <c r="E337" s="1">
        <v>44676</v>
      </c>
      <c r="F337" s="1">
        <v>44676</v>
      </c>
      <c r="G337" s="1">
        <f>Tabla2[[#This Row],[FECHA DE RECEPCION DE LA FACTURA]]+7</f>
        <v>44683</v>
      </c>
      <c r="H337">
        <v>7</v>
      </c>
      <c r="I337" t="s">
        <v>416</v>
      </c>
      <c r="J337">
        <v>201.6</v>
      </c>
      <c r="K337">
        <v>0</v>
      </c>
      <c r="L337">
        <v>0.16</v>
      </c>
      <c r="M337">
        <f t="shared" si="30"/>
        <v>32.256</v>
      </c>
      <c r="P337">
        <f t="shared" si="27"/>
        <v>233.85599999999999</v>
      </c>
      <c r="R337">
        <f t="shared" si="28"/>
        <v>233.85599999999999</v>
      </c>
      <c r="S337" t="str">
        <f t="shared" si="32"/>
        <v>PENDIENTE</v>
      </c>
    </row>
    <row r="338" spans="1:23" hidden="1" x14ac:dyDescent="0.25">
      <c r="A338">
        <v>55</v>
      </c>
      <c r="B338" t="s">
        <v>61</v>
      </c>
      <c r="C338" t="s">
        <v>24</v>
      </c>
      <c r="D338" t="str">
        <f t="shared" si="31"/>
        <v>abril</v>
      </c>
      <c r="E338" s="1">
        <v>44676</v>
      </c>
      <c r="F338" s="1">
        <v>44676</v>
      </c>
      <c r="G338" s="1">
        <f>Tabla2[[#This Row],[FECHA DE RECEPCION DE LA FACTURA]]+7</f>
        <v>44683</v>
      </c>
      <c r="H338">
        <v>7</v>
      </c>
      <c r="I338" t="s">
        <v>417</v>
      </c>
      <c r="J338">
        <v>386.72</v>
      </c>
      <c r="K338">
        <v>218.34</v>
      </c>
      <c r="L338">
        <v>0.16</v>
      </c>
      <c r="M338">
        <f t="shared" si="30"/>
        <v>26.940800000000003</v>
      </c>
      <c r="P338">
        <f t="shared" si="27"/>
        <v>413.66080000000005</v>
      </c>
      <c r="R338">
        <f t="shared" si="28"/>
        <v>413.66080000000005</v>
      </c>
      <c r="S338" t="str">
        <f t="shared" si="32"/>
        <v>PENDIENTE</v>
      </c>
    </row>
    <row r="339" spans="1:23" hidden="1" x14ac:dyDescent="0.25">
      <c r="A339">
        <v>56</v>
      </c>
      <c r="B339" t="s">
        <v>61</v>
      </c>
      <c r="C339" t="s">
        <v>24</v>
      </c>
      <c r="D339" t="str">
        <f t="shared" si="31"/>
        <v>abril</v>
      </c>
      <c r="E339" s="1">
        <v>44676</v>
      </c>
      <c r="F339" s="1">
        <v>44676</v>
      </c>
      <c r="G339" s="1">
        <f>Tabla2[[#This Row],[FECHA DE RECEPCION DE LA FACTURA]]+7</f>
        <v>44683</v>
      </c>
      <c r="H339">
        <v>7</v>
      </c>
      <c r="I339" t="s">
        <v>418</v>
      </c>
      <c r="J339">
        <v>732.29</v>
      </c>
      <c r="K339">
        <v>718.04</v>
      </c>
      <c r="L339">
        <v>0.16</v>
      </c>
      <c r="M339">
        <f t="shared" si="30"/>
        <v>2.2800000000000002</v>
      </c>
      <c r="O339">
        <v>1.87</v>
      </c>
      <c r="P339">
        <f t="shared" si="27"/>
        <v>732.69999999999993</v>
      </c>
      <c r="R339">
        <f t="shared" si="28"/>
        <v>732.69999999999993</v>
      </c>
      <c r="S339" t="str">
        <f t="shared" si="32"/>
        <v>PENDIENTE</v>
      </c>
      <c r="V339" t="s">
        <v>419</v>
      </c>
      <c r="W339">
        <v>44676</v>
      </c>
    </row>
    <row r="340" spans="1:23" hidden="1" x14ac:dyDescent="0.25">
      <c r="A340">
        <v>57</v>
      </c>
      <c r="B340" t="s">
        <v>61</v>
      </c>
      <c r="C340" t="s">
        <v>24</v>
      </c>
      <c r="D340" t="str">
        <f t="shared" si="31"/>
        <v>abril</v>
      </c>
      <c r="E340" s="1">
        <v>44676</v>
      </c>
      <c r="F340" s="1">
        <v>44676</v>
      </c>
      <c r="G340" s="1">
        <f>Tabla2[[#This Row],[FECHA DE RECEPCION DE LA FACTURA]]+7</f>
        <v>44683</v>
      </c>
      <c r="H340">
        <v>7</v>
      </c>
      <c r="I340" t="s">
        <v>420</v>
      </c>
      <c r="J340">
        <v>1678.28</v>
      </c>
      <c r="K340">
        <v>701.32</v>
      </c>
      <c r="L340">
        <v>0.16</v>
      </c>
      <c r="M340">
        <f t="shared" si="30"/>
        <v>156.31359999999998</v>
      </c>
      <c r="P340">
        <f t="shared" si="27"/>
        <v>1834.5935999999999</v>
      </c>
      <c r="R340">
        <f t="shared" si="28"/>
        <v>1834.5935999999999</v>
      </c>
      <c r="S340" t="str">
        <f t="shared" si="32"/>
        <v>PENDIENTE</v>
      </c>
    </row>
    <row r="341" spans="1:23" hidden="1" x14ac:dyDescent="0.25">
      <c r="A341">
        <v>58</v>
      </c>
      <c r="B341" t="s">
        <v>61</v>
      </c>
      <c r="C341" t="s">
        <v>42</v>
      </c>
      <c r="D341" t="str">
        <f t="shared" si="31"/>
        <v>abril</v>
      </c>
      <c r="E341" s="1">
        <v>44677</v>
      </c>
      <c r="F341" s="1">
        <v>44677</v>
      </c>
      <c r="G341" s="1">
        <f>Tabla2[[#This Row],[FECHA DE RECEPCION DE LA FACTURA]]+7</f>
        <v>44684</v>
      </c>
      <c r="H341">
        <v>7</v>
      </c>
      <c r="I341">
        <v>26042022</v>
      </c>
      <c r="J341">
        <v>98.64</v>
      </c>
      <c r="K341">
        <v>44.4</v>
      </c>
      <c r="L341">
        <v>0.16</v>
      </c>
      <c r="M341">
        <f t="shared" si="30"/>
        <v>8.6783999999999999</v>
      </c>
      <c r="P341">
        <f t="shared" si="27"/>
        <v>107.3184</v>
      </c>
      <c r="R341">
        <f t="shared" si="28"/>
        <v>107.3184</v>
      </c>
      <c r="S341" t="str">
        <f t="shared" si="32"/>
        <v>PENDIENTE</v>
      </c>
    </row>
    <row r="342" spans="1:23" hidden="1" x14ac:dyDescent="0.25">
      <c r="A342">
        <v>59</v>
      </c>
      <c r="B342" t="s">
        <v>61</v>
      </c>
      <c r="C342" t="s">
        <v>42</v>
      </c>
      <c r="D342" t="str">
        <f t="shared" si="31"/>
        <v>abril</v>
      </c>
      <c r="E342" s="1">
        <v>44677</v>
      </c>
      <c r="F342" s="1">
        <v>44677</v>
      </c>
      <c r="G342" s="1">
        <f>Tabla2[[#This Row],[FECHA DE RECEPCION DE LA FACTURA]]+7</f>
        <v>44684</v>
      </c>
      <c r="H342">
        <v>7</v>
      </c>
      <c r="I342" t="s">
        <v>421</v>
      </c>
      <c r="J342">
        <v>72.16</v>
      </c>
      <c r="K342">
        <v>0</v>
      </c>
      <c r="L342">
        <v>0.16</v>
      </c>
      <c r="M342">
        <f t="shared" si="30"/>
        <v>11.5456</v>
      </c>
      <c r="P342">
        <f t="shared" si="27"/>
        <v>83.705600000000004</v>
      </c>
      <c r="R342">
        <f t="shared" si="28"/>
        <v>83.705600000000004</v>
      </c>
      <c r="S342" t="str">
        <f t="shared" si="32"/>
        <v>PENDIENTE</v>
      </c>
    </row>
    <row r="343" spans="1:23" hidden="1" x14ac:dyDescent="0.25">
      <c r="A343">
        <v>60</v>
      </c>
      <c r="B343" t="s">
        <v>61</v>
      </c>
      <c r="C343" t="s">
        <v>42</v>
      </c>
      <c r="D343" t="str">
        <f t="shared" si="31"/>
        <v>abril</v>
      </c>
      <c r="E343" s="1">
        <v>44678</v>
      </c>
      <c r="F343" s="1">
        <v>44678</v>
      </c>
      <c r="G343" s="1">
        <f>Tabla2[[#This Row],[FECHA DE RECEPCION DE LA FACTURA]]+7</f>
        <v>44685</v>
      </c>
      <c r="H343">
        <v>7</v>
      </c>
      <c r="I343" t="s">
        <v>422</v>
      </c>
      <c r="J343">
        <v>42.73</v>
      </c>
      <c r="K343">
        <v>29.6</v>
      </c>
      <c r="L343">
        <v>0.16</v>
      </c>
      <c r="M343">
        <f t="shared" si="30"/>
        <v>2.1007999999999991</v>
      </c>
      <c r="P343">
        <f t="shared" si="27"/>
        <v>44.830799999999996</v>
      </c>
      <c r="R343">
        <f t="shared" si="28"/>
        <v>44.830799999999996</v>
      </c>
      <c r="S343" t="str">
        <f t="shared" si="32"/>
        <v>PENDIENTE</v>
      </c>
    </row>
    <row r="344" spans="1:23" hidden="1" x14ac:dyDescent="0.25">
      <c r="A344">
        <v>61</v>
      </c>
      <c r="B344" t="s">
        <v>61</v>
      </c>
      <c r="C344" t="s">
        <v>42</v>
      </c>
      <c r="D344" t="str">
        <f t="shared" si="31"/>
        <v>abril</v>
      </c>
      <c r="E344" s="1">
        <v>44677</v>
      </c>
      <c r="F344" s="1">
        <v>44677</v>
      </c>
      <c r="G344" s="1">
        <f>Tabla2[[#This Row],[FECHA DE RECEPCION DE LA FACTURA]]+7</f>
        <v>44684</v>
      </c>
      <c r="H344">
        <v>7</v>
      </c>
      <c r="I344" t="s">
        <v>423</v>
      </c>
      <c r="J344">
        <v>3.92</v>
      </c>
      <c r="K344">
        <v>0</v>
      </c>
      <c r="L344">
        <v>0.16</v>
      </c>
      <c r="M344">
        <f t="shared" si="30"/>
        <v>0.62719999999999998</v>
      </c>
      <c r="P344">
        <f t="shared" si="27"/>
        <v>4.5472000000000001</v>
      </c>
      <c r="R344">
        <f t="shared" si="28"/>
        <v>4.5472000000000001</v>
      </c>
      <c r="S344" t="str">
        <f t="shared" si="32"/>
        <v>PENDIENTE</v>
      </c>
    </row>
    <row r="345" spans="1:23" hidden="1" x14ac:dyDescent="0.25">
      <c r="A345">
        <v>62</v>
      </c>
      <c r="B345" t="s">
        <v>61</v>
      </c>
      <c r="C345" t="s">
        <v>24</v>
      </c>
      <c r="D345" t="str">
        <f t="shared" si="31"/>
        <v>abril</v>
      </c>
      <c r="E345" s="1">
        <v>44679</v>
      </c>
      <c r="F345" s="1">
        <v>44679</v>
      </c>
      <c r="G345" s="1">
        <f>Tabla2[[#This Row],[FECHA DE RECEPCION DE LA FACTURA]]+7</f>
        <v>44686</v>
      </c>
      <c r="H345">
        <v>7</v>
      </c>
      <c r="I345" t="s">
        <v>424</v>
      </c>
      <c r="J345">
        <v>210.76</v>
      </c>
      <c r="K345">
        <v>126</v>
      </c>
      <c r="L345">
        <v>0.16</v>
      </c>
      <c r="M345">
        <f t="shared" si="30"/>
        <v>13.561599999999999</v>
      </c>
      <c r="P345">
        <f t="shared" si="27"/>
        <v>224.32159999999999</v>
      </c>
      <c r="R345">
        <f t="shared" si="28"/>
        <v>224.32159999999999</v>
      </c>
      <c r="S345" t="str">
        <f t="shared" si="32"/>
        <v>PENDIENTE</v>
      </c>
    </row>
    <row r="346" spans="1:23" hidden="1" x14ac:dyDescent="0.25">
      <c r="A346">
        <v>63</v>
      </c>
      <c r="B346" t="s">
        <v>61</v>
      </c>
      <c r="C346" t="s">
        <v>24</v>
      </c>
      <c r="D346" t="str">
        <f t="shared" si="31"/>
        <v>abril</v>
      </c>
      <c r="E346" s="1">
        <v>44679</v>
      </c>
      <c r="F346" s="1">
        <v>44679</v>
      </c>
      <c r="G346" s="1">
        <f>Tabla2[[#This Row],[FECHA DE RECEPCION DE LA FACTURA]]+7</f>
        <v>44686</v>
      </c>
      <c r="H346">
        <v>7</v>
      </c>
      <c r="I346" t="s">
        <v>425</v>
      </c>
      <c r="J346">
        <v>210.76</v>
      </c>
      <c r="K346">
        <v>126</v>
      </c>
      <c r="L346">
        <v>0.16</v>
      </c>
      <c r="M346">
        <f t="shared" si="30"/>
        <v>13.561599999999999</v>
      </c>
      <c r="P346">
        <f t="shared" si="27"/>
        <v>224.32159999999999</v>
      </c>
      <c r="R346">
        <f t="shared" si="28"/>
        <v>224.32159999999999</v>
      </c>
      <c r="S346" t="str">
        <f t="shared" si="32"/>
        <v>PENDIENTE</v>
      </c>
    </row>
    <row r="347" spans="1:23" hidden="1" x14ac:dyDescent="0.25">
      <c r="A347">
        <v>64</v>
      </c>
      <c r="B347" t="s">
        <v>61</v>
      </c>
      <c r="C347" t="s">
        <v>42</v>
      </c>
      <c r="D347" t="str">
        <f t="shared" si="31"/>
        <v>abril</v>
      </c>
      <c r="E347" s="1">
        <v>44679</v>
      </c>
      <c r="F347" s="1">
        <v>44653</v>
      </c>
      <c r="G347" s="1">
        <f>Tabla2[[#This Row],[FECHA DE RECEPCION DE LA FACTURA]]+7</f>
        <v>44660</v>
      </c>
      <c r="H347">
        <v>7</v>
      </c>
      <c r="I347" t="s">
        <v>426</v>
      </c>
      <c r="J347">
        <v>83.58</v>
      </c>
      <c r="K347">
        <v>44.4</v>
      </c>
      <c r="L347">
        <v>0.16</v>
      </c>
      <c r="M347">
        <f t="shared" si="30"/>
        <v>6.2687999999999997</v>
      </c>
      <c r="P347">
        <f t="shared" si="27"/>
        <v>89.848799999999997</v>
      </c>
      <c r="R347">
        <f t="shared" si="28"/>
        <v>89.848799999999997</v>
      </c>
      <c r="S347" t="str">
        <f t="shared" si="32"/>
        <v>PENDIENTE</v>
      </c>
    </row>
    <row r="348" spans="1:23" hidden="1" x14ac:dyDescent="0.25">
      <c r="A348">
        <v>65</v>
      </c>
      <c r="B348" t="s">
        <v>61</v>
      </c>
      <c r="C348" t="s">
        <v>24</v>
      </c>
      <c r="D348" t="str">
        <f t="shared" si="31"/>
        <v>abril</v>
      </c>
      <c r="E348" s="1">
        <v>44681</v>
      </c>
      <c r="F348" s="1">
        <v>44681</v>
      </c>
      <c r="G348" s="1">
        <f>Tabla2[[#This Row],[FECHA DE RECEPCION DE LA FACTURA]]+7</f>
        <v>44688</v>
      </c>
      <c r="H348">
        <v>7</v>
      </c>
      <c r="I348" t="s">
        <v>427</v>
      </c>
      <c r="J348">
        <v>27.5</v>
      </c>
      <c r="K348">
        <v>0</v>
      </c>
      <c r="L348">
        <v>0</v>
      </c>
      <c r="M348">
        <f t="shared" si="30"/>
        <v>0</v>
      </c>
      <c r="P348">
        <f t="shared" si="27"/>
        <v>27.5</v>
      </c>
      <c r="R348">
        <f t="shared" si="28"/>
        <v>27.5</v>
      </c>
      <c r="S348" t="str">
        <f t="shared" si="32"/>
        <v>PENDIENTE</v>
      </c>
    </row>
    <row r="349" spans="1:23" hidden="1" x14ac:dyDescent="0.25">
      <c r="A349">
        <v>66</v>
      </c>
      <c r="B349" t="s">
        <v>61</v>
      </c>
      <c r="C349" t="s">
        <v>42</v>
      </c>
      <c r="D349" t="str">
        <f t="shared" si="31"/>
        <v>abril</v>
      </c>
      <c r="E349" s="1">
        <v>44681</v>
      </c>
      <c r="F349" s="1">
        <v>44681</v>
      </c>
      <c r="G349" s="1">
        <f>Tabla2[[#This Row],[FECHA DE RECEPCION DE LA FACTURA]]+7</f>
        <v>44688</v>
      </c>
      <c r="H349">
        <v>7</v>
      </c>
      <c r="I349" t="s">
        <v>428</v>
      </c>
      <c r="J349">
        <v>0</v>
      </c>
      <c r="K349">
        <v>0</v>
      </c>
      <c r="L349">
        <v>0</v>
      </c>
      <c r="M349">
        <f t="shared" si="30"/>
        <v>0</v>
      </c>
      <c r="P349">
        <f t="shared" si="27"/>
        <v>0</v>
      </c>
      <c r="R349">
        <f t="shared" si="28"/>
        <v>0</v>
      </c>
      <c r="S349" t="str">
        <f t="shared" si="32"/>
        <v>PAGADO</v>
      </c>
    </row>
    <row r="350" spans="1:23" hidden="1" x14ac:dyDescent="0.25">
      <c r="A350">
        <v>67</v>
      </c>
      <c r="B350" t="s">
        <v>61</v>
      </c>
      <c r="C350" t="s">
        <v>24</v>
      </c>
      <c r="D350" t="str">
        <f t="shared" si="31"/>
        <v>abril</v>
      </c>
      <c r="E350" s="1">
        <v>44681</v>
      </c>
      <c r="F350" s="1">
        <v>44681</v>
      </c>
      <c r="G350" s="1">
        <f>Tabla2[[#This Row],[FECHA DE RECEPCION DE LA FACTURA]]+7</f>
        <v>44688</v>
      </c>
      <c r="H350">
        <v>7</v>
      </c>
      <c r="I350" t="s">
        <v>429</v>
      </c>
      <c r="J350">
        <v>707.94</v>
      </c>
      <c r="K350">
        <v>696.6</v>
      </c>
      <c r="L350">
        <v>0.16</v>
      </c>
      <c r="M350">
        <f t="shared" si="30"/>
        <v>1.8144000000000051</v>
      </c>
      <c r="O350">
        <v>88.18</v>
      </c>
      <c r="P350">
        <f t="shared" si="27"/>
        <v>621.57439999999997</v>
      </c>
      <c r="R350">
        <f t="shared" si="28"/>
        <v>621.57439999999997</v>
      </c>
      <c r="S350" t="str">
        <f t="shared" si="32"/>
        <v>PENDIENTE</v>
      </c>
      <c r="V350" t="s">
        <v>430</v>
      </c>
      <c r="W350">
        <v>44681</v>
      </c>
    </row>
    <row r="351" spans="1:23" hidden="1" x14ac:dyDescent="0.25">
      <c r="A351">
        <v>68</v>
      </c>
      <c r="B351" t="s">
        <v>61</v>
      </c>
      <c r="C351" t="s">
        <v>42</v>
      </c>
      <c r="D351" t="str">
        <f t="shared" si="31"/>
        <v>abril</v>
      </c>
      <c r="E351" s="1">
        <v>44681</v>
      </c>
      <c r="F351" s="1">
        <v>44681</v>
      </c>
      <c r="G351" s="1">
        <f>Tabla2[[#This Row],[FECHA DE RECEPCION DE LA FACTURA]]+7</f>
        <v>44688</v>
      </c>
      <c r="H351">
        <v>7</v>
      </c>
      <c r="I351" t="s">
        <v>431</v>
      </c>
      <c r="J351">
        <v>157.6</v>
      </c>
      <c r="K351">
        <v>118.38</v>
      </c>
      <c r="L351">
        <v>0.16</v>
      </c>
      <c r="M351">
        <f t="shared" si="30"/>
        <v>6.2751999999999999</v>
      </c>
      <c r="P351">
        <f t="shared" si="27"/>
        <v>163.87520000000001</v>
      </c>
      <c r="R351">
        <f t="shared" si="28"/>
        <v>163.87520000000001</v>
      </c>
      <c r="S351" t="str">
        <f t="shared" si="32"/>
        <v>PENDIENTE</v>
      </c>
    </row>
    <row r="352" spans="1:23" hidden="1" x14ac:dyDescent="0.25">
      <c r="A352">
        <v>69</v>
      </c>
      <c r="B352" t="s">
        <v>61</v>
      </c>
      <c r="C352" t="s">
        <v>24</v>
      </c>
      <c r="D352" t="str">
        <f t="shared" si="31"/>
        <v>abril</v>
      </c>
      <c r="E352" s="1">
        <v>44680</v>
      </c>
      <c r="F352" s="1">
        <v>44680</v>
      </c>
      <c r="G352" s="1">
        <f>Tabla2[[#This Row],[FECHA DE RECEPCION DE LA FACTURA]]+7</f>
        <v>44687</v>
      </c>
      <c r="H352">
        <v>7</v>
      </c>
      <c r="I352" t="s">
        <v>432</v>
      </c>
      <c r="J352">
        <v>353.42</v>
      </c>
      <c r="K352">
        <v>123.09</v>
      </c>
      <c r="L352">
        <v>0.16</v>
      </c>
      <c r="M352">
        <f t="shared" si="30"/>
        <v>36.852800000000002</v>
      </c>
      <c r="P352">
        <f t="shared" si="27"/>
        <v>390.27280000000002</v>
      </c>
      <c r="R352">
        <f t="shared" si="28"/>
        <v>390.27280000000002</v>
      </c>
      <c r="S352" t="str">
        <f t="shared" si="32"/>
        <v>PENDIENTE</v>
      </c>
    </row>
    <row r="353" spans="1:23" hidden="1" x14ac:dyDescent="0.25">
      <c r="A353">
        <v>70</v>
      </c>
      <c r="B353" t="s">
        <v>61</v>
      </c>
      <c r="C353" t="s">
        <v>24</v>
      </c>
      <c r="D353" t="str">
        <f t="shared" si="31"/>
        <v>abril</v>
      </c>
      <c r="E353" s="1">
        <v>44680</v>
      </c>
      <c r="F353" s="1">
        <v>44680</v>
      </c>
      <c r="G353" s="1">
        <f>Tabla2[[#This Row],[FECHA DE RECEPCION DE LA FACTURA]]+7</f>
        <v>44687</v>
      </c>
      <c r="H353">
        <v>7</v>
      </c>
      <c r="I353" t="s">
        <v>433</v>
      </c>
      <c r="J353">
        <v>919.5</v>
      </c>
      <c r="K353">
        <v>657.1</v>
      </c>
      <c r="L353">
        <v>0.16</v>
      </c>
      <c r="M353">
        <f t="shared" si="30"/>
        <v>41.983999999999995</v>
      </c>
      <c r="P353">
        <f t="shared" si="27"/>
        <v>961.48400000000004</v>
      </c>
      <c r="R353">
        <f t="shared" si="28"/>
        <v>961.48400000000004</v>
      </c>
      <c r="S353" t="str">
        <f t="shared" si="32"/>
        <v>PENDIENTE</v>
      </c>
    </row>
    <row r="354" spans="1:23" hidden="1" x14ac:dyDescent="0.25">
      <c r="A354">
        <v>71</v>
      </c>
      <c r="B354" t="s">
        <v>61</v>
      </c>
      <c r="C354" t="s">
        <v>24</v>
      </c>
      <c r="D354" t="str">
        <f t="shared" si="31"/>
        <v>abril</v>
      </c>
      <c r="E354" s="1">
        <v>44680</v>
      </c>
      <c r="F354" s="1">
        <v>44680</v>
      </c>
      <c r="G354" s="1">
        <f>Tabla2[[#This Row],[FECHA DE RECEPCION DE LA FACTURA]]+7</f>
        <v>44687</v>
      </c>
      <c r="H354">
        <v>7</v>
      </c>
      <c r="I354" t="s">
        <v>434</v>
      </c>
      <c r="J354">
        <v>153.52000000000001</v>
      </c>
      <c r="K354">
        <v>16</v>
      </c>
      <c r="L354">
        <v>0.16</v>
      </c>
      <c r="M354">
        <f t="shared" si="30"/>
        <v>22.003200000000003</v>
      </c>
      <c r="O354">
        <v>1.5</v>
      </c>
      <c r="P354">
        <f t="shared" ref="P354:P360" si="33">+J354+M354-N354-O354</f>
        <v>174.0232</v>
      </c>
      <c r="R354">
        <f t="shared" ref="R354:R360" si="34">P354-Q354</f>
        <v>174.0232</v>
      </c>
      <c r="S354" t="str">
        <f t="shared" si="32"/>
        <v>PENDIENTE</v>
      </c>
      <c r="V354" t="s">
        <v>435</v>
      </c>
      <c r="W354">
        <v>44680</v>
      </c>
    </row>
    <row r="355" spans="1:23" hidden="1" x14ac:dyDescent="0.25">
      <c r="A355">
        <v>72</v>
      </c>
      <c r="B355" t="s">
        <v>61</v>
      </c>
      <c r="C355" t="s">
        <v>24</v>
      </c>
      <c r="D355" t="str">
        <f t="shared" si="31"/>
        <v>abril</v>
      </c>
      <c r="E355" s="1">
        <v>44680</v>
      </c>
      <c r="F355" s="1">
        <v>44680</v>
      </c>
      <c r="G355" s="1">
        <f>Tabla2[[#This Row],[FECHA DE RECEPCION DE LA FACTURA]]+7</f>
        <v>44687</v>
      </c>
      <c r="H355">
        <v>7</v>
      </c>
      <c r="I355" t="s">
        <v>436</v>
      </c>
      <c r="J355">
        <v>539.32000000000005</v>
      </c>
      <c r="K355">
        <v>440.87</v>
      </c>
      <c r="L355">
        <v>0.16</v>
      </c>
      <c r="M355">
        <f t="shared" si="30"/>
        <v>15.752000000000008</v>
      </c>
      <c r="P355">
        <f t="shared" si="33"/>
        <v>555.072</v>
      </c>
      <c r="R355">
        <f t="shared" si="34"/>
        <v>555.072</v>
      </c>
      <c r="S355" t="str">
        <f t="shared" si="32"/>
        <v>PENDIENTE</v>
      </c>
    </row>
    <row r="356" spans="1:23" hidden="1" x14ac:dyDescent="0.25">
      <c r="A356">
        <v>73</v>
      </c>
      <c r="B356" t="s">
        <v>61</v>
      </c>
      <c r="C356" t="s">
        <v>24</v>
      </c>
      <c r="D356" t="str">
        <f t="shared" si="31"/>
        <v>abril</v>
      </c>
      <c r="E356" s="1">
        <v>44680</v>
      </c>
      <c r="F356" s="1">
        <v>44680</v>
      </c>
      <c r="G356" s="1">
        <f>Tabla2[[#This Row],[FECHA DE RECEPCION DE LA FACTURA]]+7</f>
        <v>44687</v>
      </c>
      <c r="H356">
        <v>7</v>
      </c>
      <c r="I356" t="s">
        <v>437</v>
      </c>
      <c r="J356">
        <v>75.180000000000007</v>
      </c>
      <c r="K356">
        <v>0</v>
      </c>
      <c r="L356">
        <v>0</v>
      </c>
      <c r="M356">
        <f t="shared" si="30"/>
        <v>0</v>
      </c>
      <c r="P356">
        <f t="shared" si="33"/>
        <v>75.180000000000007</v>
      </c>
      <c r="R356">
        <f t="shared" si="34"/>
        <v>75.180000000000007</v>
      </c>
      <c r="S356" t="str">
        <f t="shared" si="32"/>
        <v>PENDIENTE</v>
      </c>
    </row>
    <row r="357" spans="1:23" hidden="1" x14ac:dyDescent="0.25">
      <c r="A357">
        <v>74</v>
      </c>
      <c r="B357" t="s">
        <v>61</v>
      </c>
      <c r="C357" t="s">
        <v>24</v>
      </c>
      <c r="D357" t="str">
        <f t="shared" si="31"/>
        <v>abril</v>
      </c>
      <c r="E357" s="1">
        <v>44680</v>
      </c>
      <c r="F357" s="1">
        <v>44680</v>
      </c>
      <c r="G357" s="1">
        <f>Tabla2[[#This Row],[FECHA DE RECEPCION DE LA FACTURA]]+7</f>
        <v>44687</v>
      </c>
      <c r="H357">
        <v>7</v>
      </c>
      <c r="I357" t="s">
        <v>438</v>
      </c>
      <c r="J357">
        <v>1948.46</v>
      </c>
      <c r="K357">
        <v>1335.18</v>
      </c>
      <c r="L357">
        <v>0.16</v>
      </c>
      <c r="M357">
        <f t="shared" si="30"/>
        <v>98.124799999999993</v>
      </c>
      <c r="P357">
        <f t="shared" si="33"/>
        <v>2046.5848000000001</v>
      </c>
      <c r="R357">
        <f t="shared" si="34"/>
        <v>2046.5848000000001</v>
      </c>
      <c r="S357" t="str">
        <f t="shared" si="32"/>
        <v>PENDIENTE</v>
      </c>
    </row>
    <row r="358" spans="1:23" hidden="1" x14ac:dyDescent="0.25">
      <c r="A358">
        <v>75</v>
      </c>
      <c r="B358" t="s">
        <v>61</v>
      </c>
      <c r="C358" t="s">
        <v>42</v>
      </c>
      <c r="D358" t="str">
        <f t="shared" si="31"/>
        <v>abril</v>
      </c>
      <c r="E358" s="1">
        <v>44679</v>
      </c>
      <c r="F358" s="1">
        <v>44679</v>
      </c>
      <c r="G358" s="1">
        <f>Tabla2[[#This Row],[FECHA DE RECEPCION DE LA FACTURA]]+7</f>
        <v>44686</v>
      </c>
      <c r="H358">
        <v>7</v>
      </c>
      <c r="I358" t="s">
        <v>439</v>
      </c>
      <c r="J358">
        <v>1084.5999999999999</v>
      </c>
      <c r="K358">
        <v>0</v>
      </c>
      <c r="L358">
        <v>0</v>
      </c>
      <c r="M358">
        <f t="shared" si="30"/>
        <v>0</v>
      </c>
      <c r="P358">
        <f t="shared" si="33"/>
        <v>1084.5999999999999</v>
      </c>
      <c r="R358">
        <f t="shared" si="34"/>
        <v>1084.5999999999999</v>
      </c>
      <c r="S358" t="str">
        <f t="shared" si="32"/>
        <v>PENDIENTE</v>
      </c>
    </row>
    <row r="359" spans="1:23" hidden="1" x14ac:dyDescent="0.25">
      <c r="A359">
        <v>76</v>
      </c>
      <c r="B359" t="s">
        <v>61</v>
      </c>
      <c r="C359" t="s">
        <v>42</v>
      </c>
      <c r="D359" t="str">
        <f t="shared" si="31"/>
        <v>abril</v>
      </c>
      <c r="E359" s="1">
        <v>44680</v>
      </c>
      <c r="F359" s="1">
        <v>44680</v>
      </c>
      <c r="G359" s="1">
        <f>Tabla2[[#This Row],[FECHA DE RECEPCION DE LA FACTURA]]+7</f>
        <v>44687</v>
      </c>
      <c r="H359">
        <v>7</v>
      </c>
      <c r="I359">
        <v>29042022</v>
      </c>
      <c r="J359">
        <v>92.17</v>
      </c>
      <c r="K359">
        <v>29.6</v>
      </c>
      <c r="L359">
        <v>0.16</v>
      </c>
      <c r="M359">
        <f t="shared" si="30"/>
        <v>10.011200000000001</v>
      </c>
      <c r="P359">
        <f t="shared" si="33"/>
        <v>102.1812</v>
      </c>
      <c r="R359">
        <f t="shared" si="34"/>
        <v>102.1812</v>
      </c>
      <c r="S359" t="str">
        <f t="shared" si="32"/>
        <v>PENDIENTE</v>
      </c>
    </row>
    <row r="360" spans="1:23" hidden="1" x14ac:dyDescent="0.25">
      <c r="A360">
        <v>77</v>
      </c>
      <c r="B360" t="s">
        <v>61</v>
      </c>
      <c r="C360" t="s">
        <v>24</v>
      </c>
      <c r="D360" t="str">
        <f t="shared" si="31"/>
        <v>abril</v>
      </c>
      <c r="E360" s="1">
        <v>44681</v>
      </c>
      <c r="F360" s="1">
        <v>44681</v>
      </c>
      <c r="G360" s="1">
        <f>Tabla2[[#This Row],[FECHA DE RECEPCION DE LA FACTURA]]+7</f>
        <v>44688</v>
      </c>
      <c r="H360">
        <v>7</v>
      </c>
      <c r="I360" t="s">
        <v>440</v>
      </c>
      <c r="J360">
        <v>68.459999999999994</v>
      </c>
      <c r="K360">
        <v>0</v>
      </c>
      <c r="L360">
        <v>0</v>
      </c>
      <c r="M360">
        <f t="shared" si="30"/>
        <v>0</v>
      </c>
      <c r="P360">
        <f t="shared" si="33"/>
        <v>68.459999999999994</v>
      </c>
      <c r="R360">
        <f t="shared" si="34"/>
        <v>68.459999999999994</v>
      </c>
      <c r="S360" t="str">
        <f t="shared" si="32"/>
        <v>PENDIENTE</v>
      </c>
    </row>
    <row r="361" spans="1:23" x14ac:dyDescent="0.25">
      <c r="A361">
        <v>1</v>
      </c>
      <c r="B361" t="s">
        <v>61</v>
      </c>
      <c r="C361" t="s">
        <v>42</v>
      </c>
      <c r="D361" t="str">
        <f>TEXT(E361,"MMMM")</f>
        <v>mayo</v>
      </c>
      <c r="E361" s="1">
        <v>44683</v>
      </c>
      <c r="F361" s="1">
        <v>44683</v>
      </c>
      <c r="G361" s="1">
        <f>Tabla2[[#This Row],[FECHA DE RECEPCION DE LA FACTURA]]+7</f>
        <v>44690</v>
      </c>
      <c r="H361">
        <v>7</v>
      </c>
      <c r="I361">
        <v>2052022</v>
      </c>
      <c r="J361" s="6">
        <v>14.27</v>
      </c>
      <c r="K361">
        <v>0</v>
      </c>
      <c r="L361">
        <v>0.16</v>
      </c>
      <c r="M361" s="6">
        <f>(J361-K361-N361)*L361</f>
        <v>2.2831999999999999</v>
      </c>
      <c r="P361">
        <f>+J361+M361-N361-O361</f>
        <v>16.5532</v>
      </c>
      <c r="R361">
        <f>P361-Q361</f>
        <v>16.5532</v>
      </c>
      <c r="S361" t="str">
        <f>IF(R361&gt;0.1,"PENDIENTE","PAGADO")</f>
        <v>PENDIENTE</v>
      </c>
    </row>
    <row r="362" spans="1:23" x14ac:dyDescent="0.25">
      <c r="A362">
        <v>7</v>
      </c>
      <c r="B362" t="s">
        <v>61</v>
      </c>
      <c r="C362" t="s">
        <v>24</v>
      </c>
      <c r="D362" t="str">
        <f t="shared" ref="D362:D405" si="35">TEXT(E362,"MMMM")</f>
        <v>mayo</v>
      </c>
      <c r="E362" s="1">
        <v>44683</v>
      </c>
      <c r="F362" s="1">
        <v>44683</v>
      </c>
      <c r="G362" s="1">
        <f>Tabla2[[#This Row],[FECHA DE RECEPCION DE LA FACTURA]]+7</f>
        <v>44690</v>
      </c>
      <c r="H362">
        <v>7</v>
      </c>
      <c r="I362" t="s">
        <v>441</v>
      </c>
      <c r="J362" s="6">
        <v>135.91</v>
      </c>
      <c r="K362" s="2">
        <v>79.400000000000006</v>
      </c>
      <c r="L362">
        <v>0.16</v>
      </c>
      <c r="M362" s="6">
        <f t="shared" ref="M362:M369" si="36">(J362-K362-N362)*L362</f>
        <v>9.041599999999999</v>
      </c>
      <c r="P362">
        <f t="shared" ref="P362:P405" si="37">+J362+M362-N362-O362</f>
        <v>144.95159999999998</v>
      </c>
      <c r="R362">
        <f t="shared" ref="R362:R405" si="38">P362-Q362</f>
        <v>144.95159999999998</v>
      </c>
      <c r="S362" t="str">
        <f t="shared" ref="S362:S405" si="39">IF(R362&gt;0.1,"PENDIENTE","PAGADO")</f>
        <v>PENDIENTE</v>
      </c>
    </row>
    <row r="363" spans="1:23" x14ac:dyDescent="0.25">
      <c r="A363">
        <v>8</v>
      </c>
      <c r="B363" t="s">
        <v>61</v>
      </c>
      <c r="C363" t="s">
        <v>24</v>
      </c>
      <c r="D363" t="str">
        <f t="shared" si="35"/>
        <v>mayo</v>
      </c>
      <c r="E363" s="1">
        <v>44683</v>
      </c>
      <c r="F363" s="1">
        <v>44683</v>
      </c>
      <c r="G363" s="1">
        <f>Tabla2[[#This Row],[FECHA DE RECEPCION DE LA FACTURA]]+7</f>
        <v>44690</v>
      </c>
      <c r="H363">
        <v>7</v>
      </c>
      <c r="I363" t="s">
        <v>442</v>
      </c>
      <c r="J363" s="6">
        <v>74.22</v>
      </c>
      <c r="K363">
        <v>14.16</v>
      </c>
      <c r="L363">
        <v>0.16</v>
      </c>
      <c r="M363" s="6">
        <f t="shared" si="36"/>
        <v>9.6096000000000004</v>
      </c>
      <c r="P363">
        <f t="shared" si="37"/>
        <v>83.829599999999999</v>
      </c>
      <c r="R363">
        <f t="shared" si="38"/>
        <v>83.829599999999999</v>
      </c>
      <c r="S363" t="str">
        <f t="shared" si="39"/>
        <v>PENDIENTE</v>
      </c>
    </row>
    <row r="364" spans="1:23" x14ac:dyDescent="0.25">
      <c r="A364">
        <v>9</v>
      </c>
      <c r="B364" t="s">
        <v>61</v>
      </c>
      <c r="C364" t="s">
        <v>24</v>
      </c>
      <c r="D364" t="str">
        <f t="shared" si="35"/>
        <v>mayo</v>
      </c>
      <c r="E364" s="1">
        <v>44683</v>
      </c>
      <c r="F364" s="1">
        <v>44683</v>
      </c>
      <c r="G364" s="1">
        <f>Tabla2[[#This Row],[FECHA DE RECEPCION DE LA FACTURA]]+7</f>
        <v>44690</v>
      </c>
      <c r="H364">
        <v>7</v>
      </c>
      <c r="I364" t="s">
        <v>443</v>
      </c>
      <c r="J364" s="6">
        <v>337.8</v>
      </c>
      <c r="L364">
        <v>0</v>
      </c>
      <c r="M364" s="6">
        <f t="shared" si="36"/>
        <v>0</v>
      </c>
      <c r="P364">
        <f t="shared" si="37"/>
        <v>337.8</v>
      </c>
      <c r="R364">
        <f t="shared" si="38"/>
        <v>337.8</v>
      </c>
      <c r="S364" t="str">
        <f t="shared" si="39"/>
        <v>PENDIENTE</v>
      </c>
    </row>
    <row r="365" spans="1:23" x14ac:dyDescent="0.25">
      <c r="A365">
        <v>10</v>
      </c>
      <c r="B365" t="s">
        <v>61</v>
      </c>
      <c r="C365" t="s">
        <v>24</v>
      </c>
      <c r="D365" t="str">
        <f t="shared" si="35"/>
        <v>mayo</v>
      </c>
      <c r="E365" s="1">
        <v>44683</v>
      </c>
      <c r="F365" s="1">
        <v>44683</v>
      </c>
      <c r="G365" s="1">
        <f>Tabla2[[#This Row],[FECHA DE RECEPCION DE LA FACTURA]]+7</f>
        <v>44690</v>
      </c>
      <c r="H365">
        <v>7</v>
      </c>
      <c r="I365" t="s">
        <v>444</v>
      </c>
      <c r="J365" s="6">
        <v>1044.5</v>
      </c>
      <c r="K365">
        <v>949.97</v>
      </c>
      <c r="L365">
        <v>0.16</v>
      </c>
      <c r="M365" s="6">
        <f t="shared" si="36"/>
        <v>15.124799999999995</v>
      </c>
      <c r="P365">
        <f t="shared" si="37"/>
        <v>1059.6248000000001</v>
      </c>
      <c r="R365">
        <f t="shared" si="38"/>
        <v>1059.6248000000001</v>
      </c>
      <c r="S365" t="str">
        <f t="shared" si="39"/>
        <v>PENDIENTE</v>
      </c>
    </row>
    <row r="366" spans="1:23" x14ac:dyDescent="0.25">
      <c r="A366">
        <v>19</v>
      </c>
      <c r="B366" t="s">
        <v>61</v>
      </c>
      <c r="C366" t="s">
        <v>42</v>
      </c>
      <c r="D366" t="str">
        <f t="shared" si="35"/>
        <v>mayo</v>
      </c>
      <c r="E366" s="1">
        <v>44684</v>
      </c>
      <c r="F366" s="1">
        <v>44684</v>
      </c>
      <c r="G366" s="1">
        <f>Tabla2[[#This Row],[FECHA DE RECEPCION DE LA FACTURA]]+7</f>
        <v>44691</v>
      </c>
      <c r="H366">
        <v>7</v>
      </c>
      <c r="I366" t="s">
        <v>445</v>
      </c>
      <c r="J366" s="6">
        <v>4.28</v>
      </c>
      <c r="L366">
        <v>0.16</v>
      </c>
      <c r="M366" s="6">
        <f t="shared" si="36"/>
        <v>0.68480000000000008</v>
      </c>
      <c r="P366">
        <f t="shared" si="37"/>
        <v>4.9648000000000003</v>
      </c>
      <c r="R366">
        <f t="shared" si="38"/>
        <v>4.9648000000000003</v>
      </c>
      <c r="S366" t="str">
        <f t="shared" si="39"/>
        <v>PENDIENTE</v>
      </c>
    </row>
    <row r="367" spans="1:23" x14ac:dyDescent="0.25">
      <c r="A367">
        <v>20</v>
      </c>
      <c r="B367" t="s">
        <v>61</v>
      </c>
      <c r="C367" t="s">
        <v>42</v>
      </c>
      <c r="D367" t="str">
        <f t="shared" si="35"/>
        <v>mayo</v>
      </c>
      <c r="E367" s="1">
        <v>44684</v>
      </c>
      <c r="F367" s="1">
        <v>44684</v>
      </c>
      <c r="G367" s="1">
        <f>Tabla2[[#This Row],[FECHA DE RECEPCION DE LA FACTURA]]+7</f>
        <v>44691</v>
      </c>
      <c r="H367">
        <v>7</v>
      </c>
      <c r="I367" t="s">
        <v>446</v>
      </c>
      <c r="J367" s="6">
        <v>118.43</v>
      </c>
      <c r="K367" s="2">
        <v>29.6</v>
      </c>
      <c r="L367">
        <v>0.16</v>
      </c>
      <c r="M367" s="6">
        <f t="shared" si="36"/>
        <v>14.212800000000001</v>
      </c>
      <c r="P367">
        <f t="shared" si="37"/>
        <v>132.64280000000002</v>
      </c>
      <c r="R367">
        <f t="shared" si="38"/>
        <v>132.64280000000002</v>
      </c>
      <c r="S367" t="str">
        <f t="shared" si="39"/>
        <v>PENDIENTE</v>
      </c>
    </row>
    <row r="368" spans="1:23" x14ac:dyDescent="0.25">
      <c r="A368">
        <v>38</v>
      </c>
      <c r="B368" t="s">
        <v>61</v>
      </c>
      <c r="C368" t="s">
        <v>24</v>
      </c>
      <c r="D368" t="str">
        <f t="shared" si="35"/>
        <v>mayo</v>
      </c>
      <c r="E368" s="1">
        <v>44684</v>
      </c>
      <c r="F368" s="1">
        <v>44684</v>
      </c>
      <c r="G368" s="1">
        <f>Tabla2[[#This Row],[FECHA DE RECEPCION DE LA FACTURA]]+7</f>
        <v>44691</v>
      </c>
      <c r="H368">
        <v>7</v>
      </c>
      <c r="I368" t="s">
        <v>447</v>
      </c>
      <c r="J368" s="6">
        <v>2162.6799999999998</v>
      </c>
      <c r="K368">
        <v>1951.64</v>
      </c>
      <c r="L368">
        <v>0.16</v>
      </c>
      <c r="M368" s="6">
        <f t="shared" si="36"/>
        <v>33.766399999999962</v>
      </c>
      <c r="P368">
        <f t="shared" si="37"/>
        <v>2196.4463999999998</v>
      </c>
      <c r="R368">
        <f t="shared" si="38"/>
        <v>2196.4463999999998</v>
      </c>
      <c r="S368" t="str">
        <f t="shared" si="39"/>
        <v>PENDIENTE</v>
      </c>
    </row>
    <row r="369" spans="1:23" x14ac:dyDescent="0.25">
      <c r="A369">
        <v>40</v>
      </c>
      <c r="B369" t="s">
        <v>61</v>
      </c>
      <c r="C369" t="s">
        <v>24</v>
      </c>
      <c r="D369" t="str">
        <f t="shared" si="35"/>
        <v>mayo</v>
      </c>
      <c r="E369" s="1">
        <v>44684</v>
      </c>
      <c r="F369" s="1">
        <v>44684</v>
      </c>
      <c r="G369" s="1">
        <f>Tabla2[[#This Row],[FECHA DE RECEPCION DE LA FACTURA]]+7</f>
        <v>44691</v>
      </c>
      <c r="H369">
        <v>7</v>
      </c>
      <c r="I369" t="s">
        <v>448</v>
      </c>
      <c r="J369" s="6">
        <v>112.98</v>
      </c>
      <c r="L369">
        <v>0.16</v>
      </c>
      <c r="M369" s="6">
        <f t="shared" si="36"/>
        <v>18.076800000000002</v>
      </c>
      <c r="P369">
        <f t="shared" si="37"/>
        <v>131.05680000000001</v>
      </c>
      <c r="R369">
        <f t="shared" si="38"/>
        <v>131.05680000000001</v>
      </c>
      <c r="S369" t="str">
        <f t="shared" si="39"/>
        <v>PENDIENTE</v>
      </c>
    </row>
    <row r="370" spans="1:23" x14ac:dyDescent="0.25">
      <c r="A370">
        <v>65</v>
      </c>
      <c r="B370" t="s">
        <v>61</v>
      </c>
      <c r="C370" t="s">
        <v>42</v>
      </c>
      <c r="D370" t="str">
        <f t="shared" si="35"/>
        <v>mayo</v>
      </c>
      <c r="E370" s="1">
        <v>44686</v>
      </c>
      <c r="F370" s="1">
        <v>44686</v>
      </c>
      <c r="G370" s="1">
        <f>Tabla2[[#This Row],[FECHA DE RECEPCION DE LA FACTURA]]+7</f>
        <v>44693</v>
      </c>
      <c r="H370">
        <v>7</v>
      </c>
      <c r="I370" t="s">
        <v>449</v>
      </c>
      <c r="J370" s="6">
        <v>75.11</v>
      </c>
      <c r="K370" s="2">
        <v>29.6</v>
      </c>
      <c r="L370">
        <v>0.16</v>
      </c>
      <c r="M370" s="6">
        <v>7.29</v>
      </c>
      <c r="P370">
        <f t="shared" si="37"/>
        <v>82.4</v>
      </c>
      <c r="R370">
        <f t="shared" si="38"/>
        <v>82.4</v>
      </c>
      <c r="S370" t="str">
        <f t="shared" si="39"/>
        <v>PENDIENTE</v>
      </c>
    </row>
    <row r="371" spans="1:23" x14ac:dyDescent="0.25">
      <c r="A371">
        <v>70</v>
      </c>
      <c r="B371" t="s">
        <v>61</v>
      </c>
      <c r="C371" t="s">
        <v>42</v>
      </c>
      <c r="D371" t="str">
        <f t="shared" si="35"/>
        <v>mayo</v>
      </c>
      <c r="E371" s="1">
        <v>44687</v>
      </c>
      <c r="F371" s="1">
        <v>44687</v>
      </c>
      <c r="G371" s="1">
        <f>Tabla2[[#This Row],[FECHA DE RECEPCION DE LA FACTURA]]+7</f>
        <v>44694</v>
      </c>
      <c r="H371">
        <v>7</v>
      </c>
      <c r="I371" t="s">
        <v>450</v>
      </c>
      <c r="J371" s="6">
        <v>96.02</v>
      </c>
      <c r="K371" s="2">
        <v>29.6</v>
      </c>
      <c r="L371">
        <v>0.16</v>
      </c>
      <c r="M371" s="6">
        <v>10.62</v>
      </c>
      <c r="P371">
        <f t="shared" si="37"/>
        <v>106.64</v>
      </c>
      <c r="R371">
        <f t="shared" si="38"/>
        <v>106.64</v>
      </c>
      <c r="S371" t="str">
        <f t="shared" si="39"/>
        <v>PENDIENTE</v>
      </c>
    </row>
    <row r="372" spans="1:23" x14ac:dyDescent="0.25">
      <c r="A372">
        <v>77</v>
      </c>
      <c r="B372" t="s">
        <v>61</v>
      </c>
      <c r="C372" t="s">
        <v>24</v>
      </c>
      <c r="D372" t="str">
        <f t="shared" si="35"/>
        <v>mayo</v>
      </c>
      <c r="E372" s="1">
        <v>44687</v>
      </c>
      <c r="F372" s="1">
        <v>44687</v>
      </c>
      <c r="G372" s="1">
        <f>Tabla2[[#This Row],[FECHA DE RECEPCION DE LA FACTURA]]+7</f>
        <v>44694</v>
      </c>
      <c r="H372">
        <v>7</v>
      </c>
      <c r="I372" t="s">
        <v>451</v>
      </c>
      <c r="J372" s="6">
        <v>29.64</v>
      </c>
      <c r="L372">
        <v>0</v>
      </c>
      <c r="M372" s="6">
        <f t="shared" ref="M372:M405" si="40">(J372-K372-N372)*L372</f>
        <v>0</v>
      </c>
      <c r="P372">
        <f t="shared" si="37"/>
        <v>29.64</v>
      </c>
      <c r="R372">
        <f t="shared" si="38"/>
        <v>29.64</v>
      </c>
      <c r="S372" t="str">
        <f t="shared" si="39"/>
        <v>PENDIENTE</v>
      </c>
    </row>
    <row r="373" spans="1:23" x14ac:dyDescent="0.25">
      <c r="A373">
        <v>84</v>
      </c>
      <c r="B373" t="s">
        <v>61</v>
      </c>
      <c r="C373" t="s">
        <v>42</v>
      </c>
      <c r="D373" t="str">
        <f t="shared" si="35"/>
        <v>mayo</v>
      </c>
      <c r="E373" s="1">
        <v>44688</v>
      </c>
      <c r="F373" s="1">
        <v>44688</v>
      </c>
      <c r="G373" s="1">
        <f>Tabla2[[#This Row],[FECHA DE RECEPCION DE LA FACTURA]]+7</f>
        <v>44695</v>
      </c>
      <c r="H373">
        <v>7</v>
      </c>
      <c r="I373" t="s">
        <v>452</v>
      </c>
      <c r="J373" s="6">
        <v>166.28</v>
      </c>
      <c r="K373" s="2">
        <v>69</v>
      </c>
      <c r="L373">
        <v>0.16</v>
      </c>
      <c r="M373" s="6">
        <f t="shared" si="40"/>
        <v>15.5648</v>
      </c>
      <c r="P373">
        <f t="shared" si="37"/>
        <v>181.84479999999999</v>
      </c>
      <c r="R373">
        <f t="shared" si="38"/>
        <v>181.84479999999999</v>
      </c>
      <c r="S373" t="str">
        <f t="shared" si="39"/>
        <v>PENDIENTE</v>
      </c>
    </row>
    <row r="374" spans="1:23" x14ac:dyDescent="0.25">
      <c r="A374">
        <v>100</v>
      </c>
      <c r="B374" t="s">
        <v>61</v>
      </c>
      <c r="C374" t="s">
        <v>24</v>
      </c>
      <c r="D374" t="str">
        <f t="shared" si="35"/>
        <v>mayo</v>
      </c>
      <c r="E374" s="1">
        <v>44690</v>
      </c>
      <c r="F374" s="1">
        <v>44690</v>
      </c>
      <c r="G374" s="1">
        <f>Tabla2[[#This Row],[FECHA DE RECEPCION DE LA FACTURA]]+7</f>
        <v>44697</v>
      </c>
      <c r="H374">
        <v>7</v>
      </c>
      <c r="I374" t="s">
        <v>453</v>
      </c>
      <c r="J374" s="6">
        <v>1234.8</v>
      </c>
      <c r="K374">
        <v>1105.1600000000001</v>
      </c>
      <c r="L374">
        <v>0.16</v>
      </c>
      <c r="M374" s="6">
        <f t="shared" si="40"/>
        <v>20.742399999999979</v>
      </c>
      <c r="P374">
        <f t="shared" si="37"/>
        <v>1255.5424</v>
      </c>
      <c r="R374">
        <f t="shared" si="38"/>
        <v>1255.5424</v>
      </c>
      <c r="S374" t="str">
        <f t="shared" si="39"/>
        <v>PENDIENTE</v>
      </c>
    </row>
    <row r="375" spans="1:23" x14ac:dyDescent="0.25">
      <c r="A375">
        <v>101</v>
      </c>
      <c r="B375" t="s">
        <v>61</v>
      </c>
      <c r="C375" t="s">
        <v>24</v>
      </c>
      <c r="D375" t="str">
        <f t="shared" si="35"/>
        <v>mayo</v>
      </c>
      <c r="E375" s="1">
        <v>44690</v>
      </c>
      <c r="F375" s="1">
        <v>44690</v>
      </c>
      <c r="G375" s="1">
        <f>Tabla2[[#This Row],[FECHA DE RECEPCION DE LA FACTURA]]+7</f>
        <v>44697</v>
      </c>
      <c r="H375">
        <v>7</v>
      </c>
      <c r="I375" t="s">
        <v>454</v>
      </c>
      <c r="J375" s="6">
        <v>112.5</v>
      </c>
      <c r="L375">
        <v>0</v>
      </c>
      <c r="M375" s="6">
        <f t="shared" si="40"/>
        <v>0</v>
      </c>
      <c r="P375">
        <f t="shared" si="37"/>
        <v>112.5</v>
      </c>
      <c r="R375">
        <f t="shared" si="38"/>
        <v>112.5</v>
      </c>
      <c r="S375" t="str">
        <f t="shared" si="39"/>
        <v>PENDIENTE</v>
      </c>
    </row>
    <row r="376" spans="1:23" x14ac:dyDescent="0.25">
      <c r="A376">
        <v>102</v>
      </c>
      <c r="B376" t="s">
        <v>61</v>
      </c>
      <c r="C376" t="s">
        <v>24</v>
      </c>
      <c r="D376" t="str">
        <f t="shared" si="35"/>
        <v>mayo</v>
      </c>
      <c r="E376" s="1">
        <v>44690</v>
      </c>
      <c r="F376" s="1">
        <v>44690</v>
      </c>
      <c r="G376" s="1">
        <f>Tabla2[[#This Row],[FECHA DE RECEPCION DE LA FACTURA]]+7</f>
        <v>44697</v>
      </c>
      <c r="H376">
        <v>7</v>
      </c>
      <c r="I376" t="s">
        <v>455</v>
      </c>
      <c r="J376" s="6">
        <v>592.79999999999995</v>
      </c>
      <c r="L376">
        <v>0</v>
      </c>
      <c r="M376" s="6">
        <f t="shared" si="40"/>
        <v>0</v>
      </c>
      <c r="P376">
        <f t="shared" si="37"/>
        <v>592.79999999999995</v>
      </c>
      <c r="R376">
        <f t="shared" si="38"/>
        <v>592.79999999999995</v>
      </c>
      <c r="S376" t="str">
        <f t="shared" si="39"/>
        <v>PENDIENTE</v>
      </c>
    </row>
    <row r="377" spans="1:23" x14ac:dyDescent="0.25">
      <c r="A377">
        <v>103</v>
      </c>
      <c r="B377" t="s">
        <v>61</v>
      </c>
      <c r="C377" t="s">
        <v>24</v>
      </c>
      <c r="D377" t="str">
        <f t="shared" si="35"/>
        <v>mayo</v>
      </c>
      <c r="E377" s="1">
        <v>44690</v>
      </c>
      <c r="F377" s="1">
        <v>44690</v>
      </c>
      <c r="G377" s="1">
        <f>Tabla2[[#This Row],[FECHA DE RECEPCION DE LA FACTURA]]+7</f>
        <v>44697</v>
      </c>
      <c r="H377">
        <v>7</v>
      </c>
      <c r="I377" t="s">
        <v>456</v>
      </c>
      <c r="J377" s="6">
        <v>1067.76</v>
      </c>
      <c r="K377" s="2">
        <v>698</v>
      </c>
      <c r="L377">
        <v>0.16</v>
      </c>
      <c r="M377" s="6">
        <f t="shared" si="40"/>
        <v>59.1616</v>
      </c>
      <c r="P377">
        <f t="shared" si="37"/>
        <v>1126.9215999999999</v>
      </c>
      <c r="R377">
        <f t="shared" si="38"/>
        <v>1126.9215999999999</v>
      </c>
      <c r="S377" t="str">
        <f t="shared" si="39"/>
        <v>PENDIENTE</v>
      </c>
    </row>
    <row r="378" spans="1:23" x14ac:dyDescent="0.25">
      <c r="A378">
        <v>104</v>
      </c>
      <c r="B378" t="s">
        <v>61</v>
      </c>
      <c r="C378" t="s">
        <v>24</v>
      </c>
      <c r="D378" t="str">
        <f t="shared" si="35"/>
        <v>mayo</v>
      </c>
      <c r="E378" s="1">
        <v>44690</v>
      </c>
      <c r="F378" s="1">
        <v>44690</v>
      </c>
      <c r="G378" s="1">
        <f>Tabla2[[#This Row],[FECHA DE RECEPCION DE LA FACTURA]]+7</f>
        <v>44697</v>
      </c>
      <c r="H378">
        <v>7</v>
      </c>
      <c r="I378" t="s">
        <v>457</v>
      </c>
      <c r="J378" s="6">
        <v>1208.49</v>
      </c>
      <c r="K378">
        <v>1071.8</v>
      </c>
      <c r="L378">
        <v>0.16</v>
      </c>
      <c r="M378" s="6">
        <v>21.88</v>
      </c>
      <c r="O378">
        <v>1.25</v>
      </c>
      <c r="P378">
        <f t="shared" si="37"/>
        <v>1229.1200000000001</v>
      </c>
      <c r="R378">
        <f t="shared" si="38"/>
        <v>1229.1200000000001</v>
      </c>
      <c r="S378" t="str">
        <f t="shared" si="39"/>
        <v>PENDIENTE</v>
      </c>
      <c r="V378" t="s">
        <v>458</v>
      </c>
      <c r="W378">
        <v>44690</v>
      </c>
    </row>
    <row r="379" spans="1:23" x14ac:dyDescent="0.25">
      <c r="A379">
        <v>105</v>
      </c>
      <c r="B379" t="s">
        <v>61</v>
      </c>
      <c r="C379" t="s">
        <v>24</v>
      </c>
      <c r="D379" t="str">
        <f t="shared" si="35"/>
        <v>mayo</v>
      </c>
      <c r="E379" s="1">
        <v>44690</v>
      </c>
      <c r="F379" s="1">
        <v>44690</v>
      </c>
      <c r="G379" s="1">
        <f>Tabla2[[#This Row],[FECHA DE RECEPCION DE LA FACTURA]]+7</f>
        <v>44697</v>
      </c>
      <c r="H379">
        <v>7</v>
      </c>
      <c r="I379" t="s">
        <v>459</v>
      </c>
      <c r="J379" s="6">
        <v>284.66000000000003</v>
      </c>
      <c r="K379">
        <v>249.13</v>
      </c>
      <c r="L379">
        <v>0.16</v>
      </c>
      <c r="M379" s="6">
        <f t="shared" si="40"/>
        <v>5.6848000000000045</v>
      </c>
      <c r="O379">
        <v>6.67</v>
      </c>
      <c r="P379">
        <f t="shared" si="37"/>
        <v>283.6748</v>
      </c>
      <c r="R379">
        <f t="shared" si="38"/>
        <v>283.6748</v>
      </c>
      <c r="S379" t="str">
        <f t="shared" si="39"/>
        <v>PENDIENTE</v>
      </c>
      <c r="V379" t="s">
        <v>460</v>
      </c>
      <c r="W379">
        <v>44690</v>
      </c>
    </row>
    <row r="380" spans="1:23" x14ac:dyDescent="0.25">
      <c r="A380">
        <v>106</v>
      </c>
      <c r="B380" t="s">
        <v>61</v>
      </c>
      <c r="C380" t="s">
        <v>24</v>
      </c>
      <c r="D380" t="str">
        <f t="shared" si="35"/>
        <v>mayo</v>
      </c>
      <c r="E380" s="1">
        <v>44690</v>
      </c>
      <c r="F380" s="1">
        <v>44690</v>
      </c>
      <c r="G380" s="1">
        <f>Tabla2[[#This Row],[FECHA DE RECEPCION DE LA FACTURA]]+7</f>
        <v>44697</v>
      </c>
      <c r="H380">
        <v>7</v>
      </c>
      <c r="I380" t="s">
        <v>461</v>
      </c>
      <c r="J380" s="6">
        <v>213.26</v>
      </c>
      <c r="K380">
        <v>29.82</v>
      </c>
      <c r="L380">
        <v>0.16</v>
      </c>
      <c r="M380" s="6">
        <f t="shared" si="40"/>
        <v>29.3504</v>
      </c>
      <c r="P380">
        <f t="shared" si="37"/>
        <v>242.6104</v>
      </c>
      <c r="R380">
        <f t="shared" si="38"/>
        <v>242.6104</v>
      </c>
      <c r="S380" t="str">
        <f t="shared" si="39"/>
        <v>PENDIENTE</v>
      </c>
    </row>
    <row r="381" spans="1:23" x14ac:dyDescent="0.25">
      <c r="A381">
        <v>107</v>
      </c>
      <c r="B381" t="s">
        <v>61</v>
      </c>
      <c r="C381" t="s">
        <v>24</v>
      </c>
      <c r="D381" t="str">
        <f t="shared" si="35"/>
        <v>mayo</v>
      </c>
      <c r="E381" s="1">
        <v>44687</v>
      </c>
      <c r="F381" s="1">
        <v>44687</v>
      </c>
      <c r="G381" s="1">
        <f>Tabla2[[#This Row],[FECHA DE RECEPCION DE LA FACTURA]]+7</f>
        <v>44694</v>
      </c>
      <c r="H381">
        <v>7</v>
      </c>
      <c r="I381" t="s">
        <v>462</v>
      </c>
      <c r="J381" s="6">
        <v>771.4</v>
      </c>
      <c r="K381">
        <v>438.62</v>
      </c>
      <c r="L381">
        <v>0.16</v>
      </c>
      <c r="M381" s="6">
        <f t="shared" si="40"/>
        <v>53.244799999999998</v>
      </c>
      <c r="P381">
        <f t="shared" si="37"/>
        <v>824.64480000000003</v>
      </c>
      <c r="R381">
        <f t="shared" si="38"/>
        <v>824.64480000000003</v>
      </c>
      <c r="S381" t="str">
        <f t="shared" si="39"/>
        <v>PENDIENTE</v>
      </c>
    </row>
    <row r="382" spans="1:23" x14ac:dyDescent="0.25">
      <c r="A382">
        <v>108</v>
      </c>
      <c r="B382" t="s">
        <v>61</v>
      </c>
      <c r="C382" t="s">
        <v>24</v>
      </c>
      <c r="D382" t="str">
        <f t="shared" si="35"/>
        <v>mayo</v>
      </c>
      <c r="E382" s="1">
        <v>44687</v>
      </c>
      <c r="F382" s="1">
        <v>44687</v>
      </c>
      <c r="G382" s="1">
        <f>Tabla2[[#This Row],[FECHA DE RECEPCION DE LA FACTURA]]+7</f>
        <v>44694</v>
      </c>
      <c r="H382">
        <v>7</v>
      </c>
      <c r="I382" t="s">
        <v>463</v>
      </c>
      <c r="J382" s="6">
        <v>433.34</v>
      </c>
      <c r="K382">
        <v>51.43</v>
      </c>
      <c r="L382">
        <v>0.16</v>
      </c>
      <c r="M382" s="6">
        <f t="shared" si="40"/>
        <v>61.105599999999995</v>
      </c>
      <c r="O382">
        <v>210.77</v>
      </c>
      <c r="P382">
        <f t="shared" si="37"/>
        <v>283.67559999999992</v>
      </c>
      <c r="R382">
        <f t="shared" si="38"/>
        <v>283.67559999999992</v>
      </c>
      <c r="S382" t="str">
        <f t="shared" si="39"/>
        <v>PENDIENTE</v>
      </c>
      <c r="V382" t="s">
        <v>464</v>
      </c>
      <c r="W382">
        <v>44687</v>
      </c>
    </row>
    <row r="383" spans="1:23" x14ac:dyDescent="0.25">
      <c r="A383">
        <v>109</v>
      </c>
      <c r="B383" t="s">
        <v>61</v>
      </c>
      <c r="C383" t="s">
        <v>24</v>
      </c>
      <c r="D383" t="str">
        <f t="shared" si="35"/>
        <v>mayo</v>
      </c>
      <c r="E383" s="1">
        <v>44687</v>
      </c>
      <c r="F383" s="1">
        <v>44687</v>
      </c>
      <c r="G383" s="1">
        <f>Tabla2[[#This Row],[FECHA DE RECEPCION DE LA FACTURA]]+7</f>
        <v>44694</v>
      </c>
      <c r="H383">
        <v>7</v>
      </c>
      <c r="I383" t="s">
        <v>465</v>
      </c>
      <c r="J383" s="6">
        <v>506.54</v>
      </c>
      <c r="K383">
        <v>302.95999999999998</v>
      </c>
      <c r="L383">
        <v>0.16</v>
      </c>
      <c r="M383" s="6">
        <f t="shared" si="40"/>
        <v>32.572800000000008</v>
      </c>
      <c r="P383">
        <f t="shared" si="37"/>
        <v>539.11279999999999</v>
      </c>
      <c r="R383">
        <f t="shared" si="38"/>
        <v>539.11279999999999</v>
      </c>
      <c r="S383" t="str">
        <f t="shared" si="39"/>
        <v>PENDIENTE</v>
      </c>
    </row>
    <row r="384" spans="1:23" x14ac:dyDescent="0.25">
      <c r="A384">
        <v>110</v>
      </c>
      <c r="B384" t="s">
        <v>61</v>
      </c>
      <c r="C384" t="s">
        <v>24</v>
      </c>
      <c r="D384" t="str">
        <f t="shared" si="35"/>
        <v>mayo</v>
      </c>
      <c r="E384" s="1">
        <v>44687</v>
      </c>
      <c r="F384" s="1">
        <v>44687</v>
      </c>
      <c r="G384" s="1">
        <f>Tabla2[[#This Row],[FECHA DE RECEPCION DE LA FACTURA]]+7</f>
        <v>44694</v>
      </c>
      <c r="H384">
        <v>7</v>
      </c>
      <c r="I384" t="s">
        <v>466</v>
      </c>
      <c r="J384" s="6">
        <v>675.46</v>
      </c>
      <c r="K384">
        <v>470.22</v>
      </c>
      <c r="L384">
        <v>0.16</v>
      </c>
      <c r="M384" s="6">
        <f t="shared" si="40"/>
        <v>32.8384</v>
      </c>
      <c r="P384">
        <f t="shared" si="37"/>
        <v>708.29840000000002</v>
      </c>
      <c r="R384">
        <f t="shared" si="38"/>
        <v>708.29840000000002</v>
      </c>
      <c r="S384" t="str">
        <f t="shared" si="39"/>
        <v>PENDIENTE</v>
      </c>
    </row>
    <row r="385" spans="1:23" x14ac:dyDescent="0.25">
      <c r="A385">
        <v>111</v>
      </c>
      <c r="B385" t="s">
        <v>61</v>
      </c>
      <c r="C385" t="s">
        <v>24</v>
      </c>
      <c r="D385" t="str">
        <f t="shared" si="35"/>
        <v>mayo</v>
      </c>
      <c r="E385" s="1">
        <v>44687</v>
      </c>
      <c r="F385" s="1">
        <v>44687</v>
      </c>
      <c r="G385" s="1">
        <f>Tabla2[[#This Row],[FECHA DE RECEPCION DE LA FACTURA]]+7</f>
        <v>44694</v>
      </c>
      <c r="H385">
        <v>7</v>
      </c>
      <c r="I385" t="s">
        <v>467</v>
      </c>
      <c r="J385" s="6">
        <v>39.46</v>
      </c>
      <c r="L385">
        <v>0</v>
      </c>
      <c r="M385">
        <f t="shared" si="40"/>
        <v>0</v>
      </c>
      <c r="P385">
        <f t="shared" si="37"/>
        <v>39.46</v>
      </c>
      <c r="R385">
        <f t="shared" si="38"/>
        <v>39.46</v>
      </c>
      <c r="S385" t="str">
        <f t="shared" si="39"/>
        <v>PENDIENTE</v>
      </c>
    </row>
    <row r="386" spans="1:23" x14ac:dyDescent="0.25">
      <c r="A386">
        <v>112</v>
      </c>
      <c r="B386" t="s">
        <v>61</v>
      </c>
      <c r="C386" t="s">
        <v>24</v>
      </c>
      <c r="D386" t="str">
        <f t="shared" si="35"/>
        <v>mayo</v>
      </c>
      <c r="E386" s="1">
        <v>44687</v>
      </c>
      <c r="F386" s="1">
        <v>44687</v>
      </c>
      <c r="G386" s="1">
        <f>Tabla2[[#This Row],[FECHA DE RECEPCION DE LA FACTURA]]+7</f>
        <v>44694</v>
      </c>
      <c r="H386">
        <v>7</v>
      </c>
      <c r="I386" t="s">
        <v>468</v>
      </c>
      <c r="J386" s="6">
        <v>233.4</v>
      </c>
      <c r="L386">
        <v>0</v>
      </c>
      <c r="M386">
        <f t="shared" si="40"/>
        <v>0</v>
      </c>
      <c r="P386">
        <f t="shared" si="37"/>
        <v>233.4</v>
      </c>
      <c r="R386">
        <f t="shared" si="38"/>
        <v>233.4</v>
      </c>
      <c r="S386" t="str">
        <f t="shared" si="39"/>
        <v>PENDIENTE</v>
      </c>
    </row>
    <row r="387" spans="1:23" x14ac:dyDescent="0.25">
      <c r="A387">
        <v>127</v>
      </c>
      <c r="B387" t="s">
        <v>61</v>
      </c>
      <c r="C387" t="s">
        <v>24</v>
      </c>
      <c r="D387" t="str">
        <f t="shared" si="35"/>
        <v>mayo</v>
      </c>
      <c r="E387" s="1">
        <v>44688</v>
      </c>
      <c r="F387" s="1">
        <v>44688</v>
      </c>
      <c r="G387" s="1">
        <f>Tabla2[[#This Row],[FECHA DE RECEPCION DE LA FACTURA]]+7</f>
        <v>44695</v>
      </c>
      <c r="H387">
        <v>7</v>
      </c>
      <c r="I387" t="s">
        <v>469</v>
      </c>
      <c r="J387" s="6">
        <v>300.60000000000002</v>
      </c>
      <c r="L387">
        <v>0</v>
      </c>
      <c r="M387">
        <f t="shared" si="40"/>
        <v>0</v>
      </c>
      <c r="P387">
        <f t="shared" si="37"/>
        <v>300.60000000000002</v>
      </c>
      <c r="R387">
        <f t="shared" si="38"/>
        <v>300.60000000000002</v>
      </c>
      <c r="S387" t="str">
        <f t="shared" si="39"/>
        <v>PENDIENTE</v>
      </c>
    </row>
    <row r="388" spans="1:23" x14ac:dyDescent="0.25">
      <c r="A388">
        <v>135</v>
      </c>
      <c r="B388" t="s">
        <v>61</v>
      </c>
      <c r="C388" t="s">
        <v>42</v>
      </c>
      <c r="D388" t="str">
        <f t="shared" si="35"/>
        <v>mayo</v>
      </c>
      <c r="E388" s="1">
        <v>44690</v>
      </c>
      <c r="F388" s="1">
        <v>44690</v>
      </c>
      <c r="G388" s="1">
        <f>Tabla2[[#This Row],[FECHA DE RECEPCION DE LA FACTURA]]+7</f>
        <v>44697</v>
      </c>
      <c r="H388">
        <v>7</v>
      </c>
      <c r="I388" t="s">
        <v>470</v>
      </c>
      <c r="J388">
        <v>4.2</v>
      </c>
      <c r="L388">
        <v>0.16</v>
      </c>
      <c r="M388" s="6">
        <f t="shared" si="40"/>
        <v>0.67200000000000004</v>
      </c>
      <c r="P388">
        <f t="shared" si="37"/>
        <v>4.8719999999999999</v>
      </c>
      <c r="R388">
        <f t="shared" si="38"/>
        <v>4.8719999999999999</v>
      </c>
      <c r="S388" t="str">
        <f t="shared" si="39"/>
        <v>PENDIENTE</v>
      </c>
    </row>
    <row r="389" spans="1:23" x14ac:dyDescent="0.25">
      <c r="A389">
        <v>139</v>
      </c>
      <c r="B389" t="s">
        <v>61</v>
      </c>
      <c r="C389" t="s">
        <v>42</v>
      </c>
      <c r="D389" t="str">
        <f t="shared" si="35"/>
        <v>mayo</v>
      </c>
      <c r="E389" s="1">
        <v>44691</v>
      </c>
      <c r="F389" s="1">
        <v>44691</v>
      </c>
      <c r="G389" s="1">
        <f>Tabla2[[#This Row],[FECHA DE RECEPCION DE LA FACTURA]]+7</f>
        <v>44698</v>
      </c>
      <c r="H389">
        <v>7</v>
      </c>
      <c r="I389">
        <v>10052022</v>
      </c>
      <c r="J389">
        <v>67.72</v>
      </c>
      <c r="L389">
        <v>0.16</v>
      </c>
      <c r="M389" s="6">
        <f t="shared" si="40"/>
        <v>10.8352</v>
      </c>
      <c r="P389">
        <f t="shared" si="37"/>
        <v>78.555199999999999</v>
      </c>
      <c r="R389">
        <f t="shared" si="38"/>
        <v>78.555199999999999</v>
      </c>
      <c r="S389" t="str">
        <f t="shared" si="39"/>
        <v>PENDIENTE</v>
      </c>
    </row>
    <row r="390" spans="1:23" x14ac:dyDescent="0.25">
      <c r="A390">
        <v>140</v>
      </c>
      <c r="B390" t="s">
        <v>61</v>
      </c>
      <c r="C390" t="s">
        <v>42</v>
      </c>
      <c r="D390" t="str">
        <f t="shared" si="35"/>
        <v>mayo</v>
      </c>
      <c r="E390" s="1">
        <v>44691</v>
      </c>
      <c r="F390" s="1">
        <v>44691</v>
      </c>
      <c r="G390" s="1">
        <f>Tabla2[[#This Row],[FECHA DE RECEPCION DE LA FACTURA]]+7</f>
        <v>44698</v>
      </c>
      <c r="H390">
        <v>7</v>
      </c>
      <c r="I390" t="s">
        <v>471</v>
      </c>
      <c r="J390">
        <v>108.11</v>
      </c>
      <c r="K390">
        <v>34.5</v>
      </c>
      <c r="L390">
        <v>0.16</v>
      </c>
      <c r="M390" s="6">
        <f t="shared" si="40"/>
        <v>11.7776</v>
      </c>
      <c r="P390">
        <f t="shared" si="37"/>
        <v>119.88759999999999</v>
      </c>
      <c r="R390">
        <f t="shared" si="38"/>
        <v>119.88759999999999</v>
      </c>
      <c r="S390" t="str">
        <f t="shared" si="39"/>
        <v>PENDIENTE</v>
      </c>
    </row>
    <row r="391" spans="1:23" x14ac:dyDescent="0.25">
      <c r="A391">
        <v>146</v>
      </c>
      <c r="B391" t="s">
        <v>61</v>
      </c>
      <c r="C391" t="s">
        <v>42</v>
      </c>
      <c r="D391" t="str">
        <f t="shared" si="35"/>
        <v>mayo</v>
      </c>
      <c r="E391" s="1">
        <v>44694</v>
      </c>
      <c r="F391" s="1">
        <v>44694</v>
      </c>
      <c r="G391" s="1">
        <f>Tabla2[[#This Row],[FECHA DE RECEPCION DE LA FACTURA]]+7</f>
        <v>44701</v>
      </c>
      <c r="H391">
        <v>7</v>
      </c>
      <c r="I391" s="3" t="s">
        <v>472</v>
      </c>
      <c r="J391">
        <v>99.98</v>
      </c>
      <c r="K391">
        <v>34.5</v>
      </c>
      <c r="L391">
        <v>0.16</v>
      </c>
      <c r="M391" s="2">
        <f t="shared" si="40"/>
        <v>10.476800000000001</v>
      </c>
      <c r="P391" s="2">
        <f t="shared" si="37"/>
        <v>110.4568</v>
      </c>
      <c r="R391" s="2">
        <f t="shared" si="38"/>
        <v>110.4568</v>
      </c>
      <c r="S391" t="str">
        <f t="shared" si="39"/>
        <v>PENDIENTE</v>
      </c>
    </row>
    <row r="392" spans="1:23" x14ac:dyDescent="0.25">
      <c r="A392">
        <v>167</v>
      </c>
      <c r="B392" t="s">
        <v>61</v>
      </c>
      <c r="C392" t="s">
        <v>24</v>
      </c>
      <c r="D392" t="str">
        <f t="shared" si="35"/>
        <v>mayo</v>
      </c>
      <c r="E392" s="1">
        <v>44691</v>
      </c>
      <c r="F392" s="1">
        <v>44691</v>
      </c>
      <c r="G392" s="1">
        <f>Tabla2[[#This Row],[FECHA DE RECEPCION DE LA FACTURA]]+7</f>
        <v>44698</v>
      </c>
      <c r="H392">
        <v>7</v>
      </c>
      <c r="I392" t="s">
        <v>473</v>
      </c>
      <c r="J392">
        <v>311.27999999999997</v>
      </c>
      <c r="L392">
        <v>0</v>
      </c>
      <c r="M392">
        <f t="shared" si="40"/>
        <v>0</v>
      </c>
      <c r="P392">
        <f t="shared" si="37"/>
        <v>311.27999999999997</v>
      </c>
      <c r="R392">
        <f t="shared" si="38"/>
        <v>311.27999999999997</v>
      </c>
      <c r="S392" t="str">
        <f t="shared" si="39"/>
        <v>PENDIENTE</v>
      </c>
    </row>
    <row r="393" spans="1:23" x14ac:dyDescent="0.25">
      <c r="A393">
        <v>170</v>
      </c>
      <c r="B393" t="s">
        <v>61</v>
      </c>
      <c r="C393" t="s">
        <v>24</v>
      </c>
      <c r="D393" t="str">
        <f t="shared" si="35"/>
        <v>mayo</v>
      </c>
      <c r="E393" s="1">
        <v>44694</v>
      </c>
      <c r="F393" s="1">
        <v>44694</v>
      </c>
      <c r="G393" s="1">
        <f>Tabla2[[#This Row],[FECHA DE RECEPCION DE LA FACTURA]]+7</f>
        <v>44701</v>
      </c>
      <c r="H393">
        <v>7</v>
      </c>
      <c r="I393" t="s">
        <v>474</v>
      </c>
      <c r="J393">
        <v>137.62</v>
      </c>
      <c r="K393">
        <v>25.05</v>
      </c>
      <c r="L393">
        <v>0.16</v>
      </c>
      <c r="M393">
        <f t="shared" si="40"/>
        <v>18.011200000000002</v>
      </c>
      <c r="P393">
        <f t="shared" si="37"/>
        <v>155.63120000000001</v>
      </c>
      <c r="R393">
        <f t="shared" si="38"/>
        <v>155.63120000000001</v>
      </c>
      <c r="S393" t="str">
        <f t="shared" si="39"/>
        <v>PENDIENTE</v>
      </c>
    </row>
    <row r="394" spans="1:23" x14ac:dyDescent="0.25">
      <c r="A394">
        <v>171</v>
      </c>
      <c r="B394" t="s">
        <v>61</v>
      </c>
      <c r="C394" t="s">
        <v>24</v>
      </c>
      <c r="D394" t="str">
        <f t="shared" si="35"/>
        <v>mayo</v>
      </c>
      <c r="E394" s="1">
        <v>44694</v>
      </c>
      <c r="F394" s="1">
        <v>44694</v>
      </c>
      <c r="G394" s="1">
        <f>Tabla2[[#This Row],[FECHA DE RECEPCION DE LA FACTURA]]+7</f>
        <v>44701</v>
      </c>
      <c r="H394">
        <v>7</v>
      </c>
      <c r="I394" s="3" t="s">
        <v>475</v>
      </c>
      <c r="J394">
        <v>225.75</v>
      </c>
      <c r="K394">
        <v>86.18</v>
      </c>
      <c r="L394">
        <v>0.16</v>
      </c>
      <c r="M394" s="2">
        <f t="shared" si="40"/>
        <v>22.331199999999999</v>
      </c>
      <c r="P394" s="2">
        <f t="shared" si="37"/>
        <v>248.0812</v>
      </c>
      <c r="R394" s="2">
        <f t="shared" si="38"/>
        <v>248.0812</v>
      </c>
      <c r="S394" t="str">
        <f t="shared" si="39"/>
        <v>PENDIENTE</v>
      </c>
    </row>
    <row r="395" spans="1:23" x14ac:dyDescent="0.25">
      <c r="A395">
        <v>172</v>
      </c>
      <c r="B395" t="s">
        <v>61</v>
      </c>
      <c r="C395" t="s">
        <v>24</v>
      </c>
      <c r="D395" t="str">
        <f t="shared" si="35"/>
        <v>mayo</v>
      </c>
      <c r="E395" s="1">
        <v>44694</v>
      </c>
      <c r="F395" s="1">
        <v>44694</v>
      </c>
      <c r="G395" s="1">
        <f>Tabla2[[#This Row],[FECHA DE RECEPCION DE LA FACTURA]]+7</f>
        <v>44701</v>
      </c>
      <c r="H395">
        <v>7</v>
      </c>
      <c r="I395" s="5" t="s">
        <v>476</v>
      </c>
      <c r="J395">
        <v>82.19</v>
      </c>
      <c r="L395">
        <v>0</v>
      </c>
      <c r="M395">
        <f t="shared" si="40"/>
        <v>0</v>
      </c>
      <c r="P395">
        <f t="shared" si="37"/>
        <v>82.19</v>
      </c>
      <c r="R395">
        <f t="shared" si="38"/>
        <v>82.19</v>
      </c>
      <c r="S395" t="str">
        <f t="shared" si="39"/>
        <v>PENDIENTE</v>
      </c>
      <c r="V395" t="s">
        <v>477</v>
      </c>
      <c r="W395">
        <v>44694</v>
      </c>
    </row>
    <row r="396" spans="1:23" x14ac:dyDescent="0.25">
      <c r="A396">
        <v>173</v>
      </c>
      <c r="B396" t="s">
        <v>61</v>
      </c>
      <c r="C396" t="s">
        <v>24</v>
      </c>
      <c r="D396" t="str">
        <f t="shared" si="35"/>
        <v>mayo</v>
      </c>
      <c r="E396" s="1">
        <v>44694</v>
      </c>
      <c r="F396" s="1">
        <v>44694</v>
      </c>
      <c r="G396" s="1">
        <f>Tabla2[[#This Row],[FECHA DE RECEPCION DE LA FACTURA]]+7</f>
        <v>44701</v>
      </c>
      <c r="H396">
        <v>7</v>
      </c>
      <c r="I396" s="3" t="s">
        <v>478</v>
      </c>
      <c r="J396">
        <v>967.77</v>
      </c>
      <c r="K396">
        <v>891.37</v>
      </c>
      <c r="L396">
        <v>0.16</v>
      </c>
      <c r="M396" s="2">
        <f t="shared" si="40"/>
        <v>12.223999999999997</v>
      </c>
      <c r="P396" s="2">
        <f t="shared" si="37"/>
        <v>979.99400000000003</v>
      </c>
      <c r="R396" s="2">
        <f t="shared" si="38"/>
        <v>979.99400000000003</v>
      </c>
      <c r="S396" t="str">
        <f t="shared" si="39"/>
        <v>PENDIENTE</v>
      </c>
    </row>
    <row r="397" spans="1:23" x14ac:dyDescent="0.25">
      <c r="A397">
        <v>174</v>
      </c>
      <c r="B397" t="s">
        <v>61</v>
      </c>
      <c r="C397" t="s">
        <v>24</v>
      </c>
      <c r="D397" t="str">
        <f t="shared" si="35"/>
        <v>mayo</v>
      </c>
      <c r="E397" s="1">
        <v>44694</v>
      </c>
      <c r="F397" s="1">
        <v>44694</v>
      </c>
      <c r="G397" s="1">
        <f>Tabla2[[#This Row],[FECHA DE RECEPCION DE LA FACTURA]]+7</f>
        <v>44701</v>
      </c>
      <c r="H397">
        <v>7</v>
      </c>
      <c r="I397" s="5" t="s">
        <v>479</v>
      </c>
      <c r="J397" s="2">
        <v>2827.92</v>
      </c>
      <c r="K397">
        <v>2258.36</v>
      </c>
      <c r="L397">
        <v>0.16</v>
      </c>
      <c r="M397" s="2">
        <f t="shared" si="40"/>
        <v>91.129599999999996</v>
      </c>
      <c r="P397" s="2">
        <f t="shared" si="37"/>
        <v>2919.0496000000003</v>
      </c>
      <c r="R397" s="2">
        <f t="shared" si="38"/>
        <v>2919.0496000000003</v>
      </c>
      <c r="S397" t="str">
        <f t="shared" si="39"/>
        <v>PENDIENTE</v>
      </c>
    </row>
    <row r="398" spans="1:23" x14ac:dyDescent="0.25">
      <c r="A398">
        <v>183</v>
      </c>
      <c r="B398" t="s">
        <v>61</v>
      </c>
      <c r="C398" t="s">
        <v>24</v>
      </c>
      <c r="D398" t="str">
        <f t="shared" si="35"/>
        <v>mayo</v>
      </c>
      <c r="E398" s="1">
        <v>44693</v>
      </c>
      <c r="F398" s="1">
        <v>44693</v>
      </c>
      <c r="G398" s="1">
        <f>Tabla2[[#This Row],[FECHA DE RECEPCION DE LA FACTURA]]+7</f>
        <v>44700</v>
      </c>
      <c r="H398">
        <v>7</v>
      </c>
      <c r="I398" s="3" t="s">
        <v>480</v>
      </c>
      <c r="J398">
        <v>273.64</v>
      </c>
      <c r="L398">
        <v>0</v>
      </c>
      <c r="M398">
        <f t="shared" si="40"/>
        <v>0</v>
      </c>
      <c r="P398">
        <f t="shared" si="37"/>
        <v>273.64</v>
      </c>
      <c r="R398">
        <f t="shared" si="38"/>
        <v>273.64</v>
      </c>
      <c r="S398" t="str">
        <f t="shared" si="39"/>
        <v>PENDIENTE</v>
      </c>
    </row>
    <row r="399" spans="1:23" x14ac:dyDescent="0.25">
      <c r="A399">
        <v>184</v>
      </c>
      <c r="B399" t="s">
        <v>61</v>
      </c>
      <c r="C399" t="s">
        <v>24</v>
      </c>
      <c r="D399" t="str">
        <f t="shared" si="35"/>
        <v>mayo</v>
      </c>
      <c r="E399" s="1">
        <v>44692</v>
      </c>
      <c r="F399" s="1">
        <v>44692</v>
      </c>
      <c r="G399" s="1">
        <f>Tabla2[[#This Row],[FECHA DE RECEPCION DE LA FACTURA]]+7</f>
        <v>44699</v>
      </c>
      <c r="H399">
        <v>7</v>
      </c>
      <c r="I399" s="5" t="s">
        <v>481</v>
      </c>
      <c r="J399">
        <v>942.86</v>
      </c>
      <c r="K399">
        <v>171.12</v>
      </c>
      <c r="L399">
        <v>0.16</v>
      </c>
      <c r="M399" s="6">
        <f t="shared" si="40"/>
        <v>123.47840000000001</v>
      </c>
      <c r="P399" s="2">
        <f t="shared" si="37"/>
        <v>1066.3384000000001</v>
      </c>
      <c r="R399" s="2">
        <f t="shared" si="38"/>
        <v>1066.3384000000001</v>
      </c>
      <c r="S399" t="str">
        <f t="shared" si="39"/>
        <v>PENDIENTE</v>
      </c>
    </row>
    <row r="400" spans="1:23" x14ac:dyDescent="0.25">
      <c r="A400">
        <v>187</v>
      </c>
      <c r="B400" t="s">
        <v>61</v>
      </c>
      <c r="C400" t="s">
        <v>42</v>
      </c>
      <c r="D400" t="str">
        <f t="shared" si="35"/>
        <v>mayo</v>
      </c>
      <c r="E400" s="1">
        <v>44695</v>
      </c>
      <c r="F400" s="1">
        <v>44695</v>
      </c>
      <c r="G400" s="1">
        <f>Tabla2[[#This Row],[FECHA DE RECEPCION DE LA FACTURA]]+7</f>
        <v>44702</v>
      </c>
      <c r="H400">
        <v>7</v>
      </c>
      <c r="I400" s="4" t="s">
        <v>482</v>
      </c>
      <c r="J400">
        <v>167.44</v>
      </c>
      <c r="K400">
        <v>80.5</v>
      </c>
      <c r="L400">
        <v>0.16</v>
      </c>
      <c r="M400" s="6">
        <f t="shared" si="40"/>
        <v>13.910399999999999</v>
      </c>
      <c r="P400">
        <f t="shared" si="37"/>
        <v>181.35040000000001</v>
      </c>
      <c r="R400">
        <f t="shared" si="38"/>
        <v>181.35040000000001</v>
      </c>
      <c r="S400" t="str">
        <f t="shared" si="39"/>
        <v>PENDIENTE</v>
      </c>
    </row>
    <row r="401" spans="1:23" x14ac:dyDescent="0.25">
      <c r="A401">
        <v>194</v>
      </c>
      <c r="B401" t="s">
        <v>61</v>
      </c>
      <c r="C401" t="s">
        <v>42</v>
      </c>
      <c r="D401" t="str">
        <f t="shared" si="35"/>
        <v>mayo</v>
      </c>
      <c r="E401" s="1">
        <v>44693</v>
      </c>
      <c r="F401" s="1">
        <v>44693</v>
      </c>
      <c r="G401" s="1">
        <f>Tabla2[[#This Row],[FECHA DE RECEPCION DE LA FACTURA]]+7</f>
        <v>44700</v>
      </c>
      <c r="H401">
        <v>7</v>
      </c>
      <c r="I401" s="3" t="s">
        <v>483</v>
      </c>
      <c r="J401">
        <v>53.82</v>
      </c>
      <c r="L401">
        <v>0.16</v>
      </c>
      <c r="M401" s="6">
        <f t="shared" si="40"/>
        <v>8.6112000000000002</v>
      </c>
      <c r="P401" s="2">
        <f t="shared" si="37"/>
        <v>62.431200000000004</v>
      </c>
      <c r="R401" s="2">
        <f t="shared" si="38"/>
        <v>62.431200000000004</v>
      </c>
      <c r="S401" t="str">
        <f t="shared" si="39"/>
        <v>PENDIENTE</v>
      </c>
    </row>
    <row r="402" spans="1:23" x14ac:dyDescent="0.25">
      <c r="A402">
        <v>210</v>
      </c>
      <c r="B402" t="s">
        <v>61</v>
      </c>
      <c r="C402" t="s">
        <v>42</v>
      </c>
      <c r="D402" t="s">
        <v>509</v>
      </c>
      <c r="E402" s="1">
        <v>44684</v>
      </c>
      <c r="F402" s="1">
        <v>44684</v>
      </c>
      <c r="G402" s="1">
        <f>Tabla2[[#This Row],[FECHA DE RECEPCION DE LA FACTURA]]+7</f>
        <v>44691</v>
      </c>
      <c r="H402">
        <v>7</v>
      </c>
      <c r="I402" s="5" t="s">
        <v>445</v>
      </c>
      <c r="J402">
        <v>4.28</v>
      </c>
      <c r="L402">
        <v>0.16</v>
      </c>
      <c r="M402" s="6">
        <v>0.68</v>
      </c>
      <c r="P402">
        <f t="shared" si="37"/>
        <v>4.96</v>
      </c>
      <c r="R402">
        <f t="shared" si="38"/>
        <v>4.96</v>
      </c>
      <c r="S402" t="str">
        <f t="shared" si="39"/>
        <v>PENDIENTE</v>
      </c>
      <c r="V402" t="s">
        <v>485</v>
      </c>
      <c r="W402">
        <v>44692</v>
      </c>
    </row>
    <row r="403" spans="1:23" x14ac:dyDescent="0.25">
      <c r="A403">
        <v>215</v>
      </c>
      <c r="B403" t="s">
        <v>61</v>
      </c>
      <c r="C403" t="s">
        <v>24</v>
      </c>
      <c r="D403" t="s">
        <v>509</v>
      </c>
      <c r="E403" s="1">
        <v>44683</v>
      </c>
      <c r="F403" s="1">
        <v>44683</v>
      </c>
      <c r="G403" s="1">
        <f>Tabla2[[#This Row],[FECHA DE RECEPCION DE LA FACTURA]]+7</f>
        <v>44690</v>
      </c>
      <c r="H403">
        <v>7</v>
      </c>
      <c r="I403" t="s">
        <v>441</v>
      </c>
      <c r="J403">
        <v>135.91</v>
      </c>
      <c r="K403">
        <v>79.400000000000006</v>
      </c>
      <c r="L403">
        <v>0.16</v>
      </c>
      <c r="M403" s="2">
        <f t="shared" si="40"/>
        <v>9.041599999999999</v>
      </c>
      <c r="O403">
        <v>0.3</v>
      </c>
      <c r="P403" s="2">
        <v>144.94999999999999</v>
      </c>
      <c r="R403">
        <f t="shared" si="38"/>
        <v>144.94999999999999</v>
      </c>
      <c r="S403" t="str">
        <f t="shared" si="39"/>
        <v>PENDIENTE</v>
      </c>
      <c r="V403" t="s">
        <v>486</v>
      </c>
      <c r="W403">
        <v>44687</v>
      </c>
    </row>
    <row r="404" spans="1:23" hidden="1" x14ac:dyDescent="0.25">
      <c r="A404">
        <v>216</v>
      </c>
      <c r="B404" t="s">
        <v>61</v>
      </c>
      <c r="C404" t="s">
        <v>42</v>
      </c>
      <c r="D404" t="str">
        <f t="shared" si="35"/>
        <v>enero</v>
      </c>
      <c r="E404" s="1"/>
      <c r="F404" s="1"/>
      <c r="G404" s="1">
        <f>Tabla2[[#This Row],[FECHA DE RECEPCION DE LA FACTURA]]+7</f>
        <v>7</v>
      </c>
      <c r="H404">
        <v>7</v>
      </c>
      <c r="L404">
        <v>0</v>
      </c>
      <c r="M404">
        <f t="shared" si="40"/>
        <v>0</v>
      </c>
      <c r="P404">
        <f t="shared" si="37"/>
        <v>0</v>
      </c>
      <c r="R404">
        <f t="shared" si="38"/>
        <v>0</v>
      </c>
      <c r="S404" t="str">
        <f t="shared" si="39"/>
        <v>PAGADO</v>
      </c>
    </row>
    <row r="405" spans="1:23" hidden="1" x14ac:dyDescent="0.25">
      <c r="A405">
        <v>217</v>
      </c>
      <c r="B405" t="s">
        <v>61</v>
      </c>
      <c r="C405" t="s">
        <v>42</v>
      </c>
      <c r="D405" t="str">
        <f t="shared" si="35"/>
        <v>enero</v>
      </c>
      <c r="E405" s="1"/>
      <c r="F405" s="1"/>
      <c r="G405" s="1">
        <f>Tabla2[[#This Row],[FECHA DE RECEPCION DE LA FACTURA]]+7</f>
        <v>7</v>
      </c>
      <c r="H405">
        <v>7</v>
      </c>
      <c r="L405">
        <v>0.16</v>
      </c>
      <c r="M405">
        <f t="shared" si="40"/>
        <v>0</v>
      </c>
      <c r="P405">
        <f t="shared" si="37"/>
        <v>0</v>
      </c>
      <c r="R405">
        <f t="shared" si="38"/>
        <v>0</v>
      </c>
      <c r="S405" t="str">
        <f t="shared" si="39"/>
        <v>PAGADO</v>
      </c>
    </row>
    <row r="406" spans="1:23" x14ac:dyDescent="0.25">
      <c r="A406">
        <v>218</v>
      </c>
      <c r="B406" t="s">
        <v>61</v>
      </c>
      <c r="C406" s="4" t="s">
        <v>42</v>
      </c>
      <c r="D406" t="s">
        <v>488</v>
      </c>
      <c r="E406" s="1">
        <v>44683</v>
      </c>
      <c r="F406" s="1">
        <v>44683</v>
      </c>
      <c r="G406" s="1">
        <f>Tabla2[[#This Row],[FECHA DE RECEPCION DE LA FACTURA]]+7</f>
        <v>44690</v>
      </c>
      <c r="H406">
        <v>7</v>
      </c>
      <c r="I406" s="3">
        <v>2052022</v>
      </c>
      <c r="J406">
        <v>14.27</v>
      </c>
      <c r="L406">
        <v>0.16</v>
      </c>
      <c r="M406" s="2">
        <f t="shared" ref="M406:M410" si="41">(J406-K406-N406)*L406</f>
        <v>2.2831999999999999</v>
      </c>
      <c r="P406" s="2">
        <v>16.55</v>
      </c>
      <c r="R406">
        <f t="shared" ref="R406:R411" si="42">P406-Q406</f>
        <v>16.55</v>
      </c>
      <c r="S406" t="str">
        <f t="shared" ref="S406:S411" si="43">IF(R406&gt;0.1,"PENDIENTE","PAGADO")</f>
        <v>PENDIENTE</v>
      </c>
    </row>
    <row r="407" spans="1:23" x14ac:dyDescent="0.25">
      <c r="A407">
        <v>221</v>
      </c>
      <c r="B407" t="s">
        <v>61</v>
      </c>
      <c r="C407" s="3" t="s">
        <v>42</v>
      </c>
      <c r="D407" s="1" t="s">
        <v>488</v>
      </c>
      <c r="E407" s="1">
        <v>44684</v>
      </c>
      <c r="F407" s="1">
        <v>44684</v>
      </c>
      <c r="G407" s="1">
        <f>Tabla2[[#This Row],[FECHA DE RECEPCION DE LA FACTURA]]+7</f>
        <v>44691</v>
      </c>
      <c r="H407">
        <v>7</v>
      </c>
      <c r="I407" s="5" t="s">
        <v>446</v>
      </c>
      <c r="J407">
        <v>118.43</v>
      </c>
      <c r="K407" s="2">
        <v>29.6</v>
      </c>
      <c r="L407">
        <v>0.16</v>
      </c>
      <c r="M407" s="2">
        <f t="shared" si="41"/>
        <v>14.212800000000001</v>
      </c>
      <c r="P407" s="2">
        <f t="shared" ref="P407:P411" si="44">+J407+M407-N407-O407</f>
        <v>132.64280000000002</v>
      </c>
      <c r="R407" s="2">
        <f t="shared" si="42"/>
        <v>132.64280000000002</v>
      </c>
      <c r="S407" t="str">
        <f t="shared" si="43"/>
        <v>PENDIENTE</v>
      </c>
    </row>
    <row r="408" spans="1:23" x14ac:dyDescent="0.25">
      <c r="A408">
        <v>222</v>
      </c>
      <c r="B408" t="s">
        <v>61</v>
      </c>
      <c r="C408" s="4" t="s">
        <v>42</v>
      </c>
      <c r="D408" t="s">
        <v>488</v>
      </c>
      <c r="E408" s="1">
        <v>44685</v>
      </c>
      <c r="F408" s="1">
        <v>44685</v>
      </c>
      <c r="G408" s="1">
        <f>Tabla2[[#This Row],[FECHA DE RECEPCION DE LA FACTURA]]+7</f>
        <v>44692</v>
      </c>
      <c r="H408">
        <v>7</v>
      </c>
      <c r="I408" s="3">
        <v>4052022</v>
      </c>
      <c r="J408" s="2">
        <v>62.38</v>
      </c>
      <c r="K408" s="2">
        <v>29.6</v>
      </c>
      <c r="L408">
        <v>0.16</v>
      </c>
      <c r="M408" s="2">
        <f t="shared" si="41"/>
        <v>5.2448000000000006</v>
      </c>
      <c r="P408" s="2">
        <f t="shared" si="44"/>
        <v>67.624800000000008</v>
      </c>
      <c r="R408" s="2">
        <f t="shared" si="42"/>
        <v>67.624800000000008</v>
      </c>
      <c r="S408" t="str">
        <f t="shared" si="43"/>
        <v>PENDIENTE</v>
      </c>
    </row>
    <row r="409" spans="1:23" x14ac:dyDescent="0.25">
      <c r="A409">
        <v>223</v>
      </c>
      <c r="B409" t="s">
        <v>61</v>
      </c>
      <c r="C409" s="3" t="s">
        <v>42</v>
      </c>
      <c r="D409" t="s">
        <v>488</v>
      </c>
      <c r="E409" s="1">
        <v>44686</v>
      </c>
      <c r="F409" s="1">
        <v>44686</v>
      </c>
      <c r="G409" s="1">
        <f>Tabla2[[#This Row],[FECHA DE RECEPCION DE LA FACTURA]]+7</f>
        <v>44693</v>
      </c>
      <c r="H409">
        <v>7</v>
      </c>
      <c r="I409" s="5" t="s">
        <v>487</v>
      </c>
      <c r="J409" s="2">
        <v>350</v>
      </c>
      <c r="L409">
        <v>0</v>
      </c>
      <c r="M409" s="2">
        <f t="shared" si="41"/>
        <v>0</v>
      </c>
      <c r="P409" s="2">
        <f t="shared" si="44"/>
        <v>350</v>
      </c>
      <c r="R409" s="2">
        <f t="shared" si="42"/>
        <v>350</v>
      </c>
      <c r="S409" t="str">
        <f t="shared" si="43"/>
        <v>PENDIENTE</v>
      </c>
    </row>
    <row r="410" spans="1:23" x14ac:dyDescent="0.25">
      <c r="A410">
        <v>224</v>
      </c>
      <c r="B410" t="s">
        <v>61</v>
      </c>
      <c r="C410" s="4" t="s">
        <v>24</v>
      </c>
      <c r="D410" t="s">
        <v>509</v>
      </c>
      <c r="E410" s="1">
        <v>44683</v>
      </c>
      <c r="F410" s="1">
        <v>44683</v>
      </c>
      <c r="G410" s="1">
        <f>Tabla2[[#This Row],[FECHA DE RECEPCION DE LA FACTURA]]+7</f>
        <v>44690</v>
      </c>
      <c r="H410">
        <v>7</v>
      </c>
      <c r="I410" t="s">
        <v>442</v>
      </c>
      <c r="J410" s="2">
        <v>74.22</v>
      </c>
      <c r="K410">
        <v>14.16</v>
      </c>
      <c r="L410">
        <v>0.16</v>
      </c>
      <c r="M410" s="2">
        <f t="shared" si="41"/>
        <v>9.6096000000000004</v>
      </c>
      <c r="P410" s="2">
        <f t="shared" si="44"/>
        <v>83.829599999999999</v>
      </c>
      <c r="R410" s="2">
        <f t="shared" si="42"/>
        <v>83.829599999999999</v>
      </c>
      <c r="S410" t="str">
        <f t="shared" si="43"/>
        <v>PENDIENTE</v>
      </c>
    </row>
    <row r="411" spans="1:23" x14ac:dyDescent="0.25">
      <c r="A411">
        <v>226</v>
      </c>
      <c r="B411" t="s">
        <v>61</v>
      </c>
      <c r="C411" t="s">
        <v>24</v>
      </c>
      <c r="D411" t="s">
        <v>509</v>
      </c>
      <c r="E411" s="1">
        <v>44683</v>
      </c>
      <c r="F411" s="1">
        <v>44683</v>
      </c>
      <c r="G411" s="1">
        <f>Tabla2[[#This Row],[FECHA DE RECEPCION DE LA FACTURA]]+7</f>
        <v>44690</v>
      </c>
      <c r="H411">
        <v>7</v>
      </c>
      <c r="I411" s="5" t="s">
        <v>443</v>
      </c>
      <c r="J411">
        <v>337.8</v>
      </c>
      <c r="L411">
        <v>0</v>
      </c>
      <c r="P411" s="2">
        <f t="shared" si="44"/>
        <v>337.8</v>
      </c>
      <c r="R411" s="2">
        <f t="shared" si="42"/>
        <v>337.8</v>
      </c>
      <c r="S411" t="str">
        <f t="shared" si="43"/>
        <v>PENDIENTE</v>
      </c>
    </row>
    <row r="412" spans="1:23" x14ac:dyDescent="0.25">
      <c r="A412">
        <v>230</v>
      </c>
      <c r="B412" t="s">
        <v>61</v>
      </c>
      <c r="C412" t="s">
        <v>24</v>
      </c>
      <c r="D412" t="s">
        <v>509</v>
      </c>
      <c r="E412" s="1">
        <v>44683</v>
      </c>
      <c r="F412" s="1">
        <v>44683</v>
      </c>
      <c r="G412" s="1">
        <f>Tabla2[[#This Row],[FECHA DE RECEPCION DE LA FACTURA]]+7</f>
        <v>44690</v>
      </c>
      <c r="H412">
        <v>7</v>
      </c>
      <c r="I412" t="s">
        <v>444</v>
      </c>
      <c r="J412">
        <v>1044.5</v>
      </c>
      <c r="K412">
        <v>949.97</v>
      </c>
      <c r="L412">
        <v>0.16</v>
      </c>
      <c r="M412" s="2">
        <f t="shared" ref="M412:M413" si="45">(J412-K412-N412)*L412</f>
        <v>15.124799999999995</v>
      </c>
      <c r="P412" s="2">
        <f t="shared" ref="P412:P413" si="46">+J412+M412-N412-O412</f>
        <v>1059.6248000000001</v>
      </c>
      <c r="R412" s="2">
        <f t="shared" ref="R412:R413" si="47">P412-Q412</f>
        <v>1059.6248000000001</v>
      </c>
      <c r="S412" t="str">
        <f t="shared" ref="S412:S413" si="48">IF(R412&gt;0.1,"PENDIENTE","PAGADO")</f>
        <v>PENDIENTE</v>
      </c>
    </row>
    <row r="413" spans="1:23" x14ac:dyDescent="0.25">
      <c r="A413">
        <v>231</v>
      </c>
      <c r="B413" t="s">
        <v>61</v>
      </c>
      <c r="C413" t="s">
        <v>24</v>
      </c>
      <c r="D413" t="s">
        <v>509</v>
      </c>
      <c r="E413" s="1">
        <v>44684</v>
      </c>
      <c r="F413" s="1">
        <v>44684</v>
      </c>
      <c r="G413" s="1">
        <f>Tabla2[[#This Row],[FECHA DE RECEPCION DE LA FACTURA]]+7</f>
        <v>44691</v>
      </c>
      <c r="H413">
        <v>7</v>
      </c>
      <c r="I413" t="s">
        <v>447</v>
      </c>
      <c r="J413">
        <v>2162.6799999999998</v>
      </c>
      <c r="K413">
        <v>1951.64</v>
      </c>
      <c r="L413">
        <v>0.16</v>
      </c>
      <c r="M413" s="2">
        <f t="shared" si="45"/>
        <v>33.766399999999962</v>
      </c>
      <c r="P413" s="2">
        <f t="shared" si="46"/>
        <v>2196.4463999999998</v>
      </c>
      <c r="R413" s="2">
        <f t="shared" si="47"/>
        <v>2196.4463999999998</v>
      </c>
      <c r="S413" t="str">
        <f t="shared" si="48"/>
        <v>PENDIENTE</v>
      </c>
    </row>
    <row r="414" spans="1:23" x14ac:dyDescent="0.25">
      <c r="A414">
        <v>232</v>
      </c>
      <c r="B414" t="s">
        <v>61</v>
      </c>
      <c r="C414" t="s">
        <v>24</v>
      </c>
      <c r="D414" t="s">
        <v>509</v>
      </c>
      <c r="E414" s="1">
        <v>44684</v>
      </c>
      <c r="F414" s="1">
        <v>44684</v>
      </c>
      <c r="G414" s="1">
        <f>Tabla2[[#This Row],[FECHA DE RECEPCION DE LA FACTURA]]+7</f>
        <v>44691</v>
      </c>
      <c r="H414">
        <v>7</v>
      </c>
      <c r="I414" t="s">
        <v>447</v>
      </c>
      <c r="J414">
        <v>2162.6799999999998</v>
      </c>
      <c r="K414">
        <v>1951.64</v>
      </c>
      <c r="L414">
        <v>0.16</v>
      </c>
      <c r="M414" s="2">
        <f t="shared" ref="M414:M421" si="49">(J414-K414-N414)*L414</f>
        <v>33.766399999999962</v>
      </c>
      <c r="P414" s="2">
        <f t="shared" ref="P414:P421" si="50">+J414+M414-N414-O414</f>
        <v>2196.4463999999998</v>
      </c>
      <c r="R414" s="2">
        <f t="shared" ref="R414:R421" si="51">P414-Q414</f>
        <v>2196.4463999999998</v>
      </c>
      <c r="S414" t="str">
        <f t="shared" ref="S414:S445" si="52">IF(R414&gt;0.1,"PENDIENTE","PAGADO")</f>
        <v>PENDIENTE</v>
      </c>
    </row>
    <row r="415" spans="1:23" x14ac:dyDescent="0.25">
      <c r="A415">
        <v>233</v>
      </c>
      <c r="B415" t="s">
        <v>61</v>
      </c>
      <c r="C415" t="s">
        <v>24</v>
      </c>
      <c r="D415" t="s">
        <v>509</v>
      </c>
      <c r="E415" s="1">
        <v>44684</v>
      </c>
      <c r="F415" s="1">
        <v>44684</v>
      </c>
      <c r="G415" s="1">
        <f>Tabla2[[#This Row],[FECHA DE RECEPCION DE LA FACTURA]]+7</f>
        <v>44691</v>
      </c>
      <c r="H415">
        <v>7</v>
      </c>
      <c r="I415" t="s">
        <v>510</v>
      </c>
      <c r="J415">
        <v>112.98</v>
      </c>
      <c r="L415">
        <v>0.16</v>
      </c>
      <c r="M415" s="2">
        <f t="shared" si="49"/>
        <v>18.076800000000002</v>
      </c>
      <c r="P415" s="2">
        <f t="shared" si="50"/>
        <v>131.05680000000001</v>
      </c>
      <c r="R415" s="2">
        <f t="shared" si="51"/>
        <v>131.05680000000001</v>
      </c>
      <c r="S415" t="str">
        <f t="shared" si="52"/>
        <v>PENDIENTE</v>
      </c>
    </row>
    <row r="416" spans="1:23" x14ac:dyDescent="0.25">
      <c r="A416">
        <v>234</v>
      </c>
      <c r="B416" t="s">
        <v>61</v>
      </c>
      <c r="C416" t="s">
        <v>24</v>
      </c>
      <c r="D416" t="s">
        <v>509</v>
      </c>
      <c r="E416" s="1">
        <v>44687</v>
      </c>
      <c r="F416" s="1">
        <v>44687</v>
      </c>
      <c r="G416" s="1">
        <f>Tabla2[[#This Row],[FECHA DE RECEPCION DE LA FACTURA]]+7</f>
        <v>44694</v>
      </c>
      <c r="H416">
        <v>7</v>
      </c>
      <c r="I416" t="s">
        <v>467</v>
      </c>
      <c r="J416">
        <v>39.46</v>
      </c>
      <c r="L416">
        <v>0</v>
      </c>
      <c r="M416" s="2">
        <f t="shared" si="49"/>
        <v>0</v>
      </c>
      <c r="P416" s="2">
        <f t="shared" si="50"/>
        <v>39.46</v>
      </c>
      <c r="R416" s="2">
        <f t="shared" si="51"/>
        <v>39.46</v>
      </c>
      <c r="S416" t="str">
        <f t="shared" si="52"/>
        <v>PENDIENTE</v>
      </c>
    </row>
    <row r="417" spans="1:19" x14ac:dyDescent="0.25">
      <c r="A417">
        <v>235</v>
      </c>
      <c r="B417" t="s">
        <v>61</v>
      </c>
      <c r="C417" t="s">
        <v>42</v>
      </c>
      <c r="D417" t="s">
        <v>488</v>
      </c>
      <c r="E417" s="1">
        <v>44686</v>
      </c>
      <c r="F417" s="1">
        <v>44686</v>
      </c>
      <c r="G417" s="1">
        <f>Tabla2[[#This Row],[FECHA DE RECEPCION DE LA FACTURA]]+7</f>
        <v>44693</v>
      </c>
      <c r="H417">
        <v>7</v>
      </c>
      <c r="I417" s="3" t="s">
        <v>449</v>
      </c>
      <c r="J417" s="2">
        <v>75.11</v>
      </c>
      <c r="K417" s="2">
        <v>29.6</v>
      </c>
      <c r="L417">
        <v>0.16</v>
      </c>
      <c r="M417" s="2">
        <f t="shared" si="49"/>
        <v>7.2816000000000001</v>
      </c>
      <c r="P417" s="2">
        <f t="shared" si="50"/>
        <v>82.391599999999997</v>
      </c>
      <c r="R417" s="2">
        <f t="shared" si="51"/>
        <v>82.391599999999997</v>
      </c>
      <c r="S417" t="str">
        <f t="shared" si="52"/>
        <v>PENDIENTE</v>
      </c>
    </row>
    <row r="418" spans="1:19" x14ac:dyDescent="0.25">
      <c r="A418">
        <v>236</v>
      </c>
      <c r="B418" t="s">
        <v>61</v>
      </c>
      <c r="C418" t="s">
        <v>42</v>
      </c>
      <c r="D418" t="s">
        <v>488</v>
      </c>
      <c r="E418" s="1">
        <v>44687</v>
      </c>
      <c r="F418" s="1">
        <v>44687</v>
      </c>
      <c r="G418" s="1">
        <f>Tabla2[[#This Row],[FECHA DE RECEPCION DE LA FACTURA]]+7</f>
        <v>44694</v>
      </c>
      <c r="H418">
        <v>7</v>
      </c>
      <c r="I418" t="s">
        <v>450</v>
      </c>
      <c r="J418">
        <v>96.02</v>
      </c>
      <c r="K418" s="2">
        <v>29.6</v>
      </c>
      <c r="L418">
        <v>0.16</v>
      </c>
      <c r="M418" s="2">
        <f t="shared" si="49"/>
        <v>10.627199999999998</v>
      </c>
      <c r="P418" s="2">
        <v>106.64</v>
      </c>
      <c r="R418" s="2">
        <f t="shared" si="51"/>
        <v>106.64</v>
      </c>
      <c r="S418" t="str">
        <f t="shared" si="52"/>
        <v>PENDIENTE</v>
      </c>
    </row>
    <row r="419" spans="1:19" x14ac:dyDescent="0.25">
      <c r="B419" t="s">
        <v>61</v>
      </c>
      <c r="C419" t="s">
        <v>24</v>
      </c>
      <c r="D419" t="s">
        <v>509</v>
      </c>
      <c r="E419" s="1">
        <v>44687</v>
      </c>
      <c r="F419" s="1">
        <v>44687</v>
      </c>
      <c r="G419" s="1">
        <f>Tabla2[[#This Row],[FECHA DE RECEPCION DE LA FACTURA]]+7</f>
        <v>44694</v>
      </c>
      <c r="H419">
        <v>7</v>
      </c>
      <c r="I419" t="s">
        <v>468</v>
      </c>
      <c r="J419" s="2">
        <v>233.4</v>
      </c>
      <c r="L419">
        <v>0</v>
      </c>
      <c r="P419" s="2">
        <f t="shared" si="50"/>
        <v>233.4</v>
      </c>
      <c r="R419" s="2">
        <f t="shared" si="51"/>
        <v>233.4</v>
      </c>
      <c r="S419" t="str">
        <f t="shared" si="52"/>
        <v>PENDIENTE</v>
      </c>
    </row>
    <row r="420" spans="1:19" hidden="1" x14ac:dyDescent="0.25">
      <c r="B420" t="s">
        <v>61</v>
      </c>
      <c r="C420" t="s">
        <v>42</v>
      </c>
      <c r="D420" t="str">
        <f t="shared" ref="D420:D421" si="53">TEXT(E420,"MMMM")</f>
        <v>enero</v>
      </c>
      <c r="E420" s="1"/>
      <c r="F420" s="1"/>
      <c r="G420" s="1">
        <f>Tabla2[[#This Row],[FECHA DE RECEPCION DE LA FACTURA]]+7</f>
        <v>7</v>
      </c>
      <c r="H420">
        <v>7</v>
      </c>
      <c r="L420">
        <v>0.16</v>
      </c>
      <c r="M420" s="2">
        <f t="shared" si="49"/>
        <v>0</v>
      </c>
      <c r="P420" s="2">
        <f t="shared" si="50"/>
        <v>0</v>
      </c>
      <c r="R420" s="2">
        <f t="shared" si="51"/>
        <v>0</v>
      </c>
      <c r="S420" t="str">
        <f t="shared" si="52"/>
        <v>PAGADO</v>
      </c>
    </row>
    <row r="421" spans="1:19" hidden="1" x14ac:dyDescent="0.25">
      <c r="B421" t="s">
        <v>61</v>
      </c>
      <c r="C421" t="s">
        <v>42</v>
      </c>
      <c r="D421" t="str">
        <f t="shared" si="53"/>
        <v>enero</v>
      </c>
      <c r="E421" s="1"/>
      <c r="F421" s="1"/>
      <c r="G421" s="1">
        <f>Tabla2[[#This Row],[FECHA DE RECEPCION DE LA FACTURA]]+7</f>
        <v>7</v>
      </c>
      <c r="H421">
        <v>7</v>
      </c>
      <c r="K421" s="2"/>
      <c r="L421">
        <v>0.16</v>
      </c>
      <c r="M421" s="2">
        <f t="shared" si="49"/>
        <v>0</v>
      </c>
      <c r="P421" s="2">
        <f t="shared" si="50"/>
        <v>0</v>
      </c>
      <c r="R421" s="2">
        <f t="shared" si="51"/>
        <v>0</v>
      </c>
      <c r="S421" t="str">
        <f t="shared" si="52"/>
        <v>PAGADO</v>
      </c>
    </row>
    <row r="422" spans="1:19" x14ac:dyDescent="0.25">
      <c r="B422" t="s">
        <v>61</v>
      </c>
      <c r="C422" t="s">
        <v>24</v>
      </c>
      <c r="D422" t="s">
        <v>509</v>
      </c>
      <c r="E422" s="1">
        <v>44687</v>
      </c>
      <c r="F422" s="1">
        <v>44687</v>
      </c>
      <c r="G422" s="1">
        <f>Tabla2[[#This Row],[FECHA DE RECEPCION DE LA FACTURA]]+7</f>
        <v>44694</v>
      </c>
      <c r="H422">
        <v>7</v>
      </c>
      <c r="I422" t="s">
        <v>511</v>
      </c>
      <c r="J422">
        <v>675.46</v>
      </c>
      <c r="K422">
        <v>470.22</v>
      </c>
      <c r="L422">
        <v>0.16</v>
      </c>
      <c r="M422" s="2">
        <f t="shared" ref="M422:M423" si="54">(J422-K422-N422)*L422</f>
        <v>32.8384</v>
      </c>
      <c r="P422" s="2">
        <f t="shared" ref="P422:P423" si="55">+J422+M422-N422-O422</f>
        <v>708.29840000000002</v>
      </c>
      <c r="R422" s="2">
        <f t="shared" ref="R422:R424" si="56">P422-Q422</f>
        <v>708.29840000000002</v>
      </c>
      <c r="S422" t="str">
        <f t="shared" si="52"/>
        <v>PENDIENTE</v>
      </c>
    </row>
    <row r="423" spans="1:19" x14ac:dyDescent="0.25">
      <c r="B423" t="s">
        <v>61</v>
      </c>
      <c r="C423" t="s">
        <v>24</v>
      </c>
      <c r="D423" t="s">
        <v>509</v>
      </c>
      <c r="E423" s="1">
        <v>44687</v>
      </c>
      <c r="F423" s="1">
        <v>44687</v>
      </c>
      <c r="G423" s="1">
        <f>Tabla2[[#This Row],[FECHA DE RECEPCION DE LA FACTURA]]+7</f>
        <v>44694</v>
      </c>
      <c r="H423">
        <v>7</v>
      </c>
      <c r="I423" t="s">
        <v>465</v>
      </c>
      <c r="J423">
        <v>506.54</v>
      </c>
      <c r="K423" s="2">
        <v>302.95999999999998</v>
      </c>
      <c r="L423">
        <v>0.16</v>
      </c>
      <c r="M423" s="2">
        <f t="shared" si="54"/>
        <v>32.572800000000008</v>
      </c>
      <c r="P423" s="2">
        <f t="shared" si="55"/>
        <v>539.11279999999999</v>
      </c>
      <c r="R423" s="2">
        <f t="shared" si="56"/>
        <v>539.11279999999999</v>
      </c>
      <c r="S423" t="str">
        <f t="shared" si="52"/>
        <v>PENDIENTE</v>
      </c>
    </row>
    <row r="424" spans="1:19" x14ac:dyDescent="0.25">
      <c r="B424" t="s">
        <v>61</v>
      </c>
      <c r="C424" t="s">
        <v>42</v>
      </c>
      <c r="D424" t="s">
        <v>488</v>
      </c>
      <c r="E424" s="1">
        <v>44688</v>
      </c>
      <c r="F424" s="1">
        <v>44688</v>
      </c>
      <c r="G424" s="1">
        <f>Tabla2[[#This Row],[FECHA DE RECEPCION DE LA FACTURA]]+7</f>
        <v>44695</v>
      </c>
      <c r="H424">
        <v>7</v>
      </c>
      <c r="I424" t="s">
        <v>452</v>
      </c>
      <c r="J424">
        <v>166.28</v>
      </c>
      <c r="K424" s="2">
        <v>69</v>
      </c>
      <c r="L424">
        <v>0.16</v>
      </c>
      <c r="M424" s="2">
        <v>15.56</v>
      </c>
      <c r="P424" s="2">
        <v>43.23</v>
      </c>
      <c r="R424">
        <f t="shared" si="56"/>
        <v>43.23</v>
      </c>
      <c r="S424" t="str">
        <f t="shared" si="52"/>
        <v>PENDIENTE</v>
      </c>
    </row>
    <row r="425" spans="1:19" x14ac:dyDescent="0.25">
      <c r="A425">
        <v>237</v>
      </c>
      <c r="B425" t="s">
        <v>61</v>
      </c>
      <c r="C425" t="s">
        <v>24</v>
      </c>
      <c r="D425" t="s">
        <v>509</v>
      </c>
      <c r="E425" s="1">
        <v>44687</v>
      </c>
      <c r="F425" s="1">
        <v>44687</v>
      </c>
      <c r="G425" s="1">
        <f>Tabla2[[#This Row],[FECHA DE RECEPCION DE LA FACTURA]]+7</f>
        <v>44694</v>
      </c>
      <c r="H425">
        <v>7</v>
      </c>
      <c r="I425" s="4" t="s">
        <v>463</v>
      </c>
      <c r="J425" s="2">
        <v>433.34</v>
      </c>
      <c r="K425">
        <v>51.43</v>
      </c>
      <c r="L425">
        <v>0.16</v>
      </c>
      <c r="M425" s="2">
        <f t="shared" ref="M425:M445" si="57">(J425-K425-N425)*L425</f>
        <v>61.105599999999995</v>
      </c>
      <c r="P425" s="2">
        <f t="shared" ref="P425:P445" si="58">+J425+M425-N425-O425</f>
        <v>494.44559999999996</v>
      </c>
      <c r="R425" s="2">
        <f t="shared" ref="R425:R445" si="59">P425-Q425</f>
        <v>494.44559999999996</v>
      </c>
      <c r="S425" t="str">
        <f t="shared" si="52"/>
        <v>PENDIENTE</v>
      </c>
    </row>
    <row r="426" spans="1:19" x14ac:dyDescent="0.25">
      <c r="A426">
        <v>238</v>
      </c>
      <c r="B426" t="s">
        <v>61</v>
      </c>
      <c r="C426" t="s">
        <v>42</v>
      </c>
      <c r="D426" t="s">
        <v>488</v>
      </c>
      <c r="E426" s="1">
        <v>44690</v>
      </c>
      <c r="F426" s="1">
        <v>44690</v>
      </c>
      <c r="G426" s="1">
        <f>Tabla2[[#This Row],[FECHA DE RECEPCION DE LA FACTURA]]+7</f>
        <v>44697</v>
      </c>
      <c r="H426">
        <v>7</v>
      </c>
      <c r="I426" s="5" t="s">
        <v>470</v>
      </c>
      <c r="J426" s="2">
        <v>4.2</v>
      </c>
      <c r="K426" s="2"/>
      <c r="L426">
        <v>0.16</v>
      </c>
      <c r="M426" s="2">
        <f t="shared" si="57"/>
        <v>0.67200000000000004</v>
      </c>
      <c r="P426" s="2">
        <f t="shared" si="58"/>
        <v>4.8719999999999999</v>
      </c>
      <c r="R426" s="2">
        <f t="shared" si="59"/>
        <v>4.8719999999999999</v>
      </c>
      <c r="S426" t="str">
        <f t="shared" si="52"/>
        <v>PENDIENTE</v>
      </c>
    </row>
    <row r="427" spans="1:19" x14ac:dyDescent="0.25">
      <c r="A427">
        <v>239</v>
      </c>
      <c r="B427" t="s">
        <v>61</v>
      </c>
      <c r="C427" t="s">
        <v>42</v>
      </c>
      <c r="D427" t="s">
        <v>488</v>
      </c>
      <c r="E427" s="1">
        <v>44691</v>
      </c>
      <c r="F427" s="1">
        <v>44691</v>
      </c>
      <c r="G427" s="1">
        <f>Tabla2[[#This Row],[FECHA DE RECEPCION DE LA FACTURA]]+7</f>
        <v>44698</v>
      </c>
      <c r="H427">
        <v>7</v>
      </c>
      <c r="I427" s="3" t="s">
        <v>471</v>
      </c>
      <c r="J427">
        <v>108.11</v>
      </c>
      <c r="K427" s="2">
        <v>34.5</v>
      </c>
      <c r="L427">
        <v>0.16</v>
      </c>
      <c r="M427">
        <v>11.78</v>
      </c>
      <c r="P427">
        <f t="shared" si="58"/>
        <v>119.89</v>
      </c>
      <c r="R427">
        <f t="shared" si="59"/>
        <v>119.89</v>
      </c>
      <c r="S427" t="str">
        <f t="shared" si="52"/>
        <v>PENDIENTE</v>
      </c>
    </row>
    <row r="428" spans="1:19" x14ac:dyDescent="0.25">
      <c r="B428" t="s">
        <v>61</v>
      </c>
      <c r="C428" t="s">
        <v>24</v>
      </c>
      <c r="D428" t="s">
        <v>509</v>
      </c>
      <c r="E428" s="1">
        <v>44687</v>
      </c>
      <c r="F428" s="1">
        <v>44687</v>
      </c>
      <c r="G428" s="1">
        <f>Tabla2[[#This Row],[FECHA DE RECEPCION DE LA FACTURA]]+7</f>
        <v>44694</v>
      </c>
      <c r="H428">
        <v>7</v>
      </c>
      <c r="I428" s="3" t="s">
        <v>462</v>
      </c>
      <c r="J428" s="2">
        <v>771.4</v>
      </c>
      <c r="K428">
        <v>438.62</v>
      </c>
      <c r="L428">
        <v>0.16</v>
      </c>
      <c r="M428" s="2">
        <f t="shared" si="57"/>
        <v>53.244799999999998</v>
      </c>
      <c r="P428" s="2">
        <f t="shared" si="58"/>
        <v>824.64480000000003</v>
      </c>
      <c r="R428" s="2">
        <f t="shared" si="59"/>
        <v>824.64480000000003</v>
      </c>
      <c r="S428" t="str">
        <f t="shared" si="52"/>
        <v>PENDIENTE</v>
      </c>
    </row>
    <row r="429" spans="1:19" x14ac:dyDescent="0.25">
      <c r="B429" t="s">
        <v>61</v>
      </c>
      <c r="C429" t="s">
        <v>24</v>
      </c>
      <c r="D429" t="s">
        <v>509</v>
      </c>
      <c r="E429" s="1">
        <v>44687</v>
      </c>
      <c r="F429" s="1">
        <v>44687</v>
      </c>
      <c r="G429" s="1">
        <f>Tabla2[[#This Row],[FECHA DE RECEPCION DE LA FACTURA]]+7</f>
        <v>44694</v>
      </c>
      <c r="H429">
        <v>7</v>
      </c>
      <c r="I429" s="4" t="s">
        <v>451</v>
      </c>
      <c r="J429">
        <v>29.64</v>
      </c>
      <c r="L429">
        <v>0</v>
      </c>
      <c r="M429">
        <f t="shared" si="57"/>
        <v>0</v>
      </c>
      <c r="P429">
        <f t="shared" si="58"/>
        <v>29.64</v>
      </c>
      <c r="R429">
        <f t="shared" si="59"/>
        <v>29.64</v>
      </c>
      <c r="S429" t="str">
        <f t="shared" si="52"/>
        <v>PENDIENTE</v>
      </c>
    </row>
    <row r="430" spans="1:19" x14ac:dyDescent="0.25">
      <c r="B430" t="s">
        <v>61</v>
      </c>
      <c r="C430" t="s">
        <v>24</v>
      </c>
      <c r="D430" t="s">
        <v>509</v>
      </c>
      <c r="E430" s="1">
        <v>44688</v>
      </c>
      <c r="F430" s="1">
        <v>44688</v>
      </c>
      <c r="G430" s="1">
        <f>Tabla2[[#This Row],[FECHA DE RECEPCION DE LA FACTURA]]+7</f>
        <v>44695</v>
      </c>
      <c r="H430">
        <v>7</v>
      </c>
      <c r="I430" t="s">
        <v>469</v>
      </c>
      <c r="J430" s="2">
        <v>300.60000000000002</v>
      </c>
      <c r="M430">
        <f t="shared" si="57"/>
        <v>0</v>
      </c>
      <c r="P430" s="2">
        <f t="shared" si="58"/>
        <v>300.60000000000002</v>
      </c>
      <c r="R430" s="2">
        <f t="shared" si="59"/>
        <v>300.60000000000002</v>
      </c>
      <c r="S430" t="str">
        <f t="shared" si="52"/>
        <v>PENDIENTE</v>
      </c>
    </row>
    <row r="431" spans="1:19" x14ac:dyDescent="0.25">
      <c r="B431" t="s">
        <v>61</v>
      </c>
      <c r="C431" t="s">
        <v>24</v>
      </c>
      <c r="D431" t="s">
        <v>509</v>
      </c>
      <c r="E431" s="1">
        <v>44690</v>
      </c>
      <c r="F431" s="1">
        <v>44690</v>
      </c>
      <c r="G431" s="1">
        <f>Tabla2[[#This Row],[FECHA DE RECEPCION DE LA FACTURA]]+7</f>
        <v>44697</v>
      </c>
      <c r="H431">
        <v>7</v>
      </c>
      <c r="I431" t="s">
        <v>461</v>
      </c>
      <c r="J431">
        <v>213.26</v>
      </c>
      <c r="K431">
        <v>29.82</v>
      </c>
      <c r="L431">
        <v>0.16</v>
      </c>
      <c r="M431" s="2">
        <f t="shared" si="57"/>
        <v>29.3504</v>
      </c>
      <c r="P431" s="2">
        <f t="shared" si="58"/>
        <v>242.6104</v>
      </c>
      <c r="R431" s="2">
        <f t="shared" si="59"/>
        <v>242.6104</v>
      </c>
      <c r="S431" t="str">
        <f t="shared" si="52"/>
        <v>PENDIENTE</v>
      </c>
    </row>
    <row r="432" spans="1:19" x14ac:dyDescent="0.25">
      <c r="B432" t="s">
        <v>61</v>
      </c>
      <c r="C432" t="s">
        <v>24</v>
      </c>
      <c r="D432" t="s">
        <v>509</v>
      </c>
      <c r="E432" s="1">
        <v>44690</v>
      </c>
      <c r="F432" s="1">
        <v>44690</v>
      </c>
      <c r="G432" s="1">
        <f>Tabla2[[#This Row],[FECHA DE RECEPCION DE LA FACTURA]]+7</f>
        <v>44697</v>
      </c>
      <c r="H432">
        <v>7</v>
      </c>
      <c r="I432" t="s">
        <v>459</v>
      </c>
      <c r="J432">
        <v>284.66000000000003</v>
      </c>
      <c r="K432">
        <v>249.13</v>
      </c>
      <c r="L432">
        <v>0.16</v>
      </c>
      <c r="M432" s="2">
        <f t="shared" si="57"/>
        <v>5.6848000000000045</v>
      </c>
      <c r="P432" s="2">
        <f t="shared" si="58"/>
        <v>290.34480000000002</v>
      </c>
      <c r="R432" s="2">
        <f t="shared" si="59"/>
        <v>290.34480000000002</v>
      </c>
      <c r="S432" t="str">
        <f t="shared" si="52"/>
        <v>PENDIENTE</v>
      </c>
    </row>
    <row r="433" spans="2:23" x14ac:dyDescent="0.25">
      <c r="B433" t="s">
        <v>61</v>
      </c>
      <c r="C433" t="s">
        <v>24</v>
      </c>
      <c r="D433" t="s">
        <v>509</v>
      </c>
      <c r="E433" s="1">
        <v>44690</v>
      </c>
      <c r="F433" s="1">
        <v>44690</v>
      </c>
      <c r="G433" s="1">
        <f>Tabla2[[#This Row],[FECHA DE RECEPCION DE LA FACTURA]]+7</f>
        <v>44697</v>
      </c>
      <c r="H433">
        <v>7</v>
      </c>
      <c r="I433" t="s">
        <v>453</v>
      </c>
      <c r="J433">
        <v>1234.8</v>
      </c>
      <c r="K433">
        <v>1105.1600000000001</v>
      </c>
      <c r="L433">
        <v>0.16</v>
      </c>
      <c r="M433" s="2">
        <f t="shared" si="57"/>
        <v>20.742399999999979</v>
      </c>
      <c r="P433" s="2">
        <f t="shared" si="58"/>
        <v>1255.5424</v>
      </c>
      <c r="R433" s="2">
        <f t="shared" si="59"/>
        <v>1255.5424</v>
      </c>
      <c r="S433" t="str">
        <f t="shared" si="52"/>
        <v>PENDIENTE</v>
      </c>
    </row>
    <row r="434" spans="2:23" x14ac:dyDescent="0.25">
      <c r="B434" t="s">
        <v>61</v>
      </c>
      <c r="C434" t="s">
        <v>24</v>
      </c>
      <c r="D434" t="s">
        <v>509</v>
      </c>
      <c r="E434" s="1">
        <v>44690</v>
      </c>
      <c r="F434" s="1">
        <v>44690</v>
      </c>
      <c r="G434" s="1">
        <f>Tabla2[[#This Row],[FECHA DE RECEPCION DE LA FACTURA]]+7</f>
        <v>44697</v>
      </c>
      <c r="H434">
        <v>7</v>
      </c>
      <c r="I434" t="s">
        <v>454</v>
      </c>
      <c r="J434" s="2">
        <v>112.5</v>
      </c>
      <c r="L434">
        <v>0</v>
      </c>
      <c r="M434">
        <f t="shared" si="57"/>
        <v>0</v>
      </c>
      <c r="P434" s="2">
        <f t="shared" si="58"/>
        <v>112.5</v>
      </c>
      <c r="R434" s="2">
        <f t="shared" si="59"/>
        <v>112.5</v>
      </c>
      <c r="S434" t="str">
        <f t="shared" si="52"/>
        <v>PENDIENTE</v>
      </c>
    </row>
    <row r="435" spans="2:23" hidden="1" x14ac:dyDescent="0.25">
      <c r="B435" t="s">
        <v>61</v>
      </c>
      <c r="C435" t="s">
        <v>24</v>
      </c>
      <c r="D435" t="str">
        <f t="shared" ref="D435:D445" si="60">TEXT(E435,"MMMM")</f>
        <v>enero</v>
      </c>
      <c r="E435" s="1"/>
      <c r="F435" s="1"/>
      <c r="G435" s="1">
        <f>Tabla2[[#This Row],[FECHA DE RECEPCION DE LA FACTURA]]+7</f>
        <v>7</v>
      </c>
      <c r="H435">
        <v>7</v>
      </c>
      <c r="M435">
        <f t="shared" si="57"/>
        <v>0</v>
      </c>
      <c r="P435">
        <f t="shared" si="58"/>
        <v>0</v>
      </c>
      <c r="R435">
        <f t="shared" si="59"/>
        <v>0</v>
      </c>
      <c r="S435" t="str">
        <f t="shared" si="52"/>
        <v>PAGADO</v>
      </c>
    </row>
    <row r="436" spans="2:23" hidden="1" x14ac:dyDescent="0.25">
      <c r="B436" t="s">
        <v>61</v>
      </c>
      <c r="C436" t="s">
        <v>24</v>
      </c>
      <c r="D436" t="str">
        <f t="shared" si="60"/>
        <v>enero</v>
      </c>
      <c r="E436" s="1"/>
      <c r="F436" s="1"/>
      <c r="G436" s="1">
        <f>Tabla2[[#This Row],[FECHA DE RECEPCION DE LA FACTURA]]+7</f>
        <v>7</v>
      </c>
      <c r="H436">
        <v>7</v>
      </c>
      <c r="M436">
        <f t="shared" si="57"/>
        <v>0</v>
      </c>
      <c r="P436">
        <f t="shared" si="58"/>
        <v>0</v>
      </c>
      <c r="R436">
        <f t="shared" si="59"/>
        <v>0</v>
      </c>
      <c r="S436" t="str">
        <f t="shared" si="52"/>
        <v>PAGADO</v>
      </c>
    </row>
    <row r="437" spans="2:23" hidden="1" x14ac:dyDescent="0.25">
      <c r="C437" t="s">
        <v>24</v>
      </c>
      <c r="D437" t="str">
        <f t="shared" si="60"/>
        <v>enero</v>
      </c>
      <c r="E437" s="1"/>
      <c r="F437" s="1"/>
      <c r="G437" s="1">
        <f>Tabla2[[#This Row],[FECHA DE RECEPCION DE LA FACTURA]]+7</f>
        <v>7</v>
      </c>
      <c r="H437">
        <v>7</v>
      </c>
      <c r="M437">
        <f t="shared" si="57"/>
        <v>0</v>
      </c>
      <c r="P437">
        <f t="shared" si="58"/>
        <v>0</v>
      </c>
      <c r="R437">
        <f t="shared" si="59"/>
        <v>0</v>
      </c>
      <c r="S437" t="str">
        <f t="shared" si="52"/>
        <v>PAGADO</v>
      </c>
    </row>
    <row r="438" spans="2:23" hidden="1" x14ac:dyDescent="0.25">
      <c r="D438" t="str">
        <f t="shared" si="60"/>
        <v>enero</v>
      </c>
      <c r="E438" s="1"/>
      <c r="F438" s="1"/>
      <c r="G438" s="1">
        <f>Tabla2[[#This Row],[FECHA DE RECEPCION DE LA FACTURA]]+7</f>
        <v>7</v>
      </c>
      <c r="H438">
        <v>7</v>
      </c>
      <c r="M438">
        <f t="shared" si="57"/>
        <v>0</v>
      </c>
      <c r="P438">
        <f t="shared" si="58"/>
        <v>0</v>
      </c>
      <c r="R438">
        <f t="shared" si="59"/>
        <v>0</v>
      </c>
      <c r="S438" t="str">
        <f t="shared" si="52"/>
        <v>PAGADO</v>
      </c>
    </row>
    <row r="439" spans="2:23" hidden="1" x14ac:dyDescent="0.25">
      <c r="D439" t="str">
        <f t="shared" si="60"/>
        <v>enero</v>
      </c>
      <c r="E439" s="1"/>
      <c r="F439" s="1"/>
      <c r="G439" s="1">
        <f>Tabla2[[#This Row],[FECHA DE RECEPCION DE LA FACTURA]]+7</f>
        <v>7</v>
      </c>
      <c r="H439">
        <v>7</v>
      </c>
      <c r="M439">
        <f t="shared" si="57"/>
        <v>0</v>
      </c>
      <c r="P439">
        <f t="shared" si="58"/>
        <v>0</v>
      </c>
      <c r="R439">
        <f t="shared" si="59"/>
        <v>0</v>
      </c>
      <c r="S439" t="str">
        <f t="shared" si="52"/>
        <v>PAGADO</v>
      </c>
    </row>
    <row r="440" spans="2:23" hidden="1" x14ac:dyDescent="0.25">
      <c r="D440" t="str">
        <f t="shared" si="60"/>
        <v>enero</v>
      </c>
      <c r="E440" s="1"/>
      <c r="F440" s="1"/>
      <c r="G440" s="1">
        <f>Tabla2[[#This Row],[FECHA DE RECEPCION DE LA FACTURA]]+7</f>
        <v>7</v>
      </c>
      <c r="H440">
        <v>7</v>
      </c>
      <c r="M440">
        <f t="shared" si="57"/>
        <v>0</v>
      </c>
      <c r="P440">
        <f t="shared" si="58"/>
        <v>0</v>
      </c>
      <c r="R440">
        <f t="shared" si="59"/>
        <v>0</v>
      </c>
      <c r="S440" t="str">
        <f t="shared" si="52"/>
        <v>PAGADO</v>
      </c>
    </row>
    <row r="441" spans="2:23" hidden="1" x14ac:dyDescent="0.25">
      <c r="D441" t="str">
        <f t="shared" si="60"/>
        <v>enero</v>
      </c>
      <c r="E441" s="1"/>
      <c r="F441" s="1"/>
      <c r="G441" s="1">
        <f>Tabla2[[#This Row],[FECHA DE RECEPCION DE LA FACTURA]]+7</f>
        <v>7</v>
      </c>
      <c r="H441">
        <v>7</v>
      </c>
      <c r="M441">
        <f t="shared" si="57"/>
        <v>0</v>
      </c>
      <c r="P441">
        <f t="shared" si="58"/>
        <v>0</v>
      </c>
      <c r="R441">
        <f t="shared" si="59"/>
        <v>0</v>
      </c>
      <c r="S441" t="str">
        <f t="shared" si="52"/>
        <v>PAGADO</v>
      </c>
    </row>
    <row r="442" spans="2:23" hidden="1" x14ac:dyDescent="0.25">
      <c r="D442" t="str">
        <f t="shared" si="60"/>
        <v>enero</v>
      </c>
      <c r="E442" s="1"/>
      <c r="F442" s="1"/>
      <c r="G442" s="1">
        <f>Tabla2[[#This Row],[FECHA DE RECEPCION DE LA FACTURA]]+7</f>
        <v>7</v>
      </c>
      <c r="H442">
        <v>7</v>
      </c>
      <c r="M442">
        <f t="shared" si="57"/>
        <v>0</v>
      </c>
      <c r="P442">
        <f t="shared" si="58"/>
        <v>0</v>
      </c>
      <c r="R442">
        <f t="shared" si="59"/>
        <v>0</v>
      </c>
      <c r="S442" t="str">
        <f t="shared" si="52"/>
        <v>PAGADO</v>
      </c>
    </row>
    <row r="443" spans="2:23" hidden="1" x14ac:dyDescent="0.25">
      <c r="D443" t="str">
        <f t="shared" si="60"/>
        <v>enero</v>
      </c>
      <c r="E443" s="1"/>
      <c r="F443" s="1"/>
      <c r="G443" s="1">
        <f>Tabla2[[#This Row],[FECHA DE RECEPCION DE LA FACTURA]]+7</f>
        <v>7</v>
      </c>
      <c r="H443">
        <v>7</v>
      </c>
      <c r="M443">
        <f t="shared" si="57"/>
        <v>0</v>
      </c>
      <c r="P443">
        <f t="shared" si="58"/>
        <v>0</v>
      </c>
      <c r="R443">
        <f t="shared" si="59"/>
        <v>0</v>
      </c>
      <c r="S443" t="str">
        <f t="shared" si="52"/>
        <v>PAGADO</v>
      </c>
    </row>
    <row r="444" spans="2:23" hidden="1" x14ac:dyDescent="0.25">
      <c r="D444" t="str">
        <f t="shared" si="60"/>
        <v>enero</v>
      </c>
      <c r="E444" s="1"/>
      <c r="F444" s="1"/>
      <c r="G444" s="1">
        <f>Tabla2[[#This Row],[FECHA DE RECEPCION DE LA FACTURA]]+7</f>
        <v>7</v>
      </c>
      <c r="H444">
        <v>7</v>
      </c>
      <c r="M444">
        <f t="shared" si="57"/>
        <v>0</v>
      </c>
      <c r="P444">
        <f t="shared" si="58"/>
        <v>0</v>
      </c>
      <c r="R444">
        <f t="shared" si="59"/>
        <v>0</v>
      </c>
      <c r="S444" t="str">
        <f t="shared" si="52"/>
        <v>PAGADO</v>
      </c>
    </row>
    <row r="445" spans="2:23" hidden="1" x14ac:dyDescent="0.25">
      <c r="D445" t="str">
        <f t="shared" si="60"/>
        <v>enero</v>
      </c>
      <c r="E445" s="1"/>
      <c r="F445" s="1"/>
      <c r="G445" s="1">
        <f>Tabla2[[#This Row],[FECHA DE RECEPCION DE LA FACTURA]]+7</f>
        <v>7</v>
      </c>
      <c r="H445">
        <v>7</v>
      </c>
      <c r="M445">
        <f t="shared" si="57"/>
        <v>0</v>
      </c>
      <c r="P445">
        <f t="shared" si="58"/>
        <v>0</v>
      </c>
      <c r="R445">
        <f t="shared" si="59"/>
        <v>0</v>
      </c>
      <c r="S445" t="str">
        <f t="shared" si="52"/>
        <v>PAGADO</v>
      </c>
    </row>
    <row r="446" spans="2:23" x14ac:dyDescent="0.25">
      <c r="B446" t="s">
        <v>61</v>
      </c>
      <c r="C446" t="s">
        <v>42</v>
      </c>
      <c r="D446" t="s">
        <v>488</v>
      </c>
      <c r="E446" s="1">
        <v>44691</v>
      </c>
      <c r="F446" s="1">
        <v>44691</v>
      </c>
      <c r="G446" s="1">
        <f>Tabla2[[#This Row],[FECHA DE RECEPCION DE LA FACTURA]]+7</f>
        <v>44698</v>
      </c>
      <c r="H446">
        <v>7</v>
      </c>
      <c r="I446">
        <v>10052022</v>
      </c>
      <c r="J446">
        <v>67.72</v>
      </c>
      <c r="L446">
        <v>0.16</v>
      </c>
      <c r="M446" s="2">
        <f t="shared" ref="M446:M457" si="61">(J446-K446-N446)*L446</f>
        <v>10.8352</v>
      </c>
      <c r="P446" s="2">
        <f t="shared" ref="P446:P458" si="62">+J446+M446-N446-O446</f>
        <v>78.555199999999999</v>
      </c>
      <c r="R446" s="2">
        <f t="shared" ref="R446:R458" si="63">P446-Q446</f>
        <v>78.555199999999999</v>
      </c>
      <c r="S446" t="str">
        <f t="shared" ref="S446:S458" si="64">IF(R446&gt;0.1,"PENDIENTE","PAGADO")</f>
        <v>PENDIENTE</v>
      </c>
    </row>
    <row r="447" spans="2:23" x14ac:dyDescent="0.25">
      <c r="B447" t="s">
        <v>61</v>
      </c>
      <c r="C447" t="s">
        <v>42</v>
      </c>
      <c r="D447" t="s">
        <v>488</v>
      </c>
      <c r="E447" s="1">
        <v>44692</v>
      </c>
      <c r="F447" s="1">
        <v>44692</v>
      </c>
      <c r="G447" s="1">
        <f>Tabla2[[#This Row],[FECHA DE RECEPCION DE LA FACTURA]]+7</f>
        <v>44699</v>
      </c>
      <c r="H447">
        <v>7</v>
      </c>
      <c r="I447" t="s">
        <v>484</v>
      </c>
      <c r="J447">
        <v>96.77</v>
      </c>
      <c r="K447" s="2">
        <v>34.5</v>
      </c>
      <c r="L447">
        <v>0.16</v>
      </c>
      <c r="M447" s="2">
        <f t="shared" si="61"/>
        <v>9.9631999999999987</v>
      </c>
      <c r="O447">
        <v>7.56</v>
      </c>
      <c r="P447" s="2">
        <f t="shared" si="62"/>
        <v>99.173199999999994</v>
      </c>
      <c r="R447" s="2">
        <f t="shared" si="63"/>
        <v>99.173199999999994</v>
      </c>
      <c r="S447" t="str">
        <f t="shared" si="64"/>
        <v>PENDIENTE</v>
      </c>
      <c r="U447" s="1"/>
      <c r="V447" t="s">
        <v>523</v>
      </c>
      <c r="W447" s="1">
        <v>44692</v>
      </c>
    </row>
    <row r="448" spans="2:23" x14ac:dyDescent="0.25">
      <c r="B448" t="s">
        <v>61</v>
      </c>
      <c r="C448" t="s">
        <v>42</v>
      </c>
      <c r="D448" t="s">
        <v>488</v>
      </c>
      <c r="E448" s="1">
        <v>44693</v>
      </c>
      <c r="F448" s="1">
        <v>44693</v>
      </c>
      <c r="G448" s="1">
        <f>Tabla2[[#This Row],[FECHA DE RECEPCION DE LA FACTURA]]+7</f>
        <v>44700</v>
      </c>
      <c r="H448">
        <v>7</v>
      </c>
      <c r="I448" t="s">
        <v>495</v>
      </c>
      <c r="J448" s="2">
        <v>1220.5999999999999</v>
      </c>
      <c r="L448">
        <v>0</v>
      </c>
      <c r="M448">
        <f t="shared" si="61"/>
        <v>0</v>
      </c>
      <c r="P448" s="2">
        <f t="shared" si="62"/>
        <v>1220.5999999999999</v>
      </c>
      <c r="R448" s="2">
        <f t="shared" si="63"/>
        <v>1220.5999999999999</v>
      </c>
      <c r="S448" t="str">
        <f t="shared" si="64"/>
        <v>PENDIENTE</v>
      </c>
    </row>
    <row r="449" spans="2:19" x14ac:dyDescent="0.25">
      <c r="B449" t="s">
        <v>61</v>
      </c>
      <c r="C449" t="s">
        <v>42</v>
      </c>
      <c r="D449" t="s">
        <v>488</v>
      </c>
      <c r="E449" s="1">
        <v>44693</v>
      </c>
      <c r="F449" s="1">
        <v>44693</v>
      </c>
      <c r="G449" s="1">
        <f>Tabla2[[#This Row],[FECHA DE RECEPCION DE LA FACTURA]]+7</f>
        <v>44700</v>
      </c>
      <c r="H449">
        <v>7</v>
      </c>
      <c r="I449" t="s">
        <v>483</v>
      </c>
      <c r="J449">
        <v>53.82</v>
      </c>
      <c r="L449">
        <v>0.16</v>
      </c>
      <c r="M449" s="2">
        <f t="shared" si="61"/>
        <v>8.6112000000000002</v>
      </c>
      <c r="P449" s="2">
        <f t="shared" si="62"/>
        <v>62.431200000000004</v>
      </c>
      <c r="R449" s="2">
        <f t="shared" si="63"/>
        <v>62.431200000000004</v>
      </c>
      <c r="S449" t="str">
        <f t="shared" si="64"/>
        <v>PENDIENTE</v>
      </c>
    </row>
    <row r="450" spans="2:19" x14ac:dyDescent="0.25">
      <c r="B450" t="s">
        <v>61</v>
      </c>
      <c r="C450" t="s">
        <v>42</v>
      </c>
      <c r="D450" t="s">
        <v>488</v>
      </c>
      <c r="E450" s="1">
        <v>44694</v>
      </c>
      <c r="F450" s="1">
        <v>44694</v>
      </c>
      <c r="G450" s="1">
        <f>Tabla2[[#This Row],[FECHA DE RECEPCION DE LA FACTURA]]+7</f>
        <v>44701</v>
      </c>
      <c r="H450">
        <v>7</v>
      </c>
      <c r="I450" t="s">
        <v>497</v>
      </c>
      <c r="J450" s="2">
        <v>16.3</v>
      </c>
      <c r="L450">
        <v>0.16</v>
      </c>
      <c r="M450" s="2">
        <f t="shared" si="61"/>
        <v>2.6080000000000001</v>
      </c>
      <c r="P450" s="2">
        <f t="shared" si="62"/>
        <v>18.908000000000001</v>
      </c>
      <c r="R450" s="2">
        <f t="shared" si="63"/>
        <v>18.908000000000001</v>
      </c>
      <c r="S450" t="str">
        <f t="shared" si="64"/>
        <v>PENDIENTE</v>
      </c>
    </row>
    <row r="451" spans="2:19" x14ac:dyDescent="0.25">
      <c r="B451" t="s">
        <v>61</v>
      </c>
      <c r="C451" t="s">
        <v>42</v>
      </c>
      <c r="D451" t="s">
        <v>488</v>
      </c>
      <c r="E451" s="1">
        <v>44694</v>
      </c>
      <c r="F451" s="1">
        <v>44694</v>
      </c>
      <c r="G451" s="1">
        <f>Tabla2[[#This Row],[FECHA DE RECEPCION DE LA FACTURA]]+7</f>
        <v>44701</v>
      </c>
      <c r="H451">
        <v>7</v>
      </c>
      <c r="I451" t="s">
        <v>472</v>
      </c>
      <c r="J451">
        <v>99.98</v>
      </c>
      <c r="K451" s="2">
        <v>34.5</v>
      </c>
      <c r="L451">
        <v>0.16</v>
      </c>
      <c r="M451" s="2">
        <f t="shared" si="61"/>
        <v>10.476800000000001</v>
      </c>
      <c r="P451" s="2">
        <v>110.45</v>
      </c>
      <c r="R451">
        <f t="shared" si="63"/>
        <v>110.45</v>
      </c>
      <c r="S451" t="str">
        <f t="shared" si="64"/>
        <v>PENDIENTE</v>
      </c>
    </row>
    <row r="452" spans="2:19" x14ac:dyDescent="0.25">
      <c r="B452" t="s">
        <v>61</v>
      </c>
      <c r="C452" t="s">
        <v>42</v>
      </c>
      <c r="D452" t="s">
        <v>488</v>
      </c>
      <c r="E452" s="1">
        <v>44695</v>
      </c>
      <c r="F452" s="1">
        <v>44695</v>
      </c>
      <c r="G452" s="1">
        <f>Tabla2[[#This Row],[FECHA DE RECEPCION DE LA FACTURA]]+7</f>
        <v>44702</v>
      </c>
      <c r="H452">
        <v>7</v>
      </c>
      <c r="I452" t="s">
        <v>482</v>
      </c>
      <c r="J452">
        <v>167.44</v>
      </c>
      <c r="K452" s="2">
        <v>80.5</v>
      </c>
      <c r="L452">
        <v>0.16</v>
      </c>
      <c r="M452" s="2">
        <f t="shared" si="61"/>
        <v>13.910399999999999</v>
      </c>
      <c r="P452" s="2">
        <f t="shared" si="62"/>
        <v>181.35040000000001</v>
      </c>
      <c r="R452" s="2">
        <f t="shared" si="63"/>
        <v>181.35040000000001</v>
      </c>
      <c r="S452" t="str">
        <f t="shared" si="64"/>
        <v>PENDIENTE</v>
      </c>
    </row>
    <row r="453" spans="2:19" x14ac:dyDescent="0.25">
      <c r="B453" t="s">
        <v>61</v>
      </c>
      <c r="C453" t="s">
        <v>42</v>
      </c>
      <c r="D453" t="s">
        <v>488</v>
      </c>
      <c r="E453" s="1">
        <v>44698</v>
      </c>
      <c r="F453" s="1">
        <v>44698</v>
      </c>
      <c r="G453" s="1">
        <f>Tabla2[[#This Row],[FECHA DE RECEPCION DE LA FACTURA]]+7</f>
        <v>44705</v>
      </c>
      <c r="H453">
        <v>7</v>
      </c>
      <c r="I453">
        <v>17052022</v>
      </c>
      <c r="J453">
        <v>102.35</v>
      </c>
      <c r="L453">
        <v>0.16</v>
      </c>
      <c r="M453">
        <v>16.38</v>
      </c>
      <c r="P453">
        <v>118.72</v>
      </c>
      <c r="R453">
        <f t="shared" si="63"/>
        <v>118.72</v>
      </c>
      <c r="S453" t="str">
        <f t="shared" si="64"/>
        <v>PENDIENTE</v>
      </c>
    </row>
    <row r="454" spans="2:19" x14ac:dyDescent="0.25">
      <c r="B454" t="s">
        <v>61</v>
      </c>
      <c r="C454" t="s">
        <v>42</v>
      </c>
      <c r="D454" t="s">
        <v>488</v>
      </c>
      <c r="E454" s="1">
        <v>44701</v>
      </c>
      <c r="F454" s="1">
        <v>44701</v>
      </c>
      <c r="G454" s="1">
        <f>Tabla2[[#This Row],[FECHA DE RECEPCION DE LA FACTURA]]+7</f>
        <v>44708</v>
      </c>
      <c r="H454">
        <v>7</v>
      </c>
      <c r="I454" t="s">
        <v>508</v>
      </c>
      <c r="J454">
        <v>37.26</v>
      </c>
      <c r="L454">
        <v>0.16</v>
      </c>
      <c r="M454" s="2">
        <f t="shared" si="61"/>
        <v>5.9615999999999998</v>
      </c>
      <c r="P454" s="2">
        <v>43.23</v>
      </c>
      <c r="R454">
        <f t="shared" si="63"/>
        <v>43.23</v>
      </c>
      <c r="S454" t="str">
        <f t="shared" si="64"/>
        <v>PENDIENTE</v>
      </c>
    </row>
    <row r="455" spans="2:19" x14ac:dyDescent="0.25">
      <c r="B455" t="s">
        <v>61</v>
      </c>
      <c r="C455" t="s">
        <v>42</v>
      </c>
      <c r="D455" t="s">
        <v>488</v>
      </c>
      <c r="E455" s="1">
        <v>44702</v>
      </c>
      <c r="F455" s="1">
        <v>44702</v>
      </c>
      <c r="G455" s="1">
        <f>Tabla2[[#This Row],[FECHA DE RECEPCION DE LA FACTURA]]+7</f>
        <v>44709</v>
      </c>
      <c r="H455">
        <v>7</v>
      </c>
      <c r="I455" t="s">
        <v>515</v>
      </c>
      <c r="J455">
        <v>126.66</v>
      </c>
      <c r="K455" s="2">
        <v>57.5</v>
      </c>
      <c r="L455">
        <v>0.16</v>
      </c>
      <c r="M455" s="2">
        <f t="shared" si="61"/>
        <v>11.0656</v>
      </c>
      <c r="P455" s="2">
        <f t="shared" si="62"/>
        <v>137.72559999999999</v>
      </c>
      <c r="R455" s="2">
        <f t="shared" si="63"/>
        <v>137.72559999999999</v>
      </c>
      <c r="S455" t="str">
        <f t="shared" si="64"/>
        <v>PENDIENTE</v>
      </c>
    </row>
    <row r="456" spans="2:19" x14ac:dyDescent="0.25">
      <c r="B456" t="s">
        <v>61</v>
      </c>
      <c r="C456" t="s">
        <v>42</v>
      </c>
      <c r="D456" t="s">
        <v>488</v>
      </c>
      <c r="E456" s="1">
        <v>44699</v>
      </c>
      <c r="F456" s="1">
        <v>44699</v>
      </c>
      <c r="G456" s="1">
        <f>Tabla2[[#This Row],[FECHA DE RECEPCION DE LA FACTURA]]+7</f>
        <v>44706</v>
      </c>
      <c r="H456">
        <v>7</v>
      </c>
      <c r="I456" t="s">
        <v>499</v>
      </c>
      <c r="J456">
        <v>100.64</v>
      </c>
      <c r="L456">
        <v>0.16</v>
      </c>
      <c r="M456" s="2">
        <f t="shared" si="61"/>
        <v>16.102399999999999</v>
      </c>
      <c r="P456" s="2">
        <f t="shared" si="62"/>
        <v>116.7424</v>
      </c>
      <c r="R456" s="2">
        <f t="shared" si="63"/>
        <v>116.7424</v>
      </c>
      <c r="S456" t="str">
        <f t="shared" si="64"/>
        <v>PENDIENTE</v>
      </c>
    </row>
    <row r="457" spans="2:19" x14ac:dyDescent="0.25">
      <c r="B457" t="s">
        <v>61</v>
      </c>
      <c r="C457" t="s">
        <v>42</v>
      </c>
      <c r="D457" t="s">
        <v>488</v>
      </c>
      <c r="E457" s="1">
        <v>44699</v>
      </c>
      <c r="F457" s="1">
        <v>44699</v>
      </c>
      <c r="G457" s="1">
        <f>Tabla2[[#This Row],[FECHA DE RECEPCION DE LA FACTURA]]+7</f>
        <v>44706</v>
      </c>
      <c r="H457">
        <v>7</v>
      </c>
      <c r="I457" t="s">
        <v>500</v>
      </c>
      <c r="J457">
        <v>52.28</v>
      </c>
      <c r="K457" s="2">
        <v>23</v>
      </c>
      <c r="L457">
        <v>0.16</v>
      </c>
      <c r="M457" s="2">
        <f t="shared" si="61"/>
        <v>4.6848000000000001</v>
      </c>
      <c r="P457" s="2">
        <f t="shared" si="62"/>
        <v>56.964800000000004</v>
      </c>
      <c r="R457" s="2">
        <f t="shared" si="63"/>
        <v>56.964800000000004</v>
      </c>
      <c r="S457" t="str">
        <f t="shared" si="64"/>
        <v>PENDIENTE</v>
      </c>
    </row>
    <row r="458" spans="2:19" x14ac:dyDescent="0.25">
      <c r="B458" t="s">
        <v>61</v>
      </c>
      <c r="C458" t="s">
        <v>42</v>
      </c>
      <c r="D458" t="s">
        <v>488</v>
      </c>
      <c r="E458" s="1">
        <v>44700</v>
      </c>
      <c r="F458" s="1">
        <v>44700</v>
      </c>
      <c r="G458" s="1">
        <f>Tabla2[[#This Row],[FECHA DE RECEPCION DE LA FACTURA]]+7</f>
        <v>44707</v>
      </c>
      <c r="H458">
        <v>7</v>
      </c>
      <c r="I458" t="s">
        <v>516</v>
      </c>
      <c r="J458" s="2">
        <v>30.3</v>
      </c>
      <c r="L458">
        <v>0.16</v>
      </c>
      <c r="M458">
        <v>4.8499999999999996</v>
      </c>
      <c r="P458">
        <f t="shared" si="62"/>
        <v>35.15</v>
      </c>
      <c r="R458">
        <f t="shared" si="63"/>
        <v>35.15</v>
      </c>
      <c r="S458" t="str">
        <f t="shared" si="64"/>
        <v>PENDIENTE</v>
      </c>
    </row>
    <row r="459" spans="2:19" x14ac:dyDescent="0.25">
      <c r="B459" t="s">
        <v>61</v>
      </c>
      <c r="C459" t="s">
        <v>24</v>
      </c>
      <c r="D459" t="s">
        <v>509</v>
      </c>
      <c r="E459" s="1">
        <v>44690</v>
      </c>
      <c r="F459" s="1">
        <v>44690</v>
      </c>
      <c r="G459" s="1">
        <f>Tabla2[[#This Row],[FECHA DE RECEPCION DE LA FACTURA]]+7</f>
        <v>44697</v>
      </c>
      <c r="H459">
        <v>7</v>
      </c>
      <c r="I459" t="s">
        <v>455</v>
      </c>
      <c r="J459" s="2">
        <v>592.79999999999995</v>
      </c>
      <c r="L459">
        <v>0</v>
      </c>
      <c r="M459">
        <f t="shared" ref="M459:M470" si="65">(J459-K459-N459)*L459</f>
        <v>0</v>
      </c>
      <c r="P459" s="2">
        <f t="shared" ref="P459:P470" si="66">+J459+M459-N459-O459</f>
        <v>592.79999999999995</v>
      </c>
      <c r="R459" s="2">
        <f t="shared" ref="R459:R470" si="67">P459-Q459</f>
        <v>592.79999999999995</v>
      </c>
      <c r="S459" t="str">
        <f t="shared" ref="S459:S470" si="68">IF(R459&gt;0.1,"PENDIENTE","PAGADO")</f>
        <v>PENDIENTE</v>
      </c>
    </row>
    <row r="460" spans="2:19" x14ac:dyDescent="0.25">
      <c r="B460" t="s">
        <v>61</v>
      </c>
      <c r="C460" t="s">
        <v>24</v>
      </c>
      <c r="D460" t="s">
        <v>509</v>
      </c>
      <c r="E460" s="1">
        <v>44690</v>
      </c>
      <c r="F460" s="1">
        <v>44690</v>
      </c>
      <c r="G460" s="1">
        <f>Tabla2[[#This Row],[FECHA DE RECEPCION DE LA FACTURA]]+7</f>
        <v>44697</v>
      </c>
      <c r="H460">
        <v>7</v>
      </c>
      <c r="I460" t="s">
        <v>457</v>
      </c>
      <c r="J460">
        <v>1208.49</v>
      </c>
      <c r="K460">
        <v>1071.8</v>
      </c>
      <c r="L460">
        <v>0.16</v>
      </c>
      <c r="M460" s="2">
        <f t="shared" si="65"/>
        <v>21.870400000000011</v>
      </c>
      <c r="P460" s="2">
        <v>1230.3699999999999</v>
      </c>
      <c r="R460">
        <f t="shared" si="67"/>
        <v>1230.3699999999999</v>
      </c>
      <c r="S460" t="str">
        <f t="shared" si="68"/>
        <v>PENDIENTE</v>
      </c>
    </row>
    <row r="461" spans="2:19" x14ac:dyDescent="0.25">
      <c r="B461" t="s">
        <v>61</v>
      </c>
      <c r="C461" t="s">
        <v>24</v>
      </c>
      <c r="D461" t="s">
        <v>509</v>
      </c>
      <c r="E461" s="1">
        <v>44690</v>
      </c>
      <c r="F461" s="1">
        <v>44690</v>
      </c>
      <c r="G461" s="1">
        <f>Tabla2[[#This Row],[FECHA DE RECEPCION DE LA FACTURA]]+7</f>
        <v>44697</v>
      </c>
      <c r="H461">
        <v>7</v>
      </c>
      <c r="I461" t="s">
        <v>456</v>
      </c>
      <c r="J461">
        <v>1067.67</v>
      </c>
      <c r="K461">
        <v>698</v>
      </c>
      <c r="L461">
        <v>0.16</v>
      </c>
      <c r="M461" s="2">
        <v>59.16</v>
      </c>
      <c r="P461" s="2">
        <v>1126.92</v>
      </c>
      <c r="R461" s="2">
        <f t="shared" si="67"/>
        <v>1126.92</v>
      </c>
      <c r="S461" t="str">
        <f t="shared" si="68"/>
        <v>PENDIENTE</v>
      </c>
    </row>
    <row r="462" spans="2:19" x14ac:dyDescent="0.25">
      <c r="B462" t="s">
        <v>61</v>
      </c>
      <c r="C462" t="s">
        <v>24</v>
      </c>
      <c r="D462" t="s">
        <v>509</v>
      </c>
      <c r="E462" s="1">
        <v>44691</v>
      </c>
      <c r="F462" s="1">
        <v>44691</v>
      </c>
      <c r="G462" s="1">
        <f>Tabla2[[#This Row],[FECHA DE RECEPCION DE LA FACTURA]]+7</f>
        <v>44698</v>
      </c>
      <c r="H462">
        <v>7</v>
      </c>
      <c r="I462" t="s">
        <v>473</v>
      </c>
      <c r="J462">
        <v>311.27999999999997</v>
      </c>
      <c r="L462">
        <v>0</v>
      </c>
      <c r="M462">
        <f t="shared" si="65"/>
        <v>0</v>
      </c>
      <c r="P462">
        <f t="shared" si="66"/>
        <v>311.27999999999997</v>
      </c>
      <c r="R462">
        <f t="shared" si="67"/>
        <v>311.27999999999997</v>
      </c>
      <c r="S462" t="str">
        <f t="shared" si="68"/>
        <v>PENDIENTE</v>
      </c>
    </row>
    <row r="463" spans="2:19" x14ac:dyDescent="0.25">
      <c r="B463" t="s">
        <v>61</v>
      </c>
      <c r="C463" t="s">
        <v>24</v>
      </c>
      <c r="D463" t="s">
        <v>509</v>
      </c>
      <c r="E463" s="1">
        <v>44692</v>
      </c>
      <c r="F463" s="1">
        <v>44692</v>
      </c>
      <c r="G463" s="1">
        <f>Tabla2[[#This Row],[FECHA DE RECEPCION DE LA FACTURA]]+7</f>
        <v>44699</v>
      </c>
      <c r="H463">
        <v>7</v>
      </c>
      <c r="I463" t="s">
        <v>481</v>
      </c>
      <c r="J463">
        <v>942.86</v>
      </c>
      <c r="K463">
        <v>171.12</v>
      </c>
      <c r="L463">
        <v>0.16</v>
      </c>
      <c r="M463" s="2">
        <f t="shared" si="65"/>
        <v>123.47840000000001</v>
      </c>
      <c r="P463" s="2">
        <f t="shared" si="66"/>
        <v>1066.3384000000001</v>
      </c>
      <c r="R463" s="2">
        <f t="shared" si="67"/>
        <v>1066.3384000000001</v>
      </c>
      <c r="S463" t="str">
        <f t="shared" si="68"/>
        <v>PENDIENTE</v>
      </c>
    </row>
    <row r="464" spans="2:19" x14ac:dyDescent="0.25">
      <c r="B464" t="s">
        <v>61</v>
      </c>
      <c r="C464" t="s">
        <v>24</v>
      </c>
      <c r="D464" t="s">
        <v>509</v>
      </c>
      <c r="E464" s="1">
        <v>44693</v>
      </c>
      <c r="F464" s="1">
        <v>44693</v>
      </c>
      <c r="G464" s="1">
        <f>Tabla2[[#This Row],[FECHA DE RECEPCION DE LA FACTURA]]+7</f>
        <v>44700</v>
      </c>
      <c r="H464">
        <v>7</v>
      </c>
      <c r="I464" t="s">
        <v>480</v>
      </c>
      <c r="J464">
        <v>273.64</v>
      </c>
      <c r="L464">
        <v>0</v>
      </c>
      <c r="M464">
        <f t="shared" si="65"/>
        <v>0</v>
      </c>
      <c r="P464">
        <f t="shared" si="66"/>
        <v>273.64</v>
      </c>
      <c r="R464">
        <f t="shared" si="67"/>
        <v>273.64</v>
      </c>
      <c r="S464" t="str">
        <f t="shared" si="68"/>
        <v>PENDIENTE</v>
      </c>
    </row>
    <row r="465" spans="2:19" x14ac:dyDescent="0.25">
      <c r="B465" t="s">
        <v>61</v>
      </c>
      <c r="C465" t="s">
        <v>24</v>
      </c>
      <c r="D465" t="s">
        <v>509</v>
      </c>
      <c r="E465" s="1">
        <v>44694</v>
      </c>
      <c r="F465" s="1">
        <v>44694</v>
      </c>
      <c r="G465" s="1">
        <f>Tabla2[[#This Row],[FECHA DE RECEPCION DE LA FACTURA]]+7</f>
        <v>44701</v>
      </c>
      <c r="H465">
        <v>7</v>
      </c>
      <c r="I465" t="s">
        <v>476</v>
      </c>
      <c r="J465">
        <v>82.19</v>
      </c>
      <c r="L465">
        <v>0</v>
      </c>
      <c r="M465">
        <f t="shared" si="65"/>
        <v>0</v>
      </c>
      <c r="P465">
        <f t="shared" si="66"/>
        <v>82.19</v>
      </c>
      <c r="R465">
        <f t="shared" si="67"/>
        <v>82.19</v>
      </c>
      <c r="S465" t="str">
        <f t="shared" si="68"/>
        <v>PENDIENTE</v>
      </c>
    </row>
    <row r="466" spans="2:19" x14ac:dyDescent="0.25">
      <c r="B466" t="s">
        <v>61</v>
      </c>
      <c r="C466" t="s">
        <v>24</v>
      </c>
      <c r="D466" t="s">
        <v>509</v>
      </c>
      <c r="E466" s="1">
        <v>44694</v>
      </c>
      <c r="F466" s="1">
        <v>44694</v>
      </c>
      <c r="G466" s="1">
        <f>Tabla2[[#This Row],[FECHA DE RECEPCION DE LA FACTURA]]+7</f>
        <v>44701</v>
      </c>
      <c r="H466">
        <v>7</v>
      </c>
      <c r="I466" t="s">
        <v>479</v>
      </c>
      <c r="J466">
        <v>2827.92</v>
      </c>
      <c r="K466">
        <v>2258.36</v>
      </c>
      <c r="L466">
        <v>0.16</v>
      </c>
      <c r="M466" s="2">
        <f t="shared" si="65"/>
        <v>91.129599999999996</v>
      </c>
      <c r="P466" s="2">
        <f t="shared" si="66"/>
        <v>2919.0496000000003</v>
      </c>
      <c r="R466" s="2">
        <f t="shared" si="67"/>
        <v>2919.0496000000003</v>
      </c>
      <c r="S466" t="str">
        <f t="shared" si="68"/>
        <v>PENDIENTE</v>
      </c>
    </row>
    <row r="467" spans="2:19" x14ac:dyDescent="0.25">
      <c r="B467" t="s">
        <v>61</v>
      </c>
      <c r="C467" t="s">
        <v>24</v>
      </c>
      <c r="D467" t="s">
        <v>509</v>
      </c>
      <c r="E467" s="1">
        <v>44694</v>
      </c>
      <c r="F467" s="1">
        <v>44694</v>
      </c>
      <c r="G467" s="1">
        <f>Tabla2[[#This Row],[FECHA DE RECEPCION DE LA FACTURA]]+7</f>
        <v>44701</v>
      </c>
      <c r="H467">
        <v>7</v>
      </c>
      <c r="I467" t="s">
        <v>478</v>
      </c>
      <c r="J467">
        <v>967.77</v>
      </c>
      <c r="K467">
        <v>891.37</v>
      </c>
      <c r="L467">
        <v>0.16</v>
      </c>
      <c r="M467" s="2">
        <f t="shared" si="65"/>
        <v>12.223999999999997</v>
      </c>
      <c r="P467" s="2">
        <f t="shared" si="66"/>
        <v>979.99400000000003</v>
      </c>
      <c r="R467" s="2">
        <f t="shared" si="67"/>
        <v>979.99400000000003</v>
      </c>
      <c r="S467" t="str">
        <f t="shared" si="68"/>
        <v>PENDIENTE</v>
      </c>
    </row>
    <row r="468" spans="2:19" x14ac:dyDescent="0.25">
      <c r="B468" t="s">
        <v>61</v>
      </c>
      <c r="C468" t="s">
        <v>24</v>
      </c>
      <c r="D468" t="s">
        <v>509</v>
      </c>
      <c r="E468" s="1">
        <v>44694</v>
      </c>
      <c r="F468" s="1">
        <v>44694</v>
      </c>
      <c r="G468" s="1">
        <f>Tabla2[[#This Row],[FECHA DE RECEPCION DE LA FACTURA]]+7</f>
        <v>44701</v>
      </c>
      <c r="H468">
        <v>7</v>
      </c>
      <c r="I468" t="s">
        <v>475</v>
      </c>
      <c r="J468">
        <v>225.75</v>
      </c>
      <c r="K468">
        <v>86.18</v>
      </c>
      <c r="L468">
        <v>0.16</v>
      </c>
      <c r="M468" s="2">
        <f t="shared" si="65"/>
        <v>22.331199999999999</v>
      </c>
      <c r="P468" s="2">
        <f t="shared" si="66"/>
        <v>248.0812</v>
      </c>
      <c r="R468" s="2">
        <f t="shared" si="67"/>
        <v>248.0812</v>
      </c>
      <c r="S468" t="str">
        <f t="shared" si="68"/>
        <v>PENDIENTE</v>
      </c>
    </row>
    <row r="469" spans="2:19" x14ac:dyDescent="0.25">
      <c r="B469" t="s">
        <v>61</v>
      </c>
      <c r="C469" t="s">
        <v>24</v>
      </c>
      <c r="D469" t="s">
        <v>509</v>
      </c>
      <c r="E469" s="1">
        <v>44694</v>
      </c>
      <c r="F469" s="1">
        <v>44694</v>
      </c>
      <c r="G469" s="1">
        <f>Tabla2[[#This Row],[FECHA DE RECEPCION DE LA FACTURA]]+7</f>
        <v>44701</v>
      </c>
      <c r="H469">
        <v>7</v>
      </c>
      <c r="I469" t="s">
        <v>474</v>
      </c>
      <c r="J469">
        <v>137.62</v>
      </c>
      <c r="K469">
        <v>25.05</v>
      </c>
      <c r="L469">
        <v>0.16</v>
      </c>
      <c r="M469" s="2">
        <f t="shared" si="65"/>
        <v>18.011200000000002</v>
      </c>
      <c r="P469" s="2">
        <f t="shared" si="66"/>
        <v>155.63120000000001</v>
      </c>
      <c r="R469" s="2">
        <f t="shared" si="67"/>
        <v>155.63120000000001</v>
      </c>
      <c r="S469" t="str">
        <f t="shared" si="68"/>
        <v>PENDIENTE</v>
      </c>
    </row>
    <row r="470" spans="2:19" x14ac:dyDescent="0.25">
      <c r="B470" t="s">
        <v>61</v>
      </c>
      <c r="C470" t="s">
        <v>24</v>
      </c>
      <c r="D470" t="s">
        <v>509</v>
      </c>
      <c r="E470" s="1">
        <v>44695</v>
      </c>
      <c r="F470" s="1">
        <v>44695</v>
      </c>
      <c r="G470" s="1">
        <f>Tabla2[[#This Row],[FECHA DE RECEPCION DE LA FACTURA]]+7</f>
        <v>44702</v>
      </c>
      <c r="H470">
        <v>7</v>
      </c>
      <c r="I470" t="s">
        <v>482</v>
      </c>
      <c r="J470">
        <v>167.44</v>
      </c>
      <c r="K470">
        <v>80.5</v>
      </c>
      <c r="L470">
        <v>0.16</v>
      </c>
      <c r="M470" s="2">
        <f t="shared" si="65"/>
        <v>13.910399999999999</v>
      </c>
      <c r="P470" s="2">
        <f t="shared" si="66"/>
        <v>181.35040000000001</v>
      </c>
      <c r="R470" s="2">
        <f t="shared" si="67"/>
        <v>181.35040000000001</v>
      </c>
      <c r="S470" t="str">
        <f t="shared" si="68"/>
        <v>PENDIENTE</v>
      </c>
    </row>
    <row r="471" spans="2:19" x14ac:dyDescent="0.25">
      <c r="B471" t="s">
        <v>61</v>
      </c>
      <c r="C471" t="s">
        <v>24</v>
      </c>
      <c r="D471" t="s">
        <v>509</v>
      </c>
      <c r="E471" s="1">
        <v>44697</v>
      </c>
      <c r="F471" s="1">
        <v>44697</v>
      </c>
      <c r="G471" s="1">
        <f>Tabla2[[#This Row],[FECHA DE RECEPCION DE LA FACTURA]]+7</f>
        <v>44704</v>
      </c>
      <c r="H471">
        <v>7</v>
      </c>
      <c r="I471" t="s">
        <v>496</v>
      </c>
      <c r="J471" s="2">
        <v>26.8</v>
      </c>
      <c r="L471">
        <v>0</v>
      </c>
      <c r="M471">
        <f t="shared" ref="M471:M473" si="69">(J471-K471-N471)*L471</f>
        <v>0</v>
      </c>
      <c r="P471" s="2">
        <f t="shared" ref="P471:P473" si="70">+J471+M471-N471-O471</f>
        <v>26.8</v>
      </c>
      <c r="R471" s="2">
        <f t="shared" ref="R471:R473" si="71">P471-Q471</f>
        <v>26.8</v>
      </c>
      <c r="S471" t="str">
        <f t="shared" ref="S471:S473" si="72">IF(R471&gt;0.1,"PENDIENTE","PAGADO")</f>
        <v>PENDIENTE</v>
      </c>
    </row>
    <row r="472" spans="2:19" x14ac:dyDescent="0.25">
      <c r="B472" t="s">
        <v>61</v>
      </c>
      <c r="C472" t="s">
        <v>24</v>
      </c>
      <c r="D472" t="s">
        <v>509</v>
      </c>
      <c r="E472" s="1">
        <v>44698</v>
      </c>
      <c r="F472" s="1">
        <v>44698</v>
      </c>
      <c r="G472" s="1">
        <f>Tabla2[[#This Row],[FECHA DE RECEPCION DE LA FACTURA]]+7</f>
        <v>44705</v>
      </c>
      <c r="H472">
        <v>7</v>
      </c>
      <c r="I472" t="s">
        <v>491</v>
      </c>
      <c r="J472">
        <v>787.93</v>
      </c>
      <c r="K472">
        <v>742.18</v>
      </c>
      <c r="L472">
        <v>0.16</v>
      </c>
      <c r="M472">
        <f t="shared" si="69"/>
        <v>7.32</v>
      </c>
      <c r="P472">
        <f t="shared" si="70"/>
        <v>795.25</v>
      </c>
      <c r="R472">
        <f t="shared" si="71"/>
        <v>795.25</v>
      </c>
      <c r="S472" t="str">
        <f t="shared" si="72"/>
        <v>PENDIENTE</v>
      </c>
    </row>
    <row r="473" spans="2:19" x14ac:dyDescent="0.25">
      <c r="B473" t="s">
        <v>61</v>
      </c>
      <c r="C473" t="s">
        <v>24</v>
      </c>
      <c r="D473" t="s">
        <v>509</v>
      </c>
      <c r="E473" s="1">
        <v>44698</v>
      </c>
      <c r="F473" s="1">
        <v>44698</v>
      </c>
      <c r="G473" s="1">
        <f>Tabla2[[#This Row],[FECHA DE RECEPCION DE LA FACTURA]]+7</f>
        <v>44705</v>
      </c>
      <c r="H473">
        <v>7</v>
      </c>
      <c r="I473" t="s">
        <v>494</v>
      </c>
      <c r="J473">
        <v>151.38</v>
      </c>
      <c r="K473">
        <v>6.48</v>
      </c>
      <c r="L473">
        <v>0.16</v>
      </c>
      <c r="M473" s="2">
        <f t="shared" si="69"/>
        <v>23.184000000000001</v>
      </c>
      <c r="P473" s="2">
        <f t="shared" si="70"/>
        <v>174.56399999999999</v>
      </c>
      <c r="R473" s="2">
        <f t="shared" si="71"/>
        <v>174.56399999999999</v>
      </c>
      <c r="S473" t="str">
        <f t="shared" si="72"/>
        <v>PENDIENTE</v>
      </c>
    </row>
    <row r="474" spans="2:19" x14ac:dyDescent="0.25">
      <c r="B474" t="s">
        <v>61</v>
      </c>
      <c r="C474" t="s">
        <v>24</v>
      </c>
      <c r="D474" t="s">
        <v>509</v>
      </c>
      <c r="E474" s="1">
        <v>44698</v>
      </c>
      <c r="F474" s="1">
        <v>44698</v>
      </c>
      <c r="G474" s="1">
        <f>Tabla2[[#This Row],[FECHA DE RECEPCION DE LA FACTURA]]+7</f>
        <v>44705</v>
      </c>
      <c r="H474">
        <v>7</v>
      </c>
      <c r="I474" s="1" t="s">
        <v>512</v>
      </c>
      <c r="J474">
        <v>368.31</v>
      </c>
      <c r="K474">
        <v>311.54000000000002</v>
      </c>
      <c r="L474">
        <v>0.16</v>
      </c>
      <c r="M474" s="2">
        <f t="shared" ref="M474:M482" si="73">(J474-K474-N474)*L474</f>
        <v>9.0831999999999979</v>
      </c>
      <c r="P474" s="2">
        <f t="shared" ref="P474:P482" si="74">+J474+M474-N474-O474</f>
        <v>377.39319999999998</v>
      </c>
      <c r="R474" s="2">
        <f t="shared" ref="R474:R482" si="75">P474-Q474</f>
        <v>377.39319999999998</v>
      </c>
      <c r="S474" t="str">
        <f t="shared" ref="S474:S482" si="76">IF(R474&gt;0.1,"PENDIENTE","PAGADO")</f>
        <v>PENDIENTE</v>
      </c>
    </row>
    <row r="475" spans="2:19" x14ac:dyDescent="0.25">
      <c r="B475" t="s">
        <v>61</v>
      </c>
      <c r="C475" t="s">
        <v>24</v>
      </c>
      <c r="D475" t="s">
        <v>509</v>
      </c>
      <c r="E475" s="1">
        <v>44698</v>
      </c>
      <c r="F475" s="1">
        <v>44698</v>
      </c>
      <c r="G475" s="1">
        <f>Tabla2[[#This Row],[FECHA DE RECEPCION DE LA FACTURA]]+7</f>
        <v>44705</v>
      </c>
      <c r="H475">
        <v>7</v>
      </c>
      <c r="I475" t="s">
        <v>493</v>
      </c>
      <c r="J475">
        <v>917.37</v>
      </c>
      <c r="K475">
        <v>533.16</v>
      </c>
      <c r="L475">
        <v>0.16</v>
      </c>
      <c r="M475" s="2">
        <f t="shared" si="73"/>
        <v>61.473600000000005</v>
      </c>
      <c r="P475" s="2">
        <f t="shared" si="74"/>
        <v>978.84360000000004</v>
      </c>
      <c r="R475" s="2">
        <f t="shared" si="75"/>
        <v>978.84360000000004</v>
      </c>
      <c r="S475" t="str">
        <f t="shared" si="76"/>
        <v>PENDIENTE</v>
      </c>
    </row>
    <row r="476" spans="2:19" x14ac:dyDescent="0.25">
      <c r="B476" t="s">
        <v>61</v>
      </c>
      <c r="C476" t="s">
        <v>24</v>
      </c>
      <c r="D476" t="s">
        <v>509</v>
      </c>
      <c r="E476" s="1">
        <v>44698</v>
      </c>
      <c r="F476" s="1">
        <v>44698</v>
      </c>
      <c r="G476" s="1">
        <f>Tabla2[[#This Row],[FECHA DE RECEPCION DE LA FACTURA]]+7</f>
        <v>44705</v>
      </c>
      <c r="H476">
        <v>7</v>
      </c>
      <c r="I476" t="s">
        <v>492</v>
      </c>
      <c r="J476">
        <v>204.54</v>
      </c>
      <c r="K476">
        <v>58.12</v>
      </c>
      <c r="L476">
        <v>0.16</v>
      </c>
      <c r="M476" s="2">
        <f t="shared" si="73"/>
        <v>23.427199999999999</v>
      </c>
      <c r="P476" s="2">
        <f t="shared" si="74"/>
        <v>227.96719999999999</v>
      </c>
      <c r="R476" s="2">
        <f t="shared" si="75"/>
        <v>227.96719999999999</v>
      </c>
      <c r="S476" t="str">
        <f t="shared" si="76"/>
        <v>PENDIENTE</v>
      </c>
    </row>
    <row r="477" spans="2:19" x14ac:dyDescent="0.25">
      <c r="B477" t="s">
        <v>61</v>
      </c>
      <c r="C477" t="s">
        <v>24</v>
      </c>
      <c r="D477" t="s">
        <v>509</v>
      </c>
      <c r="E477" s="1">
        <v>44700</v>
      </c>
      <c r="F477" s="1">
        <v>44700</v>
      </c>
      <c r="G477" s="1">
        <f>Tabla2[[#This Row],[FECHA DE RECEPCION DE LA FACTURA]]+7</f>
        <v>44707</v>
      </c>
      <c r="H477">
        <v>7</v>
      </c>
      <c r="I477" t="s">
        <v>505</v>
      </c>
      <c r="J477">
        <v>415.53</v>
      </c>
      <c r="K477" s="2">
        <v>314.39999999999998</v>
      </c>
      <c r="L477">
        <v>0.16</v>
      </c>
      <c r="M477" s="2">
        <f t="shared" si="73"/>
        <v>16.180799999999998</v>
      </c>
      <c r="P477" s="2">
        <f t="shared" si="74"/>
        <v>431.71079999999995</v>
      </c>
      <c r="R477" s="2">
        <f t="shared" si="75"/>
        <v>431.71079999999995</v>
      </c>
      <c r="S477" t="str">
        <f t="shared" si="76"/>
        <v>PENDIENTE</v>
      </c>
    </row>
    <row r="478" spans="2:19" x14ac:dyDescent="0.25">
      <c r="B478" t="s">
        <v>61</v>
      </c>
      <c r="C478" t="s">
        <v>24</v>
      </c>
      <c r="D478" t="s">
        <v>509</v>
      </c>
      <c r="E478" s="1">
        <v>44700</v>
      </c>
      <c r="F478" s="1">
        <v>44700</v>
      </c>
      <c r="G478" s="1">
        <f>Tabla2[[#This Row],[FECHA DE RECEPCION DE LA FACTURA]]+7</f>
        <v>44707</v>
      </c>
      <c r="H478">
        <v>7</v>
      </c>
      <c r="I478" t="s">
        <v>504</v>
      </c>
      <c r="J478">
        <v>2673.42</v>
      </c>
      <c r="K478">
        <v>2459.79</v>
      </c>
      <c r="L478">
        <v>0.16</v>
      </c>
      <c r="M478" s="2">
        <f t="shared" si="73"/>
        <v>34.180800000000019</v>
      </c>
      <c r="P478" s="2">
        <f t="shared" si="74"/>
        <v>2707.6008000000002</v>
      </c>
      <c r="R478" s="2">
        <f t="shared" si="75"/>
        <v>2707.6008000000002</v>
      </c>
      <c r="S478" t="str">
        <f t="shared" si="76"/>
        <v>PENDIENTE</v>
      </c>
    </row>
    <row r="479" spans="2:19" x14ac:dyDescent="0.25">
      <c r="B479" t="s">
        <v>61</v>
      </c>
      <c r="C479" t="s">
        <v>24</v>
      </c>
      <c r="D479" t="s">
        <v>509</v>
      </c>
      <c r="E479" s="1">
        <v>44701</v>
      </c>
      <c r="F479" s="1">
        <v>44701</v>
      </c>
      <c r="G479" s="1">
        <f>Tabla2[[#This Row],[FECHA DE RECEPCION DE LA FACTURA]]+7</f>
        <v>44708</v>
      </c>
      <c r="H479">
        <v>7</v>
      </c>
      <c r="I479" t="s">
        <v>513</v>
      </c>
      <c r="J479">
        <v>55.44</v>
      </c>
      <c r="L479">
        <v>0.16</v>
      </c>
      <c r="M479" s="2">
        <f t="shared" si="73"/>
        <v>8.8704000000000001</v>
      </c>
      <c r="P479" s="2">
        <f t="shared" si="74"/>
        <v>64.310400000000001</v>
      </c>
      <c r="R479" s="2">
        <f t="shared" si="75"/>
        <v>64.310400000000001</v>
      </c>
      <c r="S479" t="str">
        <f t="shared" si="76"/>
        <v>PENDIENTE</v>
      </c>
    </row>
    <row r="480" spans="2:19" x14ac:dyDescent="0.25">
      <c r="B480" t="s">
        <v>61</v>
      </c>
      <c r="C480" t="s">
        <v>24</v>
      </c>
      <c r="D480" t="s">
        <v>509</v>
      </c>
      <c r="E480" s="1">
        <v>44701</v>
      </c>
      <c r="F480" s="1">
        <v>44701</v>
      </c>
      <c r="G480" s="1">
        <f>Tabla2[[#This Row],[FECHA DE RECEPCION DE LA FACTURA]]+7</f>
        <v>44708</v>
      </c>
      <c r="H480">
        <v>7</v>
      </c>
      <c r="I480" t="s">
        <v>514</v>
      </c>
      <c r="J480">
        <v>256.42</v>
      </c>
      <c r="K480">
        <v>124.56</v>
      </c>
      <c r="L480">
        <v>0.16</v>
      </c>
      <c r="M480" s="2">
        <f t="shared" si="73"/>
        <v>21.097600000000003</v>
      </c>
      <c r="P480" s="2">
        <f t="shared" si="74"/>
        <v>277.51760000000002</v>
      </c>
      <c r="R480" s="2">
        <f t="shared" si="75"/>
        <v>277.51760000000002</v>
      </c>
      <c r="S480" t="str">
        <f t="shared" si="76"/>
        <v>PENDIENTE</v>
      </c>
    </row>
    <row r="481" spans="2:19" x14ac:dyDescent="0.25">
      <c r="B481" t="s">
        <v>61</v>
      </c>
      <c r="C481" t="s">
        <v>24</v>
      </c>
      <c r="D481" t="s">
        <v>509</v>
      </c>
      <c r="E481" s="1">
        <v>44704</v>
      </c>
      <c r="F481" s="1">
        <v>44704</v>
      </c>
      <c r="G481" s="1">
        <f>Tabla2[[#This Row],[FECHA DE RECEPCION DE LA FACTURA]]+7</f>
        <v>44711</v>
      </c>
      <c r="H481">
        <v>7</v>
      </c>
      <c r="I481" t="s">
        <v>517</v>
      </c>
      <c r="J481">
        <v>265.39</v>
      </c>
      <c r="K481" s="2">
        <v>217.8</v>
      </c>
      <c r="L481">
        <v>0.16</v>
      </c>
      <c r="M481" s="2">
        <f t="shared" si="73"/>
        <v>7.6143999999999963</v>
      </c>
      <c r="P481" s="2">
        <f t="shared" si="74"/>
        <v>273.00439999999998</v>
      </c>
      <c r="R481" s="2">
        <f t="shared" si="75"/>
        <v>273.00439999999998</v>
      </c>
      <c r="S481" t="str">
        <f t="shared" si="76"/>
        <v>PENDIENTE</v>
      </c>
    </row>
    <row r="482" spans="2:19" x14ac:dyDescent="0.25">
      <c r="B482" t="s">
        <v>61</v>
      </c>
      <c r="C482" t="s">
        <v>24</v>
      </c>
      <c r="D482" t="s">
        <v>509</v>
      </c>
      <c r="E482" s="1">
        <v>44704</v>
      </c>
      <c r="F482" s="1">
        <v>44704</v>
      </c>
      <c r="G482" s="1">
        <f>Tabla2[[#This Row],[FECHA DE RECEPCION DE LA FACTURA]]+7</f>
        <v>44711</v>
      </c>
      <c r="H482">
        <v>7</v>
      </c>
      <c r="I482" t="s">
        <v>518</v>
      </c>
      <c r="J482">
        <v>473.24</v>
      </c>
      <c r="K482">
        <v>358.68</v>
      </c>
      <c r="L482">
        <v>0.16</v>
      </c>
      <c r="M482" s="2">
        <f t="shared" si="73"/>
        <v>18.329599999999999</v>
      </c>
      <c r="P482" s="2">
        <f t="shared" si="74"/>
        <v>491.56960000000004</v>
      </c>
      <c r="R482" s="2">
        <f t="shared" si="75"/>
        <v>491.56960000000004</v>
      </c>
      <c r="S482" t="str">
        <f t="shared" si="76"/>
        <v>PENDIENTE</v>
      </c>
    </row>
    <row r="483" spans="2:19" hidden="1" x14ac:dyDescent="0.25">
      <c r="D483" t="s">
        <v>509</v>
      </c>
      <c r="E483" s="1"/>
      <c r="F483" s="1"/>
      <c r="G483" s="1">
        <f>Tabla2[[#This Row],[FECHA DE RECEPCION DE LA FACTURA]]+7</f>
        <v>7</v>
      </c>
      <c r="H483">
        <v>7</v>
      </c>
      <c r="M483">
        <f t="shared" ref="M483:M484" si="77">(J483-K483-N483)*L483</f>
        <v>0</v>
      </c>
      <c r="P483">
        <f t="shared" ref="P483:P484" si="78">+J483+M483-N483-O483</f>
        <v>0</v>
      </c>
      <c r="R483">
        <f t="shared" ref="R483:R484" si="79">P483-Q483</f>
        <v>0</v>
      </c>
      <c r="S483" t="str">
        <f t="shared" ref="S483:S484" si="80">IF(R483&gt;0.1,"PENDIENTE","PAGADO")</f>
        <v>PAGADO</v>
      </c>
    </row>
    <row r="484" spans="2:19" hidden="1" x14ac:dyDescent="0.25">
      <c r="D484" t="s">
        <v>509</v>
      </c>
      <c r="E484" s="1"/>
      <c r="F484" s="1"/>
      <c r="G484" s="1">
        <f>Tabla2[[#This Row],[FECHA DE RECEPCION DE LA FACTURA]]+7</f>
        <v>7</v>
      </c>
      <c r="H484">
        <v>7</v>
      </c>
      <c r="M484">
        <f t="shared" si="77"/>
        <v>0</v>
      </c>
      <c r="P484">
        <f t="shared" si="78"/>
        <v>0</v>
      </c>
      <c r="R484">
        <f t="shared" si="79"/>
        <v>0</v>
      </c>
      <c r="S484" t="str">
        <f t="shared" si="80"/>
        <v>PAGADO</v>
      </c>
    </row>
    <row r="485" spans="2:19" hidden="1" x14ac:dyDescent="0.25">
      <c r="D485" t="str">
        <f t="shared" ref="D485:D487" si="81">TEXT(E485,"MMMM")</f>
        <v>enero</v>
      </c>
      <c r="E485" s="1"/>
      <c r="F485" s="1"/>
      <c r="G485" s="1">
        <f>Tabla2[[#This Row],[FECHA DE RECEPCION DE LA FACTURA]]+7</f>
        <v>7</v>
      </c>
      <c r="H485">
        <v>7</v>
      </c>
      <c r="M485">
        <f t="shared" ref="M485:M487" si="82">(J485-K485-N485)*L485</f>
        <v>0</v>
      </c>
      <c r="P485">
        <f t="shared" ref="P485:P487" si="83">+J485+M485-N485-O485</f>
        <v>0</v>
      </c>
      <c r="R485">
        <f t="shared" ref="R485:R487" si="84">P485-Q485</f>
        <v>0</v>
      </c>
      <c r="S485" t="str">
        <f t="shared" ref="S485:S487" si="85">IF(R485&gt;0.1,"PENDIENTE","PAGADO")</f>
        <v>PAGADO</v>
      </c>
    </row>
    <row r="486" spans="2:19" hidden="1" x14ac:dyDescent="0.25">
      <c r="D486" t="str">
        <f t="shared" si="81"/>
        <v>enero</v>
      </c>
      <c r="E486" s="1"/>
      <c r="F486" s="1"/>
      <c r="G486" s="1">
        <f>Tabla2[[#This Row],[FECHA DE RECEPCION DE LA FACTURA]]+7</f>
        <v>7</v>
      </c>
      <c r="H486">
        <v>7</v>
      </c>
      <c r="M486">
        <f t="shared" si="82"/>
        <v>0</v>
      </c>
      <c r="P486">
        <f t="shared" si="83"/>
        <v>0</v>
      </c>
      <c r="R486">
        <f t="shared" si="84"/>
        <v>0</v>
      </c>
      <c r="S486" t="str">
        <f t="shared" si="85"/>
        <v>PAGADO</v>
      </c>
    </row>
    <row r="487" spans="2:19" hidden="1" x14ac:dyDescent="0.25">
      <c r="D487" t="str">
        <f t="shared" si="81"/>
        <v>enero</v>
      </c>
      <c r="E487" s="1"/>
      <c r="F487" s="1"/>
      <c r="G487" s="1">
        <f>Tabla2[[#This Row],[FECHA DE RECEPCION DE LA FACTURA]]+7</f>
        <v>7</v>
      </c>
      <c r="H487">
        <v>7</v>
      </c>
      <c r="M487">
        <f t="shared" si="82"/>
        <v>0</v>
      </c>
      <c r="P487">
        <f t="shared" si="83"/>
        <v>0</v>
      </c>
      <c r="R487">
        <f t="shared" si="84"/>
        <v>0</v>
      </c>
      <c r="S487" t="str">
        <f t="shared" si="85"/>
        <v>PAGADO</v>
      </c>
    </row>
    <row r="488" spans="2:19" x14ac:dyDescent="0.25">
      <c r="B488" t="s">
        <v>61</v>
      </c>
      <c r="C488" t="s">
        <v>24</v>
      </c>
      <c r="D488" t="s">
        <v>509</v>
      </c>
      <c r="E488" s="1">
        <v>44704</v>
      </c>
      <c r="F488" s="1">
        <v>44704</v>
      </c>
      <c r="G488" s="1">
        <f>Tabla2[[#This Row],[FECHA DE RECEPCION DE LA FACTURA]]+7</f>
        <v>44711</v>
      </c>
      <c r="H488">
        <v>7</v>
      </c>
      <c r="I488" t="s">
        <v>519</v>
      </c>
      <c r="J488" s="2">
        <v>81</v>
      </c>
      <c r="L488">
        <v>0.16</v>
      </c>
      <c r="M488">
        <f t="shared" ref="M488:M504" si="86">(J488-K488-N488)*L488</f>
        <v>12.96</v>
      </c>
      <c r="P488">
        <f t="shared" ref="P488:P504" si="87">+J488+M488-N488-O488</f>
        <v>93.960000000000008</v>
      </c>
      <c r="R488">
        <f t="shared" ref="R488:R504" si="88">P488-Q488</f>
        <v>93.960000000000008</v>
      </c>
      <c r="S488" t="str">
        <f t="shared" ref="S488:S504" si="89">IF(R488&gt;0.1,"PENDIENTE","PAGADO")</f>
        <v>PENDIENTE</v>
      </c>
    </row>
    <row r="489" spans="2:19" x14ac:dyDescent="0.25">
      <c r="B489" t="s">
        <v>61</v>
      </c>
      <c r="C489" t="s">
        <v>24</v>
      </c>
      <c r="D489" t="s">
        <v>509</v>
      </c>
      <c r="E489" s="1">
        <v>44700</v>
      </c>
      <c r="F489" s="1">
        <v>44700</v>
      </c>
      <c r="G489" s="1">
        <f>Tabla2[[#This Row],[FECHA DE RECEPCION DE LA FACTURA]]+7</f>
        <v>44707</v>
      </c>
      <c r="H489">
        <v>7</v>
      </c>
      <c r="I489" t="s">
        <v>520</v>
      </c>
      <c r="J489" s="2">
        <v>976.8</v>
      </c>
      <c r="L489">
        <v>0</v>
      </c>
      <c r="M489">
        <f t="shared" si="86"/>
        <v>0</v>
      </c>
      <c r="P489" s="2">
        <v>976.8</v>
      </c>
      <c r="R489" s="2">
        <f t="shared" si="88"/>
        <v>976.8</v>
      </c>
      <c r="S489" t="str">
        <f t="shared" si="89"/>
        <v>PENDIENTE</v>
      </c>
    </row>
    <row r="490" spans="2:19" x14ac:dyDescent="0.25">
      <c r="B490" t="s">
        <v>61</v>
      </c>
      <c r="C490" t="s">
        <v>24</v>
      </c>
      <c r="D490" t="s">
        <v>509</v>
      </c>
      <c r="E490" s="1">
        <v>44704</v>
      </c>
      <c r="F490" s="1">
        <v>44704</v>
      </c>
      <c r="G490" s="1">
        <f>Tabla2[[#This Row],[FECHA DE RECEPCION DE LA FACTURA]]+7</f>
        <v>44711</v>
      </c>
      <c r="H490">
        <v>7</v>
      </c>
      <c r="I490" t="s">
        <v>521</v>
      </c>
      <c r="J490" s="2">
        <v>12.5</v>
      </c>
      <c r="L490">
        <v>0</v>
      </c>
      <c r="M490">
        <f t="shared" si="86"/>
        <v>0</v>
      </c>
      <c r="P490" s="2">
        <v>12.5</v>
      </c>
      <c r="R490" s="2">
        <f t="shared" si="88"/>
        <v>12.5</v>
      </c>
      <c r="S490" t="str">
        <f t="shared" si="89"/>
        <v>PENDIENTE</v>
      </c>
    </row>
    <row r="491" spans="2:19" x14ac:dyDescent="0.25">
      <c r="B491" t="s">
        <v>61</v>
      </c>
      <c r="C491" t="s">
        <v>24</v>
      </c>
      <c r="D491" t="s">
        <v>509</v>
      </c>
      <c r="E491" s="1">
        <v>44704</v>
      </c>
      <c r="F491" s="1">
        <v>44704</v>
      </c>
      <c r="G491" s="1">
        <f>Tabla2[[#This Row],[FECHA DE RECEPCION DE LA FACTURA]]+7</f>
        <v>44711</v>
      </c>
      <c r="H491">
        <v>7</v>
      </c>
      <c r="I491" t="s">
        <v>518</v>
      </c>
      <c r="J491">
        <v>473.24</v>
      </c>
      <c r="K491">
        <v>358.68</v>
      </c>
      <c r="L491">
        <v>0.16</v>
      </c>
      <c r="M491" s="2">
        <f t="shared" si="86"/>
        <v>18.329599999999999</v>
      </c>
      <c r="P491" s="2">
        <f t="shared" si="87"/>
        <v>491.56960000000004</v>
      </c>
      <c r="R491" s="2">
        <f t="shared" si="88"/>
        <v>491.56960000000004</v>
      </c>
      <c r="S491" t="str">
        <f t="shared" si="89"/>
        <v>PENDIENTE</v>
      </c>
    </row>
    <row r="492" spans="2:19" x14ac:dyDescent="0.25">
      <c r="B492" t="s">
        <v>61</v>
      </c>
      <c r="C492" t="s">
        <v>24</v>
      </c>
      <c r="D492" t="s">
        <v>509</v>
      </c>
      <c r="E492" s="1">
        <v>44704</v>
      </c>
      <c r="F492" s="1">
        <v>44704</v>
      </c>
      <c r="G492" s="1">
        <f>Tabla2[[#This Row],[FECHA DE RECEPCION DE LA FACTURA]]+7</f>
        <v>44711</v>
      </c>
      <c r="H492">
        <v>7</v>
      </c>
      <c r="I492" t="s">
        <v>519</v>
      </c>
      <c r="J492" s="2">
        <v>81</v>
      </c>
      <c r="L492">
        <v>0.16</v>
      </c>
      <c r="M492">
        <f t="shared" si="86"/>
        <v>12.96</v>
      </c>
      <c r="P492">
        <f t="shared" si="87"/>
        <v>93.960000000000008</v>
      </c>
      <c r="R492">
        <f t="shared" si="88"/>
        <v>93.960000000000008</v>
      </c>
      <c r="S492" t="str">
        <f t="shared" si="89"/>
        <v>PENDIENTE</v>
      </c>
    </row>
    <row r="493" spans="2:19" x14ac:dyDescent="0.25">
      <c r="B493" t="s">
        <v>61</v>
      </c>
      <c r="C493" t="s">
        <v>24</v>
      </c>
      <c r="D493" t="s">
        <v>509</v>
      </c>
      <c r="E493" s="1">
        <v>44704</v>
      </c>
      <c r="F493" s="1">
        <v>44704</v>
      </c>
      <c r="G493" s="1">
        <f>Tabla2[[#This Row],[FECHA DE RECEPCION DE LA FACTURA]]+7</f>
        <v>44711</v>
      </c>
      <c r="H493">
        <v>7</v>
      </c>
      <c r="I493" t="s">
        <v>517</v>
      </c>
      <c r="J493">
        <v>265.39</v>
      </c>
      <c r="K493" s="2">
        <v>217.8</v>
      </c>
      <c r="L493">
        <v>0.16</v>
      </c>
      <c r="M493">
        <v>7.61</v>
      </c>
      <c r="P493" s="2">
        <f t="shared" si="87"/>
        <v>273</v>
      </c>
      <c r="R493" s="2">
        <f t="shared" si="88"/>
        <v>273</v>
      </c>
      <c r="S493" t="str">
        <f t="shared" si="89"/>
        <v>PENDIENTE</v>
      </c>
    </row>
    <row r="494" spans="2:19" x14ac:dyDescent="0.25">
      <c r="B494" t="s">
        <v>61</v>
      </c>
      <c r="C494" t="s">
        <v>24</v>
      </c>
      <c r="D494" t="s">
        <v>509</v>
      </c>
      <c r="E494" s="1"/>
      <c r="F494" s="1"/>
      <c r="G494" s="1">
        <f>Tabla2[[#This Row],[FECHA DE RECEPCION DE LA FACTURA]]+7</f>
        <v>7</v>
      </c>
      <c r="H494">
        <v>7</v>
      </c>
      <c r="M494">
        <f t="shared" si="86"/>
        <v>0</v>
      </c>
      <c r="P494">
        <f t="shared" si="87"/>
        <v>0</v>
      </c>
      <c r="R494">
        <f t="shared" si="88"/>
        <v>0</v>
      </c>
      <c r="S494" t="str">
        <f t="shared" si="89"/>
        <v>PAGADO</v>
      </c>
    </row>
    <row r="495" spans="2:19" x14ac:dyDescent="0.25">
      <c r="B495" t="s">
        <v>61</v>
      </c>
      <c r="C495" t="s">
        <v>24</v>
      </c>
      <c r="D495" t="s">
        <v>509</v>
      </c>
      <c r="E495" s="1"/>
      <c r="F495" s="1"/>
      <c r="G495" s="1">
        <f>Tabla2[[#This Row],[FECHA DE RECEPCION DE LA FACTURA]]+7</f>
        <v>7</v>
      </c>
      <c r="H495">
        <v>7</v>
      </c>
      <c r="M495">
        <f t="shared" si="86"/>
        <v>0</v>
      </c>
      <c r="P495">
        <f t="shared" si="87"/>
        <v>0</v>
      </c>
      <c r="R495">
        <f t="shared" si="88"/>
        <v>0</v>
      </c>
      <c r="S495" t="str">
        <f t="shared" si="89"/>
        <v>PAGADO</v>
      </c>
    </row>
    <row r="496" spans="2:19" x14ac:dyDescent="0.25">
      <c r="B496" t="s">
        <v>61</v>
      </c>
      <c r="C496" t="s">
        <v>24</v>
      </c>
      <c r="D496" t="s">
        <v>509</v>
      </c>
      <c r="E496" s="1"/>
      <c r="F496" s="1"/>
      <c r="G496" s="1">
        <f>Tabla2[[#This Row],[FECHA DE RECEPCION DE LA FACTURA]]+7</f>
        <v>7</v>
      </c>
      <c r="H496">
        <v>7</v>
      </c>
      <c r="M496">
        <f t="shared" si="86"/>
        <v>0</v>
      </c>
      <c r="P496">
        <f t="shared" si="87"/>
        <v>0</v>
      </c>
      <c r="R496">
        <f t="shared" si="88"/>
        <v>0</v>
      </c>
      <c r="S496" t="str">
        <f t="shared" si="89"/>
        <v>PAGADO</v>
      </c>
    </row>
    <row r="497" spans="2:19" x14ac:dyDescent="0.25">
      <c r="B497" t="s">
        <v>61</v>
      </c>
      <c r="C497" t="s">
        <v>24</v>
      </c>
      <c r="D497" t="s">
        <v>509</v>
      </c>
      <c r="E497" s="1"/>
      <c r="F497" s="1"/>
      <c r="G497" s="1">
        <f>Tabla2[[#This Row],[FECHA DE RECEPCION DE LA FACTURA]]+7</f>
        <v>7</v>
      </c>
      <c r="H497">
        <v>7</v>
      </c>
      <c r="M497">
        <f t="shared" si="86"/>
        <v>0</v>
      </c>
      <c r="P497">
        <f t="shared" si="87"/>
        <v>0</v>
      </c>
      <c r="R497">
        <f t="shared" si="88"/>
        <v>0</v>
      </c>
      <c r="S497" t="str">
        <f t="shared" si="89"/>
        <v>PAGADO</v>
      </c>
    </row>
    <row r="498" spans="2:19" x14ac:dyDescent="0.25">
      <c r="B498" t="s">
        <v>61</v>
      </c>
      <c r="C498" t="s">
        <v>24</v>
      </c>
      <c r="D498" t="s">
        <v>509</v>
      </c>
      <c r="E498" s="1"/>
      <c r="F498" s="1"/>
      <c r="G498" s="1">
        <f>Tabla2[[#This Row],[FECHA DE RECEPCION DE LA FACTURA]]+7</f>
        <v>7</v>
      </c>
      <c r="H498">
        <v>7</v>
      </c>
      <c r="M498">
        <f t="shared" si="86"/>
        <v>0</v>
      </c>
      <c r="P498">
        <f t="shared" si="87"/>
        <v>0</v>
      </c>
      <c r="R498">
        <f t="shared" si="88"/>
        <v>0</v>
      </c>
      <c r="S498" t="str">
        <f t="shared" si="89"/>
        <v>PAGADO</v>
      </c>
    </row>
    <row r="499" spans="2:19" x14ac:dyDescent="0.25">
      <c r="B499" t="s">
        <v>61</v>
      </c>
      <c r="C499" t="s">
        <v>24</v>
      </c>
      <c r="D499" t="s">
        <v>509</v>
      </c>
      <c r="E499" s="1"/>
      <c r="F499" s="1"/>
      <c r="G499" s="1">
        <f>Tabla2[[#This Row],[FECHA DE RECEPCION DE LA FACTURA]]+7</f>
        <v>7</v>
      </c>
      <c r="H499">
        <v>7</v>
      </c>
      <c r="M499">
        <f t="shared" si="86"/>
        <v>0</v>
      </c>
      <c r="P499">
        <f t="shared" si="87"/>
        <v>0</v>
      </c>
      <c r="R499">
        <f t="shared" si="88"/>
        <v>0</v>
      </c>
      <c r="S499" t="str">
        <f t="shared" si="89"/>
        <v>PAGADO</v>
      </c>
    </row>
    <row r="500" spans="2:19" x14ac:dyDescent="0.25">
      <c r="B500" t="s">
        <v>61</v>
      </c>
      <c r="C500" t="s">
        <v>24</v>
      </c>
      <c r="D500" t="s">
        <v>509</v>
      </c>
      <c r="E500" s="1"/>
      <c r="F500" s="1"/>
      <c r="G500" s="1">
        <f>Tabla2[[#This Row],[FECHA DE RECEPCION DE LA FACTURA]]+7</f>
        <v>7</v>
      </c>
      <c r="H500">
        <v>7</v>
      </c>
      <c r="M500">
        <f t="shared" si="86"/>
        <v>0</v>
      </c>
      <c r="P500">
        <f t="shared" si="87"/>
        <v>0</v>
      </c>
      <c r="R500">
        <f t="shared" si="88"/>
        <v>0</v>
      </c>
      <c r="S500" t="str">
        <f t="shared" si="89"/>
        <v>PAGADO</v>
      </c>
    </row>
    <row r="501" spans="2:19" x14ac:dyDescent="0.25">
      <c r="B501" t="s">
        <v>61</v>
      </c>
      <c r="C501" t="s">
        <v>24</v>
      </c>
      <c r="D501" t="s">
        <v>509</v>
      </c>
      <c r="E501" s="1"/>
      <c r="F501" s="1"/>
      <c r="G501" s="1">
        <f>Tabla2[[#This Row],[FECHA DE RECEPCION DE LA FACTURA]]+7</f>
        <v>7</v>
      </c>
      <c r="H501">
        <v>7</v>
      </c>
      <c r="M501">
        <f t="shared" si="86"/>
        <v>0</v>
      </c>
      <c r="P501">
        <f t="shared" si="87"/>
        <v>0</v>
      </c>
      <c r="R501">
        <f t="shared" si="88"/>
        <v>0</v>
      </c>
      <c r="S501" t="str">
        <f t="shared" si="89"/>
        <v>PAGADO</v>
      </c>
    </row>
    <row r="502" spans="2:19" x14ac:dyDescent="0.25">
      <c r="B502" t="s">
        <v>61</v>
      </c>
      <c r="C502" t="s">
        <v>24</v>
      </c>
      <c r="D502" t="s">
        <v>509</v>
      </c>
      <c r="E502" s="1"/>
      <c r="F502" s="1"/>
      <c r="G502" s="1">
        <f>Tabla2[[#This Row],[FECHA DE RECEPCION DE LA FACTURA]]+7</f>
        <v>7</v>
      </c>
      <c r="H502">
        <v>7</v>
      </c>
      <c r="M502">
        <f t="shared" si="86"/>
        <v>0</v>
      </c>
      <c r="P502">
        <f t="shared" si="87"/>
        <v>0</v>
      </c>
      <c r="R502">
        <f t="shared" si="88"/>
        <v>0</v>
      </c>
      <c r="S502" t="str">
        <f t="shared" si="89"/>
        <v>PAGADO</v>
      </c>
    </row>
    <row r="503" spans="2:19" x14ac:dyDescent="0.25">
      <c r="B503" t="s">
        <v>61</v>
      </c>
      <c r="C503" t="s">
        <v>24</v>
      </c>
      <c r="D503" t="s">
        <v>509</v>
      </c>
      <c r="E503" s="1"/>
      <c r="F503" s="1"/>
      <c r="G503" s="1">
        <f>Tabla2[[#This Row],[FECHA DE RECEPCION DE LA FACTURA]]+7</f>
        <v>7</v>
      </c>
      <c r="H503">
        <v>7</v>
      </c>
      <c r="M503">
        <f t="shared" si="86"/>
        <v>0</v>
      </c>
      <c r="P503">
        <f t="shared" si="87"/>
        <v>0</v>
      </c>
      <c r="R503">
        <f t="shared" si="88"/>
        <v>0</v>
      </c>
      <c r="S503" t="str">
        <f t="shared" si="89"/>
        <v>PAGADO</v>
      </c>
    </row>
    <row r="504" spans="2:19" x14ac:dyDescent="0.25">
      <c r="B504" t="s">
        <v>61</v>
      </c>
      <c r="C504" t="s">
        <v>24</v>
      </c>
      <c r="D504" t="s">
        <v>509</v>
      </c>
      <c r="E504" s="1"/>
      <c r="F504" s="1"/>
      <c r="G504" s="1">
        <f>Tabla2[[#This Row],[FECHA DE RECEPCION DE LA FACTURA]]+7</f>
        <v>7</v>
      </c>
      <c r="H504">
        <v>7</v>
      </c>
      <c r="M504">
        <f t="shared" si="86"/>
        <v>0</v>
      </c>
      <c r="P504">
        <f t="shared" si="87"/>
        <v>0</v>
      </c>
      <c r="R504">
        <f t="shared" si="88"/>
        <v>0</v>
      </c>
      <c r="S504" t="str">
        <f t="shared" si="89"/>
        <v>PAGADO</v>
      </c>
    </row>
    <row r="505" spans="2:19" x14ac:dyDescent="0.25">
      <c r="B505" t="s">
        <v>61</v>
      </c>
      <c r="C505" t="s">
        <v>42</v>
      </c>
      <c r="D505" t="s">
        <v>488</v>
      </c>
      <c r="E505" s="1"/>
      <c r="F505" s="1"/>
      <c r="G505" s="1">
        <f>Tabla2[[#This Row],[FECHA DE RECEPCION DE LA FACTURA]]+7</f>
        <v>7</v>
      </c>
      <c r="H505">
        <v>7</v>
      </c>
      <c r="J505" s="2"/>
      <c r="L505">
        <v>0</v>
      </c>
      <c r="M505">
        <f>(J505-K505-N505)*L505</f>
        <v>0</v>
      </c>
      <c r="P505" s="2"/>
      <c r="R505" s="2">
        <f>P505-Q505</f>
        <v>0</v>
      </c>
      <c r="S505" t="str">
        <f>IF(R505&gt;0.1,"PENDIENTE","PAGADO")</f>
        <v>PAGADO</v>
      </c>
    </row>
    <row r="506" spans="2:19" x14ac:dyDescent="0.25">
      <c r="B506" t="s">
        <v>61</v>
      </c>
      <c r="C506" t="s">
        <v>42</v>
      </c>
      <c r="D506" t="s">
        <v>488</v>
      </c>
      <c r="E506" s="1"/>
      <c r="F506" s="1"/>
      <c r="G506" s="1">
        <f>Tabla2[[#This Row],[FECHA DE RECEPCION DE LA FACTURA]]+7</f>
        <v>7</v>
      </c>
      <c r="H506">
        <v>7</v>
      </c>
      <c r="J506" s="2"/>
      <c r="M506">
        <f t="shared" ref="M506:M529" si="90">(J506-K506-N506)*L506</f>
        <v>0</v>
      </c>
      <c r="P506" s="2">
        <f t="shared" ref="P506:P529" si="91">+J506+M506-N506-O506</f>
        <v>0</v>
      </c>
      <c r="R506" s="2">
        <f t="shared" ref="R506:R529" si="92">P506-Q506</f>
        <v>0</v>
      </c>
      <c r="S506" t="str">
        <f t="shared" ref="S506:S529" si="93">IF(R506&gt;0.1,"PENDIENTE","PAGADO")</f>
        <v>PAGADO</v>
      </c>
    </row>
    <row r="507" spans="2:19" x14ac:dyDescent="0.25">
      <c r="B507" t="s">
        <v>61</v>
      </c>
      <c r="C507" t="s">
        <v>42</v>
      </c>
      <c r="D507" t="s">
        <v>488</v>
      </c>
      <c r="E507" s="1"/>
      <c r="F507" s="1"/>
      <c r="G507" s="1">
        <f>Tabla2[[#This Row],[FECHA DE RECEPCION DE LA FACTURA]]+7</f>
        <v>7</v>
      </c>
      <c r="H507">
        <v>7</v>
      </c>
      <c r="M507">
        <f t="shared" si="90"/>
        <v>0</v>
      </c>
      <c r="P507">
        <f t="shared" si="91"/>
        <v>0</v>
      </c>
      <c r="R507">
        <f t="shared" si="92"/>
        <v>0</v>
      </c>
      <c r="S507" t="str">
        <f t="shared" si="93"/>
        <v>PAGADO</v>
      </c>
    </row>
    <row r="508" spans="2:19" x14ac:dyDescent="0.25">
      <c r="B508" t="s">
        <v>61</v>
      </c>
      <c r="C508" t="s">
        <v>42</v>
      </c>
      <c r="D508" t="s">
        <v>488</v>
      </c>
      <c r="E508" s="1"/>
      <c r="F508" s="1"/>
      <c r="G508" s="1">
        <f>Tabla2[[#This Row],[FECHA DE RECEPCION DE LA FACTURA]]+7</f>
        <v>7</v>
      </c>
      <c r="H508">
        <v>7</v>
      </c>
      <c r="M508">
        <f t="shared" si="90"/>
        <v>0</v>
      </c>
      <c r="P508">
        <f t="shared" si="91"/>
        <v>0</v>
      </c>
      <c r="R508">
        <f t="shared" si="92"/>
        <v>0</v>
      </c>
      <c r="S508" t="str">
        <f t="shared" si="93"/>
        <v>PAGADO</v>
      </c>
    </row>
    <row r="509" spans="2:19" x14ac:dyDescent="0.25">
      <c r="B509" t="s">
        <v>61</v>
      </c>
      <c r="C509" t="s">
        <v>42</v>
      </c>
      <c r="D509" t="s">
        <v>488</v>
      </c>
      <c r="E509" s="1"/>
      <c r="F509" s="1"/>
      <c r="G509" s="1">
        <f>Tabla2[[#This Row],[FECHA DE RECEPCION DE LA FACTURA]]+7</f>
        <v>7</v>
      </c>
      <c r="H509">
        <v>7</v>
      </c>
      <c r="M509">
        <f t="shared" si="90"/>
        <v>0</v>
      </c>
      <c r="P509">
        <f t="shared" si="91"/>
        <v>0</v>
      </c>
      <c r="R509">
        <f t="shared" si="92"/>
        <v>0</v>
      </c>
      <c r="S509" t="str">
        <f t="shared" si="93"/>
        <v>PAGADO</v>
      </c>
    </row>
    <row r="510" spans="2:19" x14ac:dyDescent="0.25">
      <c r="B510" t="s">
        <v>61</v>
      </c>
      <c r="C510" t="s">
        <v>42</v>
      </c>
      <c r="D510" t="s">
        <v>488</v>
      </c>
      <c r="E510" s="1"/>
      <c r="F510" s="1"/>
      <c r="G510" s="1">
        <f>Tabla2[[#This Row],[FECHA DE RECEPCION DE LA FACTURA]]+7</f>
        <v>7</v>
      </c>
      <c r="H510">
        <v>7</v>
      </c>
      <c r="M510">
        <f t="shared" si="90"/>
        <v>0</v>
      </c>
      <c r="P510">
        <f t="shared" si="91"/>
        <v>0</v>
      </c>
      <c r="R510">
        <f t="shared" si="92"/>
        <v>0</v>
      </c>
      <c r="S510" t="str">
        <f t="shared" si="93"/>
        <v>PAGADO</v>
      </c>
    </row>
    <row r="511" spans="2:19" x14ac:dyDescent="0.25">
      <c r="B511" t="s">
        <v>61</v>
      </c>
      <c r="C511" t="s">
        <v>42</v>
      </c>
      <c r="D511" t="s">
        <v>488</v>
      </c>
      <c r="E511" s="1"/>
      <c r="F511" s="1"/>
      <c r="G511" s="1">
        <f>Tabla2[[#This Row],[FECHA DE RECEPCION DE LA FACTURA]]+7</f>
        <v>7</v>
      </c>
      <c r="H511">
        <v>7</v>
      </c>
      <c r="M511">
        <f t="shared" si="90"/>
        <v>0</v>
      </c>
      <c r="P511">
        <f t="shared" si="91"/>
        <v>0</v>
      </c>
      <c r="R511">
        <f t="shared" si="92"/>
        <v>0</v>
      </c>
      <c r="S511" t="str">
        <f t="shared" si="93"/>
        <v>PAGADO</v>
      </c>
    </row>
    <row r="512" spans="2:19" x14ac:dyDescent="0.25">
      <c r="B512" t="s">
        <v>61</v>
      </c>
      <c r="C512" t="s">
        <v>42</v>
      </c>
      <c r="D512" t="s">
        <v>488</v>
      </c>
      <c r="E512" s="1"/>
      <c r="F512" s="1"/>
      <c r="G512" s="1">
        <f>Tabla2[[#This Row],[FECHA DE RECEPCION DE LA FACTURA]]+7</f>
        <v>7</v>
      </c>
      <c r="H512">
        <v>7</v>
      </c>
      <c r="M512">
        <f t="shared" si="90"/>
        <v>0</v>
      </c>
      <c r="P512">
        <f t="shared" si="91"/>
        <v>0</v>
      </c>
      <c r="R512">
        <f t="shared" si="92"/>
        <v>0</v>
      </c>
      <c r="S512" t="str">
        <f t="shared" si="93"/>
        <v>PAGADO</v>
      </c>
    </row>
    <row r="513" spans="2:19" x14ac:dyDescent="0.25">
      <c r="B513" t="s">
        <v>61</v>
      </c>
      <c r="C513" t="s">
        <v>42</v>
      </c>
      <c r="D513" t="s">
        <v>488</v>
      </c>
      <c r="E513" s="1"/>
      <c r="F513" s="1"/>
      <c r="G513" s="1">
        <f>Tabla2[[#This Row],[FECHA DE RECEPCION DE LA FACTURA]]+7</f>
        <v>7</v>
      </c>
      <c r="H513">
        <v>7</v>
      </c>
      <c r="M513">
        <f t="shared" si="90"/>
        <v>0</v>
      </c>
      <c r="P513">
        <f t="shared" si="91"/>
        <v>0</v>
      </c>
      <c r="R513">
        <f t="shared" si="92"/>
        <v>0</v>
      </c>
      <c r="S513" t="str">
        <f t="shared" si="93"/>
        <v>PAGADO</v>
      </c>
    </row>
    <row r="514" spans="2:19" x14ac:dyDescent="0.25">
      <c r="B514" t="s">
        <v>61</v>
      </c>
      <c r="C514" t="s">
        <v>42</v>
      </c>
      <c r="D514" t="s">
        <v>488</v>
      </c>
      <c r="E514" s="1"/>
      <c r="F514" s="1"/>
      <c r="G514" s="1">
        <f>Tabla2[[#This Row],[FECHA DE RECEPCION DE LA FACTURA]]+7</f>
        <v>7</v>
      </c>
      <c r="H514">
        <v>7</v>
      </c>
      <c r="M514">
        <f t="shared" si="90"/>
        <v>0</v>
      </c>
      <c r="P514">
        <f t="shared" si="91"/>
        <v>0</v>
      </c>
      <c r="R514">
        <f t="shared" si="92"/>
        <v>0</v>
      </c>
      <c r="S514" t="str">
        <f t="shared" si="93"/>
        <v>PAGADO</v>
      </c>
    </row>
    <row r="515" spans="2:19" x14ac:dyDescent="0.25">
      <c r="B515" t="s">
        <v>61</v>
      </c>
      <c r="C515" t="s">
        <v>42</v>
      </c>
      <c r="D515" t="s">
        <v>488</v>
      </c>
      <c r="E515" s="1"/>
      <c r="F515" s="1"/>
      <c r="G515" s="1">
        <f>Tabla2[[#This Row],[FECHA DE RECEPCION DE LA FACTURA]]+7</f>
        <v>7</v>
      </c>
      <c r="H515">
        <v>7</v>
      </c>
      <c r="M515">
        <f t="shared" si="90"/>
        <v>0</v>
      </c>
      <c r="P515">
        <f t="shared" si="91"/>
        <v>0</v>
      </c>
      <c r="R515">
        <f t="shared" si="92"/>
        <v>0</v>
      </c>
      <c r="S515" t="str">
        <f t="shared" si="93"/>
        <v>PAGADO</v>
      </c>
    </row>
    <row r="516" spans="2:19" x14ac:dyDescent="0.25">
      <c r="B516" t="s">
        <v>61</v>
      </c>
      <c r="C516" t="s">
        <v>42</v>
      </c>
      <c r="D516" t="s">
        <v>488</v>
      </c>
      <c r="E516" s="1"/>
      <c r="F516" s="1"/>
      <c r="G516" s="1">
        <f>Tabla2[[#This Row],[FECHA DE RECEPCION DE LA FACTURA]]+7</f>
        <v>7</v>
      </c>
      <c r="H516">
        <v>7</v>
      </c>
      <c r="M516">
        <f t="shared" si="90"/>
        <v>0</v>
      </c>
      <c r="P516">
        <f t="shared" si="91"/>
        <v>0</v>
      </c>
      <c r="R516">
        <f t="shared" si="92"/>
        <v>0</v>
      </c>
      <c r="S516" t="str">
        <f t="shared" si="93"/>
        <v>PAGADO</v>
      </c>
    </row>
    <row r="517" spans="2:19" x14ac:dyDescent="0.25">
      <c r="B517" t="s">
        <v>61</v>
      </c>
      <c r="C517" t="s">
        <v>42</v>
      </c>
      <c r="D517" t="s">
        <v>488</v>
      </c>
      <c r="E517" s="1"/>
      <c r="F517" s="1"/>
      <c r="G517" s="1">
        <f>Tabla2[[#This Row],[FECHA DE RECEPCION DE LA FACTURA]]+7</f>
        <v>7</v>
      </c>
      <c r="H517">
        <v>7</v>
      </c>
      <c r="M517">
        <f t="shared" si="90"/>
        <v>0</v>
      </c>
      <c r="P517">
        <f t="shared" si="91"/>
        <v>0</v>
      </c>
      <c r="R517">
        <f t="shared" si="92"/>
        <v>0</v>
      </c>
      <c r="S517" t="str">
        <f t="shared" si="93"/>
        <v>PAGADO</v>
      </c>
    </row>
    <row r="518" spans="2:19" x14ac:dyDescent="0.25">
      <c r="B518" t="s">
        <v>61</v>
      </c>
      <c r="C518" t="s">
        <v>42</v>
      </c>
      <c r="D518" t="s">
        <v>488</v>
      </c>
      <c r="E518" s="1"/>
      <c r="F518" s="1"/>
      <c r="G518" s="1">
        <f>Tabla2[[#This Row],[FECHA DE RECEPCION DE LA FACTURA]]+7</f>
        <v>7</v>
      </c>
      <c r="H518">
        <v>7</v>
      </c>
      <c r="M518">
        <f t="shared" si="90"/>
        <v>0</v>
      </c>
      <c r="P518">
        <f t="shared" si="91"/>
        <v>0</v>
      </c>
      <c r="R518">
        <f t="shared" si="92"/>
        <v>0</v>
      </c>
      <c r="S518" t="str">
        <f t="shared" si="93"/>
        <v>PAGADO</v>
      </c>
    </row>
    <row r="519" spans="2:19" x14ac:dyDescent="0.25">
      <c r="B519" t="s">
        <v>61</v>
      </c>
      <c r="C519" t="s">
        <v>42</v>
      </c>
      <c r="D519" t="s">
        <v>488</v>
      </c>
      <c r="E519" s="1"/>
      <c r="F519" s="1"/>
      <c r="G519" s="1">
        <f>Tabla2[[#This Row],[FECHA DE RECEPCION DE LA FACTURA]]+7</f>
        <v>7</v>
      </c>
      <c r="H519">
        <v>7</v>
      </c>
      <c r="M519">
        <f t="shared" si="90"/>
        <v>0</v>
      </c>
      <c r="P519">
        <f t="shared" si="91"/>
        <v>0</v>
      </c>
      <c r="R519">
        <f t="shared" si="92"/>
        <v>0</v>
      </c>
      <c r="S519" t="str">
        <f t="shared" si="93"/>
        <v>PAGADO</v>
      </c>
    </row>
    <row r="520" spans="2:19" x14ac:dyDescent="0.25">
      <c r="B520" t="s">
        <v>61</v>
      </c>
      <c r="C520" t="s">
        <v>42</v>
      </c>
      <c r="D520" t="s">
        <v>488</v>
      </c>
      <c r="E520" s="1"/>
      <c r="F520" s="1"/>
      <c r="G520" s="1">
        <f>Tabla2[[#This Row],[FECHA DE RECEPCION DE LA FACTURA]]+7</f>
        <v>7</v>
      </c>
      <c r="H520">
        <v>7</v>
      </c>
      <c r="M520">
        <f t="shared" si="90"/>
        <v>0</v>
      </c>
      <c r="P520">
        <f t="shared" si="91"/>
        <v>0</v>
      </c>
      <c r="R520">
        <f t="shared" si="92"/>
        <v>0</v>
      </c>
      <c r="S520" t="str">
        <f t="shared" si="93"/>
        <v>PAGADO</v>
      </c>
    </row>
    <row r="521" spans="2:19" x14ac:dyDescent="0.25">
      <c r="B521" t="s">
        <v>61</v>
      </c>
      <c r="C521" t="s">
        <v>42</v>
      </c>
      <c r="D521" t="s">
        <v>488</v>
      </c>
      <c r="E521" s="1"/>
      <c r="F521" s="1"/>
      <c r="G521" s="1">
        <f>Tabla2[[#This Row],[FECHA DE RECEPCION DE LA FACTURA]]+7</f>
        <v>7</v>
      </c>
      <c r="H521">
        <v>7</v>
      </c>
      <c r="M521">
        <f t="shared" si="90"/>
        <v>0</v>
      </c>
      <c r="P521">
        <f t="shared" si="91"/>
        <v>0</v>
      </c>
      <c r="R521">
        <f t="shared" si="92"/>
        <v>0</v>
      </c>
      <c r="S521" t="str">
        <f t="shared" si="93"/>
        <v>PAGADO</v>
      </c>
    </row>
    <row r="522" spans="2:19" x14ac:dyDescent="0.25">
      <c r="B522" t="s">
        <v>61</v>
      </c>
      <c r="C522" t="s">
        <v>42</v>
      </c>
      <c r="D522" t="s">
        <v>488</v>
      </c>
      <c r="E522" s="1"/>
      <c r="F522" s="1"/>
      <c r="G522" s="1">
        <f>Tabla2[[#This Row],[FECHA DE RECEPCION DE LA FACTURA]]+7</f>
        <v>7</v>
      </c>
      <c r="H522">
        <v>7</v>
      </c>
      <c r="M522">
        <f t="shared" si="90"/>
        <v>0</v>
      </c>
      <c r="P522">
        <f t="shared" si="91"/>
        <v>0</v>
      </c>
      <c r="R522">
        <f t="shared" si="92"/>
        <v>0</v>
      </c>
      <c r="S522" t="str">
        <f t="shared" si="93"/>
        <v>PAGADO</v>
      </c>
    </row>
    <row r="523" spans="2:19" x14ac:dyDescent="0.25">
      <c r="B523" t="s">
        <v>61</v>
      </c>
      <c r="C523" t="s">
        <v>42</v>
      </c>
      <c r="D523" t="s">
        <v>488</v>
      </c>
      <c r="E523" s="1"/>
      <c r="F523" s="1"/>
      <c r="G523" s="1">
        <f>Tabla2[[#This Row],[FECHA DE RECEPCION DE LA FACTURA]]+7</f>
        <v>7</v>
      </c>
      <c r="H523">
        <v>7</v>
      </c>
      <c r="M523">
        <f t="shared" si="90"/>
        <v>0</v>
      </c>
      <c r="P523">
        <f t="shared" si="91"/>
        <v>0</v>
      </c>
      <c r="R523">
        <f t="shared" si="92"/>
        <v>0</v>
      </c>
      <c r="S523" t="str">
        <f t="shared" si="93"/>
        <v>PAGADO</v>
      </c>
    </row>
    <row r="524" spans="2:19" x14ac:dyDescent="0.25">
      <c r="B524" t="s">
        <v>61</v>
      </c>
      <c r="C524" t="s">
        <v>42</v>
      </c>
      <c r="D524" t="s">
        <v>488</v>
      </c>
      <c r="E524" s="1"/>
      <c r="F524" s="1"/>
      <c r="G524" s="1">
        <f>Tabla2[[#This Row],[FECHA DE RECEPCION DE LA FACTURA]]+7</f>
        <v>7</v>
      </c>
      <c r="H524">
        <v>7</v>
      </c>
      <c r="M524">
        <f t="shared" si="90"/>
        <v>0</v>
      </c>
      <c r="P524">
        <f t="shared" si="91"/>
        <v>0</v>
      </c>
      <c r="R524">
        <f t="shared" si="92"/>
        <v>0</v>
      </c>
      <c r="S524" t="str">
        <f t="shared" si="93"/>
        <v>PAGADO</v>
      </c>
    </row>
    <row r="525" spans="2:19" x14ac:dyDescent="0.25">
      <c r="B525" t="s">
        <v>61</v>
      </c>
      <c r="C525" t="s">
        <v>42</v>
      </c>
      <c r="D525" t="s">
        <v>488</v>
      </c>
      <c r="E525" s="1"/>
      <c r="F525" s="1"/>
      <c r="G525" s="1">
        <f>Tabla2[[#This Row],[FECHA DE RECEPCION DE LA FACTURA]]+7</f>
        <v>7</v>
      </c>
      <c r="H525">
        <v>7</v>
      </c>
      <c r="M525">
        <f t="shared" si="90"/>
        <v>0</v>
      </c>
      <c r="P525">
        <f t="shared" si="91"/>
        <v>0</v>
      </c>
      <c r="R525">
        <f t="shared" si="92"/>
        <v>0</v>
      </c>
      <c r="S525" t="str">
        <f t="shared" si="93"/>
        <v>PAGADO</v>
      </c>
    </row>
    <row r="526" spans="2:19" x14ac:dyDescent="0.25">
      <c r="B526" t="s">
        <v>61</v>
      </c>
      <c r="C526" t="s">
        <v>42</v>
      </c>
      <c r="D526" t="s">
        <v>488</v>
      </c>
      <c r="E526" s="1"/>
      <c r="F526" s="1"/>
      <c r="G526" s="1">
        <f>Tabla2[[#This Row],[FECHA DE RECEPCION DE LA FACTURA]]+7</f>
        <v>7</v>
      </c>
      <c r="H526">
        <v>7</v>
      </c>
      <c r="M526">
        <f t="shared" si="90"/>
        <v>0</v>
      </c>
      <c r="P526">
        <f t="shared" si="91"/>
        <v>0</v>
      </c>
      <c r="R526">
        <f t="shared" si="92"/>
        <v>0</v>
      </c>
      <c r="S526" t="str">
        <f t="shared" si="93"/>
        <v>PAGADO</v>
      </c>
    </row>
    <row r="527" spans="2:19" x14ac:dyDescent="0.25">
      <c r="B527" t="s">
        <v>61</v>
      </c>
      <c r="C527" t="s">
        <v>42</v>
      </c>
      <c r="D527" t="s">
        <v>488</v>
      </c>
      <c r="E527" s="1"/>
      <c r="F527" s="1"/>
      <c r="G527" s="1">
        <f>Tabla2[[#This Row],[FECHA DE RECEPCION DE LA FACTURA]]+7</f>
        <v>7</v>
      </c>
      <c r="H527">
        <v>7</v>
      </c>
      <c r="M527">
        <f t="shared" si="90"/>
        <v>0</v>
      </c>
      <c r="P527">
        <f t="shared" si="91"/>
        <v>0</v>
      </c>
      <c r="R527">
        <f t="shared" si="92"/>
        <v>0</v>
      </c>
      <c r="S527" t="str">
        <f t="shared" si="93"/>
        <v>PAGADO</v>
      </c>
    </row>
    <row r="528" spans="2:19" x14ac:dyDescent="0.25">
      <c r="B528" t="s">
        <v>61</v>
      </c>
      <c r="C528" t="s">
        <v>42</v>
      </c>
      <c r="D528" t="s">
        <v>488</v>
      </c>
      <c r="E528" s="1"/>
      <c r="F528" s="1"/>
      <c r="G528" s="1">
        <f>Tabla2[[#This Row],[FECHA DE RECEPCION DE LA FACTURA]]+7</f>
        <v>7</v>
      </c>
      <c r="H528">
        <v>7</v>
      </c>
      <c r="M528">
        <f t="shared" si="90"/>
        <v>0</v>
      </c>
      <c r="P528">
        <f t="shared" si="91"/>
        <v>0</v>
      </c>
      <c r="R528">
        <f t="shared" si="92"/>
        <v>0</v>
      </c>
      <c r="S528" t="str">
        <f t="shared" si="93"/>
        <v>PAGADO</v>
      </c>
    </row>
    <row r="529" spans="2:19" hidden="1" x14ac:dyDescent="0.25">
      <c r="B529" t="s">
        <v>61</v>
      </c>
      <c r="D529" t="s">
        <v>488</v>
      </c>
      <c r="E529" s="1"/>
      <c r="F529" s="1"/>
      <c r="G529" s="1">
        <f>Tabla2[[#This Row],[FECHA DE RECEPCION DE LA FACTURA]]+7</f>
        <v>7</v>
      </c>
      <c r="H529">
        <v>7</v>
      </c>
      <c r="M529">
        <f t="shared" si="90"/>
        <v>0</v>
      </c>
      <c r="P529">
        <f t="shared" si="91"/>
        <v>0</v>
      </c>
      <c r="R529">
        <f t="shared" si="92"/>
        <v>0</v>
      </c>
      <c r="S529" t="str">
        <f t="shared" si="93"/>
        <v>PAGADO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ICE-BB</vt:lpstr>
      <vt:lpstr>EVORA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Usuario</cp:lastModifiedBy>
  <dcterms:created xsi:type="dcterms:W3CDTF">2022-05-18T12:59:46Z</dcterms:created>
  <dcterms:modified xsi:type="dcterms:W3CDTF">2022-05-24T15:45:30Z</dcterms:modified>
</cp:coreProperties>
</file>