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JAHDIEL SANTANA\efectividad pos\"/>
    </mc:Choice>
  </mc:AlternateContent>
  <bookViews>
    <workbookView xWindow="0" yWindow="0" windowWidth="20490" windowHeight="834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32" i="1" l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 l="1"/>
  <c r="K32" i="1"/>
  <c r="J32" i="1"/>
</calcChain>
</file>

<file path=xl/connections.xml><?xml version="1.0" encoding="utf-8"?>
<connections xmlns="http://schemas.openxmlformats.org/spreadsheetml/2006/main">
  <connection id="1" name="5" type="4" refreshedVersion="0" background="1">
    <webPr xml="1" sourceData="1" url="C:\Users\TuExpressOnline\Desktop\5.xml" htmlTables="1" htmlFormat="all"/>
  </connection>
</connections>
</file>

<file path=xl/sharedStrings.xml><?xml version="1.0" encoding="utf-8"?>
<sst xmlns="http://schemas.openxmlformats.org/spreadsheetml/2006/main" count="42" uniqueCount="42">
  <si>
    <t>Fecha</t>
  </si>
  <si>
    <t>Nro_Facturas</t>
  </si>
  <si>
    <t>Subtotal</t>
  </si>
  <si>
    <t>Porcentaje</t>
  </si>
  <si>
    <t>Impuesto</t>
  </si>
  <si>
    <t>Total</t>
  </si>
  <si>
    <t>Promedio_Factura</t>
  </si>
  <si>
    <t>1/6/2022</t>
  </si>
  <si>
    <t>2/6/2022</t>
  </si>
  <si>
    <t>3/6/2022</t>
  </si>
  <si>
    <t>4/6/2022</t>
  </si>
  <si>
    <t>5/6/2022</t>
  </si>
  <si>
    <t>6/6/2022</t>
  </si>
  <si>
    <t>7/6/2022</t>
  </si>
  <si>
    <t>8/6/2022</t>
  </si>
  <si>
    <t>9/6/2022</t>
  </si>
  <si>
    <t>10/6/2022</t>
  </si>
  <si>
    <t>11/6/2022</t>
  </si>
  <si>
    <t>12/6/2022</t>
  </si>
  <si>
    <t>13/6/2022</t>
  </si>
  <si>
    <t>14/6/2022</t>
  </si>
  <si>
    <t>15/6/2022</t>
  </si>
  <si>
    <t>16/6/2022</t>
  </si>
  <si>
    <t>17/6/2022</t>
  </si>
  <si>
    <t>18/6/2022</t>
  </si>
  <si>
    <t>19/6/2022</t>
  </si>
  <si>
    <t>20/6/2022</t>
  </si>
  <si>
    <t>21/6/2022</t>
  </si>
  <si>
    <t>22/6/2022</t>
  </si>
  <si>
    <t>23/6/2022</t>
  </si>
  <si>
    <t>24/6/2022</t>
  </si>
  <si>
    <t>25/6/2022</t>
  </si>
  <si>
    <t>26/6/2022</t>
  </si>
  <si>
    <t>27/6/2022</t>
  </si>
  <si>
    <t>28/6/2022</t>
  </si>
  <si>
    <t>29/6/2022</t>
  </si>
  <si>
    <t>30/6/2022</t>
  </si>
  <si>
    <t>TASA</t>
  </si>
  <si>
    <t>SUBTOTAL2</t>
  </si>
  <si>
    <t>IVA</t>
  </si>
  <si>
    <t>TOTAL</t>
  </si>
  <si>
    <t>TOTAL2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</si>
</sst>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-[$$-409]* #,##0.00_ ;_-[$$-409]* \-#,##0.00\ ;_-[$$-409]* &quot;-&quot;??_ ;_-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43" fontId="0" fillId="0" borderId="0" xfId="1" applyFont="1"/>
    <xf numFmtId="164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Fecha" form="unqualified"/>
                  <xsd:element minOccurs="0" nillable="true" type="xsd:integer" name="Nro_Facturas" form="unqualified"/>
                  <xsd:element minOccurs="0" nillable="true" type="xsd:double" name="Subtotal" form="unqualified"/>
                  <xsd:element minOccurs="0" nillable="true" type="xsd:double" name="Porcentaje" form="unqualified"/>
                  <xsd:element minOccurs="0" nillable="true" type="xsd:double" name="Impuesto" form="unqualified"/>
                  <xsd:element minOccurs="0" nillable="true" type="xsd:double" name="Total" form="unqualified"/>
                  <xsd:element minOccurs="0" nillable="true" type="xsd:double" name="Promedio_Factura" form="unqualified"/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1:K32" tableType="xml" totalsRowShown="0" connectionId="1">
  <autoFilter ref="A1:K32"/>
  <tableColumns count="11">
    <tableColumn id="1" uniqueName="Fecha" name="Fecha">
      <xmlColumnPr mapId="1" xpath="/ReporteStellar/Registro/Fecha" xmlDataType="string"/>
    </tableColumn>
    <tableColumn id="2" uniqueName="Nro_Facturas" name="Nro_Facturas">
      <xmlColumnPr mapId="1" xpath="/ReporteStellar/Registro/Nro_Facturas" xmlDataType="integer"/>
    </tableColumn>
    <tableColumn id="3" uniqueName="Subtotal" name="Subtotal" dataCellStyle="Millares">
      <xmlColumnPr mapId="1" xpath="/ReporteStellar/Registro/Subtotal" xmlDataType="double"/>
    </tableColumn>
    <tableColumn id="4" uniqueName="Porcentaje" name="Porcentaje" dataCellStyle="Millares">
      <xmlColumnPr mapId="1" xpath="/ReporteStellar/Registro/Porcentaje" xmlDataType="double"/>
    </tableColumn>
    <tableColumn id="5" uniqueName="Impuesto" name="Impuesto" dataCellStyle="Millares">
      <xmlColumnPr mapId="1" xpath="/ReporteStellar/Registro/Impuesto" xmlDataType="double"/>
    </tableColumn>
    <tableColumn id="6" uniqueName="Total" name="Total" dataCellStyle="Millares">
      <xmlColumnPr mapId="1" xpath="/ReporteStellar/Registro/Total" xmlDataType="double"/>
    </tableColumn>
    <tableColumn id="7" uniqueName="Promedio_Factura" name="Promedio_Factura" dataCellStyle="Millares">
      <xmlColumnPr mapId="1" xpath="/ReporteStellar/Registro/Promedio_Factura" xmlDataType="double"/>
    </tableColumn>
    <tableColumn id="8" uniqueName="8" name="TASA" dataCellStyle="Millares"/>
    <tableColumn id="9" uniqueName="9" name="SUBTOTAL2" dataCellStyle="Millares">
      <calculatedColumnFormula>+Tabla1[[#This Row],[Subtotal]]/Tabla1[[#This Row],[TASA]]</calculatedColumnFormula>
    </tableColumn>
    <tableColumn id="10" uniqueName="10" name="IVA" dataCellStyle="Millares">
      <calculatedColumnFormula>+Tabla1[[#This Row],[Impuesto]]/Tabla1[[#This Row],[TASA]]</calculatedColumnFormula>
    </tableColumn>
    <tableColumn id="11" uniqueName="11" name="TOTAL2" dataCellStyle="Millares">
      <calculatedColumnFormula>+Tabla1[[#This Row],[Total]]/Tabla1[[#This Row],[TASA]]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9" workbookViewId="0">
      <selection sqref="A1:K32"/>
    </sheetView>
  </sheetViews>
  <sheetFormatPr baseColWidth="10" defaultRowHeight="15" x14ac:dyDescent="0.25"/>
  <cols>
    <col min="1" max="1" width="9.5703125" customWidth="1"/>
    <col min="2" max="2" width="14.85546875" hidden="1" customWidth="1"/>
    <col min="3" max="3" width="9.85546875" customWidth="1"/>
    <col min="4" max="4" width="5.85546875" customWidth="1"/>
    <col min="5" max="5" width="8.5703125" customWidth="1"/>
    <col min="6" max="6" width="11.7109375" customWidth="1"/>
    <col min="7" max="7" width="19.5703125" hidden="1" customWidth="1"/>
    <col min="8" max="8" width="7.28515625" customWidth="1"/>
    <col min="11" max="11" width="11.5703125" customWidth="1"/>
  </cols>
  <sheetData>
    <row r="1" spans="1:11" x14ac:dyDescent="0.25">
      <c r="A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37</v>
      </c>
      <c r="I1" s="2" t="s">
        <v>38</v>
      </c>
      <c r="J1" s="2" t="s">
        <v>39</v>
      </c>
      <c r="K1" s="2" t="s">
        <v>41</v>
      </c>
    </row>
    <row r="2" spans="1:11" x14ac:dyDescent="0.25">
      <c r="A2" s="1" t="s">
        <v>7</v>
      </c>
      <c r="B2">
        <v>574</v>
      </c>
      <c r="C2" s="2">
        <v>10218.6273</v>
      </c>
      <c r="D2" s="2">
        <v>3.3175817853325298</v>
      </c>
      <c r="E2" s="2">
        <v>158.34270000000001</v>
      </c>
      <c r="F2" s="2">
        <v>10376.969999999999</v>
      </c>
      <c r="G2" s="2">
        <v>17.802486585365902</v>
      </c>
      <c r="H2" s="2">
        <v>5.09</v>
      </c>
      <c r="I2" s="2">
        <f>+Tabla1[[#This Row],[Subtotal]]/Tabla1[[#This Row],[TASA]]</f>
        <v>2007.5888605108055</v>
      </c>
      <c r="J2" s="2">
        <f>+Tabla1[[#This Row],[Impuesto]]/Tabla1[[#This Row],[TASA]]</f>
        <v>31.108585461689589</v>
      </c>
      <c r="K2" s="2">
        <f>+Tabla1[[#This Row],[Total]]/Tabla1[[#This Row],[TASA]]</f>
        <v>2038.697445972495</v>
      </c>
    </row>
    <row r="3" spans="1:11" x14ac:dyDescent="0.25">
      <c r="A3" s="1" t="s">
        <v>8</v>
      </c>
      <c r="B3">
        <v>534</v>
      </c>
      <c r="C3" s="2">
        <v>9207.3253499999992</v>
      </c>
      <c r="D3" s="2">
        <v>2.9892522719554</v>
      </c>
      <c r="E3" s="2">
        <v>160.63399999999999</v>
      </c>
      <c r="F3" s="2">
        <v>9367.9593499999992</v>
      </c>
      <c r="G3" s="2">
        <v>17.2421823033708</v>
      </c>
      <c r="H3" s="2">
        <v>5.12</v>
      </c>
      <c r="I3" s="2">
        <f>+Tabla1[[#This Row],[Subtotal]]/Tabla1[[#This Row],[TASA]]</f>
        <v>1798.3057324218748</v>
      </c>
      <c r="J3" s="2">
        <f>+Tabla1[[#This Row],[Impuesto]]/Tabla1[[#This Row],[TASA]]</f>
        <v>31.373828124999996</v>
      </c>
      <c r="K3" s="2">
        <f>+Tabla1[[#This Row],[Total]]/Tabla1[[#This Row],[TASA]]</f>
        <v>1829.6795605468749</v>
      </c>
    </row>
    <row r="4" spans="1:11" x14ac:dyDescent="0.25">
      <c r="A4" s="1" t="s">
        <v>9</v>
      </c>
      <c r="B4">
        <v>596</v>
      </c>
      <c r="C4" s="2">
        <v>12308.36915</v>
      </c>
      <c r="D4" s="2">
        <v>3.9960378336911102</v>
      </c>
      <c r="E4" s="2">
        <v>188.75970000000001</v>
      </c>
      <c r="F4" s="2">
        <v>12497.128849999999</v>
      </c>
      <c r="G4" s="2">
        <v>20.651626090604001</v>
      </c>
      <c r="H4" s="2">
        <v>5.12</v>
      </c>
      <c r="I4" s="2">
        <f>+Tabla1[[#This Row],[Subtotal]]/Tabla1[[#This Row],[TASA]]</f>
        <v>2403.9783496093751</v>
      </c>
      <c r="J4" s="2">
        <f>+Tabla1[[#This Row],[Impuesto]]/Tabla1[[#This Row],[TASA]]</f>
        <v>36.867128906250002</v>
      </c>
      <c r="K4" s="2">
        <f>+Tabla1[[#This Row],[Total]]/Tabla1[[#This Row],[TASA]]</f>
        <v>2440.8454785156246</v>
      </c>
    </row>
    <row r="5" spans="1:11" x14ac:dyDescent="0.25">
      <c r="A5" s="1" t="s">
        <v>10</v>
      </c>
      <c r="B5">
        <v>681</v>
      </c>
      <c r="C5" s="2">
        <v>16037.10245</v>
      </c>
      <c r="D5" s="2">
        <v>5.2066092064666698</v>
      </c>
      <c r="E5" s="2">
        <v>209.51840000000001</v>
      </c>
      <c r="F5" s="2">
        <v>16246.620849999999</v>
      </c>
      <c r="G5" s="2">
        <v>23.549342804698998</v>
      </c>
      <c r="H5" s="2">
        <v>5.15</v>
      </c>
      <c r="I5" s="2">
        <f>+Tabla1[[#This Row],[Subtotal]]/Tabla1[[#This Row],[TASA]]</f>
        <v>3114.0004757281554</v>
      </c>
      <c r="J5" s="2">
        <f>+Tabla1[[#This Row],[Impuesto]]/Tabla1[[#This Row],[TASA]]</f>
        <v>40.683184466019419</v>
      </c>
      <c r="K5" s="2">
        <f>+Tabla1[[#This Row],[Total]]/Tabla1[[#This Row],[TASA]]</f>
        <v>3154.6836601941745</v>
      </c>
    </row>
    <row r="6" spans="1:11" x14ac:dyDescent="0.25">
      <c r="A6" s="1" t="s">
        <v>11</v>
      </c>
      <c r="B6">
        <v>490</v>
      </c>
      <c r="C6" s="2">
        <v>9974.9148999999907</v>
      </c>
      <c r="D6" s="2">
        <v>3.2384580639790999</v>
      </c>
      <c r="E6" s="2">
        <v>163.6824</v>
      </c>
      <c r="F6" s="2">
        <v>10138.597299999999</v>
      </c>
      <c r="G6" s="2">
        <v>20.356969183673399</v>
      </c>
      <c r="H6" s="2">
        <v>5.15</v>
      </c>
      <c r="I6" s="2">
        <f>+Tabla1[[#This Row],[Subtotal]]/Tabla1[[#This Row],[TASA]]</f>
        <v>1936.8766796116486</v>
      </c>
      <c r="J6" s="2">
        <f>+Tabla1[[#This Row],[Impuesto]]/Tabla1[[#This Row],[TASA]]</f>
        <v>31.782990291262134</v>
      </c>
      <c r="K6" s="2">
        <f>+Tabla1[[#This Row],[Total]]/Tabla1[[#This Row],[TASA]]</f>
        <v>1968.6596699029124</v>
      </c>
    </row>
    <row r="7" spans="1:11" x14ac:dyDescent="0.25">
      <c r="A7" s="1" t="s">
        <v>12</v>
      </c>
      <c r="B7">
        <v>451</v>
      </c>
      <c r="C7" s="2">
        <v>7739.0029999999997</v>
      </c>
      <c r="D7" s="2">
        <v>2.5125464150584902</v>
      </c>
      <c r="E7" s="2">
        <v>100.37130000000001</v>
      </c>
      <c r="F7" s="2">
        <v>7839.3743000000004</v>
      </c>
      <c r="G7" s="2">
        <v>17.1596518847007</v>
      </c>
      <c r="H7" s="2">
        <v>5.15</v>
      </c>
      <c r="I7" s="2">
        <f>+Tabla1[[#This Row],[Subtotal]]/Tabla1[[#This Row],[TASA]]</f>
        <v>1502.7190291262134</v>
      </c>
      <c r="J7" s="2">
        <f>+Tabla1[[#This Row],[Impuesto]]/Tabla1[[#This Row],[TASA]]</f>
        <v>19.489572815533979</v>
      </c>
      <c r="K7" s="2">
        <f>+Tabla1[[#This Row],[Total]]/Tabla1[[#This Row],[TASA]]</f>
        <v>1522.2086019417475</v>
      </c>
    </row>
    <row r="8" spans="1:11" x14ac:dyDescent="0.25">
      <c r="A8" s="1" t="s">
        <v>13</v>
      </c>
      <c r="B8">
        <v>506</v>
      </c>
      <c r="C8" s="2">
        <v>9274.8048499999895</v>
      </c>
      <c r="D8" s="2">
        <v>3.0111601812577899</v>
      </c>
      <c r="E8" s="2">
        <v>115.2333</v>
      </c>
      <c r="F8" s="2">
        <v>9390.0381499999894</v>
      </c>
      <c r="G8" s="2">
        <v>18.329653853754898</v>
      </c>
      <c r="H8" s="2">
        <v>5.15</v>
      </c>
      <c r="I8" s="2">
        <f>+Tabla1[[#This Row],[Subtotal]]/Tabla1[[#This Row],[TASA]]</f>
        <v>1800.9329805825221</v>
      </c>
      <c r="J8" s="2">
        <f>+Tabla1[[#This Row],[Impuesto]]/Tabla1[[#This Row],[TASA]]</f>
        <v>22.375398058252426</v>
      </c>
      <c r="K8" s="2">
        <f>+Tabla1[[#This Row],[Total]]/Tabla1[[#This Row],[TASA]]</f>
        <v>1823.3083786407744</v>
      </c>
    </row>
    <row r="9" spans="1:11" x14ac:dyDescent="0.25">
      <c r="A9" s="1" t="s">
        <v>14</v>
      </c>
      <c r="B9">
        <v>389</v>
      </c>
      <c r="C9" s="2">
        <v>7056.2277999999997</v>
      </c>
      <c r="D9" s="2">
        <v>2.2908764685484799</v>
      </c>
      <c r="E9" s="2">
        <v>104.91630000000001</v>
      </c>
      <c r="F9" s="2">
        <v>7161.1441000000004</v>
      </c>
      <c r="G9" s="2">
        <v>18.1394030848329</v>
      </c>
      <c r="H9" s="2">
        <v>5.2</v>
      </c>
      <c r="I9" s="2">
        <f>+Tabla1[[#This Row],[Subtotal]]/Tabla1[[#This Row],[TASA]]</f>
        <v>1356.9668846153845</v>
      </c>
      <c r="J9" s="2">
        <f>+Tabla1[[#This Row],[Impuesto]]/Tabla1[[#This Row],[TASA]]</f>
        <v>20.176211538461541</v>
      </c>
      <c r="K9" s="2">
        <f>+Tabla1[[#This Row],[Total]]/Tabla1[[#This Row],[TASA]]</f>
        <v>1377.1430961538463</v>
      </c>
    </row>
    <row r="10" spans="1:11" x14ac:dyDescent="0.25">
      <c r="A10" s="1" t="s">
        <v>15</v>
      </c>
      <c r="B10">
        <v>374</v>
      </c>
      <c r="C10" s="2">
        <v>7218.9523500000096</v>
      </c>
      <c r="D10" s="2">
        <v>2.3437066567192901</v>
      </c>
      <c r="E10" s="2">
        <v>105.09650000000001</v>
      </c>
      <c r="F10" s="2">
        <v>7324.0488500000101</v>
      </c>
      <c r="G10" s="2">
        <v>19.3020116310161</v>
      </c>
      <c r="H10" s="2">
        <v>5.2</v>
      </c>
      <c r="I10" s="2">
        <f>+Tabla1[[#This Row],[Subtotal]]/Tabla1[[#This Row],[TASA]]</f>
        <v>1388.260067307694</v>
      </c>
      <c r="J10" s="2">
        <f>+Tabla1[[#This Row],[Impuesto]]/Tabla1[[#This Row],[TASA]]</f>
        <v>20.210865384615385</v>
      </c>
      <c r="K10" s="2">
        <f>+Tabla1[[#This Row],[Total]]/Tabla1[[#This Row],[TASA]]</f>
        <v>1408.4709326923096</v>
      </c>
    </row>
    <row r="11" spans="1:11" x14ac:dyDescent="0.25">
      <c r="A11" s="1" t="s">
        <v>16</v>
      </c>
      <c r="B11">
        <v>511</v>
      </c>
      <c r="C11" s="2">
        <v>11284.834800000001</v>
      </c>
      <c r="D11" s="2">
        <v>3.6637369466412202</v>
      </c>
      <c r="E11" s="2">
        <v>170.67619999999999</v>
      </c>
      <c r="F11" s="2">
        <v>11455.511</v>
      </c>
      <c r="G11" s="2">
        <v>22.083825440313099</v>
      </c>
      <c r="H11" s="2">
        <v>5.25</v>
      </c>
      <c r="I11" s="2">
        <f>+Tabla1[[#This Row],[Subtotal]]/Tabla1[[#This Row],[TASA]]</f>
        <v>2149.4923428571428</v>
      </c>
      <c r="J11" s="2">
        <f>+Tabla1[[#This Row],[Impuesto]]/Tabla1[[#This Row],[TASA]]</f>
        <v>32.509752380952378</v>
      </c>
      <c r="K11" s="2">
        <f>+Tabla1[[#This Row],[Total]]/Tabla1[[#This Row],[TASA]]</f>
        <v>2182.0020952380955</v>
      </c>
    </row>
    <row r="12" spans="1:11" x14ac:dyDescent="0.25">
      <c r="A12" s="1" t="s">
        <v>17</v>
      </c>
      <c r="B12">
        <v>571</v>
      </c>
      <c r="C12" s="2">
        <v>14438.652099999999</v>
      </c>
      <c r="D12" s="2">
        <v>4.6876559644868596</v>
      </c>
      <c r="E12" s="2">
        <v>167.43440000000001</v>
      </c>
      <c r="F12" s="2">
        <v>14606.086499999999</v>
      </c>
      <c r="G12" s="2">
        <v>25.2866061295972</v>
      </c>
      <c r="H12" s="2">
        <v>5.31</v>
      </c>
      <c r="I12" s="2">
        <f>+Tabla1[[#This Row],[Subtotal]]/Tabla1[[#This Row],[TASA]]</f>
        <v>2719.1435216572504</v>
      </c>
      <c r="J12" s="2">
        <f>+Tabla1[[#This Row],[Impuesto]]/Tabla1[[#This Row],[TASA]]</f>
        <v>31.531902071563092</v>
      </c>
      <c r="K12" s="2">
        <f>+Tabla1[[#This Row],[Total]]/Tabla1[[#This Row],[TASA]]</f>
        <v>2750.6754237288137</v>
      </c>
    </row>
    <row r="13" spans="1:11" x14ac:dyDescent="0.25">
      <c r="A13" s="1" t="s">
        <v>18</v>
      </c>
      <c r="B13">
        <v>472</v>
      </c>
      <c r="C13" s="2">
        <v>10391.043250000001</v>
      </c>
      <c r="D13" s="2">
        <v>3.3735583855575801</v>
      </c>
      <c r="E13" s="2">
        <v>178.72290000000001</v>
      </c>
      <c r="F13" s="2">
        <v>10569.766149999999</v>
      </c>
      <c r="G13" s="2">
        <v>22.0149221398305</v>
      </c>
      <c r="H13" s="2">
        <v>5.31</v>
      </c>
      <c r="I13" s="2">
        <f>+Tabla1[[#This Row],[Subtotal]]/Tabla1[[#This Row],[TASA]]</f>
        <v>1956.8819679849344</v>
      </c>
      <c r="J13" s="2">
        <f>+Tabla1[[#This Row],[Impuesto]]/Tabla1[[#This Row],[TASA]]</f>
        <v>33.657796610169498</v>
      </c>
      <c r="K13" s="2">
        <f>+Tabla1[[#This Row],[Total]]/Tabla1[[#This Row],[TASA]]</f>
        <v>1990.5397645951036</v>
      </c>
    </row>
    <row r="14" spans="1:11" x14ac:dyDescent="0.25">
      <c r="A14" s="1" t="s">
        <v>19</v>
      </c>
      <c r="B14">
        <v>352</v>
      </c>
      <c r="C14" s="2">
        <v>6298.9350000000104</v>
      </c>
      <c r="D14" s="2">
        <v>2.0450136216430601</v>
      </c>
      <c r="E14" s="2">
        <v>89.285199999999904</v>
      </c>
      <c r="F14" s="2">
        <v>6388.2202000000098</v>
      </c>
      <c r="G14" s="2">
        <v>17.894701704545501</v>
      </c>
      <c r="H14" s="2">
        <v>5.31</v>
      </c>
      <c r="I14" s="2">
        <f>+Tabla1[[#This Row],[Subtotal]]/Tabla1[[#This Row],[TASA]]</f>
        <v>1186.2401129943523</v>
      </c>
      <c r="J14" s="2">
        <f>+Tabla1[[#This Row],[Impuesto]]/Tabla1[[#This Row],[TASA]]</f>
        <v>16.814538606402998</v>
      </c>
      <c r="K14" s="2">
        <f>+Tabla1[[#This Row],[Total]]/Tabla1[[#This Row],[TASA]]</f>
        <v>1203.0546516007553</v>
      </c>
    </row>
    <row r="15" spans="1:11" x14ac:dyDescent="0.25">
      <c r="A15" s="1" t="s">
        <v>20</v>
      </c>
      <c r="B15">
        <v>318</v>
      </c>
      <c r="C15" s="2">
        <v>5823.6073500000002</v>
      </c>
      <c r="D15" s="2">
        <v>1.89069364231423</v>
      </c>
      <c r="E15" s="2">
        <v>72.929299999999998</v>
      </c>
      <c r="F15" s="2">
        <v>5896.53665</v>
      </c>
      <c r="G15" s="2">
        <v>18.3132306603774</v>
      </c>
      <c r="H15" s="2">
        <v>5.31</v>
      </c>
      <c r="I15" s="2">
        <f>+Tabla1[[#This Row],[Subtotal]]/Tabla1[[#This Row],[TASA]]</f>
        <v>1096.724548022599</v>
      </c>
      <c r="J15" s="2">
        <f>+Tabla1[[#This Row],[Impuesto]]/Tabla1[[#This Row],[TASA]]</f>
        <v>13.734331450094162</v>
      </c>
      <c r="K15" s="2">
        <f>+Tabla1[[#This Row],[Total]]/Tabla1[[#This Row],[TASA]]</f>
        <v>1110.4588794726931</v>
      </c>
    </row>
    <row r="16" spans="1:11" x14ac:dyDescent="0.25">
      <c r="A16" s="1" t="s">
        <v>21</v>
      </c>
      <c r="B16">
        <v>552</v>
      </c>
      <c r="C16" s="2">
        <v>10319.354649999999</v>
      </c>
      <c r="D16" s="2">
        <v>3.3502839489239999</v>
      </c>
      <c r="E16" s="2">
        <v>158.83170000000001</v>
      </c>
      <c r="F16" s="2">
        <v>10478.18635</v>
      </c>
      <c r="G16" s="2">
        <v>18.694483061594202</v>
      </c>
      <c r="H16" s="2">
        <v>5.36</v>
      </c>
      <c r="I16" s="2">
        <f>+Tabla1[[#This Row],[Subtotal]]/Tabla1[[#This Row],[TASA]]</f>
        <v>1925.2527332089551</v>
      </c>
      <c r="J16" s="2">
        <f>+Tabla1[[#This Row],[Impuesto]]/Tabla1[[#This Row],[TASA]]</f>
        <v>29.632779850746267</v>
      </c>
      <c r="K16" s="2">
        <f>+Tabla1[[#This Row],[Total]]/Tabla1[[#This Row],[TASA]]</f>
        <v>1954.8855130597015</v>
      </c>
    </row>
    <row r="17" spans="1:11" x14ac:dyDescent="0.25">
      <c r="A17" s="1" t="s">
        <v>22</v>
      </c>
      <c r="B17">
        <v>458</v>
      </c>
      <c r="C17" s="2">
        <v>8053.2340999999997</v>
      </c>
      <c r="D17" s="2">
        <v>2.6145647530543399</v>
      </c>
      <c r="E17" s="2">
        <v>141.23740000000001</v>
      </c>
      <c r="F17" s="2">
        <v>8194.4714999999997</v>
      </c>
      <c r="G17" s="2">
        <v>17.583480567685601</v>
      </c>
      <c r="H17" s="2">
        <v>5.36</v>
      </c>
      <c r="I17" s="2">
        <f>+Tabla1[[#This Row],[Subtotal]]/Tabla1[[#This Row],[TASA]]</f>
        <v>1502.4690485074625</v>
      </c>
      <c r="J17" s="2">
        <f>+Tabla1[[#This Row],[Impuesto]]/Tabla1[[#This Row],[TASA]]</f>
        <v>26.350261194029851</v>
      </c>
      <c r="K17" s="2">
        <f>+Tabla1[[#This Row],[Total]]/Tabla1[[#This Row],[TASA]]</f>
        <v>1528.8193097014923</v>
      </c>
    </row>
    <row r="18" spans="1:11" x14ac:dyDescent="0.25">
      <c r="A18" s="1" t="s">
        <v>23</v>
      </c>
      <c r="B18">
        <v>498</v>
      </c>
      <c r="C18" s="2">
        <v>10319.101199999999</v>
      </c>
      <c r="D18" s="2">
        <v>3.3502016637912901</v>
      </c>
      <c r="E18" s="2">
        <v>158.19659999999999</v>
      </c>
      <c r="F18" s="2">
        <v>10477.2978</v>
      </c>
      <c r="G18" s="2">
        <v>20.721086746988</v>
      </c>
      <c r="H18" s="2">
        <v>5.42</v>
      </c>
      <c r="I18" s="2">
        <f>+Tabla1[[#This Row],[Subtotal]]/Tabla1[[#This Row],[TASA]]</f>
        <v>1903.8932103321031</v>
      </c>
      <c r="J18" s="2">
        <f>+Tabla1[[#This Row],[Impuesto]]/Tabla1[[#This Row],[TASA]]</f>
        <v>29.187564575645755</v>
      </c>
      <c r="K18" s="2">
        <f>+Tabla1[[#This Row],[Total]]/Tabla1[[#This Row],[TASA]]</f>
        <v>1933.0807749077492</v>
      </c>
    </row>
    <row r="19" spans="1:11" x14ac:dyDescent="0.25">
      <c r="A19" s="1" t="s">
        <v>24</v>
      </c>
      <c r="B19">
        <v>613</v>
      </c>
      <c r="C19" s="2">
        <v>13722.27225</v>
      </c>
      <c r="D19" s="2">
        <v>4.4550759249213501</v>
      </c>
      <c r="E19" s="2">
        <v>218.62540000000001</v>
      </c>
      <c r="F19" s="2">
        <v>13940.897650000001</v>
      </c>
      <c r="G19" s="2">
        <v>22.385435970636198</v>
      </c>
      <c r="H19" s="2">
        <v>5.47</v>
      </c>
      <c r="I19" s="2">
        <f>+Tabla1[[#This Row],[Subtotal]]/Tabla1[[#This Row],[TASA]]</f>
        <v>2508.6420932358319</v>
      </c>
      <c r="J19" s="2">
        <f>+Tabla1[[#This Row],[Impuesto]]/Tabla1[[#This Row],[TASA]]</f>
        <v>39.968080438756857</v>
      </c>
      <c r="K19" s="2">
        <f>+Tabla1[[#This Row],[Total]]/Tabla1[[#This Row],[TASA]]</f>
        <v>2548.6101736745891</v>
      </c>
    </row>
    <row r="20" spans="1:11" x14ac:dyDescent="0.25">
      <c r="A20" s="1" t="s">
        <v>25</v>
      </c>
      <c r="B20">
        <v>506</v>
      </c>
      <c r="C20" s="2">
        <v>12436.27895</v>
      </c>
      <c r="D20" s="2">
        <v>4.0375650574744402</v>
      </c>
      <c r="E20" s="2">
        <v>189.59219999999999</v>
      </c>
      <c r="F20" s="2">
        <v>12625.871150000001</v>
      </c>
      <c r="G20" s="2">
        <v>24.577626383399199</v>
      </c>
      <c r="H20" s="2">
        <v>5.47</v>
      </c>
      <c r="I20" s="2">
        <f>+Tabla1[[#This Row],[Subtotal]]/Tabla1[[#This Row],[TASA]]</f>
        <v>2273.5427696526508</v>
      </c>
      <c r="J20" s="2">
        <f>+Tabla1[[#This Row],[Impuesto]]/Tabla1[[#This Row],[TASA]]</f>
        <v>34.660365630712981</v>
      </c>
      <c r="K20" s="2">
        <f>+Tabla1[[#This Row],[Total]]/Tabla1[[#This Row],[TASA]]</f>
        <v>2308.2031352833642</v>
      </c>
    </row>
    <row r="21" spans="1:11" x14ac:dyDescent="0.25">
      <c r="A21" s="1" t="s">
        <v>26</v>
      </c>
      <c r="B21">
        <v>347</v>
      </c>
      <c r="C21" s="2">
        <v>6620.0572499999998</v>
      </c>
      <c r="D21" s="2">
        <v>2.14926924191262</v>
      </c>
      <c r="E21" s="2">
        <v>99.189899999999994</v>
      </c>
      <c r="F21" s="2">
        <v>6719.2471500000001</v>
      </c>
      <c r="G21" s="2">
        <v>19.077974783861698</v>
      </c>
      <c r="H21" s="2">
        <v>5.47</v>
      </c>
      <c r="I21" s="2">
        <f>+Tabla1[[#This Row],[Subtotal]]/Tabla1[[#This Row],[TASA]]</f>
        <v>1210.248126142596</v>
      </c>
      <c r="J21" s="2">
        <f>+Tabla1[[#This Row],[Impuesto]]/Tabla1[[#This Row],[TASA]]</f>
        <v>18.133436928702011</v>
      </c>
      <c r="K21" s="2">
        <f>+Tabla1[[#This Row],[Total]]/Tabla1[[#This Row],[TASA]]</f>
        <v>1228.3815630712982</v>
      </c>
    </row>
    <row r="22" spans="1:11" x14ac:dyDescent="0.25">
      <c r="A22" s="1" t="s">
        <v>27</v>
      </c>
      <c r="B22">
        <v>487</v>
      </c>
      <c r="C22" s="2">
        <v>10315.90185</v>
      </c>
      <c r="D22" s="2">
        <v>3.3491629621170498</v>
      </c>
      <c r="E22" s="2">
        <v>133.12010000000001</v>
      </c>
      <c r="F22" s="2">
        <v>10449.02195</v>
      </c>
      <c r="G22" s="2">
        <v>21.182549999999999</v>
      </c>
      <c r="H22" s="2">
        <v>5.47</v>
      </c>
      <c r="I22" s="2">
        <f>+Tabla1[[#This Row],[Subtotal]]/Tabla1[[#This Row],[TASA]]</f>
        <v>1885.9052742230349</v>
      </c>
      <c r="J22" s="2">
        <f>+Tabla1[[#This Row],[Impuesto]]/Tabla1[[#This Row],[TASA]]</f>
        <v>24.336398537477152</v>
      </c>
      <c r="K22" s="2">
        <f>+Tabla1[[#This Row],[Total]]/Tabla1[[#This Row],[TASA]]</f>
        <v>1910.2416727605121</v>
      </c>
    </row>
    <row r="23" spans="1:11" x14ac:dyDescent="0.25">
      <c r="A23" s="1" t="s">
        <v>28</v>
      </c>
      <c r="B23">
        <v>500</v>
      </c>
      <c r="C23" s="2">
        <v>9967.6250000000091</v>
      </c>
      <c r="D23" s="2">
        <v>3.23609132344275</v>
      </c>
      <c r="E23" s="2">
        <v>150.37710000000001</v>
      </c>
      <c r="F23" s="2">
        <v>10118.0021</v>
      </c>
      <c r="G23" s="2">
        <v>19.93525</v>
      </c>
      <c r="H23" s="2">
        <v>5.47</v>
      </c>
      <c r="I23" s="2">
        <f>+Tabla1[[#This Row],[Subtotal]]/Tabla1[[#This Row],[TASA]]</f>
        <v>1822.2349177330914</v>
      </c>
      <c r="J23" s="2">
        <f>+Tabla1[[#This Row],[Impuesto]]/Tabla1[[#This Row],[TASA]]</f>
        <v>27.491243144424136</v>
      </c>
      <c r="K23" s="2">
        <f>+Tabla1[[#This Row],[Total]]/Tabla1[[#This Row],[TASA]]</f>
        <v>1849.7261608775138</v>
      </c>
    </row>
    <row r="24" spans="1:11" x14ac:dyDescent="0.25">
      <c r="A24" s="1" t="s">
        <v>29</v>
      </c>
      <c r="B24">
        <v>455</v>
      </c>
      <c r="C24" s="2">
        <v>8826.8253999999997</v>
      </c>
      <c r="D24" s="2">
        <v>2.86571907455227</v>
      </c>
      <c r="E24" s="2">
        <v>167.1611</v>
      </c>
      <c r="F24" s="2">
        <v>8993.9865000000009</v>
      </c>
      <c r="G24" s="2">
        <v>19.399616263736299</v>
      </c>
      <c r="H24" s="2">
        <v>5.51</v>
      </c>
      <c r="I24" s="2">
        <f>+Tabla1[[#This Row],[Subtotal]]/Tabla1[[#This Row],[TASA]]</f>
        <v>1601.9646823956443</v>
      </c>
      <c r="J24" s="2">
        <f>+Tabla1[[#This Row],[Impuesto]]/Tabla1[[#This Row],[TASA]]</f>
        <v>30.337767695099821</v>
      </c>
      <c r="K24" s="2">
        <f>+Tabla1[[#This Row],[Total]]/Tabla1[[#This Row],[TASA]]</f>
        <v>1632.3024500907443</v>
      </c>
    </row>
    <row r="25" spans="1:11" x14ac:dyDescent="0.25">
      <c r="A25" s="1" t="s">
        <v>30</v>
      </c>
      <c r="B25">
        <v>568</v>
      </c>
      <c r="C25" s="2">
        <v>12446.148999999999</v>
      </c>
      <c r="D25" s="2">
        <v>4.0407694700769303</v>
      </c>
      <c r="E25" s="2">
        <v>145.9265</v>
      </c>
      <c r="F25" s="2">
        <v>12592.075500000001</v>
      </c>
      <c r="G25" s="2">
        <v>21.9122341549296</v>
      </c>
      <c r="H25" s="2">
        <v>5.51</v>
      </c>
      <c r="I25" s="2">
        <f>+Tabla1[[#This Row],[Subtotal]]/Tabla1[[#This Row],[TASA]]</f>
        <v>2258.829219600726</v>
      </c>
      <c r="J25" s="2">
        <f>+Tabla1[[#This Row],[Impuesto]]/Tabla1[[#This Row],[TASA]]</f>
        <v>26.483938294010891</v>
      </c>
      <c r="K25" s="2">
        <f>+Tabla1[[#This Row],[Total]]/Tabla1[[#This Row],[TASA]]</f>
        <v>2285.3131578947373</v>
      </c>
    </row>
    <row r="26" spans="1:11" x14ac:dyDescent="0.25">
      <c r="A26" s="1" t="s">
        <v>31</v>
      </c>
      <c r="B26">
        <v>617</v>
      </c>
      <c r="C26" s="2">
        <v>13741.809300000001</v>
      </c>
      <c r="D26" s="2">
        <v>4.4614188278686999</v>
      </c>
      <c r="E26" s="2">
        <v>200.53739999999999</v>
      </c>
      <c r="F26" s="2">
        <v>13942.3467</v>
      </c>
      <c r="G26" s="2">
        <v>22.2719761750405</v>
      </c>
      <c r="H26" s="2">
        <v>5.51</v>
      </c>
      <c r="I26" s="2">
        <f>+Tabla1[[#This Row],[Subtotal]]/Tabla1[[#This Row],[TASA]]</f>
        <v>2493.9762794918333</v>
      </c>
      <c r="J26" s="2">
        <f>+Tabla1[[#This Row],[Impuesto]]/Tabla1[[#This Row],[TASA]]</f>
        <v>36.395172413793105</v>
      </c>
      <c r="K26" s="2">
        <f>+Tabla1[[#This Row],[Total]]/Tabla1[[#This Row],[TASA]]</f>
        <v>2530.3714519056261</v>
      </c>
    </row>
    <row r="27" spans="1:11" x14ac:dyDescent="0.25">
      <c r="A27" s="1" t="s">
        <v>32</v>
      </c>
      <c r="B27">
        <v>536</v>
      </c>
      <c r="C27" s="2">
        <v>11369.479950000001</v>
      </c>
      <c r="D27" s="2">
        <v>3.6912178596457301</v>
      </c>
      <c r="E27" s="2">
        <v>197.74029999999999</v>
      </c>
      <c r="F27" s="2">
        <v>11567.22025</v>
      </c>
      <c r="G27" s="2">
        <v>21.211716324626899</v>
      </c>
      <c r="H27" s="2">
        <v>5.51</v>
      </c>
      <c r="I27" s="2">
        <f>+Tabla1[[#This Row],[Subtotal]]/Tabla1[[#This Row],[TASA]]</f>
        <v>2063.4264882032671</v>
      </c>
      <c r="J27" s="2">
        <f>+Tabla1[[#This Row],[Impuesto]]/Tabla1[[#This Row],[TASA]]</f>
        <v>35.887531760435571</v>
      </c>
      <c r="K27" s="2">
        <f>+Tabla1[[#This Row],[Total]]/Tabla1[[#This Row],[TASA]]</f>
        <v>2099.3140199637023</v>
      </c>
    </row>
    <row r="28" spans="1:11" x14ac:dyDescent="0.25">
      <c r="A28" s="1" t="s">
        <v>33</v>
      </c>
      <c r="B28">
        <v>517</v>
      </c>
      <c r="C28" s="2">
        <v>10171.213299999999</v>
      </c>
      <c r="D28" s="2">
        <v>3.30218834567065</v>
      </c>
      <c r="E28" s="2">
        <v>143.4742</v>
      </c>
      <c r="F28" s="2">
        <v>10314.6875</v>
      </c>
      <c r="G28" s="2">
        <v>19.673526692456502</v>
      </c>
      <c r="H28" s="2">
        <v>5.51</v>
      </c>
      <c r="I28" s="2">
        <f>+Tabla1[[#This Row],[Subtotal]]/Tabla1[[#This Row],[TASA]]</f>
        <v>1845.955226860254</v>
      </c>
      <c r="J28" s="2">
        <f>+Tabla1[[#This Row],[Impuesto]]/Tabla1[[#This Row],[TASA]]</f>
        <v>26.038874773139746</v>
      </c>
      <c r="K28" s="2">
        <f>+Tabla1[[#This Row],[Total]]/Tabla1[[#This Row],[TASA]]</f>
        <v>1871.9941016333939</v>
      </c>
    </row>
    <row r="29" spans="1:11" x14ac:dyDescent="0.25">
      <c r="A29" s="1" t="s">
        <v>34</v>
      </c>
      <c r="B29">
        <v>530</v>
      </c>
      <c r="C29" s="2">
        <v>10072.219849999999</v>
      </c>
      <c r="D29" s="2">
        <v>3.2700491104343099</v>
      </c>
      <c r="E29" s="2">
        <v>133.0334</v>
      </c>
      <c r="F29" s="2">
        <v>10205.25325</v>
      </c>
      <c r="G29" s="2">
        <v>19.0041883962264</v>
      </c>
      <c r="H29" s="2">
        <v>5.48</v>
      </c>
      <c r="I29" s="2">
        <f>+Tabla1[[#This Row],[Subtotal]]/Tabla1[[#This Row],[TASA]]</f>
        <v>1837.9963229927005</v>
      </c>
      <c r="J29" s="2">
        <f>+Tabla1[[#This Row],[Impuesto]]/Tabla1[[#This Row],[TASA]]</f>
        <v>24.276167883211677</v>
      </c>
      <c r="K29" s="2">
        <f>+Tabla1[[#This Row],[Total]]/Tabla1[[#This Row],[TASA]]</f>
        <v>1862.2724908759121</v>
      </c>
    </row>
    <row r="30" spans="1:11" x14ac:dyDescent="0.25">
      <c r="A30" s="1" t="s">
        <v>35</v>
      </c>
      <c r="B30">
        <v>498</v>
      </c>
      <c r="C30" s="2">
        <v>10499.796350000001</v>
      </c>
      <c r="D30" s="2">
        <v>3.4088661909081499</v>
      </c>
      <c r="E30" s="2">
        <v>122.5973</v>
      </c>
      <c r="F30" s="2">
        <v>10622.39365</v>
      </c>
      <c r="G30" s="2">
        <v>21.083928413654601</v>
      </c>
      <c r="H30" s="2">
        <v>5.51</v>
      </c>
      <c r="I30" s="2">
        <f>+Tabla1[[#This Row],[Subtotal]]/Tabla1[[#This Row],[TASA]]</f>
        <v>1905.5891742286753</v>
      </c>
      <c r="J30" s="2">
        <f>+Tabla1[[#This Row],[Impuesto]]/Tabla1[[#This Row],[TASA]]</f>
        <v>22.249963702359349</v>
      </c>
      <c r="K30" s="2">
        <f>+Tabla1[[#This Row],[Total]]/Tabla1[[#This Row],[TASA]]</f>
        <v>1927.8391379310347</v>
      </c>
    </row>
    <row r="31" spans="1:11" x14ac:dyDescent="0.25">
      <c r="A31" s="1" t="s">
        <v>36</v>
      </c>
      <c r="B31">
        <v>594</v>
      </c>
      <c r="C31" s="2">
        <v>11860.611699999999</v>
      </c>
      <c r="D31" s="2">
        <v>3.85066880155438</v>
      </c>
      <c r="E31" s="2">
        <v>183.56039999999999</v>
      </c>
      <c r="F31" s="2">
        <v>12044.1721</v>
      </c>
      <c r="G31" s="2">
        <v>19.967359764309801</v>
      </c>
      <c r="H31" s="2">
        <v>5.54</v>
      </c>
      <c r="I31" s="2">
        <f>+Tabla1[[#This Row],[Subtotal]]/Tabla1[[#This Row],[TASA]]</f>
        <v>2140.9046389891696</v>
      </c>
      <c r="J31" s="2">
        <f>+Tabla1[[#This Row],[Impuesto]]/Tabla1[[#This Row],[TASA]]</f>
        <v>33.133646209386278</v>
      </c>
      <c r="K31" s="2">
        <f>+Tabla1[[#This Row],[Total]]/Tabla1[[#This Row],[TASA]]</f>
        <v>2174.038285198556</v>
      </c>
    </row>
    <row r="32" spans="1:11" x14ac:dyDescent="0.25">
      <c r="A32" t="s">
        <v>40</v>
      </c>
      <c r="B32">
        <f>SUBTOTAL(109,B2:B31)</f>
        <v>15095</v>
      </c>
      <c r="C32" s="2"/>
      <c r="D32" s="2"/>
      <c r="E32" s="2"/>
      <c r="F32" s="2"/>
      <c r="G32" s="2"/>
      <c r="H32" s="2"/>
      <c r="I32" s="3">
        <f t="shared" ref="D32:K32" si="0">SUBTOTAL(109,I2:I31)</f>
        <v>57598.941758827947</v>
      </c>
      <c r="J32" s="3">
        <f t="shared" si="0"/>
        <v>846.87927919819788</v>
      </c>
      <c r="K32" s="3">
        <f t="shared" si="0"/>
        <v>58445.821038026144</v>
      </c>
    </row>
  </sheetData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THECNOMAC</cp:lastModifiedBy>
  <cp:lastPrinted>2022-07-07T14:48:28Z</cp:lastPrinted>
  <dcterms:created xsi:type="dcterms:W3CDTF">2022-07-06T15:13:16Z</dcterms:created>
  <dcterms:modified xsi:type="dcterms:W3CDTF">2022-07-07T14:49:28Z</dcterms:modified>
</cp:coreProperties>
</file>