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4295" yWindow="-15" windowWidth="14445" windowHeight="12705"/>
  </bookViews>
  <sheets>
    <sheet name="Hoja1" sheetId="8" r:id="rId1"/>
    <sheet name="RECEPCION HOYADA " sheetId="1" r:id="rId2"/>
    <sheet name="DEVOLUCIONES" sheetId="2" r:id="rId3"/>
    <sheet name="VENTA EXPRESS" sheetId="7" r:id="rId4"/>
    <sheet name="VENTA MODELO" sheetId="6" r:id="rId5"/>
    <sheet name="Hoja5" sheetId="5" r:id="rId6"/>
  </sheets>
  <calcPr calcId="144525"/>
  <pivotCaches>
    <pivotCache cacheId="7" r:id="rId7"/>
  </pivotCaches>
</workbook>
</file>

<file path=xl/calcChain.xml><?xml version="1.0" encoding="utf-8"?>
<calcChain xmlns="http://schemas.openxmlformats.org/spreadsheetml/2006/main">
  <c r="J116" i="5" l="1"/>
  <c r="H114" i="5"/>
  <c r="H129" i="5" l="1"/>
  <c r="G128" i="5"/>
  <c r="H128" i="5" s="1"/>
  <c r="G127" i="5"/>
  <c r="H127" i="5"/>
  <c r="H124" i="5"/>
  <c r="H125" i="5"/>
  <c r="H126" i="5"/>
  <c r="H123" i="5"/>
  <c r="G124" i="5"/>
  <c r="G125" i="5"/>
  <c r="G126" i="5"/>
  <c r="G120" i="5"/>
  <c r="G121" i="5"/>
  <c r="G122" i="5"/>
  <c r="G119" i="5"/>
  <c r="H119" i="5" s="1"/>
  <c r="H120" i="5"/>
  <c r="H121" i="5"/>
  <c r="H122" i="5"/>
  <c r="G118" i="5"/>
  <c r="H118" i="5"/>
  <c r="G117" i="5"/>
  <c r="H117" i="5" s="1"/>
  <c r="H116" i="5"/>
  <c r="G115" i="5"/>
  <c r="H115" i="5" s="1"/>
  <c r="G109" i="5" l="1"/>
  <c r="H109" i="5" s="1"/>
  <c r="G110" i="5"/>
  <c r="H110" i="5" s="1"/>
  <c r="G111" i="5"/>
  <c r="H111" i="5" s="1"/>
  <c r="G112" i="5"/>
  <c r="H112" i="5" s="1"/>
  <c r="G113" i="5"/>
  <c r="H113" i="5" s="1"/>
  <c r="G108" i="5"/>
  <c r="H108" i="5"/>
  <c r="G105" i="5"/>
  <c r="G114" i="5" l="1"/>
  <c r="G106" i="5"/>
  <c r="H106" i="5" s="1"/>
  <c r="G44" i="5"/>
  <c r="H44" i="5" s="1"/>
  <c r="G45" i="5"/>
  <c r="H45" i="5" s="1"/>
  <c r="G46" i="5"/>
  <c r="H46" i="5" s="1"/>
  <c r="G47" i="5"/>
  <c r="H47" i="5" s="1"/>
  <c r="G48" i="5"/>
  <c r="H48" i="5" s="1"/>
  <c r="G49" i="5"/>
  <c r="H49" i="5" s="1"/>
  <c r="G50" i="5"/>
  <c r="H50" i="5" s="1"/>
  <c r="G51" i="5"/>
  <c r="H51" i="5" s="1"/>
  <c r="G52" i="5"/>
  <c r="H52" i="5" s="1"/>
  <c r="G53" i="5"/>
  <c r="H53" i="5" s="1"/>
  <c r="G54" i="5"/>
  <c r="H54" i="5" s="1"/>
  <c r="G55" i="5"/>
  <c r="H55" i="5" s="1"/>
  <c r="G56" i="5"/>
  <c r="H56" i="5" s="1"/>
  <c r="G57" i="5"/>
  <c r="H57" i="5" s="1"/>
  <c r="G58" i="5"/>
  <c r="H58" i="5" s="1"/>
  <c r="G59" i="5"/>
  <c r="H59" i="5" s="1"/>
  <c r="G60" i="5"/>
  <c r="H60" i="5" s="1"/>
  <c r="G61" i="5"/>
  <c r="H61" i="5" s="1"/>
  <c r="G62" i="5"/>
  <c r="H62" i="5" s="1"/>
  <c r="G63" i="5"/>
  <c r="H63" i="5" s="1"/>
  <c r="G64" i="5"/>
  <c r="H64" i="5" s="1"/>
  <c r="G65" i="5"/>
  <c r="H65" i="5" s="1"/>
  <c r="G66" i="5"/>
  <c r="H66" i="5" s="1"/>
  <c r="G67" i="5"/>
  <c r="H67" i="5" s="1"/>
  <c r="G68" i="5"/>
  <c r="H68" i="5" s="1"/>
  <c r="G69" i="5"/>
  <c r="H69" i="5" s="1"/>
  <c r="G70" i="5"/>
  <c r="H70" i="5" s="1"/>
  <c r="G71" i="5"/>
  <c r="H71" i="5" s="1"/>
  <c r="G72" i="5"/>
  <c r="H72" i="5" s="1"/>
  <c r="G73" i="5"/>
  <c r="H73" i="5" s="1"/>
  <c r="G74" i="5"/>
  <c r="H74" i="5" s="1"/>
  <c r="G75" i="5"/>
  <c r="H75" i="5" s="1"/>
  <c r="G76" i="5"/>
  <c r="H76" i="5" s="1"/>
  <c r="G77" i="5"/>
  <c r="H77" i="5" s="1"/>
  <c r="G78" i="5"/>
  <c r="H78" i="5" s="1"/>
  <c r="G79" i="5"/>
  <c r="H79" i="5" s="1"/>
  <c r="G80" i="5"/>
  <c r="H80" i="5" s="1"/>
  <c r="G81" i="5"/>
  <c r="H81" i="5" s="1"/>
  <c r="G82" i="5"/>
  <c r="H82" i="5" s="1"/>
  <c r="G83" i="5"/>
  <c r="H83" i="5" s="1"/>
  <c r="G84" i="5"/>
  <c r="H84" i="5" s="1"/>
  <c r="G85" i="5"/>
  <c r="H85" i="5" s="1"/>
  <c r="G86" i="5"/>
  <c r="H86" i="5" s="1"/>
  <c r="G87" i="5"/>
  <c r="H87" i="5" s="1"/>
  <c r="G88" i="5"/>
  <c r="H88" i="5" s="1"/>
  <c r="G89" i="5"/>
  <c r="H89" i="5" s="1"/>
  <c r="G90" i="5"/>
  <c r="H90" i="5" s="1"/>
  <c r="G91" i="5"/>
  <c r="H91" i="5" s="1"/>
  <c r="G92" i="5"/>
  <c r="H92" i="5" s="1"/>
  <c r="G93" i="5"/>
  <c r="H93" i="5" s="1"/>
  <c r="G94" i="5"/>
  <c r="H94" i="5" s="1"/>
  <c r="G95" i="5"/>
  <c r="H95" i="5" s="1"/>
  <c r="G96" i="5"/>
  <c r="H96" i="5"/>
  <c r="G97" i="5"/>
  <c r="H97" i="5" s="1"/>
  <c r="G98" i="5"/>
  <c r="H98" i="5" s="1"/>
  <c r="G99" i="5"/>
  <c r="H99" i="5" s="1"/>
  <c r="G100" i="5"/>
  <c r="H100" i="5" s="1"/>
  <c r="G101" i="5"/>
  <c r="H101" i="5" s="1"/>
  <c r="G102" i="5"/>
  <c r="H102" i="5" s="1"/>
  <c r="G103" i="5"/>
  <c r="H103" i="5" s="1"/>
  <c r="G104" i="5"/>
  <c r="H104" i="5" s="1"/>
  <c r="H105" i="5"/>
  <c r="G4" i="5"/>
  <c r="H4" i="5" s="1"/>
  <c r="G5" i="5"/>
  <c r="H5" i="5" s="1"/>
  <c r="G6" i="5"/>
  <c r="H6" i="5" s="1"/>
  <c r="G7" i="5"/>
  <c r="H7" i="5" s="1"/>
  <c r="G8" i="5"/>
  <c r="H8" i="5" s="1"/>
  <c r="G9" i="5"/>
  <c r="H9" i="5" s="1"/>
  <c r="G10" i="5"/>
  <c r="H10" i="5" s="1"/>
  <c r="G11" i="5"/>
  <c r="H11" i="5" s="1"/>
  <c r="G12" i="5"/>
  <c r="H12" i="5" s="1"/>
  <c r="G13" i="5"/>
  <c r="H13" i="5" s="1"/>
  <c r="G14" i="5"/>
  <c r="H14" i="5" s="1"/>
  <c r="G15" i="5"/>
  <c r="H15" i="5" s="1"/>
  <c r="G16" i="5"/>
  <c r="H16" i="5" s="1"/>
  <c r="G17" i="5"/>
  <c r="H17" i="5" s="1"/>
  <c r="G18" i="5"/>
  <c r="H18" i="5" s="1"/>
  <c r="G19" i="5"/>
  <c r="H19" i="5" s="1"/>
  <c r="G20" i="5"/>
  <c r="H20" i="5" s="1"/>
  <c r="G21" i="5"/>
  <c r="H21" i="5" s="1"/>
  <c r="G22" i="5"/>
  <c r="H22" i="5" s="1"/>
  <c r="G23" i="5"/>
  <c r="H23" i="5" s="1"/>
  <c r="G24" i="5"/>
  <c r="H24" i="5" s="1"/>
  <c r="G25" i="5"/>
  <c r="H25" i="5" s="1"/>
  <c r="G26" i="5"/>
  <c r="G27" i="5"/>
  <c r="H27" i="5" s="1"/>
  <c r="G28" i="5"/>
  <c r="H28" i="5" s="1"/>
  <c r="G29" i="5"/>
  <c r="H29" i="5" s="1"/>
  <c r="G30" i="5"/>
  <c r="H30" i="5" s="1"/>
  <c r="G31" i="5"/>
  <c r="H31" i="5" s="1"/>
  <c r="G32" i="5"/>
  <c r="H32" i="5" s="1"/>
  <c r="G33" i="5"/>
  <c r="H33" i="5" s="1"/>
  <c r="G34" i="5"/>
  <c r="H34" i="5" s="1"/>
  <c r="G35" i="5"/>
  <c r="H35" i="5" s="1"/>
  <c r="G36" i="5"/>
  <c r="H36" i="5" s="1"/>
  <c r="G37" i="5"/>
  <c r="H37" i="5" s="1"/>
  <c r="G38" i="5"/>
  <c r="H38" i="5" s="1"/>
  <c r="G39" i="5"/>
  <c r="H39" i="5" s="1"/>
  <c r="G40" i="5"/>
  <c r="H40" i="5" s="1"/>
  <c r="G41" i="5"/>
  <c r="H41" i="5" s="1"/>
  <c r="G42" i="5"/>
  <c r="H42" i="5" s="1"/>
  <c r="G3" i="5"/>
  <c r="H3" i="5" s="1"/>
  <c r="H43" i="5" l="1"/>
  <c r="G107" i="5"/>
  <c r="H107" i="5"/>
  <c r="G43" i="5"/>
</calcChain>
</file>

<file path=xl/connections.xml><?xml version="1.0" encoding="utf-8"?>
<connections xmlns="http://schemas.openxmlformats.org/spreadsheetml/2006/main">
  <connection id="1" name="SFBE" type="4" refreshedVersion="0" background="1">
    <webPr xml="1" sourceData="1" url="C:\Users\inver\Desktop\SFBE.xml" htmlTables="1" htmlFormat="all"/>
  </connection>
</connections>
</file>

<file path=xl/sharedStrings.xml><?xml version="1.0" encoding="utf-8"?>
<sst xmlns="http://schemas.openxmlformats.org/spreadsheetml/2006/main" count="12003" uniqueCount="919">
  <si>
    <t>Documento</t>
  </si>
  <si>
    <t>Fecha</t>
  </si>
  <si>
    <t>Factura</t>
  </si>
  <si>
    <t>Deposito_Origen</t>
  </si>
  <si>
    <t>Deposito_Destino</t>
  </si>
  <si>
    <t>Proveedor</t>
  </si>
  <si>
    <t>Articulo</t>
  </si>
  <si>
    <t>Cantidad</t>
  </si>
  <si>
    <t>Costo</t>
  </si>
  <si>
    <t>Subtotal</t>
  </si>
  <si>
    <t>Descripcion</t>
  </si>
  <si>
    <t>Impuesto_1</t>
  </si>
  <si>
    <t>Impuesto_2</t>
  </si>
  <si>
    <t>Impuesto_3</t>
  </si>
  <si>
    <t>Monto</t>
  </si>
  <si>
    <t>2/5/2022</t>
  </si>
  <si>
    <t>3/5/2022</t>
  </si>
  <si>
    <t>4/5/2022</t>
  </si>
  <si>
    <t>5/5/2022</t>
  </si>
  <si>
    <t>6/5/2022</t>
  </si>
  <si>
    <t>7/5/2022</t>
  </si>
  <si>
    <t>9/5/2022</t>
  </si>
  <si>
    <t>10/5/2022</t>
  </si>
  <si>
    <t>11/5/2022</t>
  </si>
  <si>
    <t>12/5/2022</t>
  </si>
  <si>
    <t>13/5/2022</t>
  </si>
  <si>
    <t>14/5/2022</t>
  </si>
  <si>
    <t>16/5/2022</t>
  </si>
  <si>
    <t>17/5/2022</t>
  </si>
  <si>
    <t>18/5/2022</t>
  </si>
  <si>
    <t>19/5/2022</t>
  </si>
  <si>
    <t>20/5/2022</t>
  </si>
  <si>
    <t>21/5/2022</t>
  </si>
  <si>
    <t>22/5/2022</t>
  </si>
  <si>
    <t>23/5/2022</t>
  </si>
  <si>
    <t>24/5/2022</t>
  </si>
  <si>
    <t>25/5/2022</t>
  </si>
  <si>
    <t>26/5/2022</t>
  </si>
  <si>
    <t>27/5/2022</t>
  </si>
  <si>
    <t>28/5/2022</t>
  </si>
  <si>
    <t>29/5/2022</t>
  </si>
  <si>
    <t>30/5/2022</t>
  </si>
  <si>
    <t>31/5/2022</t>
  </si>
  <si>
    <t>02052022f</t>
  </si>
  <si>
    <t>02052022sw</t>
  </si>
  <si>
    <t>02052022on</t>
  </si>
  <si>
    <t>02052022fd</t>
  </si>
  <si>
    <t>02052022vv</t>
  </si>
  <si>
    <t>03052022d</t>
  </si>
  <si>
    <t>101100000177</t>
  </si>
  <si>
    <t>3052022e</t>
  </si>
  <si>
    <t>04052022C</t>
  </si>
  <si>
    <t>01052022df</t>
  </si>
  <si>
    <t>3540037661</t>
  </si>
  <si>
    <t>05052022H</t>
  </si>
  <si>
    <t>02022022XX</t>
  </si>
  <si>
    <t>06052022I</t>
  </si>
  <si>
    <t>05052022IO</t>
  </si>
  <si>
    <t>00592</t>
  </si>
  <si>
    <t>06052022PP</t>
  </si>
  <si>
    <t>00594</t>
  </si>
  <si>
    <t>06052022A</t>
  </si>
  <si>
    <t>06052022B</t>
  </si>
  <si>
    <t>101100000181</t>
  </si>
  <si>
    <t>00593</t>
  </si>
  <si>
    <t>00593.</t>
  </si>
  <si>
    <t>06052022DP</t>
  </si>
  <si>
    <t>06052022M</t>
  </si>
  <si>
    <t>07052022N</t>
  </si>
  <si>
    <t>07052022BB</t>
  </si>
  <si>
    <t>070502022H</t>
  </si>
  <si>
    <t>00622</t>
  </si>
  <si>
    <t>09052022I</t>
  </si>
  <si>
    <t>09052022J</t>
  </si>
  <si>
    <t>09052022GH</t>
  </si>
  <si>
    <t>09052022UO</t>
  </si>
  <si>
    <t>09052022B</t>
  </si>
  <si>
    <t>101100000182</t>
  </si>
  <si>
    <t>1005202D</t>
  </si>
  <si>
    <t>10052022DX</t>
  </si>
  <si>
    <t>11052022b</t>
  </si>
  <si>
    <t>11052022x</t>
  </si>
  <si>
    <t>384003846</t>
  </si>
  <si>
    <t>12052022c</t>
  </si>
  <si>
    <t>1205</t>
  </si>
  <si>
    <t>12052022p</t>
  </si>
  <si>
    <t>12052022v</t>
  </si>
  <si>
    <t>12052022i</t>
  </si>
  <si>
    <t>125052022de</t>
  </si>
  <si>
    <t>13052022x</t>
  </si>
  <si>
    <t>13052022k</t>
  </si>
  <si>
    <t>13052022f</t>
  </si>
  <si>
    <t>13052022e</t>
  </si>
  <si>
    <t>12052022sq</t>
  </si>
  <si>
    <t>13052022h</t>
  </si>
  <si>
    <t>101100000183</t>
  </si>
  <si>
    <t>13052022p</t>
  </si>
  <si>
    <t>14052022</t>
  </si>
  <si>
    <t>14052022gr</t>
  </si>
  <si>
    <t>14052022C</t>
  </si>
  <si>
    <t>16052022b</t>
  </si>
  <si>
    <t>16052022e</t>
  </si>
  <si>
    <t>16052022vb</t>
  </si>
  <si>
    <t>16052022qw</t>
  </si>
  <si>
    <t>16052022jj</t>
  </si>
  <si>
    <t>16052022ty</t>
  </si>
  <si>
    <t>16052022cv</t>
  </si>
  <si>
    <t>16052022fr</t>
  </si>
  <si>
    <t>16052022pñ</t>
  </si>
  <si>
    <t>00665</t>
  </si>
  <si>
    <t>00663</t>
  </si>
  <si>
    <t>18052022</t>
  </si>
  <si>
    <t>18052022fñ</t>
  </si>
  <si>
    <t>18052022ee</t>
  </si>
  <si>
    <t>18052022w</t>
  </si>
  <si>
    <t>18052022d</t>
  </si>
  <si>
    <t>084319507</t>
  </si>
  <si>
    <t>084319508</t>
  </si>
  <si>
    <t>19052022w</t>
  </si>
  <si>
    <t>19052022c</t>
  </si>
  <si>
    <t>20001867</t>
  </si>
  <si>
    <t>00663..</t>
  </si>
  <si>
    <t>19052022n</t>
  </si>
  <si>
    <t>20052022g</t>
  </si>
  <si>
    <t>2005202yj</t>
  </si>
  <si>
    <t>20052022ub</t>
  </si>
  <si>
    <t>20052022qe</t>
  </si>
  <si>
    <t>101100000187</t>
  </si>
  <si>
    <t>20052022h</t>
  </si>
  <si>
    <t>21052022D</t>
  </si>
  <si>
    <t>210522</t>
  </si>
  <si>
    <t>23052022SS</t>
  </si>
  <si>
    <t>23052022TV</t>
  </si>
  <si>
    <t>23052022j</t>
  </si>
  <si>
    <t>23022022i</t>
  </si>
  <si>
    <t>23052022vc</t>
  </si>
  <si>
    <t>23052022vc.</t>
  </si>
  <si>
    <t>24052022</t>
  </si>
  <si>
    <t>24052022a</t>
  </si>
  <si>
    <t>00701</t>
  </si>
  <si>
    <t>25052022A</t>
  </si>
  <si>
    <t>25052022fx</t>
  </si>
  <si>
    <t>25052022tt</t>
  </si>
  <si>
    <t>25052022</t>
  </si>
  <si>
    <t>084320051</t>
  </si>
  <si>
    <t>26052022FI</t>
  </si>
  <si>
    <t>00663...</t>
  </si>
  <si>
    <t>27052022c</t>
  </si>
  <si>
    <t>27052022z</t>
  </si>
  <si>
    <t>27052022l</t>
  </si>
  <si>
    <t>27052022ll</t>
  </si>
  <si>
    <t>27052022si</t>
  </si>
  <si>
    <t>27052022r</t>
  </si>
  <si>
    <t>17052022hi</t>
  </si>
  <si>
    <t>27052022x</t>
  </si>
  <si>
    <t>26052022d</t>
  </si>
  <si>
    <t>28052022</t>
  </si>
  <si>
    <t>28052022c</t>
  </si>
  <si>
    <t>260520x2xx</t>
  </si>
  <si>
    <t>3640039683</t>
  </si>
  <si>
    <t>30052022H</t>
  </si>
  <si>
    <t>30052022CI</t>
  </si>
  <si>
    <t>30052022O</t>
  </si>
  <si>
    <t>101100000196</t>
  </si>
  <si>
    <t>30052022G</t>
  </si>
  <si>
    <t>31052022E</t>
  </si>
  <si>
    <t>31052022</t>
  </si>
  <si>
    <t>Almacen Hoyada*</t>
  </si>
  <si>
    <t>INSUMOS</t>
  </si>
  <si>
    <t>N/A</t>
  </si>
  <si>
    <t>AUTOMERCADO EXPRESS 2707 C.A.</t>
  </si>
  <si>
    <t>HIPER MODELO, C.A.</t>
  </si>
  <si>
    <t>LUNCHERIA Y PANADERIA ROMA C.A</t>
  </si>
  <si>
    <t>PEPSI-COLA VENEZUELA, C.A.</t>
  </si>
  <si>
    <t>BUENO Y BARATO</t>
  </si>
  <si>
    <t>CENTRO DE DISTRIBUCIONES FRANCIS C.A.</t>
  </si>
  <si>
    <t>OFERTA BIG</t>
  </si>
  <si>
    <t>LECHE COMPLETA UHT 1 LT PURISIMA</t>
  </si>
  <si>
    <t>LECHE DESLACTOSADA UHT 1 LT PURISIMA</t>
  </si>
  <si>
    <t>HARINA DE MAIZ 1 KG PAN</t>
  </si>
  <si>
    <t>FRIJOL BLANCO 500 GR PANTERA</t>
  </si>
  <si>
    <t>CARAOTAS NEGRAS 500 GR PANTERA</t>
  </si>
  <si>
    <t>FRIJOL PICO NEGRO  500GR   PANTERA</t>
  </si>
  <si>
    <t>AZUCAR MONTALBAN PLASTICO 1 KG</t>
  </si>
  <si>
    <t>GALLETA 250 GR MARIA SELECTA</t>
  </si>
  <si>
    <t>CASABE 4 UND SOL DE CARABOBO</t>
  </si>
  <si>
    <t>POLLO ENTERO KG</t>
  </si>
  <si>
    <t>MOLIDA ECONOMICA KG</t>
  </si>
  <si>
    <t>HIGADO DE RES KG</t>
  </si>
  <si>
    <t>ALAS DE POLLO KG</t>
  </si>
  <si>
    <t>MUSLO DE POLLO KG.</t>
  </si>
  <si>
    <t>HIGADO DE POLLO KG</t>
  </si>
  <si>
    <t>MOLLEJA DE POLLO KG</t>
  </si>
  <si>
    <t>CHORIZO MIXTO AJO Y AHUM (CARNICO)</t>
  </si>
  <si>
    <t>BISTEK DE SOLOMO KG</t>
  </si>
  <si>
    <t>CARNE PARA GUISAR KG</t>
  </si>
  <si>
    <t>BISTEK CARNE PRIMERA KG</t>
  </si>
  <si>
    <t>MILANESA DE POLLO EMPANIZADA LA GRANJA KG</t>
  </si>
  <si>
    <t>NUGGETS DE POLLO LA GRANJA KG.</t>
  </si>
  <si>
    <t>HAMB POLLO EMP LA GRANJA KG</t>
  </si>
  <si>
    <t>SALCH/POLACA POLLO DON RAMON KG.</t>
  </si>
  <si>
    <t>QUESO DURO LLANERO KG.</t>
  </si>
  <si>
    <t>QUESO MOZZARELLA VICTORIA KG</t>
  </si>
  <si>
    <t>QUESO MOZARELLA DIVINA PASTORA KG</t>
  </si>
  <si>
    <t>JAMON ESPALDA CAHUVENCA</t>
  </si>
  <si>
    <t>JAMON DE ESPALDA RICCI KG</t>
  </si>
  <si>
    <t>JAMON AHUM AREP SERVIPORK KG</t>
  </si>
  <si>
    <t>QUESO GOUDA AGUA LINDA KG (PASTORA)</t>
  </si>
  <si>
    <t>QUESO AMARILLO IMPERIAL KG (DIVINA PASTORA)</t>
  </si>
  <si>
    <t>QUESO AMARILLO CALICANTO KG</t>
  </si>
  <si>
    <t>MORTADELA ESPECIAL DE POLLO 1 KG LO MIO</t>
  </si>
  <si>
    <t>MORTADELA DE POLLO DON RAMON 900 GR</t>
  </si>
  <si>
    <t>QUESO AMARILLO MAASDAM KG (LUCERO)</t>
  </si>
  <si>
    <t>QUESO LLANERO RALLADO KG</t>
  </si>
  <si>
    <t>QUESO GUAYANES KG</t>
  </si>
  <si>
    <t>B.E.S 1 LT CENTAURO</t>
  </si>
  <si>
    <t>BEBIDA ESPIRITUOSA 1 LT RY</t>
  </si>
  <si>
    <t>BEBIDA ESPIRITUOSA SECA 1 LT EL PAJARITO</t>
  </si>
  <si>
    <t>LECHE EN POLVO COMPLETA 400GR SAN SIMON</t>
  </si>
  <si>
    <t>LECHE EN POLVO 400 GR LA RENDIDORA/MONTAÑA FRESCA</t>
  </si>
  <si>
    <t>CAFE MOLIDO 250GR AL VACIO 100%   CAFE AMANECER</t>
  </si>
  <si>
    <t>MOSTAZA TETERO 285GR EUREKA</t>
  </si>
  <si>
    <t>MOSTAZA PREPARADA IBERIA 250 G</t>
  </si>
  <si>
    <t>MOSTAZA 195 GR HEINZ</t>
  </si>
  <si>
    <t>LECHE EN POLVO 125GR SAN SIMON</t>
  </si>
  <si>
    <t>CAFE 200 GR LA PROTECTORA</t>
  </si>
  <si>
    <t>KETCHUP PAMPERO 198 GR</t>
  </si>
  <si>
    <t>VAINILLA NEGRA 500 GR MEDITERRANEO</t>
  </si>
  <si>
    <t>SAMBA DE FRESA 32GR NESTLE  SAVOY</t>
  </si>
  <si>
    <t>SAMBA DE CHOCOLATE 32 GR NESTLE SAVOY</t>
  </si>
  <si>
    <t>ARROZ EXCELENTE 1KG SANTONI</t>
  </si>
  <si>
    <t>ACEITE SOYA 500GR VATEL</t>
  </si>
  <si>
    <t>CHEETOS BOLIQUESO 110 GR FRITO LAY</t>
  </si>
  <si>
    <t>CHEETOS HORNEADOS MEGA PUFFS 110GR FRITO LAY</t>
  </si>
  <si>
    <t>PAPAS RUFFLES ORIGINAL 125 GR FRITO LAY</t>
  </si>
  <si>
    <t>TORTILLAS JACKS SABOR A QUESO 190GR FRITO LAY</t>
  </si>
  <si>
    <t>PAPEL SUAVECITO GOOD.</t>
  </si>
  <si>
    <t>PAPEL SUTIL PREMIUM 4 ROLLOS 260 HOJAS MANPA</t>
  </si>
  <si>
    <t>PAPEL SUTIL PREMIUM 4 ROLLOS 400 HOJAS MANPA</t>
  </si>
  <si>
    <t>PAPEL HIGIENICO X2 PAPIA</t>
  </si>
  <si>
    <t>MASA FACIL #4 500GR LISOL</t>
  </si>
  <si>
    <t>MASA FACIL #3 C/S 500GM LISOL</t>
  </si>
  <si>
    <t>GALLETA MARIA LA TRADICIONAL 200GR GALLETERA CARABOBO</t>
  </si>
  <si>
    <t>ACEITE DE SOYA 700 ML DORADO</t>
  </si>
  <si>
    <t>HARINA DE TRIGO LEUDANTE 1 KG BLANCAFLOR</t>
  </si>
  <si>
    <t>HARINA DE TRIGO TODO USO 1 KG BLANCAFLOR</t>
  </si>
  <si>
    <t>COMBO DE 4 PANES CAMPESINITO</t>
  </si>
  <si>
    <t>BESITO DE COCO</t>
  </si>
  <si>
    <t>PAN DE HAMBURGUESA Y PERRO POR KG</t>
  </si>
  <si>
    <t>COMBO 3 PANES SEMI DULCE</t>
  </si>
  <si>
    <t>COMBO DE PAN DE PERRO 16 UND</t>
  </si>
  <si>
    <t>COMBO PAN PIÑITA</t>
  </si>
  <si>
    <t>TORTA DE PAN</t>
  </si>
  <si>
    <t>CAMBUR EL CENTRO KG</t>
  </si>
  <si>
    <t>BOLSA 40KG BASURA TRANSPARENTE</t>
  </si>
  <si>
    <t>ACEITE DE ONOTO 1LT MODELO</t>
  </si>
  <si>
    <t>BANDEJA ANIME LLANA (A) (PRODUCCION) 1X500</t>
  </si>
  <si>
    <t>MILANESA DE POLLO KG.</t>
  </si>
  <si>
    <t>QUESO RICOTTA SIN SAL KG</t>
  </si>
  <si>
    <t>SALCHICHA POLLO WIENER PRODALVA KG</t>
  </si>
  <si>
    <t>SUERO DE LECHE 910 GR CREMOSO LA DIVINA PASTORA</t>
  </si>
  <si>
    <t>REFRESCO 1.5LT GOLDEN KOLITA</t>
  </si>
  <si>
    <t>REFRESCO 1.5LT GOLDEN UVA</t>
  </si>
  <si>
    <t>REFRESCO 1.5LT GOLDEN PIÑA</t>
  </si>
  <si>
    <t>PROMOCION DE FIN DE SEMANAN PEPSI 2 LT SABOR ORIGINAL</t>
  </si>
  <si>
    <t>REFRESCO 2LT 7UP</t>
  </si>
  <si>
    <t>GATORADE FRUTAS TROPICALES 500ML PEPSICO</t>
  </si>
  <si>
    <t>AGUA MINERAL LIBRE DE SODIO 600ML MINALBA</t>
  </si>
  <si>
    <t>AGUA MINERAL LIBRE DE SODIO 1.5LTS MINALBA</t>
  </si>
  <si>
    <t>TOMATE KG.</t>
  </si>
  <si>
    <t>PLATANO KG (EXPRESS 2707,MODELO,EXQUISITECES)</t>
  </si>
  <si>
    <t>REPOLLO BLANCO KG</t>
  </si>
  <si>
    <t>CEBOLLA BLANCA KG</t>
  </si>
  <si>
    <t>CILANTRO KG</t>
  </si>
  <si>
    <t>CEBOLLIN KG</t>
  </si>
  <si>
    <t>AJI DULCE KG</t>
  </si>
  <si>
    <t>CIGARRO VICEROY GRANDE</t>
  </si>
  <si>
    <t>CIGARROS UNIVERSAL</t>
  </si>
  <si>
    <t>BELMONT PEQUEÑO</t>
  </si>
  <si>
    <t>POLVO PARA HORNEAR  1KG     CAROLESEN</t>
  </si>
  <si>
    <t>ESMALTE BRILLO COLOR BODY PHILOSOPHY</t>
  </si>
  <si>
    <t>AVENA EN HOJUELAS POR KG SABOR.</t>
  </si>
  <si>
    <t>TE VERDE PESABLE KG  SABOR</t>
  </si>
  <si>
    <t>SALSA PARA PASTAS POR KG SABOR.</t>
  </si>
  <si>
    <t>ONOTO MOLIDO POR KG SABOR</t>
  </si>
  <si>
    <t>CARMENCITA POR KG SABOR</t>
  </si>
  <si>
    <t>COLOR POR KG SABOR.</t>
  </si>
  <si>
    <t>AJO,CEBOLLA Y PEREJIL POR KG SABOR</t>
  </si>
  <si>
    <t>MINI CHOCOCANDY POR KG SABOR.</t>
  </si>
  <si>
    <t>LLUVIA DE CARNAVAL ALARGADA KG PESABLE</t>
  </si>
  <si>
    <t>GELATINA SIN SABOR POR KG SABOR</t>
  </si>
  <si>
    <t>CACAO POR KG SABOR</t>
  </si>
  <si>
    <t>BASE DE HELADO VARIADOS POR KG SABOR</t>
  </si>
  <si>
    <t>CANELA EN RAMA POR KG SABOR.</t>
  </si>
  <si>
    <t>CLAVITOS POR KG SABOR</t>
  </si>
  <si>
    <t>LEVADURA INSTANTANEA 500 GR MAGEST</t>
  </si>
  <si>
    <t>ESENCIA 60ML VAINILLA NEGRA FLAVOR.</t>
  </si>
  <si>
    <t>ESENCIA 60ML VAINILLA BLANCA  FLAVORS.</t>
  </si>
  <si>
    <t>AJINOMOTO POR KG EXPRESS</t>
  </si>
  <si>
    <t>PATAS DE POLLO KG</t>
  </si>
  <si>
    <t>ESMALTE ENDURECEDOR 14 ML VARIADOS  VALMY</t>
  </si>
  <si>
    <t>ESMALTE DE UÑAS 25ML LA CHINA</t>
  </si>
  <si>
    <t>PINTURA LA CHINA PEQUEÑA 12ML VARIADAS LA CHINA</t>
  </si>
  <si>
    <t>RUBOR DOBLE MATTES     S.F.R COLOR</t>
  </si>
  <si>
    <t>BRILLO LABIAL BODY CHUPETA</t>
  </si>
  <si>
    <t>MASCARA PESTAÑAS  COLOSAL</t>
  </si>
  <si>
    <t>BRILLO LABIAL CHUPETA MIS BETTY</t>
  </si>
  <si>
    <t>BRILLO MAGICO FRESA BODY PHILOSOPHY</t>
  </si>
  <si>
    <t>RELOJ  ANALOGICO  DE  DAMA</t>
  </si>
  <si>
    <t>RELOJ DAMA NUEVO DIGITAL</t>
  </si>
  <si>
    <t>RELOJ DAMA MANZANA TOUCH SCREEN</t>
  </si>
  <si>
    <t>RELOJ DAMA CORREA PLASTICA FOSSIL</t>
  </si>
  <si>
    <t>BRILLO MAGIC LIPGLOSS LAZO/CORAZON CANDY</t>
  </si>
  <si>
    <t>BRILLO LABIAL CON LLAVERO GLITTER FLIP</t>
  </si>
  <si>
    <t>LECHE EN POLVO LA CAMPIÑA 900GR PARMALAT</t>
  </si>
  <si>
    <t>KONGA SABOR A NARANJA 30G UND</t>
  </si>
  <si>
    <t>KONGA 30 GR SABOR A LIMON</t>
  </si>
  <si>
    <t>KONGA SABOR A MORA 30GR</t>
  </si>
  <si>
    <t>KONGA SABOR PARCHITA 30 GR</t>
  </si>
  <si>
    <t>RIKESA QUESO CHEDDAR ORIGINAL 200 GR RIKESA</t>
  </si>
  <si>
    <t>KETCHUP PAMPERO 397 GR</t>
  </si>
  <si>
    <t>MAYONESA 445GR KRAFT</t>
  </si>
  <si>
    <t>MAYONESA 445 GR KRAYS</t>
  </si>
  <si>
    <t>TOALLA WAYZ-ALL 8UND PLATINIUM NOCTURNA</t>
  </si>
  <si>
    <t>TOALLA POST PARTO DIURNO 10UND WANITA</t>
  </si>
  <si>
    <t>TOALLAS ULTRAFINO WAYS-ALL PLATINUM 8UNID</t>
  </si>
  <si>
    <t>(ORIGINAL)TOALLAS SANITARIA 10 UND NORMAL KOTEX</t>
  </si>
  <si>
    <t>TOALLAS SANITARIAS 10 UND TANS</t>
  </si>
  <si>
    <t>COLONIA ROSADA 100ML MELODY</t>
  </si>
  <si>
    <t>CREMA DENTAL TANS FRESA 2-6 AÑOS</t>
  </si>
  <si>
    <t>VIKI-VIKI PARA TEÑIR ROPA 15GR NEGRO.</t>
  </si>
  <si>
    <t>TALCO HIGIENICO ORTO-BORICO FRAGANCIA VAINILLA 60GR</t>
  </si>
  <si>
    <t>PERFUME SPRAY VARIADOS 35ML TUBITO</t>
  </si>
  <si>
    <t>ESMALTE BRILLANTE BODY PHILOSOPHY</t>
  </si>
  <si>
    <t>KIT SENSILLO CADENA Y ZARCILLOS LIBERTY</t>
  </si>
  <si>
    <t>COMBO DE TOPITOS X 3</t>
  </si>
  <si>
    <t>LIGAS PARA CABELLO INFANTIL TPU/CAY</t>
  </si>
  <si>
    <t>PESTAÑAS M.A.C POR PUNTO 8MM/10MM/12MM/14MM</t>
  </si>
  <si>
    <t>STIKER ETIQUETA PARA UÑAS JOYFUL NAIL FORMAS VARIADAS.</t>
  </si>
  <si>
    <t>PERFUME SPRAY 52ML FRAGANCIAS VARIADAS</t>
  </si>
  <si>
    <t>PESTAÑAS POR PUNTO MOMBRAY 10MM/14MM</t>
  </si>
  <si>
    <t>PINZAS P/CABELLO 48 UNDS HUNFAFA BOBBY PINS</t>
  </si>
  <si>
    <t>PESTAÑAS CLINIQUE POR PUNTO</t>
  </si>
  <si>
    <t>LAPIZ BLANCO/NEGRO M.A.C</t>
  </si>
  <si>
    <t>POLVO NAILEN # 7 14 GR</t>
  </si>
  <si>
    <t>PEGA PARA UÑAS 10G BYB</t>
  </si>
  <si>
    <t>SALCHICHA HOT DOG LARANJAL KG</t>
  </si>
  <si>
    <t>ROLLOS DE BALANZAS  UND USO INT</t>
  </si>
  <si>
    <t>ROLLO DE IMPRESORA FISCAL UND USO INT</t>
  </si>
  <si>
    <t>BOLSAS DE 2KG CON ASAS MILLAR</t>
  </si>
  <si>
    <t>SANGRIA MALPORTADA 1.75 LT</t>
  </si>
  <si>
    <t>LLUVIA DE MANI POR KG SABOR</t>
  </si>
  <si>
    <t>MANI SALADO POR KG SABOR.</t>
  </si>
  <si>
    <t>MANI GARRAPIÑADO POR KG SABOR.</t>
  </si>
  <si>
    <t>MANI SURTIDO POR KG SABOR A GRANEL</t>
  </si>
  <si>
    <t>MANI CON AJONJOLI POR KG SABOR</t>
  </si>
  <si>
    <t>MANI NATURAL SIN SAL PESABLE KG SABOR.</t>
  </si>
  <si>
    <t>LLUVIA DE CHOCOLATE POR KG SABOR.</t>
  </si>
  <si>
    <t>COMINO POR KG SABOR</t>
  </si>
  <si>
    <t>AJO MOLIDO POR KG SABOR</t>
  </si>
  <si>
    <t>FLOR DE JAMAICA POR KG SABOR</t>
  </si>
  <si>
    <t>ANIS DULCE POR KG SABOR</t>
  </si>
  <si>
    <t>SABROSEADOR POR KG SABOR.</t>
  </si>
  <si>
    <t>CUBITO POR KG SABOR.</t>
  </si>
  <si>
    <t>ADOBO POR KG SABOR</t>
  </si>
  <si>
    <t>GELATINA SABORES POR KG SABOR</t>
  </si>
  <si>
    <t>LENTEJA BEBE 500 GR PANTERA</t>
  </si>
  <si>
    <t>MAIZ PARA COTUFA 500 GR AMARILLO PANTERA</t>
  </si>
  <si>
    <t>AVENA EN HOJUELAS 400GR PANTERA</t>
  </si>
  <si>
    <t>CHISKESITOS 145 GR MUNCHY</t>
  </si>
  <si>
    <t>TOCINETIKAS PICANTE 40 GR  MUNCHY</t>
  </si>
  <si>
    <t>TOCINETIKAS DE QUESO 40GR MUNCHY</t>
  </si>
  <si>
    <t>TOCINETIKAS ORIGINAL 40 GR  MUNCHY</t>
  </si>
  <si>
    <t>KESITOS 85 GR MUNCHY</t>
  </si>
  <si>
    <t>GALLETAS 192 GR VAINILLA CHARMY</t>
  </si>
  <si>
    <t>VINAGRE 500 ML EUREKA</t>
  </si>
  <si>
    <t>VINAGRE 1ML  MAVESA</t>
  </si>
  <si>
    <t>ACEITE VEGETAL 1 LT VATEL</t>
  </si>
  <si>
    <t>ACEITE 1 LT VATEL SOYA</t>
  </si>
  <si>
    <t>MARGARINA 500GR NELLY</t>
  </si>
  <si>
    <t>MARGARINA 250GR NELLY</t>
  </si>
  <si>
    <t>MAVESA MARGARINA 250GR</t>
  </si>
  <si>
    <t>AZUCAR 500 GR DERCONDE</t>
  </si>
  <si>
    <t>SANGRIA VINO TINTO 1.75 LT CAROREÑA</t>
  </si>
  <si>
    <t>ANIS 1.00 L CARTUJO</t>
  </si>
  <si>
    <t>CERVEZA POLAR TIPO PILSEN NR 355ML</t>
  </si>
  <si>
    <t>CARNE PARA MECHAR KG</t>
  </si>
  <si>
    <t>ENVOPLAST 1500 METROS (PROVEDURIA)</t>
  </si>
  <si>
    <t>HARINA DE TRIGO ESPECIAL ATLAS 45KG</t>
  </si>
  <si>
    <t>HUEVOS 1/2 CARTON</t>
  </si>
  <si>
    <t>MORTADELA  ESPECIAL 500 GR DON DIEGO</t>
  </si>
  <si>
    <t>LAGARTO CON HUESO KG</t>
  </si>
  <si>
    <t>PASTA DE CHORIZO CRIOLLO KG</t>
  </si>
  <si>
    <t>REFRESCO 1.5LT 7UP</t>
  </si>
  <si>
    <t>REFRESCO 2LT GOLDEN KOLITA</t>
  </si>
  <si>
    <t>JUGO DURAZNO PET 500ML YUKERY</t>
  </si>
  <si>
    <t>REFRESCO 1LT PEPSI-COLA</t>
  </si>
  <si>
    <t>REFRESCO 1LT GOLDEN NARANJA</t>
  </si>
  <si>
    <t>RECARGA PEPSI COLA 1.25 LT</t>
  </si>
  <si>
    <t>PASTAS DETALLADA POR KG</t>
  </si>
  <si>
    <t>GALLETAS DE SODA 240 GR PUIG</t>
  </si>
  <si>
    <t>GALLETAS CLUB SOCIAL INTEGRAL 6 UNID 26GR NABISCO</t>
  </si>
  <si>
    <t>GALLETA KRAKERS BRAN BELVITA 234GR NABISCO.</t>
  </si>
  <si>
    <t>GALLETA BELVITA HONY BRAN 9-S 252GR NABISCO</t>
  </si>
  <si>
    <t>GALLETA SODA PREMIUM 6 UND NABISCO</t>
  </si>
  <si>
    <t>GALLETA CHIPS AHOY 6S ORIGINAL 168GR NABISCO</t>
  </si>
  <si>
    <t>PALITOS DE PAPA CEBOLLA Y PEREJIL 60GR COMETIN</t>
  </si>
  <si>
    <t>PALITOS DE PAPA 60GR COMETIN</t>
  </si>
  <si>
    <t>CHISKESITOS XXL 450 GR MUNCHY</t>
  </si>
  <si>
    <t>AZUCARADAS 500 GR MAIZORITOS</t>
  </si>
  <si>
    <t>CEREAL 500 GR CRONCH FLAKES MAIZORITOS</t>
  </si>
  <si>
    <t>CEREAL ABECITOS 240 GR  MAIZORITOS</t>
  </si>
  <si>
    <t>POP CRONCH CHOCOLATE 240GR MAIZORITOS</t>
  </si>
  <si>
    <t>CEREAL FRUTY AROS 240GR MAIZORITOS</t>
  </si>
  <si>
    <t>CHOCO SAFARI 240 GR MAIZORITOS</t>
  </si>
  <si>
    <t>AVENA AROS ORIGINAL 200 GR MAIZORITOS</t>
  </si>
  <si>
    <t>CEREAL AZUCARADAS 240GR MAIZORITOS</t>
  </si>
  <si>
    <t>AVENA AROS CANELA 200 GR MAIZORITOS</t>
  </si>
  <si>
    <t>CEREAL FLIPS 220GR DULCE DE LECHE</t>
  </si>
  <si>
    <t>CEREAL FLIPS 220GR CHOCOLATE</t>
  </si>
  <si>
    <t>HARINA DE TRIGO TODO USO 1 KG RONCO</t>
  </si>
  <si>
    <t>LENTEJAS PANTERA 900GR</t>
  </si>
  <si>
    <t>SAL REFINADA 1 KG CELESTIAL (AZUL)</t>
  </si>
  <si>
    <t>MARGARINA LA MISERICORDIA 227GR</t>
  </si>
  <si>
    <t>MARGARINA 454 GR MIRASOL</t>
  </si>
  <si>
    <t>ACEITE DE SOYA 828ML IMPERIAL</t>
  </si>
  <si>
    <t>ACEITE 900ML SOYA CONCORDIA</t>
  </si>
  <si>
    <t>ACEITE VEGETAL 850 ML FRITO LISTO</t>
  </si>
  <si>
    <t>PAPEL ROSAL PLUS 4ROLLOS 215 HOJAS</t>
  </si>
  <si>
    <t>PAPEL ROSAL PLUS VINO TINTO 300H X 4ROLLOS</t>
  </si>
  <si>
    <t>PAPEL HIGIENICO 4ROLLOS PERFUME PAPIA</t>
  </si>
  <si>
    <t>PAPEL ROSAL PLUS  400 HOJAS 4ROLLOS</t>
  </si>
  <si>
    <t>JABON EN POLVO 900 GR LAVANDA SILVESTRE VALE</t>
  </si>
  <si>
    <t>JABON EN POLVO 400 GR SURTIDO VALE</t>
  </si>
  <si>
    <t>DETERGENTE 330GR TRAS BY SUPREMO</t>
  </si>
  <si>
    <t>JABON EN POLVO 400 GR MULTIUSO PREMIO</t>
  </si>
  <si>
    <t>ULTRA CLORO 946 ML BLANQUEADOR SATELITE</t>
  </si>
  <si>
    <t>MARGARINA CON SAL 500GR DELINE SADIA</t>
  </si>
  <si>
    <t>DETERGENTE EN POLVO 500 GR LIMON ALIVE</t>
  </si>
  <si>
    <t>DETERGENTE 1 KG LIMON ALIVE</t>
  </si>
  <si>
    <t>LIMON KG</t>
  </si>
  <si>
    <t>PIMENTON KG</t>
  </si>
  <si>
    <t>NARANJA CRIOLLA KG</t>
  </si>
  <si>
    <t>PAPA KG</t>
  </si>
  <si>
    <t>ZANAHORIA  KG</t>
  </si>
  <si>
    <t>PATA DE RES UND</t>
  </si>
  <si>
    <t>GALLETA CHOCOLATE 192 GR CHARMY CALEDONIA</t>
  </si>
  <si>
    <t>GALLETAS 192 GR CHARMY MOKA</t>
  </si>
  <si>
    <t>GALLETA NARANJA IMPERIAL 192 GR CHARMY</t>
  </si>
  <si>
    <t>GALLETA FRESA 192 GR CHARMY</t>
  </si>
  <si>
    <t>GALLETA MARIA 252GR CALEDONIA PREMIUM</t>
  </si>
  <si>
    <t>MARILU DE CHOCOLATE 216GR GALLETAS  PUIG</t>
  </si>
  <si>
    <t>GALLETA KATY VAINILLA 4 UND</t>
  </si>
  <si>
    <t>MAYONESA 175GR MAVESA</t>
  </si>
  <si>
    <t>SARDINA EN SALSA DE TOMATE 170GR INCOSA</t>
  </si>
  <si>
    <t>SARDINA SALSA ITALIANA 170 GR EMPERATRIZ</t>
  </si>
  <si>
    <t>SARDINA EN ACEITE VEGETAL 170GR INCOSA</t>
  </si>
  <si>
    <t>FLIPS CHOCOLATE 120GR   ALFONZO RIVAS</t>
  </si>
  <si>
    <t>FLIPS  DULCE DE  LECHE  120 GR  ALFONZO RIVAS</t>
  </si>
  <si>
    <t>TORONTO DETALLADO</t>
  </si>
  <si>
    <t>GALLETAS TIP TOP LIMON CALEDONIA</t>
  </si>
  <si>
    <t>GALLETAS TIPTOP MANI 80GR CALEDONIA</t>
  </si>
  <si>
    <t>GALAK TUBITO 16 GR NESTLE</t>
  </si>
  <si>
    <t>MINI CARRE AVELLANA 25 GR SAVOY</t>
  </si>
  <si>
    <t>CARRE AVELLANAS 100GR NESTLE SAVOY</t>
  </si>
  <si>
    <t>JABON FLOR DE YPE 85 GR VARIADO</t>
  </si>
  <si>
    <t>COMBO OFERTA 3 HARMONY</t>
  </si>
  <si>
    <t>JABON DERMOLIMPIADORA 80GR PURO AVENA</t>
  </si>
  <si>
    <t>SUPREMO MULTIUSO BARRA 100 GR LIMON</t>
  </si>
  <si>
    <t>BELMONT GRANDE</t>
  </si>
  <si>
    <t>PALL MALL GRANDE</t>
  </si>
  <si>
    <t>PALL MALL PEQUEÑO</t>
  </si>
  <si>
    <t>CLORO PARA USO INTERNO 1 LITRO</t>
  </si>
  <si>
    <t>DESINFECTANTE USO INTERNO 1 LITRO</t>
  </si>
  <si>
    <t>ARROZ TRADICIONAL 1 KG MARY</t>
  </si>
  <si>
    <t>MILANESA DE RES EMPANIZADA LA GRANJA KG</t>
  </si>
  <si>
    <t>ESPALDA AHUMADA AREPERO RICCI</t>
  </si>
  <si>
    <t>JAMON AREPERO DON DIEGO KG</t>
  </si>
  <si>
    <t>JAMON DE PIERNA RICCI KG</t>
  </si>
  <si>
    <t>PASTA CORTA DEDAL 1 KG PREMUIM RONCO</t>
  </si>
  <si>
    <t>PASTA EXTRA 1 KG PLUMA CAPRI</t>
  </si>
  <si>
    <t>PASTA EXTRA 1 KG ESPECIAL DEDAL CAPRI</t>
  </si>
  <si>
    <t>PASTA EXTRA ESPECIAL DEDALITO 1 KG CAPRI</t>
  </si>
  <si>
    <t>PASTA EXTRA 1 KG ESPECIAL VERMICELLI CAPRI</t>
  </si>
  <si>
    <t>PASTA PREMIUM VERMICELLI 1 KG CAPRI</t>
  </si>
  <si>
    <t>PASTA PREMIUM VERMICELLI 1 KG MARY</t>
  </si>
  <si>
    <t>PASTA PREMIUM PLUMITA  500 GR CAPRI</t>
  </si>
  <si>
    <t>PASTA PLUMA 500GR PREMIUM RONCO</t>
  </si>
  <si>
    <t>LENTEJAS 500 GR PANTERA</t>
  </si>
  <si>
    <t>ARVEJA 500 GR VERDE PARTIDA PANTERA</t>
  </si>
  <si>
    <t>ARVEJA 500 GR AMARILLAS PARTIDAS PANTERA.</t>
  </si>
  <si>
    <t>CARAOTA NEGRA 900GR PANTERA</t>
  </si>
  <si>
    <t>AVENA EN HOJUELAS 800GR PANTERA</t>
  </si>
  <si>
    <t>CREMA DE ARROZ BOLSA 450GR MARY</t>
  </si>
  <si>
    <t>WAFER SURTIDO 78 GR BAUDUCO</t>
  </si>
  <si>
    <t>CARBON VEGETAL 1.5 KG LARA</t>
  </si>
  <si>
    <t>MASA FACIL #3 1 KG LISOL</t>
  </si>
  <si>
    <t>MASA FACIL #4 1 KG LISOL</t>
  </si>
  <si>
    <t>CAFE 200GR CALIDAD EXTRA KALDI</t>
  </si>
  <si>
    <t>CAFE GOURMET 200GR GRANO DE MONTAÑA</t>
  </si>
  <si>
    <t>QUESO CHEDDAR DALVITO 200GR GENICA</t>
  </si>
  <si>
    <t>COMBO X3 SALSA 777 PROMO 150 ML</t>
  </si>
  <si>
    <t>CUBITO DETALLADO</t>
  </si>
  <si>
    <t>SOPA DE POLLO CON FIDEOS 62GR MAGGI</t>
  </si>
  <si>
    <t>CHOCOLATE CON LECHE 30GR NESTLE SAVOY</t>
  </si>
  <si>
    <t>CHOCOLATE CRICRI 27 GR SAVOY</t>
  </si>
  <si>
    <t>ANIS  1LT BANDERA</t>
  </si>
  <si>
    <t>VODKA BAJO CERO MARACUYA 0.70LTS</t>
  </si>
  <si>
    <t>CERVEZA 222 ML RET PILSEN POLAR</t>
  </si>
  <si>
    <t>RON AÑEJO 0.75 L PAMPERO ORO</t>
  </si>
  <si>
    <t>LICOR SECO 1LT HABANERO AÑEJADO</t>
  </si>
  <si>
    <t>RON CARIBU GOLD 40G.L SUPERIOR</t>
  </si>
  <si>
    <t>VINO FRIZZANTE MANZANA  0.750 ML TENTACION</t>
  </si>
  <si>
    <t>WHISKY 0.70 L OLD 63</t>
  </si>
  <si>
    <t>WHISKY 0.70 L CLANDESTINO</t>
  </si>
  <si>
    <t>MASCARILLA NEGRA KINGS</t>
  </si>
  <si>
    <t>TOALLAS HUMEDAS BABY ALOE VERA 50UND OKI</t>
  </si>
  <si>
    <t>TOALLITAS HUM BABY 72 UND OKY</t>
  </si>
  <si>
    <t>TOALLAS HUMEDAS BABY 50UND MANZANILLA OKI</t>
  </si>
  <si>
    <t>AFEITADORA DESECHABLE MATURBE-3</t>
  </si>
  <si>
    <t>AFEITADORA X 3 MATURBE-3 DESECHABLE</t>
  </si>
  <si>
    <t>ROLL-ON 24H FOR MEN FRESH 90GR EVERY NIGHT</t>
  </si>
  <si>
    <t>ROLL-ON 24H FOR MEN SPORT 90GR EVERY NIGHT</t>
  </si>
  <si>
    <t>DESODORANTE BIO NATURELLE  90GR EVERY NIGHT</t>
  </si>
  <si>
    <t>DESODORANTE BIO SPRING FRESH 90GR EVERY NIGHT</t>
  </si>
  <si>
    <t>JABON PANELA 200 GR TRAD FLORAL LAS LLAVES</t>
  </si>
  <si>
    <t>JABON TRADICIONAL 250 G FLORAL LAS LLAVES</t>
  </si>
  <si>
    <t>ALGODON 25 GR HIDEVEN HIDROFILO</t>
  </si>
  <si>
    <t>DESODORANTE  SPEED STICK 9 GR X 2 EN CREMA</t>
  </si>
  <si>
    <t>DESODORANTE CREMA 9GR X2 TALC LADY SPEED STICK</t>
  </si>
  <si>
    <t>TRATAMIENTO REPARACION INTENSIVA  27ML  NUTRIBELA10</t>
  </si>
  <si>
    <t>NUTRIBELA 15 REPOLARIZACION 27 ML EN FRIO</t>
  </si>
  <si>
    <t>NUTRIBELA 15 TERMOPROTECCION 27ML INTENSIVA</t>
  </si>
  <si>
    <t>TRATAMIENTO CAUTERIZADOR 27ML  NUTRIBELA10</t>
  </si>
  <si>
    <t>MAIZENA POR KG SABOR A GRANEL</t>
  </si>
  <si>
    <t>POLVO DE HORNEAR POR KG SABOR</t>
  </si>
  <si>
    <t>ALIÑO PREPARADO POR KG SABOR</t>
  </si>
  <si>
    <t>ONOTO EN GRANOS POR KG SABOR</t>
  </si>
  <si>
    <t>OREGANO ENTERO POR KG SABOR.</t>
  </si>
  <si>
    <t>OREGANO MOLIDO POR KG SABOR</t>
  </si>
  <si>
    <t>ABRIDORES DE NIÑA ACERO</t>
  </si>
  <si>
    <t>SACA PUNTA CON DEPOSITO  PAPERPLUS</t>
  </si>
  <si>
    <t>ZACAPUNTAS CON DEPOSITO PEQUEÑO</t>
  </si>
  <si>
    <t>ZACAPUNTA CON BORRADOR</t>
  </si>
  <si>
    <t>BOLIGRAFO NEGRO CORONA</t>
  </si>
  <si>
    <t>COLORES BORRABLES I LIKE PASTEL POINTER 12UNID</t>
  </si>
  <si>
    <t>CAJA DE CREYONES 12 UND.   SOLITA</t>
  </si>
  <si>
    <t>LAPIZ MONGOL HEXAGONAL UNID</t>
  </si>
  <si>
    <t>LAPIZ MONGOL 480 PAPER MATE    MONGOL</t>
  </si>
  <si>
    <t>MARCADOR CORONA NEGRO PERMANENTE</t>
  </si>
  <si>
    <t>SILICON EN BARRA 30CM SIZE 7  PEQUEÑA</t>
  </si>
  <si>
    <t>ESTAMBRE ESCOLAR FIBRA ACRILICA  MAGENTA UND</t>
  </si>
  <si>
    <t>SILICON EN BARRA GRANDE</t>
  </si>
  <si>
    <t>SACAPUNTA METÁLICO</t>
  </si>
  <si>
    <t>PAPEL DE SEDA X UND. COLORES VARIADOS PRODIMAR OK</t>
  </si>
  <si>
    <t>PAPEL CREPE X UND.  COLORES VARIADOS PRODIMAR OK</t>
  </si>
  <si>
    <t>FOAMI TAMAÑO CARTA COLORES VARIADOS</t>
  </si>
  <si>
    <t>FOAMI T/CARTA ESCARCHADO COLORES VARIADOS</t>
  </si>
  <si>
    <t>TIJERA ESCOLAR PUNTA ROMA</t>
  </si>
  <si>
    <t>LAPIZ DE GRAFITO HB 2 FLOCON</t>
  </si>
  <si>
    <t>MARCADOR PERMANENTE PUNTA MEDIA GRUESO PRODIMAR</t>
  </si>
  <si>
    <t>MARCADOR P/PIZARRA PUNTA BALA N/V/A/R</t>
  </si>
  <si>
    <t>PEGA EN BARRA 9GR O.K.</t>
  </si>
  <si>
    <t>SILICON LIQUIDO 30ML O.K</t>
  </si>
  <si>
    <t>SILICONA LIQUIDA 30ML UNIVERSAL</t>
  </si>
  <si>
    <t>PEGA BLANCA POINTER 60GR</t>
  </si>
  <si>
    <t>PEGA BLANCA 60G WHITE GRAFF GLUE</t>
  </si>
  <si>
    <t>PEGA BLANCA WHITE CRAFT GLUE 40GR</t>
  </si>
  <si>
    <t>PEGA EN BARRA POINTER 21GR</t>
  </si>
  <si>
    <t>PINTURA AL FRIO COLORES VARIADOS BLACKCOLOR</t>
  </si>
  <si>
    <t>CAJITA DE REGALO ARMABLE PEQ</t>
  </si>
  <si>
    <t>CAJITA DE REGALO ARMABLE MEDIANA</t>
  </si>
  <si>
    <t>CADENA CON PENDULO</t>
  </si>
  <si>
    <t>MINI LAMPARA LEP PARA UÑAS</t>
  </si>
  <si>
    <t>PINCEL PARA POLY GEL</t>
  </si>
  <si>
    <t>PINCEL PARA RESINA NRO 12</t>
  </si>
  <si>
    <t>PINCEL ACRILICO DE MADERA</t>
  </si>
  <si>
    <t>UÑAS DESIGN NAIL POSTISAS</t>
  </si>
  <si>
    <t>UÑAS COFFIN X100 UNID</t>
  </si>
  <si>
    <t>ESMALTE SEMIPERMANENTE MONBRAY 10ML</t>
  </si>
  <si>
    <t>ESMALTE SEMIPERMANENTE LIDIA</t>
  </si>
  <si>
    <t>GEL M&amp;Y TOP COAT DE UÑAS</t>
  </si>
  <si>
    <t>BRILLO SUPER CRISTAL 15ML</t>
  </si>
  <si>
    <t>PAPITAS FRITAS CHIC´S 600GR</t>
  </si>
  <si>
    <t>HARINA DE TRIGO DOÑA MARIA 1KG.</t>
  </si>
  <si>
    <t>LECHE DESCREMADA 1 LT UHT NATULAC</t>
  </si>
  <si>
    <t>LECHE ENTERA 1 LT UHT NATULAC</t>
  </si>
  <si>
    <t>NECTAR DE MANZANA 1LTS NATULAC</t>
  </si>
  <si>
    <t>JUGO 1 LT PERA UHT NATULAC</t>
  </si>
  <si>
    <t>REFRESCO 1.5LT PEPSI-COLA</t>
  </si>
  <si>
    <t>AGUA MINERAL LIBRE DE SODIO 355ML MINALBA.</t>
  </si>
  <si>
    <t>JUGO DURAZNO 250ML YUKERY BOTELLA</t>
  </si>
  <si>
    <t>YUKY-PAK 250 ML DURAZNO</t>
  </si>
  <si>
    <t>TE 1.5 LT DURAZNO LIPTON</t>
  </si>
  <si>
    <t>PEPSI 1.25ML VIDRIO VENTA CON BOTELLA</t>
  </si>
  <si>
    <t>AUYAMA KG</t>
  </si>
  <si>
    <t>BANDEJA ANIME (A) PROFUNDA 1X500</t>
  </si>
  <si>
    <t>CARAMELOS DETALLADO CHAO MENTAS SURTIDOS SUPER</t>
  </si>
  <si>
    <t>CARAMELO DETALLADO BIANCHI/BLANCO 4GR</t>
  </si>
  <si>
    <t>CARAMELO DETALLADO BIANCHI CHOC /AZUL 4GR SUPER</t>
  </si>
  <si>
    <t>CARAMELO  MINI BUM DETALLADO  COLOMBINA</t>
  </si>
  <si>
    <t>CARAMELO DETALLADO MASTICABLE SURTIDO   LOKIÑO</t>
  </si>
  <si>
    <t>BARRA  DE COCO 25GR SUPERCOCO</t>
  </si>
  <si>
    <t>CHUPETA BONBON BUM DETALLADA SURTIDA COLOMBINA</t>
  </si>
  <si>
    <t>CHIMO 20 GR APUREÑITO</t>
  </si>
  <si>
    <t>TRULULU CHOCOLORES 20GR SURTIDAS   SUPER</t>
  </si>
  <si>
    <t>ESMALTE ENDURECEDOR PARA UÑAS QUIMICA A.</t>
  </si>
  <si>
    <t>BOLSA EXPRESS UND</t>
  </si>
  <si>
    <t>PANZA KG</t>
  </si>
  <si>
    <t>COSTILLA DE RES KG</t>
  </si>
  <si>
    <t>QUESO MOZZARELLA LUCERO KG</t>
  </si>
  <si>
    <t>MASA FACIL # 5 1 KG LA BOTANA</t>
  </si>
  <si>
    <t>OFERTA ICE/BARQ 1,75</t>
  </si>
  <si>
    <t>PALETA BASE CHOCOLATES.</t>
  </si>
  <si>
    <t>PALETA BASE DE CREMA .</t>
  </si>
  <si>
    <t>PALETA  RELLENAS</t>
  </si>
  <si>
    <t>PALETA MAGNUN DE CHOCOLATE CON MANI</t>
  </si>
  <si>
    <t>PALETA DE FRUTAS</t>
  </si>
  <si>
    <t>JAMON AHUMADO PRAIM KG</t>
  </si>
  <si>
    <t>CAFE MOLIDO GOURMET 200G  CAFE AMANECER</t>
  </si>
  <si>
    <t>CHOCOLATE BLANCO GALAK 130GR NESTLE SAVOY</t>
  </si>
  <si>
    <t>CHOCOLATE CON LECHE 130GR  NESTLE SAVOY</t>
  </si>
  <si>
    <t>CEREAL PLANET CRONCH 240 GR SANTONI</t>
  </si>
  <si>
    <t>TOALLA SANITARIA 8 UND SUTIX</t>
  </si>
  <si>
    <t>JABON PROTEX FRESH 110GR(ORIGINAL)</t>
  </si>
  <si>
    <t>JABON ANTIBACTERIAL AVENA 110GR PROTEX (ORIGINAL)</t>
  </si>
  <si>
    <t>JABON HARMONY SURTIDO 35GR</t>
  </si>
  <si>
    <t>CREMA ALIDENT 100GR FRESH MINT</t>
  </si>
  <si>
    <t>CREMA ALIDENT 100GR BLANQUEADORA</t>
  </si>
  <si>
    <t>PASTA ESPECIALIDAD LINGUINI 1KG CAPRI</t>
  </si>
  <si>
    <t>PASTA EXTRA ESPECIAL VERMICELLI 500 GR CAPRI</t>
  </si>
  <si>
    <t>PASTA PREMIUM 500 GR VERMICELLI CAPRI</t>
  </si>
  <si>
    <t>PASTA ESPECIALIDADES LINGUINI 500 GR CAPRI</t>
  </si>
  <si>
    <t>CURCUMA POR KG ESPRESS</t>
  </si>
  <si>
    <t>LAUREL POR KG SABOR.</t>
  </si>
  <si>
    <t>BICARBONATO POR KG SABOR.</t>
  </si>
  <si>
    <t>PIMIENTA NEGRA MOLIDA POR KG SABOR</t>
  </si>
  <si>
    <t>HUESO ROJO KG</t>
  </si>
  <si>
    <t>PASTA TORNILLO SUPERIOR 1 KG MARY</t>
  </si>
  <si>
    <t>PASTA 1 KG PLUMA SUPERIOR MARY</t>
  </si>
  <si>
    <t>PASTA TORNILLO SUPERIOR 500 GR MARY</t>
  </si>
  <si>
    <t>PASTA PREMIUM 500 GR MACARRON MARY</t>
  </si>
  <si>
    <t>PASTA  DEDAL PREMIUM 500 GR MARY</t>
  </si>
  <si>
    <t>PASTA PLUMITAS (PREMIUM) 500GR</t>
  </si>
  <si>
    <t>ARROZ SUPERIOR 1 KG MARY</t>
  </si>
  <si>
    <t>GATORADE MANDARINA 500 ML PEPSICO</t>
  </si>
  <si>
    <t>GATORADE SABOR A MORA 500ML PEPSICO</t>
  </si>
  <si>
    <t>YUKY-PAK 250 ML MANZANA</t>
  </si>
  <si>
    <t>AJO EN CONCHA KG</t>
  </si>
  <si>
    <t>PAPELON PANELA 450 GR</t>
  </si>
  <si>
    <t>ESMALTE SEMIPERMANENTE M&amp;Y</t>
  </si>
  <si>
    <t>ESMALTE SEMIPERMANENTE MAX GLOW</t>
  </si>
  <si>
    <t>COMBO DE 7 PANES FRANCES</t>
  </si>
  <si>
    <t>MAVESA MARGARINA 500GR</t>
  </si>
  <si>
    <t>SALSA DE TOMATE KEPTCHUP 397GR  HEINZ</t>
  </si>
  <si>
    <t>LECHE CONDENSADA 395 GR LOS ANDES</t>
  </si>
  <si>
    <t>CAFE 500 GR LA PROTECTORA</t>
  </si>
  <si>
    <t>TIP-TOP CHOCO COCO 0.96GR</t>
  </si>
  <si>
    <t>RON SUPERIOR 0.70 L</t>
  </si>
  <si>
    <t>RON SUPERIOR 1.0 L</t>
  </si>
  <si>
    <t>QUESO AMARILLO DOÑA FLORA KG</t>
  </si>
  <si>
    <t>JAMON DE PIERNA ITALSALUMI KG</t>
  </si>
  <si>
    <t>POLLO PICADO KG</t>
  </si>
  <si>
    <t>PEPITO EL ORIGINAL 180GR FRITO LAY</t>
  </si>
  <si>
    <t>CHEESE TRIS 150 GR FRITO LAY</t>
  </si>
  <si>
    <t>DE TODITO RESUELTO 130GR FRITO LAY</t>
  </si>
  <si>
    <t>CRONCH FLAKES 300GR MAIZORITOS</t>
  </si>
  <si>
    <t>DORITOS MEGA QUESO 150 FRITO LAY</t>
  </si>
  <si>
    <t>RUFFLESS DE QUESO 125GR FRITO LAY</t>
  </si>
  <si>
    <t>DORITO MEGA QUESO 420 GR  XXL FRITO LAY</t>
  </si>
  <si>
    <t>CHEESE TRIS XXL 450GR FRITO LAY</t>
  </si>
  <si>
    <t>PASTA 1 KG CORTA TUBITO NRO 2 HORIZONTE</t>
  </si>
  <si>
    <t>PASTA 1 KG CORTA TUBITO NRO 3 HORIZONTE</t>
  </si>
  <si>
    <t>PASTA VERMICELLI 1 KG HORIZONTE</t>
  </si>
  <si>
    <t>TOALLAS SANITARIAS 10 UND DIURNO FIRSESTEEN</t>
  </si>
  <si>
    <t>SHAMPOO BIONUTRIENTES 210 ML EXTRATOS FRUTAS EVERY NIGHT</t>
  </si>
  <si>
    <t>CHAMPU BIO CACAO Y FRUTS 210ML EVERY NIGHT</t>
  </si>
  <si>
    <t>REFRESCO 2LT PEPSI-COLA LIGHT</t>
  </si>
  <si>
    <t>JUGO DE NARANJA 1.5LT YUKERY</t>
  </si>
  <si>
    <t>TE CON LIMON PET 500ML LIPTON</t>
  </si>
  <si>
    <t>ARVEJA VERDE PARTIDA PANTERA 900 GR</t>
  </si>
  <si>
    <t>CLORO NATURAL 1LT TAPA AMARILLA</t>
  </si>
  <si>
    <t>VERO CAFFE MOLIDO 200GR GOURMET</t>
  </si>
  <si>
    <t>CAFE 250 GR GOURMET KALDI</t>
  </si>
  <si>
    <t>MAIZINA AMERICANA 90 GR ALFONSO RIVAS</t>
  </si>
  <si>
    <t>MAYONESA 240GR FRITZ .</t>
  </si>
  <si>
    <t>BOLSA TRANSPARENTE 1KG SIN ASA MILLAR</t>
  </si>
  <si>
    <t>JABON USO INTERNO 1 LITRO</t>
  </si>
  <si>
    <t>Localidad</t>
  </si>
  <si>
    <t>Deposito</t>
  </si>
  <si>
    <t>Comprador</t>
  </si>
  <si>
    <t>Articulo_Det</t>
  </si>
  <si>
    <t>Descripcion_Det</t>
  </si>
  <si>
    <t>Cantidad_Det</t>
  </si>
  <si>
    <t>Costo_Det</t>
  </si>
  <si>
    <t>Subtotal_Det</t>
  </si>
  <si>
    <t>Impuesto_Det</t>
  </si>
  <si>
    <t>Total_Det</t>
  </si>
  <si>
    <t>La Hoyada</t>
  </si>
  <si>
    <t>TORRES YERLY</t>
  </si>
  <si>
    <t>LOPEZ HECTOR</t>
  </si>
  <si>
    <t>GRANOS A GRANEL KG</t>
  </si>
  <si>
    <t>CEREAL FROOT LOOPS 185GR KELLOGGS</t>
  </si>
  <si>
    <t>PUDIN CHOCOLATE 90GR MONTALBAN</t>
  </si>
  <si>
    <t>PROVEEDOR</t>
  </si>
  <si>
    <t>NRO FACTURA</t>
  </si>
  <si>
    <t>FECHA</t>
  </si>
  <si>
    <t>SUB TOTAL</t>
  </si>
  <si>
    <t>IVA</t>
  </si>
  <si>
    <t>TOTAL</t>
  </si>
  <si>
    <t>EXENTO</t>
  </si>
  <si>
    <t>%</t>
  </si>
  <si>
    <t>18052022c</t>
  </si>
  <si>
    <t>31052022C</t>
  </si>
  <si>
    <t>Cliente</t>
  </si>
  <si>
    <t>ID</t>
  </si>
  <si>
    <t>Sucursal</t>
  </si>
  <si>
    <t>Usuario</t>
  </si>
  <si>
    <t>Vendedor</t>
  </si>
  <si>
    <t>Total</t>
  </si>
  <si>
    <t>3/5/2022 8:49:41 a. m.</t>
  </si>
  <si>
    <t>AUTOMERCARDO EXPRESS LA HOYADA</t>
  </si>
  <si>
    <t>J406700827</t>
  </si>
  <si>
    <t>HIPERMODELO, C.A. TIENDA</t>
  </si>
  <si>
    <t>BRENDA PEREZ</t>
  </si>
  <si>
    <t>03052022e</t>
  </si>
  <si>
    <t>3/5/2022 8:50:41 a. m.</t>
  </si>
  <si>
    <t>4/5/2022 8:20:51 a. m.</t>
  </si>
  <si>
    <t>ISABEL LOPEZ</t>
  </si>
  <si>
    <t>5/5/2022 9:19:04 a. m.</t>
  </si>
  <si>
    <t>05052022io</t>
  </si>
  <si>
    <t>5/5/2022 2:11:44 p. m.</t>
  </si>
  <si>
    <t>6/5/2022 8:30:17 a. m.</t>
  </si>
  <si>
    <t>06052022m</t>
  </si>
  <si>
    <t>6/5/2022 9:35:33 a. m.</t>
  </si>
  <si>
    <t>7/5/2022 10:22:45 a. m.</t>
  </si>
  <si>
    <t>LUCINDA DA SILVA.</t>
  </si>
  <si>
    <t>9/5/2022 8:02:13 a. m.</t>
  </si>
  <si>
    <t>10052022d</t>
  </si>
  <si>
    <t>10/5/2022 8:22:58 a. m.</t>
  </si>
  <si>
    <t>11/5/2022 8:34:58 a. m.</t>
  </si>
  <si>
    <t>12052022C</t>
  </si>
  <si>
    <t>12/5/2022 7:38:01 a. m.</t>
  </si>
  <si>
    <t>12052022D</t>
  </si>
  <si>
    <t>12/5/2022 7:55:58 a. m.</t>
  </si>
  <si>
    <t>12/5/2022 12:42:56 p. m.</t>
  </si>
  <si>
    <t>13052022F</t>
  </si>
  <si>
    <t>13/5/2022 8:43:32 a. m.</t>
  </si>
  <si>
    <t>13052022H</t>
  </si>
  <si>
    <t>13/5/2022 8:50:03 a. m.</t>
  </si>
  <si>
    <t>13052022P</t>
  </si>
  <si>
    <t>13/5/2022 10:04:58 a. m.</t>
  </si>
  <si>
    <t>14/5/2022 8:17:43 a. m.</t>
  </si>
  <si>
    <t>14/5/2022 8:28:59 a. m.</t>
  </si>
  <si>
    <t>16/5/2022 8:18:38 a. m.</t>
  </si>
  <si>
    <t>16/5/2022 8:34:41 a. m.</t>
  </si>
  <si>
    <t>18/5/2022 8:22:42 a. m.</t>
  </si>
  <si>
    <t>18/5/2022 8:23:43 a. m.</t>
  </si>
  <si>
    <t>19052022C</t>
  </si>
  <si>
    <t>19/5/2022 8:29:47 a. m.</t>
  </si>
  <si>
    <t>19052022N</t>
  </si>
  <si>
    <t>19/5/2022 1:37:27 p. m.</t>
  </si>
  <si>
    <t>20052022G</t>
  </si>
  <si>
    <t>20/5/2022 9:28:20 a. m.</t>
  </si>
  <si>
    <t>20052022H</t>
  </si>
  <si>
    <t>20/5/2022 9:31:10 a. m.</t>
  </si>
  <si>
    <t>21/5/2022 7:35:53 a. m.</t>
  </si>
  <si>
    <t>24/5/2022 8:08:51 a. m.</t>
  </si>
  <si>
    <t>24052022A</t>
  </si>
  <si>
    <t>24/5/2022 8:14:14 a. m.</t>
  </si>
  <si>
    <t>25/5/2022 7:38:04 a. m.</t>
  </si>
  <si>
    <t>25052022a</t>
  </si>
  <si>
    <t>25/5/2022 7:38:34 a. m.</t>
  </si>
  <si>
    <t>26052022D</t>
  </si>
  <si>
    <t>26/5/2022 7:58:23 a. m.</t>
  </si>
  <si>
    <t>26/5/2022 1:44:47 p. m.</t>
  </si>
  <si>
    <t>27/5/2022 7:46:43 a. m.</t>
  </si>
  <si>
    <t>28/5/2022 7:28:21 a. m.</t>
  </si>
  <si>
    <t>30/5/2022 8:08:47 a. m.</t>
  </si>
  <si>
    <t>30/5/2022 8:10:52 a. m.</t>
  </si>
  <si>
    <t>31/5/2022 8:28:52 a. m.</t>
  </si>
  <si>
    <t>31/5/2022 8:38:14 a. m.</t>
  </si>
  <si>
    <t>31052022ze</t>
  </si>
  <si>
    <t>31/5/2022 1:34:48 p. m.</t>
  </si>
  <si>
    <t>LO QUE MODELO LE DESPACHO A HOYADA MES DE MAYO</t>
  </si>
  <si>
    <t>RECEPCION RESUMIDA</t>
  </si>
  <si>
    <t>RIF</t>
  </si>
  <si>
    <t>02052022F</t>
  </si>
  <si>
    <t>2/5/2022 9:01:39 a. m.</t>
  </si>
  <si>
    <t>AUTOMERCADO EXPRESS 2707, C.A. TIENDA</t>
  </si>
  <si>
    <t>02052022FD</t>
  </si>
  <si>
    <t>2/5/2022 10:15:54 a. m.</t>
  </si>
  <si>
    <t>02052022ON</t>
  </si>
  <si>
    <t>2/5/2022 11:06:00 a. m.</t>
  </si>
  <si>
    <t>02052022SW</t>
  </si>
  <si>
    <t>2/5/2022 11:55:29 a. m.</t>
  </si>
  <si>
    <t>02052022VV</t>
  </si>
  <si>
    <t>2/5/2022 11:28:03 a. m.</t>
  </si>
  <si>
    <t>04052022DF</t>
  </si>
  <si>
    <t>4/5/2022 11:09:41 a. m.</t>
  </si>
  <si>
    <t>05052022XX</t>
  </si>
  <si>
    <t>5/5/2022 9:50:19 a. m.</t>
  </si>
  <si>
    <t>6/5/2022 8:24:33 a. m.</t>
  </si>
  <si>
    <t>6/5/2022 8:31:29 a. m.</t>
  </si>
  <si>
    <t>6/5/2022 4:05:41 p. m.</t>
  </si>
  <si>
    <t>6/5/2022 12:59:29 p. m.</t>
  </si>
  <si>
    <t>7/5/2022 8:33:57 a. m.</t>
  </si>
  <si>
    <t>07052022n</t>
  </si>
  <si>
    <t>7/5/2022 8:46:05 a. m.</t>
  </si>
  <si>
    <t>09052022gh</t>
  </si>
  <si>
    <t>9/5/2022 12:45:12 p. m.</t>
  </si>
  <si>
    <t>09052022i</t>
  </si>
  <si>
    <t>9/5/2022 9:43:07 a. m.</t>
  </si>
  <si>
    <t>09052022uo</t>
  </si>
  <si>
    <t>9/5/2022 12:24:53 p. m.</t>
  </si>
  <si>
    <t>10/5/2022 3:19:06 p. m.</t>
  </si>
  <si>
    <t>11/5/2022 1:32:31 p. m.</t>
  </si>
  <si>
    <t>12052022de</t>
  </si>
  <si>
    <t>12/5/2022 9:11:25 a. m.</t>
  </si>
  <si>
    <t>12052022l</t>
  </si>
  <si>
    <t>12/5/2022 8:19:04 a. m.</t>
  </si>
  <si>
    <t>12/5/2022 7:37:28 a. m.</t>
  </si>
  <si>
    <t>12052022V</t>
  </si>
  <si>
    <t>12/5/2022 8:58:27 a. m.</t>
  </si>
  <si>
    <t>13/5/2022 8:16:32 a. m.</t>
  </si>
  <si>
    <t>13/5/2022 8:39:48 a. m.</t>
  </si>
  <si>
    <t>13052022K</t>
  </si>
  <si>
    <t>13/5/2022 9:26:30 a. m.</t>
  </si>
  <si>
    <t>13052022X</t>
  </si>
  <si>
    <t>13/5/2022 10:00:16 a. m.</t>
  </si>
  <si>
    <t>14052022GR</t>
  </si>
  <si>
    <t>14/5/2022 1:31:48 p. m.</t>
  </si>
  <si>
    <t>16/5/2022 10:44:59 a. m.</t>
  </si>
  <si>
    <t>16/5/2022 8:00:46 a. m.</t>
  </si>
  <si>
    <t>16/5/2022 11:15:02 a. m.</t>
  </si>
  <si>
    <t>16052022ij</t>
  </si>
  <si>
    <t>16/5/2022 11:03:29 a. m.</t>
  </si>
  <si>
    <t>16/5/2022 10:28:33 a. m.</t>
  </si>
  <si>
    <t>16/5/2022 10:47:15 a. m.</t>
  </si>
  <si>
    <t>16/5/2022 10:24:26 a. m.</t>
  </si>
  <si>
    <t>16/5/2022 10:33:56 a. m.</t>
  </si>
  <si>
    <t>18052022EE</t>
  </si>
  <si>
    <t>18/5/2022 9:50:26 a. m.</t>
  </si>
  <si>
    <t>18052022FÑ</t>
  </si>
  <si>
    <t>18/5/2022 9:45:50 a. m.</t>
  </si>
  <si>
    <t>18052022W</t>
  </si>
  <si>
    <t>18/5/2022 9:23:48 a. m.</t>
  </si>
  <si>
    <t>19/5/2022 9:35:40 a. m.</t>
  </si>
  <si>
    <t>20052022QE</t>
  </si>
  <si>
    <t>20/5/2022 12:59:29 p. m.</t>
  </si>
  <si>
    <t>20/5/2022 11:06:34 a. m.</t>
  </si>
  <si>
    <t>20052022yj</t>
  </si>
  <si>
    <t>20/5/2022 10:33:05 a. m.</t>
  </si>
  <si>
    <t>23052022I</t>
  </si>
  <si>
    <t>23/5/2022 8:42:29 a. m.</t>
  </si>
  <si>
    <t>23052022J</t>
  </si>
  <si>
    <t>23/5/2022 9:12:56 a. m.</t>
  </si>
  <si>
    <t>23052022RR</t>
  </si>
  <si>
    <t>23/5/2022 8:08:25 a. m.</t>
  </si>
  <si>
    <t>23/5/2022 11:53:03 a. m.</t>
  </si>
  <si>
    <t>23/5/2022 11:49:07 a. m.</t>
  </si>
  <si>
    <t>23052022VC</t>
  </si>
  <si>
    <t>23/5/2022 10:03:32 a. m.</t>
  </si>
  <si>
    <t>25052022FX</t>
  </si>
  <si>
    <t>25/5/2022 9:48:56 a. m.</t>
  </si>
  <si>
    <t>25052022TT</t>
  </si>
  <si>
    <t>25/5/2022 12:32:32 p. m.</t>
  </si>
  <si>
    <t>26/5/2022 9:48:28 a. m.</t>
  </si>
  <si>
    <t>27052022HI</t>
  </si>
  <si>
    <t>27/5/2022 2:14:57 p. m.</t>
  </si>
  <si>
    <t>27052022L</t>
  </si>
  <si>
    <t>27/5/2022 9:59:57 a. m.</t>
  </si>
  <si>
    <t>27052022LL</t>
  </si>
  <si>
    <t>27/5/2022 8:30:15 a. m.</t>
  </si>
  <si>
    <t>27052022R</t>
  </si>
  <si>
    <t>27/5/2022 10:27:32 a. m.</t>
  </si>
  <si>
    <t>27052022s</t>
  </si>
  <si>
    <t>27/5/2022 7:33:48 a. m.</t>
  </si>
  <si>
    <t>27052022SI</t>
  </si>
  <si>
    <t>27/5/2022 10:12:37 a. m.</t>
  </si>
  <si>
    <t>27/5/2022 7:40:00 a. m.</t>
  </si>
  <si>
    <t>27/5/2022 7:30:20 a. m.</t>
  </si>
  <si>
    <t>28052022C</t>
  </si>
  <si>
    <t>28/5/2022 9:23:50 a. m.</t>
  </si>
  <si>
    <t>30/5/2022 11:25:49 a. m.</t>
  </si>
  <si>
    <t>30/5/2022 8:07:09 a. m.</t>
  </si>
  <si>
    <t>Precio</t>
  </si>
  <si>
    <t>Total_D</t>
  </si>
  <si>
    <t>VIANA WINIFER</t>
  </si>
  <si>
    <t>ANGELA RODRIGUEZ RECEPCION.</t>
  </si>
  <si>
    <t>LUCINDA DA SILVA</t>
  </si>
  <si>
    <t>GONZALEZ JONATHAN</t>
  </si>
  <si>
    <t>DETERGENTE EN POLVO 780GR TRAS</t>
  </si>
  <si>
    <t>NO RECEPCIONADA</t>
  </si>
  <si>
    <t>DEVOLUCION</t>
  </si>
  <si>
    <t>TOTAL HIPER MODELO, C.A.</t>
  </si>
  <si>
    <t>TOTAL AUTOMERCADO</t>
  </si>
  <si>
    <t>TOTAL  PEPSI-COLA VENEZUELA, C.A.</t>
  </si>
  <si>
    <t>ROMA</t>
  </si>
  <si>
    <t>31052022I</t>
  </si>
  <si>
    <t>TOTAL ROMA</t>
  </si>
  <si>
    <t>FRANCIS</t>
  </si>
  <si>
    <t>A242416</t>
  </si>
  <si>
    <t>TOTAL FRANCIS</t>
  </si>
  <si>
    <t>S00711</t>
  </si>
  <si>
    <t>S00541</t>
  </si>
  <si>
    <t>S00592</t>
  </si>
  <si>
    <t>S00593</t>
  </si>
  <si>
    <t>S00594</t>
  </si>
  <si>
    <t>S00622</t>
  </si>
  <si>
    <t>S00639</t>
  </si>
  <si>
    <t>S00663</t>
  </si>
  <si>
    <t>S00665</t>
  </si>
  <si>
    <t>BUENO BARATO</t>
  </si>
  <si>
    <t>S00701</t>
  </si>
  <si>
    <t>TOTAL BUENO BARATO</t>
  </si>
  <si>
    <t>Etiquetas de fila</t>
  </si>
  <si>
    <t>(en blanco)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</si>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</sst>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8">
    <xf numFmtId="0" fontId="0" fillId="0" borderId="0" xfId="0"/>
    <xf numFmtId="49" fontId="0" fillId="0" borderId="0" xfId="0" applyNumberFormat="1"/>
    <xf numFmtId="0" fontId="0" fillId="0" borderId="0" xfId="0"/>
    <xf numFmtId="49" fontId="0" fillId="0" borderId="0" xfId="0" applyNumberFormat="1"/>
    <xf numFmtId="0" fontId="0" fillId="0" borderId="0" xfId="0"/>
    <xf numFmtId="9" fontId="0" fillId="0" borderId="0" xfId="2" applyFont="1"/>
    <xf numFmtId="0" fontId="0" fillId="0" borderId="0" xfId="0" applyFill="1"/>
    <xf numFmtId="0" fontId="0" fillId="0" borderId="1" xfId="0" applyBorder="1"/>
    <xf numFmtId="0" fontId="2" fillId="0" borderId="1" xfId="0" applyFont="1" applyBorder="1"/>
    <xf numFmtId="0" fontId="0" fillId="0" borderId="1" xfId="0" applyBorder="1" applyAlignment="1">
      <alignment horizontal="left"/>
    </xf>
    <xf numFmtId="43" fontId="0" fillId="0" borderId="0" xfId="1" applyFont="1"/>
    <xf numFmtId="4" fontId="0" fillId="0" borderId="1" xfId="0" applyNumberFormat="1" applyBorder="1"/>
    <xf numFmtId="0" fontId="0" fillId="0" borderId="1" xfId="0" applyBorder="1" applyAlignment="1">
      <alignment horizontal="left"/>
    </xf>
    <xf numFmtId="9" fontId="0" fillId="0" borderId="1" xfId="2" applyFont="1" applyBorder="1" applyAlignment="1">
      <alignment horizontal="center"/>
    </xf>
    <xf numFmtId="0" fontId="0" fillId="2" borderId="0" xfId="0" applyFill="1"/>
    <xf numFmtId="0" fontId="0" fillId="0" borderId="0" xfId="0"/>
    <xf numFmtId="49" fontId="0" fillId="0" borderId="0" xfId="0" applyNumberFormat="1"/>
    <xf numFmtId="0" fontId="0" fillId="0" borderId="0" xfId="0"/>
    <xf numFmtId="49" fontId="0" fillId="0" borderId="0" xfId="0" applyNumberFormat="1"/>
    <xf numFmtId="14" fontId="0" fillId="0" borderId="0" xfId="0" applyNumberFormat="1" applyAlignment="1">
      <alignment horizontal="left"/>
    </xf>
    <xf numFmtId="0" fontId="0" fillId="0" borderId="0" xfId="0"/>
    <xf numFmtId="49" fontId="0" fillId="0" borderId="0" xfId="0" applyNumberFormat="1"/>
    <xf numFmtId="43" fontId="0" fillId="0" borderId="0" xfId="0" applyNumberFormat="1"/>
    <xf numFmtId="49" fontId="0" fillId="2" borderId="0" xfId="0" applyNumberFormat="1" applyFill="1"/>
    <xf numFmtId="0" fontId="2" fillId="3" borderId="0" xfId="0" applyFont="1" applyFill="1"/>
    <xf numFmtId="43" fontId="2" fillId="3" borderId="0" xfId="0" applyNumberFormat="1" applyFont="1" applyFill="1"/>
    <xf numFmtId="9" fontId="2" fillId="3" borderId="0" xfId="2" applyFont="1" applyFill="1"/>
    <xf numFmtId="43" fontId="2" fillId="3" borderId="0" xfId="1" applyFont="1" applyFill="1"/>
    <xf numFmtId="0" fontId="2" fillId="3" borderId="0" xfId="0" applyFont="1" applyFill="1" applyAlignment="1">
      <alignment horizontal="left"/>
    </xf>
    <xf numFmtId="14" fontId="0" fillId="0" borderId="0" xfId="0" applyNumberFormat="1"/>
    <xf numFmtId="0" fontId="0" fillId="3" borderId="0" xfId="0" applyFill="1"/>
    <xf numFmtId="9" fontId="0" fillId="3" borderId="0" xfId="2" applyFont="1" applyFill="1"/>
    <xf numFmtId="43" fontId="0" fillId="3" borderId="0" xfId="0" applyNumberFormat="1" applyFill="1"/>
    <xf numFmtId="43" fontId="0" fillId="3" borderId="0" xfId="1" applyFont="1" applyFill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2" borderId="0" xfId="0" applyFill="1" applyAlignment="1">
      <alignment horizontal="left" indent="1"/>
    </xf>
  </cellXfs>
  <cellStyles count="3">
    <cellStyle name="Millares" xfId="1" builtinId="3"/>
    <cellStyle name="Normal" xfId="0" builtinId="0"/>
    <cellStyle name="Porcentaje" xfId="2" builtinId="5"/>
  </cellStyles>
  <dxfs count="62"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d:schema xmlns:xsd="http://www.w3.org/2001/XMLSchema" xmlns="">
      <xsd:element nillable="true" name="ReporteStellar">
        <xsd:complexType>
          <xsd:sequence minOccurs="0">
            <xsd:element minOccurs="0" maxOccurs="unbounded" nillable="true" name="Registro" form="unqualified">
              <xsd:complexType>
                <xsd:sequence minOccurs="0">
                  <xsd:element minOccurs="0" nillable="true" type="xsd:integer" name="Documento" form="unqualified"/>
                  <xsd:element minOccurs="0" nillable="true" type="xsd:string" name="Fecha" form="unqualified"/>
                  <xsd:element minOccurs="0" nillable="true" type="xsd:string" name="Factura" form="unqualified"/>
                  <xsd:element minOccurs="0" nillable="true" type="xsd:string" name="Deposito_Origen" form="unqualified"/>
                  <xsd:element minOccurs="0" nillable="true" type="xsd:string" name="Deposito_Destino" form="unqualified"/>
                  <xsd:element minOccurs="0" nillable="true" type="xsd:string" name="Proveedor" form="unqualified"/>
                  <xsd:element minOccurs="0" maxOccurs="unbounded" nillable="true" name="Detalle" form="unqualified">
                    <xsd:complexType>
                      <xsd:sequence minOccurs="0">
                        <xsd:element minOccurs="0" nillable="true" type="xsd:integer" name="Articulo" form="unqualified"/>
                        <xsd:element minOccurs="0" nillable="true" type="xsd:double" name="Cantidad" form="unqualified"/>
                        <xsd:element minOccurs="0" nillable="true" type="xsd:double" name="Costo" form="unqualified"/>
                        <xsd:element minOccurs="0" nillable="true" type="xsd:double" name="Subtotal" form="unqualified"/>
                        <xsd:element minOccurs="0" nillable="true" type="xsd:string" name="Descripcion" form="unqualified"/>
                        <xsd:element minOccurs="0" nillable="true" type="xsd:integer" name="Impuesto_1" form="unqualified"/>
                        <xsd:element minOccurs="0" nillable="true" type="xsd:integer" name="Impuesto_2" form="unqualified"/>
                        <xsd:element minOccurs="0" nillable="true" type="xsd:integer" name="Impuesto_3" form="unqualified"/>
                        <xsd:element minOccurs="0" nillable="true" type="xsd:double" name="Monto" form="unqualified"/>
                      </xsd:sequence>
                    </xsd:complexType>
                  </xsd:element>
                </xsd:sequence>
              </xsd:complexType>
            </xsd:element>
          </xsd:sequence>
        </xsd:complexType>
      </xsd:element>
    </xsd:schema>
  </Schema>
  <Map ID="1" Name="ReporteStellar_Map" RootElement="ReporteStellar" SchemaID="Schema1" ShowImportExportValidationErrors="false" AutoFit="true" Append="false" PreserveSortAFLayout="true" PreserveFormat="true">
    <DataBinding FileBinding="true" ConnectionID="1" DataBindingLoadMode="1"/>
  </Map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xmlMaps" Target="xmlMaps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connections" Target="connection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NEW-PC" refreshedDate="44719.379115162039" createdVersion="4" refreshedVersion="4" minRefreshableVersion="3" recordCount="994">
  <cacheSource type="worksheet">
    <worksheetSource ref="A1:O1048576" sheet="RECEPCION HOYADA "/>
  </cacheSource>
  <cacheFields count="15">
    <cacheField name="Documento" numFmtId="0">
      <sharedItems containsString="0" containsBlank="1" containsNumber="1" containsInteger="1" minValue="202002739" maxValue="202002864"/>
    </cacheField>
    <cacheField name="Fecha" numFmtId="0">
      <sharedItems containsBlank="1"/>
    </cacheField>
    <cacheField name="Factura" numFmtId="0">
      <sharedItems containsBlank="1" count="125">
        <s v="02052022f"/>
        <s v="02052022sw"/>
        <s v="02052022on"/>
        <s v="02052022fd"/>
        <s v="02052022vv"/>
        <s v="03052022d"/>
        <s v="101100000177"/>
        <s v="3052022e"/>
        <s v="04052022C"/>
        <s v="01052022df"/>
        <s v="3540037661"/>
        <s v="05052022H"/>
        <s v="02022022XX"/>
        <s v="06052022I"/>
        <s v="05052022IO"/>
        <s v="00592"/>
        <s v="06052022PP"/>
        <s v="00594"/>
        <s v="06052022A"/>
        <s v="06052022B"/>
        <s v="101100000181"/>
        <s v="00593"/>
        <s v="00593."/>
        <s v="06052022DP"/>
        <s v="06052022M"/>
        <s v="07052022N"/>
        <s v="07052022BB"/>
        <s v="070502022H"/>
        <s v="00622"/>
        <s v="09052022I"/>
        <s v="09052022J"/>
        <s v="09052022GH"/>
        <s v="09052022UO"/>
        <s v="09052022B"/>
        <s v="101100000182"/>
        <s v="1005202D"/>
        <s v="10052022DX"/>
        <s v="11052022b"/>
        <s v="11052022x"/>
        <s v="384003846"/>
        <s v="12052022c"/>
        <s v="1205"/>
        <s v="12052022p"/>
        <s v="12052022v"/>
        <s v="12052022i"/>
        <s v="125052022de"/>
        <s v="13052022x"/>
        <s v="13052022k"/>
        <s v="13052022f"/>
        <s v="13052022e"/>
        <s v="12052022sq"/>
        <s v="13052022h"/>
        <s v="101100000183"/>
        <s v="13052022p"/>
        <s v="14052022"/>
        <s v="14052022gr"/>
        <s v="14052022C"/>
        <s v="16052022b"/>
        <s v="16052022e"/>
        <s v="16052022vb"/>
        <s v="16052022qw"/>
        <s v="16052022jj"/>
        <s v="16052022ty"/>
        <s v="16052022cv"/>
        <s v="16052022fr"/>
        <s v="16052022pñ"/>
        <s v="00665"/>
        <s v="00663"/>
        <s v="18052022"/>
        <s v="18052022fñ"/>
        <s v="18052022ee"/>
        <s v="18052022w"/>
        <s v="18052022d"/>
        <s v="084319507"/>
        <s v="084319508"/>
        <s v="19052022w"/>
        <s v="19052022c"/>
        <s v="20001867"/>
        <s v="00663.."/>
        <s v="19052022n"/>
        <s v="20052022g"/>
        <s v="2005202yj"/>
        <s v="20052022ub"/>
        <s v="20052022qe"/>
        <s v="101100000187"/>
        <s v="20052022h"/>
        <s v="21052022D"/>
        <s v="210522"/>
        <s v="23052022SS"/>
        <s v="23052022TV"/>
        <s v="23052022j"/>
        <s v="23022022i"/>
        <s v="23052022vc"/>
        <s v="23052022vc."/>
        <s v="24052022"/>
        <s v="24052022a"/>
        <s v="00701"/>
        <s v="25052022A"/>
        <s v="25052022fx"/>
        <s v="25052022tt"/>
        <s v="25052022"/>
        <s v="084320051"/>
        <s v="26052022FI"/>
        <s v="00663..."/>
        <s v="27052022c"/>
        <s v="27052022z"/>
        <s v="27052022l"/>
        <s v="27052022ll"/>
        <s v="27052022si"/>
        <s v="27052022r"/>
        <s v="17052022hi"/>
        <s v="27052022x"/>
        <s v="26052022d"/>
        <s v="28052022"/>
        <s v="28052022c"/>
        <s v="260520x2xx"/>
        <s v="3640039683"/>
        <s v="30052022H"/>
        <s v="30052022CI"/>
        <s v="30052022O"/>
        <s v="101100000196"/>
        <s v="30052022G"/>
        <s v="31052022E"/>
        <s v="31052022"/>
        <m/>
      </sharedItems>
    </cacheField>
    <cacheField name="Deposito_Origen" numFmtId="0">
      <sharedItems containsBlank="1"/>
    </cacheField>
    <cacheField name="Deposito_Destino" numFmtId="0">
      <sharedItems containsBlank="1"/>
    </cacheField>
    <cacheField name="Proveedor" numFmtId="0">
      <sharedItems containsBlank="1" count="7">
        <s v="AUTOMERCADO EXPRESS 2707 C.A."/>
        <s v="HIPER MODELO, C.A."/>
        <s v="LUNCHERIA Y PANADERIA ROMA C.A"/>
        <s v="PEPSI-COLA VENEZUELA, C.A."/>
        <s v="BUENO Y BARATO"/>
        <s v="CENTRO DE DISTRIBUCIONES FRANCIS C.A."/>
        <m/>
      </sharedItems>
    </cacheField>
    <cacheField name="Articulo" numFmtId="0">
      <sharedItems containsString="0" containsBlank="1" containsNumber="1" containsInteger="1" minValue="1" maxValue="23385"/>
    </cacheField>
    <cacheField name="Cantidad" numFmtId="0">
      <sharedItems containsString="0" containsBlank="1" containsNumber="1" minValue="0.3" maxValue="2000"/>
    </cacheField>
    <cacheField name="Costo" numFmtId="0">
      <sharedItems containsString="0" containsBlank="1" containsNumber="1" minValue="0" maxValue="4396032"/>
    </cacheField>
    <cacheField name="Subtotal" numFmtId="0">
      <sharedItems containsString="0" containsBlank="1" containsNumber="1" minValue="0" maxValue="1582571520"/>
    </cacheField>
    <cacheField name="Descripcion" numFmtId="0">
      <sharedItems containsBlank="1"/>
    </cacheField>
    <cacheField name="Impuesto_1" numFmtId="0">
      <sharedItems containsString="0" containsBlank="1" containsNumber="1" containsInteger="1" minValue="0" maxValue="16"/>
    </cacheField>
    <cacheField name="Impuesto_2" numFmtId="0">
      <sharedItems containsString="0" containsBlank="1" containsNumber="1" containsInteger="1" minValue="0" maxValue="0"/>
    </cacheField>
    <cacheField name="Impuesto_3" numFmtId="0">
      <sharedItems containsString="0" containsBlank="1" containsNumber="1" containsInteger="1" minValue="0" maxValue="0"/>
    </cacheField>
    <cacheField name="Monto" numFmtId="0">
      <sharedItems containsString="0" containsBlank="1" containsNumber="1" minValue="0" maxValue="158257152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994">
  <r>
    <n v="202002739"/>
    <s v="2/5/2022"/>
    <x v="0"/>
    <s v="Almacen Hoyada*"/>
    <s v="N/A"/>
    <x v="0"/>
    <n v="13381"/>
    <n v="120"/>
    <n v="0"/>
    <n v="0"/>
    <s v="OFERTA BIG"/>
    <n v="0"/>
    <n v="0"/>
    <n v="0"/>
    <n v="0"/>
  </r>
  <r>
    <n v="202002739"/>
    <s v="2/5/2022"/>
    <x v="0"/>
    <s v="Almacen Hoyada*"/>
    <s v="N/A"/>
    <x v="0"/>
    <n v="3609"/>
    <n v="36"/>
    <n v="431685"/>
    <n v="15540660"/>
    <s v="LECHE COMPLETA UHT 1 LT PURISIMA"/>
    <n v="0"/>
    <n v="0"/>
    <n v="0"/>
    <n v="15540660"/>
  </r>
  <r>
    <n v="202002739"/>
    <s v="2/5/2022"/>
    <x v="0"/>
    <s v="Almacen Hoyada*"/>
    <s v="N/A"/>
    <x v="0"/>
    <n v="4722"/>
    <n v="36"/>
    <n v="465700.5"/>
    <n v="16765218"/>
    <s v="LECHE DESLACTOSADA UHT 1 LT PURISIMA"/>
    <n v="0"/>
    <n v="0"/>
    <n v="0"/>
    <n v="16765218"/>
  </r>
  <r>
    <n v="202002739"/>
    <s v="2/5/2022"/>
    <x v="0"/>
    <s v="Almacen Hoyada*"/>
    <s v="N/A"/>
    <x v="0"/>
    <n v="2033"/>
    <n v="300"/>
    <n v="199859.45"/>
    <n v="59957835"/>
    <s v="HARINA DE MAIZ 1 KG PAN"/>
    <n v="0"/>
    <n v="0"/>
    <n v="0"/>
    <n v="59957835"/>
  </r>
  <r>
    <n v="202002739"/>
    <s v="2/5/2022"/>
    <x v="0"/>
    <s v="Almacen Hoyada*"/>
    <s v="N/A"/>
    <x v="0"/>
    <n v="1023"/>
    <n v="24"/>
    <n v="324000"/>
    <n v="7776000"/>
    <s v="FRIJOL BLANCO 500 GR PANTERA"/>
    <n v="0"/>
    <n v="0"/>
    <n v="0"/>
    <n v="7776000"/>
  </r>
  <r>
    <n v="202002739"/>
    <s v="2/5/2022"/>
    <x v="0"/>
    <s v="Almacen Hoyada*"/>
    <s v="N/A"/>
    <x v="0"/>
    <n v="3151"/>
    <n v="72"/>
    <n v="354600"/>
    <n v="25531200"/>
    <s v="CARAOTAS NEGRAS 500 GR PANTERA"/>
    <n v="0"/>
    <n v="0"/>
    <n v="0"/>
    <n v="25531200"/>
  </r>
  <r>
    <n v="202002739"/>
    <s v="2/5/2022"/>
    <x v="0"/>
    <s v="Almacen Hoyada*"/>
    <s v="N/A"/>
    <x v="0"/>
    <n v="1019"/>
    <n v="24"/>
    <n v="324000"/>
    <n v="7776000"/>
    <s v="FRIJOL PICO NEGRO  500GR   PANTERA"/>
    <n v="0"/>
    <n v="0"/>
    <n v="0"/>
    <n v="7776000"/>
  </r>
  <r>
    <n v="202002739"/>
    <s v="2/5/2022"/>
    <x v="0"/>
    <s v="Almacen Hoyada*"/>
    <s v="N/A"/>
    <x v="0"/>
    <n v="6586"/>
    <n v="200"/>
    <n v="0"/>
    <n v="0"/>
    <s v="AZUCAR MONTALBAN PLASTICO 1 KG"/>
    <n v="0"/>
    <n v="0"/>
    <n v="0"/>
    <n v="0"/>
  </r>
  <r>
    <n v="202002739"/>
    <s v="2/5/2022"/>
    <x v="0"/>
    <s v="Almacen Hoyada*"/>
    <s v="N/A"/>
    <x v="0"/>
    <n v="2771"/>
    <n v="48"/>
    <n v="0"/>
    <n v="0"/>
    <s v="GALLETA 250 GR MARIA SELECTA"/>
    <n v="16"/>
    <n v="0"/>
    <n v="0"/>
    <n v="0"/>
  </r>
  <r>
    <n v="202002739"/>
    <s v="2/5/2022"/>
    <x v="0"/>
    <s v="Almacen Hoyada*"/>
    <s v="N/A"/>
    <x v="0"/>
    <n v="2002"/>
    <n v="50"/>
    <n v="138160.79999999999"/>
    <n v="6908040"/>
    <s v="CASABE 4 UND SOL DE CARABOBO"/>
    <n v="0"/>
    <n v="0"/>
    <n v="0"/>
    <n v="6908040"/>
  </r>
  <r>
    <n v="202002740"/>
    <s v="2/5/2022"/>
    <x v="1"/>
    <s v="Almacen Hoyada*"/>
    <s v="N/A"/>
    <x v="0"/>
    <n v="3120"/>
    <n v="64.2"/>
    <n v="0.09"/>
    <n v="5.7779999999999996"/>
    <s v="POLLO ENTERO KG"/>
    <n v="0"/>
    <n v="0"/>
    <n v="0"/>
    <n v="5.7779999999999996"/>
  </r>
  <r>
    <n v="202002740"/>
    <s v="2/5/2022"/>
    <x v="1"/>
    <s v="Almacen Hoyada*"/>
    <s v="N/A"/>
    <x v="0"/>
    <n v="1852"/>
    <n v="93.8"/>
    <n v="0"/>
    <n v="0"/>
    <s v="MOLIDA ECONOMICA KG"/>
    <n v="0"/>
    <n v="0"/>
    <n v="0"/>
    <n v="0"/>
  </r>
  <r>
    <n v="202002740"/>
    <s v="2/5/2022"/>
    <x v="1"/>
    <s v="Almacen Hoyada*"/>
    <s v="N/A"/>
    <x v="0"/>
    <n v="1921"/>
    <n v="12.6"/>
    <n v="21.38"/>
    <n v="269.38799999999998"/>
    <s v="HIGADO DE RES KG"/>
    <n v="0"/>
    <n v="0"/>
    <n v="0"/>
    <n v="269.38799999999998"/>
  </r>
  <r>
    <n v="202002740"/>
    <s v="2/5/2022"/>
    <x v="1"/>
    <s v="Almacen Hoyada*"/>
    <s v="N/A"/>
    <x v="0"/>
    <n v="5149"/>
    <n v="62.2"/>
    <n v="662675.63"/>
    <n v="41218424.185999997"/>
    <s v="ALAS DE POLLO KG"/>
    <n v="0"/>
    <n v="0"/>
    <n v="0"/>
    <n v="41218424.185999997"/>
  </r>
  <r>
    <n v="202002740"/>
    <s v="2/5/2022"/>
    <x v="1"/>
    <s v="Almacen Hoyada*"/>
    <s v="N/A"/>
    <x v="0"/>
    <n v="5148"/>
    <n v="26.8"/>
    <n v="8.24"/>
    <n v="220.83199999999999"/>
    <s v="MUSLO DE POLLO KG."/>
    <n v="0"/>
    <n v="0"/>
    <n v="0"/>
    <n v="220.83199999999999"/>
  </r>
  <r>
    <n v="202002740"/>
    <s v="2/5/2022"/>
    <x v="1"/>
    <s v="Almacen Hoyada*"/>
    <s v="N/A"/>
    <x v="0"/>
    <n v="1947"/>
    <n v="11.6"/>
    <n v="463699.67"/>
    <n v="5378916.1720000003"/>
    <s v="HIGADO DE POLLO KG"/>
    <n v="0"/>
    <n v="0"/>
    <n v="0"/>
    <n v="5378916.1720000003"/>
  </r>
  <r>
    <n v="202002740"/>
    <s v="2/5/2022"/>
    <x v="1"/>
    <s v="Almacen Hoyada*"/>
    <s v="N/A"/>
    <x v="0"/>
    <n v="1887"/>
    <n v="12.4"/>
    <n v="463699.67"/>
    <n v="5749875.9079999998"/>
    <s v="MOLLEJA DE POLLO KG"/>
    <n v="0"/>
    <n v="0"/>
    <n v="0"/>
    <n v="5749875.9079999998"/>
  </r>
  <r>
    <n v="202002740"/>
    <s v="2/5/2022"/>
    <x v="1"/>
    <s v="Almacen Hoyada*"/>
    <s v="N/A"/>
    <x v="0"/>
    <n v="1987"/>
    <n v="18.600000000000001"/>
    <n v="0"/>
    <n v="0"/>
    <s v="CHORIZO MIXTO AJO Y AHUM (CARNICO)"/>
    <n v="0"/>
    <n v="0"/>
    <n v="0"/>
    <n v="0"/>
  </r>
  <r>
    <n v="202002740"/>
    <s v="2/5/2022"/>
    <x v="1"/>
    <s v="Almacen Hoyada*"/>
    <s v="N/A"/>
    <x v="0"/>
    <n v="5918"/>
    <n v="14"/>
    <n v="0"/>
    <n v="0"/>
    <s v="BISTEK DE SOLOMO KG"/>
    <n v="0"/>
    <n v="0"/>
    <n v="0"/>
    <n v="0"/>
  </r>
  <r>
    <n v="202002740"/>
    <s v="2/5/2022"/>
    <x v="1"/>
    <s v="Almacen Hoyada*"/>
    <s v="N/A"/>
    <x v="0"/>
    <n v="1850"/>
    <n v="15.4"/>
    <n v="0"/>
    <n v="0"/>
    <s v="CARNE PARA GUISAR KG"/>
    <n v="0"/>
    <n v="0"/>
    <n v="0"/>
    <n v="0"/>
  </r>
  <r>
    <n v="202002740"/>
    <s v="2/5/2022"/>
    <x v="1"/>
    <s v="Almacen Hoyada*"/>
    <s v="N/A"/>
    <x v="0"/>
    <n v="1973"/>
    <n v="24.6"/>
    <n v="39.96"/>
    <n v="983.01599999999996"/>
    <s v="BISTEK CARNE PRIMERA KG"/>
    <n v="0"/>
    <n v="0"/>
    <n v="0"/>
    <n v="983.01599999999996"/>
  </r>
  <r>
    <n v="202002740"/>
    <s v="2/5/2022"/>
    <x v="1"/>
    <s v="Almacen Hoyada*"/>
    <s v="N/A"/>
    <x v="0"/>
    <n v="1910"/>
    <n v="1.8"/>
    <n v="971385.53"/>
    <n v="1748493.9539999999"/>
    <s v="MILANESA DE POLLO EMPANIZADA LA GRANJA KG"/>
    <n v="16"/>
    <n v="0"/>
    <n v="0"/>
    <n v="1748493.9539999999"/>
  </r>
  <r>
    <n v="202002740"/>
    <s v="2/5/2022"/>
    <x v="1"/>
    <s v="Almacen Hoyada*"/>
    <s v="N/A"/>
    <x v="0"/>
    <n v="1906"/>
    <n v="1.8"/>
    <n v="1012500"/>
    <n v="1822500"/>
    <s v="NUGGETS DE POLLO LA GRANJA KG."/>
    <n v="16"/>
    <n v="0"/>
    <n v="0"/>
    <n v="1822500"/>
  </r>
  <r>
    <n v="202002740"/>
    <s v="2/5/2022"/>
    <x v="1"/>
    <s v="Almacen Hoyada*"/>
    <s v="N/A"/>
    <x v="0"/>
    <n v="15587"/>
    <n v="1.8"/>
    <n v="0"/>
    <n v="0"/>
    <s v="HAMB POLLO EMP LA GRANJA KG"/>
    <n v="16"/>
    <n v="0"/>
    <n v="0"/>
    <n v="0"/>
  </r>
  <r>
    <n v="202002741"/>
    <s v="2/5/2022"/>
    <x v="2"/>
    <s v="Almacen Hoyada*"/>
    <s v="N/A"/>
    <x v="0"/>
    <n v="22050"/>
    <n v="120"/>
    <n v="0"/>
    <n v="0"/>
    <s v="SALCH/POLACA POLLO DON RAMON KG."/>
    <n v="0"/>
    <n v="0"/>
    <n v="0"/>
    <n v="0"/>
  </r>
  <r>
    <n v="202002741"/>
    <s v="2/5/2022"/>
    <x v="2"/>
    <s v="Almacen Hoyada*"/>
    <s v="N/A"/>
    <x v="0"/>
    <n v="1786"/>
    <n v="85"/>
    <n v="15.3"/>
    <n v="1300.5"/>
    <s v="QUESO DURO LLANERO KG."/>
    <n v="0"/>
    <n v="0"/>
    <n v="0"/>
    <n v="1300.5"/>
  </r>
  <r>
    <n v="202002741"/>
    <s v="2/5/2022"/>
    <x v="2"/>
    <s v="Almacen Hoyada*"/>
    <s v="N/A"/>
    <x v="0"/>
    <n v="1633"/>
    <n v="2.6"/>
    <n v="0"/>
    <n v="0"/>
    <s v="QUESO MOZZARELLA VICTORIA KG"/>
    <n v="0"/>
    <n v="0"/>
    <n v="0"/>
    <n v="0"/>
  </r>
  <r>
    <n v="202002741"/>
    <s v="2/5/2022"/>
    <x v="2"/>
    <s v="Almacen Hoyada*"/>
    <s v="N/A"/>
    <x v="0"/>
    <n v="10352"/>
    <n v="3.4"/>
    <n v="0"/>
    <n v="0"/>
    <s v="QUESO MOZARELLA DIVINA PASTORA KG"/>
    <n v="0"/>
    <n v="0"/>
    <n v="0"/>
    <n v="0"/>
  </r>
  <r>
    <n v="202002741"/>
    <s v="2/5/2022"/>
    <x v="2"/>
    <s v="Almacen Hoyada*"/>
    <s v="N/A"/>
    <x v="0"/>
    <n v="4351"/>
    <n v="4.2"/>
    <n v="0"/>
    <n v="0"/>
    <s v="JAMON ESPALDA CAHUVENCA"/>
    <n v="16"/>
    <n v="0"/>
    <n v="0"/>
    <n v="0"/>
  </r>
  <r>
    <n v="202002741"/>
    <s v="2/5/2022"/>
    <x v="2"/>
    <s v="Almacen Hoyada*"/>
    <s v="N/A"/>
    <x v="0"/>
    <n v="1688"/>
    <n v="4.4000000000000004"/>
    <n v="14.4"/>
    <n v="63.36"/>
    <s v="JAMON DE ESPALDA RICCI KG"/>
    <n v="16"/>
    <n v="0"/>
    <n v="0"/>
    <n v="63.36"/>
  </r>
  <r>
    <n v="202002741"/>
    <s v="2/5/2022"/>
    <x v="2"/>
    <s v="Almacen Hoyada*"/>
    <s v="N/A"/>
    <x v="0"/>
    <n v="2049"/>
    <n v="2"/>
    <n v="0"/>
    <n v="0"/>
    <s v="JAMON AHUM AREP SERVIPORK KG"/>
    <n v="16"/>
    <n v="0"/>
    <n v="0"/>
    <n v="0"/>
  </r>
  <r>
    <n v="202002741"/>
    <s v="2/5/2022"/>
    <x v="2"/>
    <s v="Almacen Hoyada*"/>
    <s v="N/A"/>
    <x v="0"/>
    <n v="2021"/>
    <n v="2.8"/>
    <n v="11.7"/>
    <n v="32.76"/>
    <s v="QUESO GOUDA AGUA LINDA KG (PASTORA)"/>
    <n v="0"/>
    <n v="0"/>
    <n v="0"/>
    <n v="32.76"/>
  </r>
  <r>
    <n v="202002741"/>
    <s v="2/5/2022"/>
    <x v="2"/>
    <s v="Almacen Hoyada*"/>
    <s v="N/A"/>
    <x v="0"/>
    <n v="5066"/>
    <n v="2.8"/>
    <n v="0"/>
    <n v="0"/>
    <s v="QUESO AMARILLO IMPERIAL KG (DIVINA PASTORA)"/>
    <n v="0"/>
    <n v="0"/>
    <n v="0"/>
    <n v="0"/>
  </r>
  <r>
    <n v="202002741"/>
    <s v="2/5/2022"/>
    <x v="2"/>
    <s v="Almacen Hoyada*"/>
    <s v="N/A"/>
    <x v="0"/>
    <n v="1692"/>
    <n v="2.8"/>
    <n v="0"/>
    <n v="0"/>
    <s v="QUESO AMARILLO CALICANTO KG"/>
    <n v="0"/>
    <n v="0"/>
    <n v="0"/>
    <n v="0"/>
  </r>
  <r>
    <n v="202002741"/>
    <s v="2/5/2022"/>
    <x v="2"/>
    <s v="Almacen Hoyada*"/>
    <s v="N/A"/>
    <x v="0"/>
    <n v="3754"/>
    <n v="40"/>
    <n v="679667.31"/>
    <n v="27186692.399999999"/>
    <s v="MORTADELA ESPECIAL DE POLLO 1 KG LO MIO"/>
    <n v="0"/>
    <n v="0"/>
    <n v="0"/>
    <n v="27186692.399999999"/>
  </r>
  <r>
    <n v="202002741"/>
    <s v="2/5/2022"/>
    <x v="2"/>
    <s v="Almacen Hoyada*"/>
    <s v="N/A"/>
    <x v="0"/>
    <n v="22049"/>
    <n v="64"/>
    <n v="0"/>
    <n v="0"/>
    <s v="MORTADELA DE POLLO DON RAMON 900 GR"/>
    <n v="0"/>
    <n v="0"/>
    <n v="0"/>
    <n v="0"/>
  </r>
  <r>
    <n v="202002741"/>
    <s v="2/5/2022"/>
    <x v="2"/>
    <s v="Almacen Hoyada*"/>
    <s v="N/A"/>
    <x v="0"/>
    <n v="3561"/>
    <n v="3.2"/>
    <n v="0"/>
    <n v="0"/>
    <s v="QUESO AMARILLO MAASDAM KG (LUCERO)"/>
    <n v="0"/>
    <n v="0"/>
    <n v="0"/>
    <n v="0"/>
  </r>
  <r>
    <n v="202002741"/>
    <s v="2/5/2022"/>
    <x v="2"/>
    <s v="Almacen Hoyada*"/>
    <s v="N/A"/>
    <x v="0"/>
    <n v="1796"/>
    <n v="5.4"/>
    <n v="77.400000000000006"/>
    <n v="417.96"/>
    <s v="QUESO LLANERO RALLADO KG"/>
    <n v="0"/>
    <n v="0"/>
    <n v="0"/>
    <n v="417.96"/>
  </r>
  <r>
    <n v="202002741"/>
    <s v="2/5/2022"/>
    <x v="2"/>
    <s v="Almacen Hoyada*"/>
    <s v="N/A"/>
    <x v="0"/>
    <n v="1794"/>
    <n v="4.5999999999999996"/>
    <n v="1147500"/>
    <n v="5278500"/>
    <s v="QUESO GUAYANES KG"/>
    <n v="0"/>
    <n v="0"/>
    <n v="0"/>
    <n v="5278500"/>
  </r>
  <r>
    <n v="202002742"/>
    <s v="2/5/2022"/>
    <x v="3"/>
    <s v="Almacen Hoyada*"/>
    <s v="N/A"/>
    <x v="0"/>
    <n v="15366"/>
    <n v="60"/>
    <n v="0"/>
    <n v="0"/>
    <s v="B.E.S 1 LT CENTAURO"/>
    <n v="0"/>
    <n v="0"/>
    <n v="0"/>
    <n v="0"/>
  </r>
  <r>
    <n v="202002742"/>
    <s v="2/5/2022"/>
    <x v="3"/>
    <s v="Almacen Hoyada*"/>
    <s v="N/A"/>
    <x v="0"/>
    <n v="6340"/>
    <n v="36"/>
    <n v="601230.32999999996"/>
    <n v="21644291.879999999"/>
    <s v="BEBIDA ESPIRITUOSA 1 LT RY"/>
    <n v="0"/>
    <n v="0"/>
    <n v="0"/>
    <n v="21644291.879999999"/>
  </r>
  <r>
    <n v="202002742"/>
    <s v="2/5/2022"/>
    <x v="3"/>
    <s v="Almacen Hoyada*"/>
    <s v="N/A"/>
    <x v="0"/>
    <n v="6341"/>
    <n v="36"/>
    <n v="0"/>
    <n v="0"/>
    <s v="BEBIDA ESPIRITUOSA SECA 1 LT EL PAJARITO"/>
    <n v="0"/>
    <n v="0"/>
    <n v="0"/>
    <n v="0"/>
  </r>
  <r>
    <n v="202002742"/>
    <s v="2/5/2022"/>
    <x v="3"/>
    <s v="Almacen Hoyada*"/>
    <s v="N/A"/>
    <x v="0"/>
    <n v="13914"/>
    <n v="12"/>
    <n v="0"/>
    <n v="0"/>
    <s v="LECHE EN POLVO COMPLETA 400GR SAN SIMON"/>
    <n v="0"/>
    <n v="0"/>
    <n v="0"/>
    <n v="0"/>
  </r>
  <r>
    <n v="202002742"/>
    <s v="2/5/2022"/>
    <x v="3"/>
    <s v="Almacen Hoyada*"/>
    <s v="N/A"/>
    <x v="0"/>
    <n v="13196"/>
    <n v="12"/>
    <n v="0"/>
    <n v="0"/>
    <s v="LECHE EN POLVO 400 GR LA RENDIDORA/MONTAÑA FRESCA"/>
    <n v="0"/>
    <n v="0"/>
    <n v="0"/>
    <n v="0"/>
  </r>
  <r>
    <n v="202002742"/>
    <s v="2/5/2022"/>
    <x v="3"/>
    <s v="Almacen Hoyada*"/>
    <s v="N/A"/>
    <x v="0"/>
    <n v="9594"/>
    <n v="40"/>
    <n v="0"/>
    <n v="0"/>
    <s v="CAFE MOLIDO 250GR AL VACIO 100%   CAFE AMANECER"/>
    <n v="0"/>
    <n v="0"/>
    <n v="0"/>
    <n v="0"/>
  </r>
  <r>
    <n v="202002742"/>
    <s v="2/5/2022"/>
    <x v="3"/>
    <s v="Almacen Hoyada*"/>
    <s v="N/A"/>
    <x v="0"/>
    <n v="3867"/>
    <n v="24"/>
    <n v="80167.23"/>
    <n v="1924013.52"/>
    <s v="MOSTAZA TETERO 285GR EUREKA"/>
    <n v="16"/>
    <n v="0"/>
    <n v="0"/>
    <n v="1924013.52"/>
  </r>
  <r>
    <n v="202002742"/>
    <s v="2/5/2022"/>
    <x v="3"/>
    <s v="Almacen Hoyada*"/>
    <s v="N/A"/>
    <x v="0"/>
    <n v="7085"/>
    <n v="24"/>
    <n v="0"/>
    <n v="0"/>
    <s v="MOSTAZA PREPARADA IBERIA 250 G"/>
    <n v="16"/>
    <n v="0"/>
    <n v="0"/>
    <n v="0"/>
  </r>
  <r>
    <n v="202002742"/>
    <s v="2/5/2022"/>
    <x v="3"/>
    <s v="Almacen Hoyada*"/>
    <s v="N/A"/>
    <x v="0"/>
    <n v="908"/>
    <n v="24"/>
    <n v="188812.53"/>
    <n v="4531500.72"/>
    <s v="MOSTAZA 195 GR HEINZ"/>
    <n v="16"/>
    <n v="0"/>
    <n v="0"/>
    <n v="4531500.72"/>
  </r>
  <r>
    <n v="202002742"/>
    <s v="2/5/2022"/>
    <x v="3"/>
    <s v="Almacen Hoyada*"/>
    <s v="N/A"/>
    <x v="0"/>
    <n v="20034"/>
    <n v="12"/>
    <n v="0"/>
    <n v="0"/>
    <s v="LECHE EN POLVO 125GR SAN SIMON"/>
    <n v="0"/>
    <n v="0"/>
    <n v="0"/>
    <n v="0"/>
  </r>
  <r>
    <n v="202002742"/>
    <s v="2/5/2022"/>
    <x v="3"/>
    <s v="Almacen Hoyada*"/>
    <s v="N/A"/>
    <x v="0"/>
    <n v="22508"/>
    <n v="12"/>
    <n v="0"/>
    <n v="0"/>
    <s v="CAFE 200 GR LA PROTECTORA"/>
    <n v="0"/>
    <n v="0"/>
    <n v="0"/>
    <n v="0"/>
  </r>
  <r>
    <n v="202002742"/>
    <s v="2/5/2022"/>
    <x v="3"/>
    <s v="Almacen Hoyada*"/>
    <s v="N/A"/>
    <x v="0"/>
    <n v="9100"/>
    <n v="24"/>
    <n v="0.32"/>
    <n v="7.68"/>
    <s v="KETCHUP PAMPERO 198 GR"/>
    <n v="16"/>
    <n v="0"/>
    <n v="0"/>
    <n v="7.68"/>
  </r>
  <r>
    <n v="202002742"/>
    <s v="2/5/2022"/>
    <x v="3"/>
    <s v="Almacen Hoyada*"/>
    <s v="N/A"/>
    <x v="0"/>
    <n v="21674"/>
    <n v="6"/>
    <n v="0"/>
    <n v="0"/>
    <s v="VAINILLA NEGRA 500 GR MEDITERRANEO"/>
    <n v="16"/>
    <n v="0"/>
    <n v="0"/>
    <n v="0"/>
  </r>
  <r>
    <n v="202002742"/>
    <s v="2/5/2022"/>
    <x v="3"/>
    <s v="Almacen Hoyada*"/>
    <s v="N/A"/>
    <x v="0"/>
    <n v="1383"/>
    <n v="20"/>
    <n v="110682.41"/>
    <n v="2213648.2000000002"/>
    <s v="SAMBA DE FRESA 32GR NESTLE  SAVOY"/>
    <n v="16"/>
    <n v="0"/>
    <n v="0"/>
    <n v="2213648.2000000002"/>
  </r>
  <r>
    <n v="202002742"/>
    <s v="2/5/2022"/>
    <x v="3"/>
    <s v="Almacen Hoyada*"/>
    <s v="N/A"/>
    <x v="0"/>
    <n v="3556"/>
    <n v="20"/>
    <n v="110682.41"/>
    <n v="2213648.2000000002"/>
    <s v="SAMBA DE CHOCOLATE 32 GR NESTLE SAVOY"/>
    <n v="16"/>
    <n v="0"/>
    <n v="0"/>
    <n v="2213648.2000000002"/>
  </r>
  <r>
    <n v="202002743"/>
    <s v="2/5/2022"/>
    <x v="4"/>
    <s v="Almacen Hoyada*"/>
    <s v="N/A"/>
    <x v="0"/>
    <n v="13163"/>
    <n v="48"/>
    <n v="0"/>
    <n v="0"/>
    <s v="ARROZ EXCELENTE 1KG SANTONI"/>
    <n v="0"/>
    <n v="0"/>
    <n v="0"/>
    <n v="0"/>
  </r>
  <r>
    <n v="202002743"/>
    <s v="2/5/2022"/>
    <x v="4"/>
    <s v="Almacen Hoyada*"/>
    <s v="N/A"/>
    <x v="0"/>
    <n v="10172"/>
    <n v="100"/>
    <n v="0"/>
    <n v="0"/>
    <s v="ACEITE SOYA 500GR VATEL"/>
    <n v="0"/>
    <n v="0"/>
    <n v="0"/>
    <n v="0"/>
  </r>
  <r>
    <n v="202002743"/>
    <s v="2/5/2022"/>
    <x v="4"/>
    <s v="Almacen Hoyada*"/>
    <s v="N/A"/>
    <x v="0"/>
    <n v="2179"/>
    <n v="12"/>
    <n v="135412.79"/>
    <n v="1624953.48"/>
    <s v="CHEETOS BOLIQUESO 110 GR FRITO LAY"/>
    <n v="16"/>
    <n v="0"/>
    <n v="0"/>
    <n v="1624953.48"/>
  </r>
  <r>
    <n v="202002743"/>
    <s v="2/5/2022"/>
    <x v="4"/>
    <s v="Almacen Hoyada*"/>
    <s v="N/A"/>
    <x v="0"/>
    <n v="2177"/>
    <n v="12"/>
    <n v="60330.69"/>
    <n v="723968.28"/>
    <s v="CHEETOS HORNEADOS MEGA PUFFS 110GR FRITO LAY"/>
    <n v="16"/>
    <n v="0"/>
    <n v="0"/>
    <n v="723968.28"/>
  </r>
  <r>
    <n v="202002743"/>
    <s v="2/5/2022"/>
    <x v="4"/>
    <s v="Almacen Hoyada*"/>
    <s v="N/A"/>
    <x v="0"/>
    <n v="2732"/>
    <n v="10"/>
    <n v="32948.06"/>
    <n v="329480.59999999998"/>
    <s v="PAPAS RUFFLES ORIGINAL 125 GR FRITO LAY"/>
    <n v="16"/>
    <n v="0"/>
    <n v="0"/>
    <n v="329480.59999999998"/>
  </r>
  <r>
    <n v="202002743"/>
    <s v="2/5/2022"/>
    <x v="4"/>
    <s v="Almacen Hoyada*"/>
    <s v="N/A"/>
    <x v="0"/>
    <n v="2181"/>
    <n v="10"/>
    <n v="103024.44"/>
    <n v="1030244.4"/>
    <s v="TORTILLAS JACKS SABOR A QUESO 190GR FRITO LAY"/>
    <n v="16"/>
    <n v="0"/>
    <n v="0"/>
    <n v="1030244.4"/>
  </r>
  <r>
    <n v="202002743"/>
    <s v="2/5/2022"/>
    <x v="4"/>
    <s v="Almacen Hoyada*"/>
    <s v="N/A"/>
    <x v="0"/>
    <n v="9259"/>
    <n v="80"/>
    <n v="1.62"/>
    <n v="129.6"/>
    <s v="PAPEL SUAVECITO GOOD."/>
    <n v="0"/>
    <n v="0"/>
    <n v="0"/>
    <n v="129.6"/>
  </r>
  <r>
    <n v="202002743"/>
    <s v="2/5/2022"/>
    <x v="4"/>
    <s v="Almacen Hoyada*"/>
    <s v="N/A"/>
    <x v="0"/>
    <n v="9385"/>
    <n v="24"/>
    <n v="386264.34"/>
    <n v="9270344.1600000001"/>
    <s v="PAPEL SUTIL PREMIUM 4 ROLLOS 260 HOJAS MANPA"/>
    <n v="16"/>
    <n v="0"/>
    <n v="0"/>
    <n v="9270344.1600000001"/>
  </r>
  <r>
    <n v="202002743"/>
    <s v="2/5/2022"/>
    <x v="4"/>
    <s v="Almacen Hoyada*"/>
    <s v="N/A"/>
    <x v="0"/>
    <n v="9386"/>
    <n v="24"/>
    <n v="573088.94999999995"/>
    <n v="13754134.800000001"/>
    <s v="PAPEL SUTIL PREMIUM 4 ROLLOS 400 HOJAS MANPA"/>
    <n v="16"/>
    <n v="0"/>
    <n v="0"/>
    <n v="13754134.800000001"/>
  </r>
  <r>
    <n v="202002743"/>
    <s v="2/5/2022"/>
    <x v="4"/>
    <s v="Almacen Hoyada*"/>
    <s v="N/A"/>
    <x v="0"/>
    <n v="21145"/>
    <n v="24"/>
    <n v="0"/>
    <n v="0"/>
    <s v="PAPEL HIGIENICO X2 PAPIA"/>
    <n v="16"/>
    <n v="0"/>
    <n v="0"/>
    <n v="0"/>
  </r>
  <r>
    <n v="202002743"/>
    <s v="2/5/2022"/>
    <x v="4"/>
    <s v="Almacen Hoyada*"/>
    <s v="N/A"/>
    <x v="0"/>
    <n v="5044"/>
    <n v="7"/>
    <n v="282593.21000000002"/>
    <n v="1978152.47"/>
    <s v="MASA FACIL #4 500GR LISOL"/>
    <n v="16"/>
    <n v="0"/>
    <n v="0"/>
    <n v="1978152.47"/>
  </r>
  <r>
    <n v="202002743"/>
    <s v="2/5/2022"/>
    <x v="4"/>
    <s v="Almacen Hoyada*"/>
    <s v="N/A"/>
    <x v="0"/>
    <n v="5092"/>
    <n v="7"/>
    <n v="282593.21000000002"/>
    <n v="1978152.47"/>
    <s v="MASA FACIL #3 C/S 500GM LISOL"/>
    <n v="16"/>
    <n v="0"/>
    <n v="0"/>
    <n v="1978152.47"/>
  </r>
  <r>
    <n v="202002743"/>
    <s v="2/5/2022"/>
    <x v="4"/>
    <s v="Almacen Hoyada*"/>
    <s v="N/A"/>
    <x v="0"/>
    <n v="9598"/>
    <n v="24"/>
    <n v="81465.53"/>
    <n v="1955172.72"/>
    <s v="GALLETA MARIA LA TRADICIONAL 200GR GALLETERA CARABOBO"/>
    <n v="16"/>
    <n v="0"/>
    <n v="0"/>
    <n v="1955172.72"/>
  </r>
  <r>
    <n v="202002743"/>
    <s v="2/5/2022"/>
    <x v="4"/>
    <s v="Almacen Hoyada*"/>
    <s v="N/A"/>
    <x v="0"/>
    <n v="22947"/>
    <n v="60"/>
    <n v="0"/>
    <n v="0"/>
    <s v="ACEITE DE SOYA 700 ML DORADO"/>
    <n v="0"/>
    <n v="0"/>
    <n v="0"/>
    <n v="0"/>
  </r>
  <r>
    <n v="202002743"/>
    <s v="2/5/2022"/>
    <x v="4"/>
    <s v="Almacen Hoyada*"/>
    <s v="N/A"/>
    <x v="0"/>
    <n v="14543"/>
    <n v="40"/>
    <n v="0"/>
    <n v="0"/>
    <s v="HARINA DE TRIGO LEUDANTE 1 KG BLANCAFLOR"/>
    <n v="0"/>
    <n v="0"/>
    <n v="0"/>
    <n v="0"/>
  </r>
  <r>
    <n v="202002743"/>
    <s v="2/5/2022"/>
    <x v="4"/>
    <s v="Almacen Hoyada*"/>
    <s v="N/A"/>
    <x v="0"/>
    <n v="14548"/>
    <n v="40"/>
    <n v="0"/>
    <n v="0"/>
    <s v="HARINA DE TRIGO TODO USO 1 KG BLANCAFLOR"/>
    <n v="0"/>
    <n v="0"/>
    <n v="0"/>
    <n v="0"/>
  </r>
  <r>
    <n v="202002744"/>
    <s v="3/5/2022"/>
    <x v="5"/>
    <s v="Almacen Hoyada*"/>
    <s v="N/A"/>
    <x v="1"/>
    <n v="4598"/>
    <n v="30"/>
    <n v="0"/>
    <n v="0"/>
    <s v="COMBO DE 4 PANES CAMPESINITO"/>
    <n v="0"/>
    <n v="0"/>
    <n v="0"/>
    <n v="0"/>
  </r>
  <r>
    <n v="202002744"/>
    <s v="3/5/2022"/>
    <x v="5"/>
    <s v="Almacen Hoyada*"/>
    <s v="N/A"/>
    <x v="1"/>
    <n v="4781"/>
    <n v="50"/>
    <n v="0"/>
    <n v="0"/>
    <s v="BESITO DE COCO"/>
    <n v="16"/>
    <n v="0"/>
    <n v="0"/>
    <n v="0"/>
  </r>
  <r>
    <n v="202002744"/>
    <s v="3/5/2022"/>
    <x v="5"/>
    <s v="Almacen Hoyada*"/>
    <s v="N/A"/>
    <x v="1"/>
    <n v="473"/>
    <n v="2.4"/>
    <n v="8794.5"/>
    <n v="21106.799999999999"/>
    <s v="PAN DE HAMBURGUESA Y PERRO POR KG"/>
    <n v="16"/>
    <n v="0"/>
    <n v="0"/>
    <n v="21106.799999999999"/>
  </r>
  <r>
    <n v="202002744"/>
    <s v="3/5/2022"/>
    <x v="5"/>
    <s v="Almacen Hoyada*"/>
    <s v="N/A"/>
    <x v="1"/>
    <n v="13677"/>
    <n v="10"/>
    <n v="3.47"/>
    <n v="34.700000000000003"/>
    <s v="COMBO 3 PANES SEMI DULCE"/>
    <n v="16"/>
    <n v="0"/>
    <n v="0"/>
    <n v="34.700000000000003"/>
  </r>
  <r>
    <n v="202002744"/>
    <s v="3/5/2022"/>
    <x v="5"/>
    <s v="Almacen Hoyada*"/>
    <s v="N/A"/>
    <x v="1"/>
    <n v="4389"/>
    <n v="5"/>
    <n v="5.19"/>
    <n v="25.95"/>
    <s v="COMBO DE PAN DE PERRO 16 UND"/>
    <n v="16"/>
    <n v="0"/>
    <n v="0"/>
    <n v="25.95"/>
  </r>
  <r>
    <n v="202002744"/>
    <s v="3/5/2022"/>
    <x v="5"/>
    <s v="Almacen Hoyada*"/>
    <s v="N/A"/>
    <x v="1"/>
    <n v="13676"/>
    <n v="5"/>
    <n v="2.35"/>
    <n v="11.75"/>
    <s v="COMBO PAN PIÑITA"/>
    <n v="16"/>
    <n v="0"/>
    <n v="0"/>
    <n v="11.75"/>
  </r>
  <r>
    <n v="202002744"/>
    <s v="3/5/2022"/>
    <x v="5"/>
    <s v="Almacen Hoyada*"/>
    <s v="N/A"/>
    <x v="1"/>
    <n v="418"/>
    <n v="50"/>
    <n v="0"/>
    <n v="0"/>
    <s v="TORTA DE PAN"/>
    <n v="16"/>
    <n v="0"/>
    <n v="0"/>
    <n v="0"/>
  </r>
  <r>
    <n v="202002746"/>
    <s v="3/5/2022"/>
    <x v="6"/>
    <s v="Almacen Hoyada*"/>
    <s v="N/A"/>
    <x v="2"/>
    <n v="2022"/>
    <n v="36"/>
    <n v="14.43"/>
    <n v="519.48"/>
    <s v="CAMBUR EL CENTRO KG"/>
    <n v="0"/>
    <n v="0"/>
    <n v="0"/>
    <n v="519.48"/>
  </r>
  <r>
    <n v="202002745"/>
    <s v="3/5/2022"/>
    <x v="7"/>
    <s v="INSUMOS"/>
    <s v="N/A"/>
    <x v="1"/>
    <n v="10569"/>
    <n v="25"/>
    <n v="0"/>
    <n v="0"/>
    <s v="BOLSA 40KG BASURA TRANSPARENTE"/>
    <n v="16"/>
    <n v="0"/>
    <n v="0"/>
    <n v="0"/>
  </r>
  <r>
    <n v="202002745"/>
    <s v="3/5/2022"/>
    <x v="7"/>
    <s v="INSUMOS"/>
    <s v="N/A"/>
    <x v="1"/>
    <n v="4173"/>
    <n v="1"/>
    <n v="0.27"/>
    <n v="0.27"/>
    <s v="ACEITE DE ONOTO 1LT MODELO"/>
    <n v="16"/>
    <n v="0"/>
    <n v="0"/>
    <n v="0.27"/>
  </r>
  <r>
    <n v="202002745"/>
    <s v="3/5/2022"/>
    <x v="7"/>
    <s v="INSUMOS"/>
    <s v="N/A"/>
    <x v="1"/>
    <n v="3584"/>
    <n v="2"/>
    <n v="727.1"/>
    <n v="1454.2"/>
    <s v="BANDEJA ANIME LLANA (A) (PRODUCCION) 1X500"/>
    <n v="16"/>
    <n v="0"/>
    <n v="0"/>
    <n v="1454.2"/>
  </r>
  <r>
    <n v="202002747"/>
    <s v="4/5/2022"/>
    <x v="8"/>
    <s v="Almacen Hoyada*"/>
    <s v="N/A"/>
    <x v="1"/>
    <n v="418"/>
    <n v="50"/>
    <n v="0"/>
    <n v="0"/>
    <s v="TORTA DE PAN"/>
    <n v="16"/>
    <n v="0"/>
    <n v="0"/>
    <n v="0"/>
  </r>
  <r>
    <n v="202002747"/>
    <s v="4/5/2022"/>
    <x v="8"/>
    <s v="Almacen Hoyada*"/>
    <s v="N/A"/>
    <x v="1"/>
    <n v="13677"/>
    <n v="6"/>
    <n v="3.48"/>
    <n v="20.88"/>
    <s v="COMBO 3 PANES SEMI DULCE"/>
    <n v="16"/>
    <n v="0"/>
    <n v="0"/>
    <n v="20.88"/>
  </r>
  <r>
    <n v="202002747"/>
    <s v="4/5/2022"/>
    <x v="8"/>
    <s v="Almacen Hoyada*"/>
    <s v="N/A"/>
    <x v="1"/>
    <n v="4389"/>
    <n v="10"/>
    <n v="5.2"/>
    <n v="52"/>
    <s v="COMBO DE PAN DE PERRO 16 UND"/>
    <n v="16"/>
    <n v="0"/>
    <n v="0"/>
    <n v="52"/>
  </r>
  <r>
    <n v="202002748"/>
    <s v="4/5/2022"/>
    <x v="9"/>
    <s v="Almacen Hoyada*"/>
    <s v="N/A"/>
    <x v="0"/>
    <n v="1937"/>
    <n v="10.199999999999999"/>
    <n v="929571.67"/>
    <n v="9481631.034"/>
    <s v="MILANESA DE POLLO KG."/>
    <n v="0"/>
    <n v="0"/>
    <n v="0"/>
    <n v="9481631.034"/>
  </r>
  <r>
    <n v="202002748"/>
    <s v="4/5/2022"/>
    <x v="9"/>
    <s v="Almacen Hoyada*"/>
    <s v="N/A"/>
    <x v="0"/>
    <n v="1850"/>
    <n v="13.2"/>
    <n v="0"/>
    <n v="0"/>
    <s v="CARNE PARA GUISAR KG"/>
    <n v="0"/>
    <n v="0"/>
    <n v="0"/>
    <n v="0"/>
  </r>
  <r>
    <n v="202002748"/>
    <s v="4/5/2022"/>
    <x v="9"/>
    <s v="Almacen Hoyada*"/>
    <s v="N/A"/>
    <x v="0"/>
    <n v="1887"/>
    <n v="12"/>
    <n v="465760.55"/>
    <n v="5589126.5999999996"/>
    <s v="MOLLEJA DE POLLO KG"/>
    <n v="0"/>
    <n v="0"/>
    <n v="0"/>
    <n v="5589126.5999999996"/>
  </r>
  <r>
    <n v="202002748"/>
    <s v="4/5/2022"/>
    <x v="9"/>
    <s v="Almacen Hoyada*"/>
    <s v="N/A"/>
    <x v="0"/>
    <n v="1921"/>
    <n v="2.4"/>
    <n v="21.47"/>
    <n v="51.527999999999999"/>
    <s v="HIGADO DE RES KG"/>
    <n v="0"/>
    <n v="0"/>
    <n v="0"/>
    <n v="51.527999999999999"/>
  </r>
  <r>
    <n v="202002748"/>
    <s v="4/5/2022"/>
    <x v="9"/>
    <s v="Almacen Hoyada*"/>
    <s v="N/A"/>
    <x v="0"/>
    <n v="1852"/>
    <n v="62.8"/>
    <n v="0"/>
    <n v="0"/>
    <s v="MOLIDA ECONOMICA KG"/>
    <n v="0"/>
    <n v="0"/>
    <n v="0"/>
    <n v="0"/>
  </r>
  <r>
    <n v="202002748"/>
    <s v="4/5/2022"/>
    <x v="9"/>
    <s v="Almacen Hoyada*"/>
    <s v="N/A"/>
    <x v="0"/>
    <n v="1786"/>
    <n v="47.6"/>
    <n v="15.37"/>
    <n v="731.61199999999997"/>
    <s v="QUESO DURO LLANERO KG."/>
    <n v="0"/>
    <n v="0"/>
    <n v="0"/>
    <n v="731.61199999999997"/>
  </r>
  <r>
    <n v="202002748"/>
    <s v="4/5/2022"/>
    <x v="9"/>
    <s v="Almacen Hoyada*"/>
    <s v="N/A"/>
    <x v="0"/>
    <n v="1793"/>
    <n v="9.6"/>
    <n v="339000"/>
    <n v="3254400"/>
    <s v="QUESO RICOTTA SIN SAL KG"/>
    <n v="0"/>
    <n v="0"/>
    <n v="0"/>
    <n v="3254400"/>
  </r>
  <r>
    <n v="202002748"/>
    <s v="4/5/2022"/>
    <x v="9"/>
    <s v="Almacen Hoyada*"/>
    <s v="N/A"/>
    <x v="0"/>
    <n v="1781"/>
    <n v="43.4"/>
    <n v="811262.57"/>
    <n v="35208795.538000003"/>
    <s v="SALCHICHA POLLO WIENER PRODALVA KG"/>
    <n v="0"/>
    <n v="0"/>
    <n v="0"/>
    <n v="35208795.538000003"/>
  </r>
  <r>
    <n v="202002748"/>
    <s v="4/5/2022"/>
    <x v="9"/>
    <s v="Almacen Hoyada*"/>
    <s v="N/A"/>
    <x v="0"/>
    <n v="10823"/>
    <n v="50"/>
    <n v="0"/>
    <n v="0"/>
    <s v="SUERO DE LECHE 910 GR CREMOSO LA DIVINA PASTORA"/>
    <n v="0"/>
    <n v="0"/>
    <n v="0"/>
    <n v="0"/>
  </r>
  <r>
    <n v="202002749"/>
    <s v="5/5/2022"/>
    <x v="10"/>
    <s v="Almacen Hoyada*"/>
    <s v="N/A"/>
    <x v="3"/>
    <n v="2414"/>
    <n v="6"/>
    <n v="0.18"/>
    <n v="1.08"/>
    <s v="REFRESCO 1.5LT GOLDEN KOLITA"/>
    <n v="16"/>
    <n v="0"/>
    <n v="0"/>
    <n v="1.08"/>
  </r>
  <r>
    <n v="202002749"/>
    <s v="5/5/2022"/>
    <x v="10"/>
    <s v="Almacen Hoyada*"/>
    <s v="N/A"/>
    <x v="3"/>
    <n v="3427"/>
    <n v="6"/>
    <n v="0.23"/>
    <n v="1.38"/>
    <s v="REFRESCO 1.5LT GOLDEN UVA"/>
    <n v="16"/>
    <n v="0"/>
    <n v="0"/>
    <n v="1.38"/>
  </r>
  <r>
    <n v="202002749"/>
    <s v="5/5/2022"/>
    <x v="10"/>
    <s v="Almacen Hoyada*"/>
    <s v="N/A"/>
    <x v="3"/>
    <n v="6357"/>
    <n v="6"/>
    <n v="0.23"/>
    <n v="1.38"/>
    <s v="REFRESCO 1.5LT GOLDEN PIÑA"/>
    <n v="16"/>
    <n v="0"/>
    <n v="0"/>
    <n v="1.38"/>
  </r>
  <r>
    <n v="202002749"/>
    <s v="5/5/2022"/>
    <x v="10"/>
    <s v="Almacen Hoyada*"/>
    <s v="N/A"/>
    <x v="3"/>
    <n v="913"/>
    <n v="18"/>
    <n v="299286.12"/>
    <n v="5387150.1600000001"/>
    <s v="PROMOCION DE FIN DE SEMANAN PEPSI 2 LT SABOR ORIGINAL"/>
    <n v="0"/>
    <n v="0"/>
    <n v="0"/>
    <n v="5387150.1600000001"/>
  </r>
  <r>
    <n v="202002749"/>
    <s v="5/5/2022"/>
    <x v="10"/>
    <s v="Almacen Hoyada*"/>
    <s v="N/A"/>
    <x v="3"/>
    <n v="1531"/>
    <n v="6"/>
    <n v="0.32"/>
    <n v="1.92"/>
    <s v="REFRESCO 2LT 7UP"/>
    <n v="16"/>
    <n v="0"/>
    <n v="0"/>
    <n v="1.92"/>
  </r>
  <r>
    <n v="202002749"/>
    <s v="5/5/2022"/>
    <x v="10"/>
    <s v="Almacen Hoyada*"/>
    <s v="N/A"/>
    <x v="3"/>
    <n v="3230"/>
    <n v="12"/>
    <n v="175356.23"/>
    <n v="2104274.7599999998"/>
    <s v="GATORADE FRUTAS TROPICALES 500ML PEPSICO"/>
    <n v="16"/>
    <n v="0"/>
    <n v="0"/>
    <n v="2104274.7599999998"/>
  </r>
  <r>
    <n v="202002749"/>
    <s v="5/5/2022"/>
    <x v="10"/>
    <s v="Almacen Hoyada*"/>
    <s v="N/A"/>
    <x v="3"/>
    <n v="847"/>
    <n v="24"/>
    <n v="28362.2"/>
    <n v="680692.8"/>
    <s v="AGUA MINERAL LIBRE DE SODIO 600ML MINALBA"/>
    <n v="16"/>
    <n v="0"/>
    <n v="0"/>
    <n v="680692.8"/>
  </r>
  <r>
    <n v="202002749"/>
    <s v="5/5/2022"/>
    <x v="10"/>
    <s v="Almacen Hoyada*"/>
    <s v="N/A"/>
    <x v="3"/>
    <n v="884"/>
    <n v="24"/>
    <n v="60980.47"/>
    <n v="1463531.28"/>
    <s v="AGUA MINERAL LIBRE DE SODIO 1.5LTS MINALBA"/>
    <n v="0"/>
    <n v="0"/>
    <n v="0"/>
    <n v="1463531.28"/>
  </r>
  <r>
    <n v="202002750"/>
    <s v="5/5/2022"/>
    <x v="11"/>
    <s v="Almacen Hoyada*"/>
    <s v="N/A"/>
    <x v="1"/>
    <n v="418"/>
    <n v="50"/>
    <n v="0"/>
    <n v="0"/>
    <s v="TORTA DE PAN"/>
    <n v="16"/>
    <n v="0"/>
    <n v="0"/>
    <n v="0"/>
  </r>
  <r>
    <n v="202002750"/>
    <s v="5/5/2022"/>
    <x v="11"/>
    <s v="Almacen Hoyada*"/>
    <s v="N/A"/>
    <x v="1"/>
    <n v="13676"/>
    <n v="6"/>
    <n v="2.37"/>
    <n v="14.22"/>
    <s v="COMBO PAN PIÑITA"/>
    <n v="16"/>
    <n v="0"/>
    <n v="0"/>
    <n v="14.22"/>
  </r>
  <r>
    <n v="202002750"/>
    <s v="5/5/2022"/>
    <x v="11"/>
    <s v="Almacen Hoyada*"/>
    <s v="N/A"/>
    <x v="1"/>
    <n v="4598"/>
    <n v="20"/>
    <n v="0"/>
    <n v="0"/>
    <s v="COMBO DE 4 PANES CAMPESINITO"/>
    <n v="0"/>
    <n v="0"/>
    <n v="0"/>
    <n v="0"/>
  </r>
  <r>
    <n v="202002751"/>
    <s v="5/5/2022"/>
    <x v="12"/>
    <s v="Almacen Hoyada*"/>
    <s v="N/A"/>
    <x v="0"/>
    <n v="78"/>
    <n v="20.8"/>
    <n v="364000"/>
    <n v="7571200"/>
    <s v="TOMATE KG."/>
    <n v="0"/>
    <n v="0"/>
    <n v="0"/>
    <n v="7571200"/>
  </r>
  <r>
    <n v="202002751"/>
    <s v="5/5/2022"/>
    <x v="12"/>
    <s v="Almacen Hoyada*"/>
    <s v="N/A"/>
    <x v="0"/>
    <n v="19"/>
    <n v="57"/>
    <n v="136500"/>
    <n v="7780500"/>
    <s v="PLATANO KG (EXPRESS 2707,MODELO,EXQUISITECES)"/>
    <n v="0"/>
    <n v="0"/>
    <n v="0"/>
    <n v="7780500"/>
  </r>
  <r>
    <n v="202002751"/>
    <s v="5/5/2022"/>
    <x v="12"/>
    <s v="Almacen Hoyada*"/>
    <s v="N/A"/>
    <x v="0"/>
    <n v="71"/>
    <n v="6.4"/>
    <n v="59150"/>
    <n v="378560"/>
    <s v="REPOLLO BLANCO KG"/>
    <n v="0"/>
    <n v="0"/>
    <n v="0"/>
    <n v="378560"/>
  </r>
  <r>
    <n v="202002751"/>
    <s v="5/5/2022"/>
    <x v="12"/>
    <s v="Almacen Hoyada*"/>
    <s v="N/A"/>
    <x v="0"/>
    <n v="9"/>
    <n v="19.600000000000001"/>
    <n v="182000"/>
    <n v="3567200"/>
    <s v="CEBOLLA BLANCA KG"/>
    <n v="0"/>
    <n v="0"/>
    <n v="0"/>
    <n v="3567200"/>
  </r>
  <r>
    <n v="202002751"/>
    <s v="5/5/2022"/>
    <x v="12"/>
    <s v="Almacen Hoyada*"/>
    <s v="N/A"/>
    <x v="0"/>
    <n v="31"/>
    <n v="1.6"/>
    <n v="204750"/>
    <n v="327600"/>
    <s v="CILANTRO KG"/>
    <n v="0"/>
    <n v="0"/>
    <n v="0"/>
    <n v="327600"/>
  </r>
  <r>
    <n v="202002751"/>
    <s v="5/5/2022"/>
    <x v="12"/>
    <s v="Almacen Hoyada*"/>
    <s v="N/A"/>
    <x v="0"/>
    <n v="7"/>
    <n v="5"/>
    <n v="204750"/>
    <n v="1023750"/>
    <s v="CEBOLLIN KG"/>
    <n v="0"/>
    <n v="0"/>
    <n v="0"/>
    <n v="1023750"/>
  </r>
  <r>
    <n v="202002751"/>
    <s v="5/5/2022"/>
    <x v="12"/>
    <s v="Almacen Hoyada*"/>
    <s v="N/A"/>
    <x v="0"/>
    <n v="4"/>
    <n v="7"/>
    <n v="136500"/>
    <n v="955500"/>
    <s v="AJI DULCE KG"/>
    <n v="0"/>
    <n v="0"/>
    <n v="0"/>
    <n v="955500"/>
  </r>
  <r>
    <n v="202002752"/>
    <s v="6/5/2022"/>
    <x v="13"/>
    <s v="Almacen Hoyada*"/>
    <s v="N/A"/>
    <x v="1"/>
    <n v="13676"/>
    <n v="6"/>
    <n v="2.37"/>
    <n v="14.22"/>
    <s v="COMBO PAN PIÑITA"/>
    <n v="16"/>
    <n v="0"/>
    <n v="0"/>
    <n v="14.22"/>
  </r>
  <r>
    <n v="202002752"/>
    <s v="6/5/2022"/>
    <x v="13"/>
    <s v="Almacen Hoyada*"/>
    <s v="N/A"/>
    <x v="1"/>
    <n v="4389"/>
    <n v="15"/>
    <n v="5.24"/>
    <n v="78.599999999999994"/>
    <s v="COMBO DE PAN DE PERRO 16 UND"/>
    <n v="16"/>
    <n v="0"/>
    <n v="0"/>
    <n v="78.599999999999994"/>
  </r>
  <r>
    <n v="202002752"/>
    <s v="6/5/2022"/>
    <x v="13"/>
    <s v="Almacen Hoyada*"/>
    <s v="N/A"/>
    <x v="1"/>
    <n v="13677"/>
    <n v="10"/>
    <n v="3.51"/>
    <n v="35.1"/>
    <s v="COMBO 3 PANES SEMI DULCE"/>
    <n v="16"/>
    <n v="0"/>
    <n v="0"/>
    <n v="35.1"/>
  </r>
  <r>
    <n v="202002752"/>
    <s v="6/5/2022"/>
    <x v="13"/>
    <s v="Almacen Hoyada*"/>
    <s v="N/A"/>
    <x v="1"/>
    <n v="4781"/>
    <n v="20"/>
    <n v="0"/>
    <n v="0"/>
    <s v="BESITO DE COCO"/>
    <n v="16"/>
    <n v="0"/>
    <n v="0"/>
    <n v="0"/>
  </r>
  <r>
    <n v="202002754"/>
    <s v="6/5/2022"/>
    <x v="14"/>
    <s v="Almacen Hoyada*"/>
    <s v="N/A"/>
    <x v="1"/>
    <n v="12702"/>
    <n v="200"/>
    <n v="0"/>
    <n v="0"/>
    <s v="CIGARRO VICEROY GRANDE"/>
    <n v="0"/>
    <n v="0"/>
    <n v="0"/>
    <n v="0"/>
  </r>
  <r>
    <n v="202002754"/>
    <s v="6/5/2022"/>
    <x v="14"/>
    <s v="Almacen Hoyada*"/>
    <s v="N/A"/>
    <x v="1"/>
    <n v="12851"/>
    <n v="150"/>
    <n v="0"/>
    <n v="0"/>
    <s v="CIGARROS UNIVERSAL"/>
    <n v="0"/>
    <n v="0"/>
    <n v="0"/>
    <n v="0"/>
  </r>
  <r>
    <n v="202002754"/>
    <s v="6/5/2022"/>
    <x v="14"/>
    <s v="Almacen Hoyada*"/>
    <s v="N/A"/>
    <x v="1"/>
    <n v="4912"/>
    <n v="12"/>
    <n v="26927.86"/>
    <n v="323134.32"/>
    <s v="BELMONT PEQUEÑO"/>
    <n v="0"/>
    <n v="0"/>
    <n v="0"/>
    <n v="323134.32"/>
  </r>
  <r>
    <n v="202002755"/>
    <s v="6/5/2022"/>
    <x v="15"/>
    <s v="Almacen Hoyada*"/>
    <s v="N/A"/>
    <x v="4"/>
    <n v="7728"/>
    <n v="1"/>
    <n v="0"/>
    <n v="0"/>
    <s v="POLVO PARA HORNEAR  1KG     CAROLESEN"/>
    <n v="16"/>
    <n v="0"/>
    <n v="0"/>
    <n v="0"/>
  </r>
  <r>
    <n v="202002755"/>
    <s v="6/5/2022"/>
    <x v="15"/>
    <s v="Almacen Hoyada*"/>
    <s v="N/A"/>
    <x v="4"/>
    <n v="22299"/>
    <n v="24"/>
    <n v="0"/>
    <n v="0"/>
    <s v="ESMALTE BRILLO COLOR BODY PHILOSOPHY"/>
    <n v="16"/>
    <n v="0"/>
    <n v="0"/>
    <n v="0"/>
  </r>
  <r>
    <n v="202002755"/>
    <s v="6/5/2022"/>
    <x v="15"/>
    <s v="Almacen Hoyada*"/>
    <s v="N/A"/>
    <x v="4"/>
    <n v="4448"/>
    <n v="10"/>
    <n v="0"/>
    <n v="0"/>
    <s v="AVENA EN HOJUELAS POR KG SABOR."/>
    <n v="0"/>
    <n v="0"/>
    <n v="0"/>
    <n v="0"/>
  </r>
  <r>
    <n v="202002755"/>
    <s v="6/5/2022"/>
    <x v="15"/>
    <s v="Almacen Hoyada*"/>
    <s v="N/A"/>
    <x v="4"/>
    <n v="15104"/>
    <n v="0.3"/>
    <n v="0"/>
    <n v="0"/>
    <s v="TE VERDE PESABLE KG  SABOR"/>
    <n v="0"/>
    <n v="0"/>
    <n v="0"/>
    <n v="0"/>
  </r>
  <r>
    <n v="202002755"/>
    <s v="6/5/2022"/>
    <x v="15"/>
    <s v="Almacen Hoyada*"/>
    <s v="N/A"/>
    <x v="4"/>
    <n v="14155"/>
    <n v="3"/>
    <n v="0"/>
    <n v="0"/>
    <s v="SALSA PARA PASTAS POR KG SABOR."/>
    <n v="0"/>
    <n v="0"/>
    <n v="0"/>
    <n v="0"/>
  </r>
  <r>
    <n v="202002755"/>
    <s v="6/5/2022"/>
    <x v="15"/>
    <s v="Almacen Hoyada*"/>
    <s v="N/A"/>
    <x v="4"/>
    <n v="14695"/>
    <n v="2"/>
    <n v="0"/>
    <n v="0"/>
    <s v="ONOTO MOLIDO POR KG SABOR"/>
    <n v="0"/>
    <n v="0"/>
    <n v="0"/>
    <n v="0"/>
  </r>
  <r>
    <n v="202002755"/>
    <s v="6/5/2022"/>
    <x v="15"/>
    <s v="Almacen Hoyada*"/>
    <s v="N/A"/>
    <x v="4"/>
    <n v="1762"/>
    <n v="2"/>
    <n v="0"/>
    <n v="0"/>
    <s v="CARMENCITA POR KG SABOR"/>
    <n v="0"/>
    <n v="0"/>
    <n v="0"/>
    <n v="0"/>
  </r>
  <r>
    <n v="202002755"/>
    <s v="6/5/2022"/>
    <x v="15"/>
    <s v="Almacen Hoyada*"/>
    <s v="N/A"/>
    <x v="4"/>
    <n v="4630"/>
    <n v="3"/>
    <n v="0"/>
    <n v="0"/>
    <s v="COLOR POR KG SABOR."/>
    <n v="0"/>
    <n v="0"/>
    <n v="0"/>
    <n v="0"/>
  </r>
  <r>
    <n v="202002755"/>
    <s v="6/5/2022"/>
    <x v="15"/>
    <s v="Almacen Hoyada*"/>
    <s v="N/A"/>
    <x v="4"/>
    <n v="4527"/>
    <n v="3"/>
    <n v="0"/>
    <n v="0"/>
    <s v="AJO,CEBOLLA Y PEREJIL POR KG SABOR"/>
    <n v="0"/>
    <n v="0"/>
    <n v="0"/>
    <n v="0"/>
  </r>
  <r>
    <n v="202002755"/>
    <s v="6/5/2022"/>
    <x v="15"/>
    <s v="Almacen Hoyada*"/>
    <s v="N/A"/>
    <x v="4"/>
    <n v="15410"/>
    <n v="1"/>
    <n v="0"/>
    <n v="0"/>
    <s v="MINI CHOCOCANDY POR KG SABOR."/>
    <n v="16"/>
    <n v="0"/>
    <n v="0"/>
    <n v="0"/>
  </r>
  <r>
    <n v="202002755"/>
    <s v="6/5/2022"/>
    <x v="15"/>
    <s v="Almacen Hoyada*"/>
    <s v="N/A"/>
    <x v="4"/>
    <n v="15112"/>
    <n v="1"/>
    <n v="0"/>
    <n v="0"/>
    <s v="LLUVIA DE CARNAVAL ALARGADA KG PESABLE"/>
    <n v="16"/>
    <n v="0"/>
    <n v="0"/>
    <n v="0"/>
  </r>
  <r>
    <n v="202002755"/>
    <s v="6/5/2022"/>
    <x v="15"/>
    <s v="Almacen Hoyada*"/>
    <s v="N/A"/>
    <x v="4"/>
    <n v="14719"/>
    <n v="1"/>
    <n v="0"/>
    <n v="0"/>
    <s v="GELATINA SIN SABOR POR KG SABOR"/>
    <n v="16"/>
    <n v="0"/>
    <n v="0"/>
    <n v="0"/>
  </r>
  <r>
    <n v="202002755"/>
    <s v="6/5/2022"/>
    <x v="15"/>
    <s v="Almacen Hoyada*"/>
    <s v="N/A"/>
    <x v="4"/>
    <n v="1788"/>
    <n v="2"/>
    <n v="0"/>
    <n v="0"/>
    <s v="CACAO POR KG SABOR"/>
    <n v="16"/>
    <n v="0"/>
    <n v="0"/>
    <n v="0"/>
  </r>
  <r>
    <n v="202002755"/>
    <s v="6/5/2022"/>
    <x v="15"/>
    <s v="Almacen Hoyada*"/>
    <s v="N/A"/>
    <x v="4"/>
    <n v="14152"/>
    <n v="3"/>
    <n v="0"/>
    <n v="0"/>
    <s v="BASE DE HELADO VARIADOS POR KG SABOR"/>
    <n v="16"/>
    <n v="0"/>
    <n v="0"/>
    <n v="0"/>
  </r>
  <r>
    <n v="202002755"/>
    <s v="6/5/2022"/>
    <x v="15"/>
    <s v="Almacen Hoyada*"/>
    <s v="N/A"/>
    <x v="4"/>
    <n v="3780"/>
    <n v="0.5"/>
    <n v="0"/>
    <n v="0"/>
    <s v="CANELA EN RAMA POR KG SABOR."/>
    <n v="0"/>
    <n v="0"/>
    <n v="0"/>
    <n v="0"/>
  </r>
  <r>
    <n v="202002755"/>
    <s v="6/5/2022"/>
    <x v="15"/>
    <s v="Almacen Hoyada*"/>
    <s v="N/A"/>
    <x v="4"/>
    <n v="4628"/>
    <n v="0.5"/>
    <n v="0"/>
    <n v="0"/>
    <s v="CLAVITOS POR KG SABOR"/>
    <n v="0"/>
    <n v="0"/>
    <n v="0"/>
    <n v="0"/>
  </r>
  <r>
    <n v="202002755"/>
    <s v="6/5/2022"/>
    <x v="15"/>
    <s v="Almacen Hoyada*"/>
    <s v="N/A"/>
    <x v="4"/>
    <n v="20014"/>
    <n v="2"/>
    <n v="0"/>
    <n v="0"/>
    <s v="LEVADURA INSTANTANEA 500 GR MAGEST"/>
    <n v="0"/>
    <n v="0"/>
    <n v="0"/>
    <n v="0"/>
  </r>
  <r>
    <n v="202002755"/>
    <s v="6/5/2022"/>
    <x v="15"/>
    <s v="Almacen Hoyada*"/>
    <s v="N/A"/>
    <x v="4"/>
    <n v="14912"/>
    <n v="8"/>
    <n v="0"/>
    <n v="0"/>
    <s v="ESENCIA 60ML VAINILLA NEGRA FLAVOR."/>
    <n v="16"/>
    <n v="0"/>
    <n v="0"/>
    <n v="0"/>
  </r>
  <r>
    <n v="202002755"/>
    <s v="6/5/2022"/>
    <x v="15"/>
    <s v="Almacen Hoyada*"/>
    <s v="N/A"/>
    <x v="4"/>
    <n v="14911"/>
    <n v="8"/>
    <n v="0"/>
    <n v="0"/>
    <s v="ESENCIA 60ML VAINILLA BLANCA  FLAVORS."/>
    <n v="16"/>
    <n v="0"/>
    <n v="0"/>
    <n v="0"/>
  </r>
  <r>
    <n v="202002755"/>
    <s v="6/5/2022"/>
    <x v="15"/>
    <s v="Almacen Hoyada*"/>
    <s v="N/A"/>
    <x v="4"/>
    <n v="4513"/>
    <n v="1"/>
    <n v="0"/>
    <n v="0"/>
    <s v="AJINOMOTO POR KG EXPRESS"/>
    <n v="0"/>
    <n v="0"/>
    <n v="0"/>
    <n v="0"/>
  </r>
  <r>
    <n v="202002756"/>
    <s v="6/5/2022"/>
    <x v="16"/>
    <s v="Almacen Hoyada*"/>
    <s v="N/A"/>
    <x v="0"/>
    <n v="1887"/>
    <n v="12.6"/>
    <n v="469882.33"/>
    <n v="5920517.358"/>
    <s v="MOLLEJA DE POLLO KG"/>
    <n v="0"/>
    <n v="0"/>
    <n v="0"/>
    <n v="5920517.358"/>
  </r>
  <r>
    <n v="202002756"/>
    <s v="6/5/2022"/>
    <x v="16"/>
    <s v="Almacen Hoyada*"/>
    <s v="N/A"/>
    <x v="0"/>
    <n v="1947"/>
    <n v="28.2"/>
    <n v="469882.33"/>
    <n v="13250681.706"/>
    <s v="HIGADO DE POLLO KG"/>
    <n v="0"/>
    <n v="0"/>
    <n v="0"/>
    <n v="13250681.706"/>
  </r>
  <r>
    <n v="202002756"/>
    <s v="6/5/2022"/>
    <x v="16"/>
    <s v="Almacen Hoyada*"/>
    <s v="N/A"/>
    <x v="0"/>
    <n v="1987"/>
    <n v="36.200000000000003"/>
    <n v="0"/>
    <n v="0"/>
    <s v="CHORIZO MIXTO AJO Y AHUM (CARNICO)"/>
    <n v="0"/>
    <n v="0"/>
    <n v="0"/>
    <n v="0"/>
  </r>
  <r>
    <n v="202002756"/>
    <s v="6/5/2022"/>
    <x v="16"/>
    <s v="Almacen Hoyada*"/>
    <s v="N/A"/>
    <x v="0"/>
    <n v="1852"/>
    <n v="34.4"/>
    <n v="0"/>
    <n v="0"/>
    <s v="MOLIDA ECONOMICA KG"/>
    <n v="0"/>
    <n v="0"/>
    <n v="0"/>
    <n v="0"/>
  </r>
  <r>
    <n v="202002756"/>
    <s v="6/5/2022"/>
    <x v="16"/>
    <s v="Almacen Hoyada*"/>
    <s v="N/A"/>
    <x v="0"/>
    <n v="1986"/>
    <n v="17.399999999999999"/>
    <n v="201378.13"/>
    <n v="3503979.4619999998"/>
    <s v="PATAS DE POLLO KG"/>
    <n v="0"/>
    <n v="0"/>
    <n v="0"/>
    <n v="3503979.4619999998"/>
  </r>
  <r>
    <n v="202002756"/>
    <s v="6/5/2022"/>
    <x v="16"/>
    <s v="Almacen Hoyada*"/>
    <s v="N/A"/>
    <x v="0"/>
    <n v="1973"/>
    <n v="22.6"/>
    <n v="40.49"/>
    <n v="915.07399999999996"/>
    <s v="BISTEK CARNE PRIMERA KG"/>
    <n v="0"/>
    <n v="0"/>
    <n v="0"/>
    <n v="915.07399999999996"/>
  </r>
  <r>
    <n v="202002756"/>
    <s v="6/5/2022"/>
    <x v="16"/>
    <s v="Almacen Hoyada*"/>
    <s v="N/A"/>
    <x v="0"/>
    <n v="5149"/>
    <n v="20.6"/>
    <n v="671511.3"/>
    <n v="13833132.779999999"/>
    <s v="ALAS DE POLLO KG"/>
    <n v="0"/>
    <n v="0"/>
    <n v="0"/>
    <n v="13833132.779999999"/>
  </r>
  <r>
    <n v="202002756"/>
    <s v="6/5/2022"/>
    <x v="16"/>
    <s v="Almacen Hoyada*"/>
    <s v="N/A"/>
    <x v="0"/>
    <n v="5148"/>
    <n v="21.4"/>
    <n v="8.34"/>
    <n v="178.476"/>
    <s v="MUSLO DE POLLO KG."/>
    <n v="0"/>
    <n v="0"/>
    <n v="0"/>
    <n v="178.476"/>
  </r>
  <r>
    <n v="202002757"/>
    <s v="6/5/2022"/>
    <x v="17"/>
    <s v="Almacen Hoyada*"/>
    <s v="N/A"/>
    <x v="4"/>
    <n v="308"/>
    <n v="6"/>
    <n v="5.52"/>
    <n v="33.119999999999997"/>
    <s v="ESMALTE ENDURECEDOR 14 ML VARIADOS  VALMY"/>
    <n v="16"/>
    <n v="0"/>
    <n v="0"/>
    <n v="33.119999999999997"/>
  </r>
  <r>
    <n v="202002757"/>
    <s v="6/5/2022"/>
    <x v="17"/>
    <s v="Almacen Hoyada*"/>
    <s v="N/A"/>
    <x v="4"/>
    <n v="22915"/>
    <n v="8"/>
    <n v="0"/>
    <n v="0"/>
    <s v="ESMALTE DE UÑAS 25ML LA CHINA"/>
    <n v="16"/>
    <n v="0"/>
    <n v="0"/>
    <n v="0"/>
  </r>
  <r>
    <n v="202002757"/>
    <s v="6/5/2022"/>
    <x v="17"/>
    <s v="Almacen Hoyada*"/>
    <s v="N/A"/>
    <x v="4"/>
    <n v="14542"/>
    <n v="2"/>
    <n v="0"/>
    <n v="0"/>
    <s v="PINTURA LA CHINA PEQUEÑA 12ML VARIADAS LA CHINA"/>
    <n v="16"/>
    <n v="0"/>
    <n v="0"/>
    <n v="0"/>
  </r>
  <r>
    <n v="202002757"/>
    <s v="6/5/2022"/>
    <x v="17"/>
    <s v="Almacen Hoyada*"/>
    <s v="N/A"/>
    <x v="4"/>
    <n v="21805"/>
    <n v="3"/>
    <n v="0"/>
    <n v="0"/>
    <s v="RUBOR DOBLE MATTES     S.F.R COLOR"/>
    <n v="16"/>
    <n v="0"/>
    <n v="0"/>
    <n v="0"/>
  </r>
  <r>
    <n v="202002757"/>
    <s v="6/5/2022"/>
    <x v="17"/>
    <s v="Almacen Hoyada*"/>
    <s v="N/A"/>
    <x v="4"/>
    <n v="21510"/>
    <n v="4"/>
    <n v="0"/>
    <n v="0"/>
    <s v="BRILLO LABIAL BODY CHUPETA"/>
    <n v="16"/>
    <n v="0"/>
    <n v="0"/>
    <n v="0"/>
  </r>
  <r>
    <n v="202002757"/>
    <s v="6/5/2022"/>
    <x v="17"/>
    <s v="Almacen Hoyada*"/>
    <s v="N/A"/>
    <x v="4"/>
    <n v="14201"/>
    <n v="12"/>
    <n v="0"/>
    <n v="0"/>
    <s v="MASCARA PESTAÑAS  COLOSAL"/>
    <n v="16"/>
    <n v="0"/>
    <n v="0"/>
    <n v="0"/>
  </r>
  <r>
    <n v="202002757"/>
    <s v="6/5/2022"/>
    <x v="17"/>
    <s v="Almacen Hoyada*"/>
    <s v="N/A"/>
    <x v="4"/>
    <n v="23175"/>
    <n v="6"/>
    <n v="0"/>
    <n v="0"/>
    <s v="BRILLO LABIAL CHUPETA MIS BETTY"/>
    <n v="16"/>
    <n v="0"/>
    <n v="0"/>
    <n v="0"/>
  </r>
  <r>
    <n v="202002757"/>
    <s v="6/5/2022"/>
    <x v="17"/>
    <s v="Almacen Hoyada*"/>
    <s v="N/A"/>
    <x v="4"/>
    <n v="21511"/>
    <n v="6"/>
    <n v="0"/>
    <n v="0"/>
    <s v="BRILLO MAGICO FRESA BODY PHILOSOPHY"/>
    <n v="16"/>
    <n v="0"/>
    <n v="0"/>
    <n v="0"/>
  </r>
  <r>
    <n v="202002757"/>
    <s v="6/5/2022"/>
    <x v="17"/>
    <s v="Almacen Hoyada*"/>
    <s v="N/A"/>
    <x v="4"/>
    <n v="21902"/>
    <n v="2"/>
    <n v="0"/>
    <n v="0"/>
    <s v="RELOJ  ANALOGICO  DE  DAMA"/>
    <n v="16"/>
    <n v="0"/>
    <n v="0"/>
    <n v="0"/>
  </r>
  <r>
    <n v="202002757"/>
    <s v="6/5/2022"/>
    <x v="17"/>
    <s v="Almacen Hoyada*"/>
    <s v="N/A"/>
    <x v="4"/>
    <n v="21036"/>
    <n v="1"/>
    <n v="0"/>
    <n v="0"/>
    <s v="RELOJ DAMA NUEVO DIGITAL"/>
    <n v="16"/>
    <n v="0"/>
    <n v="0"/>
    <n v="0"/>
  </r>
  <r>
    <n v="202002757"/>
    <s v="6/5/2022"/>
    <x v="17"/>
    <s v="Almacen Hoyada*"/>
    <s v="N/A"/>
    <x v="4"/>
    <n v="21265"/>
    <n v="1"/>
    <n v="0"/>
    <n v="0"/>
    <s v="RELOJ DAMA MANZANA TOUCH SCREEN"/>
    <n v="16"/>
    <n v="0"/>
    <n v="0"/>
    <n v="0"/>
  </r>
  <r>
    <n v="202002757"/>
    <s v="6/5/2022"/>
    <x v="17"/>
    <s v="Almacen Hoyada*"/>
    <s v="N/A"/>
    <x v="4"/>
    <n v="23160"/>
    <n v="2"/>
    <n v="0"/>
    <n v="0"/>
    <s v="RELOJ DAMA CORREA PLASTICA FOSSIL"/>
    <n v="16"/>
    <n v="0"/>
    <n v="0"/>
    <n v="0"/>
  </r>
  <r>
    <n v="202002757"/>
    <s v="6/5/2022"/>
    <x v="17"/>
    <s v="Almacen Hoyada*"/>
    <s v="N/A"/>
    <x v="4"/>
    <n v="23176"/>
    <n v="6"/>
    <n v="0"/>
    <n v="0"/>
    <s v="BRILLO MAGIC LIPGLOSS LAZO/CORAZON CANDY"/>
    <n v="16"/>
    <n v="0"/>
    <n v="0"/>
    <n v="0"/>
  </r>
  <r>
    <n v="202002757"/>
    <s v="6/5/2022"/>
    <x v="17"/>
    <s v="Almacen Hoyada*"/>
    <s v="N/A"/>
    <x v="4"/>
    <n v="22407"/>
    <n v="6"/>
    <n v="0"/>
    <n v="0"/>
    <s v="BRILLO LABIAL CON LLAVERO GLITTER FLIP"/>
    <n v="16"/>
    <n v="0"/>
    <n v="0"/>
    <n v="0"/>
  </r>
  <r>
    <n v="202002758"/>
    <s v="6/5/2022"/>
    <x v="18"/>
    <s v="Almacen Hoyada*"/>
    <s v="N/A"/>
    <x v="0"/>
    <n v="10238"/>
    <n v="6"/>
    <n v="0"/>
    <n v="0"/>
    <s v="LECHE EN POLVO LA CAMPIÑA 900GR PARMALAT"/>
    <n v="0"/>
    <n v="0"/>
    <n v="0"/>
    <n v="0"/>
  </r>
  <r>
    <n v="202002758"/>
    <s v="6/5/2022"/>
    <x v="18"/>
    <s v="Almacen Hoyada*"/>
    <s v="N/A"/>
    <x v="0"/>
    <n v="20034"/>
    <n v="12"/>
    <n v="0"/>
    <n v="0"/>
    <s v="LECHE EN POLVO 125GR SAN SIMON"/>
    <n v="0"/>
    <n v="0"/>
    <n v="0"/>
    <n v="0"/>
  </r>
  <r>
    <n v="202002758"/>
    <s v="6/5/2022"/>
    <x v="18"/>
    <s v="Almacen Hoyada*"/>
    <s v="N/A"/>
    <x v="0"/>
    <n v="9831"/>
    <n v="14"/>
    <n v="0.14000000000000001"/>
    <n v="1.96"/>
    <s v="KONGA SABOR A NARANJA 30G UND"/>
    <n v="16"/>
    <n v="0"/>
    <n v="0"/>
    <n v="1.96"/>
  </r>
  <r>
    <n v="202002758"/>
    <s v="6/5/2022"/>
    <x v="18"/>
    <s v="Almacen Hoyada*"/>
    <s v="N/A"/>
    <x v="0"/>
    <n v="9704"/>
    <n v="14"/>
    <n v="0.09"/>
    <n v="1.26"/>
    <s v="KONGA 30 GR SABOR A LIMON"/>
    <n v="16"/>
    <n v="0"/>
    <n v="0"/>
    <n v="1.26"/>
  </r>
  <r>
    <n v="202002758"/>
    <s v="6/5/2022"/>
    <x v="18"/>
    <s v="Almacen Hoyada*"/>
    <s v="N/A"/>
    <x v="0"/>
    <n v="10331"/>
    <n v="14"/>
    <n v="0"/>
    <n v="0"/>
    <s v="KONGA SABOR A MORA 30GR"/>
    <n v="16"/>
    <n v="0"/>
    <n v="0"/>
    <n v="0"/>
  </r>
  <r>
    <n v="202002758"/>
    <s v="6/5/2022"/>
    <x v="18"/>
    <s v="Almacen Hoyada*"/>
    <s v="N/A"/>
    <x v="0"/>
    <n v="14039"/>
    <n v="14"/>
    <n v="0"/>
    <n v="0"/>
    <s v="KONGA SABOR PARCHITA 30 GR"/>
    <n v="16"/>
    <n v="0"/>
    <n v="0"/>
    <n v="0"/>
  </r>
  <r>
    <n v="202002758"/>
    <s v="6/5/2022"/>
    <x v="18"/>
    <s v="Almacen Hoyada*"/>
    <s v="N/A"/>
    <x v="0"/>
    <n v="9100"/>
    <n v="12"/>
    <n v="0.32"/>
    <n v="3.84"/>
    <s v="KETCHUP PAMPERO 198 GR"/>
    <n v="16"/>
    <n v="0"/>
    <n v="0"/>
    <n v="3.84"/>
  </r>
  <r>
    <n v="202002758"/>
    <s v="6/5/2022"/>
    <x v="18"/>
    <s v="Almacen Hoyada*"/>
    <s v="N/A"/>
    <x v="0"/>
    <n v="823"/>
    <n v="8"/>
    <n v="0.68"/>
    <n v="5.44"/>
    <s v="RIKESA QUESO CHEDDAR ORIGINAL 200 GR RIKESA"/>
    <n v="16"/>
    <n v="0"/>
    <n v="0"/>
    <n v="5.44"/>
  </r>
  <r>
    <n v="202002758"/>
    <s v="6/5/2022"/>
    <x v="18"/>
    <s v="Almacen Hoyada*"/>
    <s v="N/A"/>
    <x v="0"/>
    <n v="1293"/>
    <n v="24"/>
    <n v="0.55000000000000004"/>
    <n v="13.2"/>
    <s v="KETCHUP PAMPERO 397 GR"/>
    <n v="16"/>
    <n v="0"/>
    <n v="0"/>
    <n v="13.2"/>
  </r>
  <r>
    <n v="202002758"/>
    <s v="6/5/2022"/>
    <x v="18"/>
    <s v="Almacen Hoyada*"/>
    <s v="N/A"/>
    <x v="0"/>
    <n v="5864"/>
    <n v="12"/>
    <n v="658099.19999999995"/>
    <n v="7897190.4000000004"/>
    <s v="MAYONESA 445GR KRAFT"/>
    <n v="0"/>
    <n v="0"/>
    <n v="0"/>
    <n v="7897190.4000000004"/>
  </r>
  <r>
    <n v="202002758"/>
    <s v="6/5/2022"/>
    <x v="18"/>
    <s v="Almacen Hoyada*"/>
    <s v="N/A"/>
    <x v="0"/>
    <n v="15249"/>
    <n v="12"/>
    <n v="0"/>
    <n v="0"/>
    <s v="MAYONESA 445 GR KRAYS"/>
    <n v="0"/>
    <n v="0"/>
    <n v="0"/>
    <n v="0"/>
  </r>
  <r>
    <n v="202002759"/>
    <s v="6/5/2022"/>
    <x v="19"/>
    <s v="Almacen Hoyada*"/>
    <s v="N/A"/>
    <x v="0"/>
    <n v="23077"/>
    <n v="12"/>
    <n v="0"/>
    <n v="0"/>
    <s v="TOALLA WAYZ-ALL 8UND PLATINIUM NOCTURNA"/>
    <n v="0"/>
    <n v="0"/>
    <n v="0"/>
    <n v="0"/>
  </r>
  <r>
    <n v="202002759"/>
    <s v="6/5/2022"/>
    <x v="19"/>
    <s v="Almacen Hoyada*"/>
    <s v="N/A"/>
    <x v="0"/>
    <n v="7643"/>
    <n v="12"/>
    <n v="1.46"/>
    <n v="17.52"/>
    <s v="TOALLA POST PARTO DIURNO 10UND WANITA"/>
    <n v="0"/>
    <n v="0"/>
    <n v="0"/>
    <n v="17.52"/>
  </r>
  <r>
    <n v="202002759"/>
    <s v="6/5/2022"/>
    <x v="19"/>
    <s v="Almacen Hoyada*"/>
    <s v="N/A"/>
    <x v="0"/>
    <n v="20903"/>
    <n v="12"/>
    <n v="0"/>
    <n v="0"/>
    <s v="TOALLAS ULTRAFINO WAYS-ALL PLATINUM 8UNID"/>
    <n v="0"/>
    <n v="0"/>
    <n v="0"/>
    <n v="0"/>
  </r>
  <r>
    <n v="202002759"/>
    <s v="6/5/2022"/>
    <x v="19"/>
    <s v="Almacen Hoyada*"/>
    <s v="N/A"/>
    <x v="0"/>
    <n v="15754"/>
    <n v="12"/>
    <n v="0"/>
    <n v="0"/>
    <s v="(ORIGINAL)TOALLAS SANITARIA 10 UND NORMAL KOTEX"/>
    <n v="16"/>
    <n v="0"/>
    <n v="0"/>
    <n v="0"/>
  </r>
  <r>
    <n v="202002759"/>
    <s v="6/5/2022"/>
    <x v="19"/>
    <s v="Almacen Hoyada*"/>
    <s v="N/A"/>
    <x v="0"/>
    <n v="22384"/>
    <n v="30"/>
    <n v="0"/>
    <n v="0"/>
    <s v="TOALLAS SANITARIAS 10 UND TANS"/>
    <n v="0"/>
    <n v="0"/>
    <n v="0"/>
    <n v="0"/>
  </r>
  <r>
    <n v="202002759"/>
    <s v="6/5/2022"/>
    <x v="19"/>
    <s v="Almacen Hoyada*"/>
    <s v="N/A"/>
    <x v="0"/>
    <n v="12633"/>
    <n v="4"/>
    <n v="0"/>
    <n v="0"/>
    <s v="COLONIA ROSADA 100ML MELODY"/>
    <n v="16"/>
    <n v="0"/>
    <n v="0"/>
    <n v="0"/>
  </r>
  <r>
    <n v="202002759"/>
    <s v="6/5/2022"/>
    <x v="19"/>
    <s v="Almacen Hoyada*"/>
    <s v="N/A"/>
    <x v="0"/>
    <n v="13577"/>
    <n v="12"/>
    <n v="0"/>
    <n v="0"/>
    <s v="CREMA DENTAL TANS FRESA 2-6 AÑOS"/>
    <n v="16"/>
    <n v="0"/>
    <n v="0"/>
    <n v="0"/>
  </r>
  <r>
    <n v="202002759"/>
    <s v="6/5/2022"/>
    <x v="19"/>
    <s v="Almacen Hoyada*"/>
    <s v="N/A"/>
    <x v="0"/>
    <n v="6330"/>
    <n v="12"/>
    <n v="0"/>
    <n v="0"/>
    <s v="VIKI-VIKI PARA TEÑIR ROPA 15GR NEGRO."/>
    <n v="0"/>
    <n v="0"/>
    <n v="0"/>
    <n v="0"/>
  </r>
  <r>
    <n v="202002759"/>
    <s v="6/5/2022"/>
    <x v="19"/>
    <s v="Almacen Hoyada*"/>
    <s v="N/A"/>
    <x v="0"/>
    <n v="1999"/>
    <n v="6"/>
    <n v="116280"/>
    <n v="697680"/>
    <s v="TALCO HIGIENICO ORTO-BORICO FRAGANCIA VAINILLA 60GR"/>
    <n v="16"/>
    <n v="0"/>
    <n v="0"/>
    <n v="697680"/>
  </r>
  <r>
    <n v="202002760"/>
    <s v="6/5/2022"/>
    <x v="20"/>
    <s v="Almacen Hoyada*"/>
    <s v="N/A"/>
    <x v="2"/>
    <n v="2022"/>
    <n v="40"/>
    <n v="14.59"/>
    <n v="583.6"/>
    <s v="CAMBUR EL CENTRO KG"/>
    <n v="0"/>
    <n v="0"/>
    <n v="0"/>
    <n v="583.6"/>
  </r>
  <r>
    <n v="202002761"/>
    <s v="6/5/2022"/>
    <x v="21"/>
    <s v="Almacen Hoyada*"/>
    <s v="N/A"/>
    <x v="4"/>
    <n v="21573"/>
    <n v="1"/>
    <n v="0"/>
    <n v="0"/>
    <s v="PERFUME SPRAY VARIADOS 35ML TUBITO"/>
    <n v="16"/>
    <n v="0"/>
    <n v="0"/>
    <n v="0"/>
  </r>
  <r>
    <n v="202002761"/>
    <s v="6/5/2022"/>
    <x v="21"/>
    <s v="Almacen Hoyada*"/>
    <s v="N/A"/>
    <x v="4"/>
    <n v="21573"/>
    <n v="1"/>
    <n v="0"/>
    <n v="0"/>
    <s v="PERFUME SPRAY VARIADOS 35ML TUBITO"/>
    <n v="16"/>
    <n v="0"/>
    <n v="0"/>
    <n v="0"/>
  </r>
  <r>
    <n v="202002761"/>
    <s v="6/5/2022"/>
    <x v="21"/>
    <s v="Almacen Hoyada*"/>
    <s v="N/A"/>
    <x v="4"/>
    <n v="21573"/>
    <n v="1"/>
    <n v="0"/>
    <n v="0"/>
    <s v="PERFUME SPRAY VARIADOS 35ML TUBITO"/>
    <n v="16"/>
    <n v="0"/>
    <n v="0"/>
    <n v="0"/>
  </r>
  <r>
    <n v="202002761"/>
    <s v="6/5/2022"/>
    <x v="21"/>
    <s v="Almacen Hoyada*"/>
    <s v="N/A"/>
    <x v="4"/>
    <n v="21573"/>
    <n v="1"/>
    <n v="0"/>
    <n v="0"/>
    <s v="PERFUME SPRAY VARIADOS 35ML TUBITO"/>
    <n v="16"/>
    <n v="0"/>
    <n v="0"/>
    <n v="0"/>
  </r>
  <r>
    <n v="202002761"/>
    <s v="6/5/2022"/>
    <x v="21"/>
    <s v="Almacen Hoyada*"/>
    <s v="N/A"/>
    <x v="4"/>
    <n v="21573"/>
    <n v="1"/>
    <n v="0"/>
    <n v="0"/>
    <s v="PERFUME SPRAY VARIADOS 35ML TUBITO"/>
    <n v="16"/>
    <n v="0"/>
    <n v="0"/>
    <n v="0"/>
  </r>
  <r>
    <n v="202002761"/>
    <s v="6/5/2022"/>
    <x v="21"/>
    <s v="Almacen Hoyada*"/>
    <s v="N/A"/>
    <x v="4"/>
    <n v="21573"/>
    <n v="1"/>
    <n v="0"/>
    <n v="0"/>
    <s v="PERFUME SPRAY VARIADOS 35ML TUBITO"/>
    <n v="16"/>
    <n v="0"/>
    <n v="0"/>
    <n v="0"/>
  </r>
  <r>
    <n v="202002761"/>
    <s v="6/5/2022"/>
    <x v="21"/>
    <s v="Almacen Hoyada*"/>
    <s v="N/A"/>
    <x v="4"/>
    <n v="21573"/>
    <n v="1"/>
    <n v="0"/>
    <n v="0"/>
    <s v="PERFUME SPRAY VARIADOS 35ML TUBITO"/>
    <n v="16"/>
    <n v="0"/>
    <n v="0"/>
    <n v="0"/>
  </r>
  <r>
    <n v="202002761"/>
    <s v="6/5/2022"/>
    <x v="21"/>
    <s v="Almacen Hoyada*"/>
    <s v="N/A"/>
    <x v="4"/>
    <n v="21573"/>
    <n v="1"/>
    <n v="0"/>
    <n v="0"/>
    <s v="PERFUME SPRAY VARIADOS 35ML TUBITO"/>
    <n v="16"/>
    <n v="0"/>
    <n v="0"/>
    <n v="0"/>
  </r>
  <r>
    <n v="202002761"/>
    <s v="6/5/2022"/>
    <x v="21"/>
    <s v="Almacen Hoyada*"/>
    <s v="N/A"/>
    <x v="4"/>
    <n v="21573"/>
    <n v="1"/>
    <n v="0"/>
    <n v="0"/>
    <s v="PERFUME SPRAY VARIADOS 35ML TUBITO"/>
    <n v="16"/>
    <n v="0"/>
    <n v="0"/>
    <n v="0"/>
  </r>
  <r>
    <n v="202002761"/>
    <s v="6/5/2022"/>
    <x v="21"/>
    <s v="Almacen Hoyada*"/>
    <s v="N/A"/>
    <x v="4"/>
    <n v="21573"/>
    <n v="1"/>
    <n v="0"/>
    <n v="0"/>
    <s v="PERFUME SPRAY VARIADOS 35ML TUBITO"/>
    <n v="16"/>
    <n v="0"/>
    <n v="0"/>
    <n v="0"/>
  </r>
  <r>
    <n v="202002761"/>
    <s v="6/5/2022"/>
    <x v="21"/>
    <s v="Almacen Hoyada*"/>
    <s v="N/A"/>
    <x v="4"/>
    <n v="21573"/>
    <n v="2"/>
    <n v="0"/>
    <n v="0"/>
    <s v="PERFUME SPRAY VARIADOS 35ML TUBITO"/>
    <n v="16"/>
    <n v="0"/>
    <n v="0"/>
    <n v="0"/>
  </r>
  <r>
    <n v="202002761"/>
    <s v="6/5/2022"/>
    <x v="21"/>
    <s v="Almacen Hoyada*"/>
    <s v="N/A"/>
    <x v="4"/>
    <n v="21573"/>
    <n v="2"/>
    <n v="0"/>
    <n v="0"/>
    <s v="PERFUME SPRAY VARIADOS 35ML TUBITO"/>
    <n v="16"/>
    <n v="0"/>
    <n v="0"/>
    <n v="0"/>
  </r>
  <r>
    <n v="202002761"/>
    <s v="6/5/2022"/>
    <x v="21"/>
    <s v="Almacen Hoyada*"/>
    <s v="N/A"/>
    <x v="4"/>
    <n v="21573"/>
    <n v="2"/>
    <n v="0"/>
    <n v="0"/>
    <s v="PERFUME SPRAY VARIADOS 35ML TUBITO"/>
    <n v="16"/>
    <n v="0"/>
    <n v="0"/>
    <n v="0"/>
  </r>
  <r>
    <n v="202002761"/>
    <s v="6/5/2022"/>
    <x v="21"/>
    <s v="Almacen Hoyada*"/>
    <s v="N/A"/>
    <x v="4"/>
    <n v="21573"/>
    <n v="4"/>
    <n v="0"/>
    <n v="0"/>
    <s v="PERFUME SPRAY VARIADOS 35ML TUBITO"/>
    <n v="16"/>
    <n v="0"/>
    <n v="0"/>
    <n v="0"/>
  </r>
  <r>
    <n v="202002761"/>
    <s v="6/5/2022"/>
    <x v="21"/>
    <s v="Almacen Hoyada*"/>
    <s v="N/A"/>
    <x v="4"/>
    <n v="21573"/>
    <n v="2"/>
    <n v="0"/>
    <n v="0"/>
    <s v="PERFUME SPRAY VARIADOS 35ML TUBITO"/>
    <n v="16"/>
    <n v="0"/>
    <n v="0"/>
    <n v="0"/>
  </r>
  <r>
    <n v="202002761"/>
    <s v="6/5/2022"/>
    <x v="21"/>
    <s v="Almacen Hoyada*"/>
    <s v="N/A"/>
    <x v="4"/>
    <n v="21573"/>
    <n v="2"/>
    <n v="0"/>
    <n v="0"/>
    <s v="PERFUME SPRAY VARIADOS 35ML TUBITO"/>
    <n v="16"/>
    <n v="0"/>
    <n v="0"/>
    <n v="0"/>
  </r>
  <r>
    <n v="202002761"/>
    <s v="6/5/2022"/>
    <x v="21"/>
    <s v="Almacen Hoyada*"/>
    <s v="N/A"/>
    <x v="4"/>
    <n v="21573"/>
    <n v="2"/>
    <n v="0"/>
    <n v="0"/>
    <s v="PERFUME SPRAY VARIADOS 35ML TUBITO"/>
    <n v="16"/>
    <n v="0"/>
    <n v="0"/>
    <n v="0"/>
  </r>
  <r>
    <n v="202002761"/>
    <s v="6/5/2022"/>
    <x v="21"/>
    <s v="Almacen Hoyada*"/>
    <s v="N/A"/>
    <x v="4"/>
    <n v="21573"/>
    <n v="2"/>
    <n v="0"/>
    <n v="0"/>
    <s v="PERFUME SPRAY VARIADOS 35ML TUBITO"/>
    <n v="16"/>
    <n v="0"/>
    <n v="0"/>
    <n v="0"/>
  </r>
  <r>
    <n v="202002761"/>
    <s v="6/5/2022"/>
    <x v="21"/>
    <s v="Almacen Hoyada*"/>
    <s v="N/A"/>
    <x v="4"/>
    <n v="21573"/>
    <n v="2"/>
    <n v="0"/>
    <n v="0"/>
    <s v="PERFUME SPRAY VARIADOS 35ML TUBITO"/>
    <n v="16"/>
    <n v="0"/>
    <n v="0"/>
    <n v="0"/>
  </r>
  <r>
    <n v="202002761"/>
    <s v="6/5/2022"/>
    <x v="21"/>
    <s v="Almacen Hoyada*"/>
    <s v="N/A"/>
    <x v="4"/>
    <n v="21573"/>
    <n v="2"/>
    <n v="0"/>
    <n v="0"/>
    <s v="PERFUME SPRAY VARIADOS 35ML TUBITO"/>
    <n v="16"/>
    <n v="0"/>
    <n v="0"/>
    <n v="0"/>
  </r>
  <r>
    <n v="202002761"/>
    <s v="6/5/2022"/>
    <x v="21"/>
    <s v="Almacen Hoyada*"/>
    <s v="N/A"/>
    <x v="4"/>
    <n v="21573"/>
    <n v="1"/>
    <n v="0"/>
    <n v="0"/>
    <s v="PERFUME SPRAY VARIADOS 35ML TUBITO"/>
    <n v="16"/>
    <n v="0"/>
    <n v="0"/>
    <n v="0"/>
  </r>
  <r>
    <n v="202002761"/>
    <s v="6/5/2022"/>
    <x v="21"/>
    <s v="Almacen Hoyada*"/>
    <s v="N/A"/>
    <x v="4"/>
    <n v="21573"/>
    <n v="1"/>
    <n v="0"/>
    <n v="0"/>
    <s v="PERFUME SPRAY VARIADOS 35ML TUBITO"/>
    <n v="16"/>
    <n v="0"/>
    <n v="0"/>
    <n v="0"/>
  </r>
  <r>
    <n v="202002761"/>
    <s v="6/5/2022"/>
    <x v="21"/>
    <s v="Almacen Hoyada*"/>
    <s v="N/A"/>
    <x v="4"/>
    <n v="21573"/>
    <n v="1"/>
    <n v="0"/>
    <n v="0"/>
    <s v="PERFUME SPRAY VARIADOS 35ML TUBITO"/>
    <n v="16"/>
    <n v="0"/>
    <n v="0"/>
    <n v="0"/>
  </r>
  <r>
    <n v="202002761"/>
    <s v="6/5/2022"/>
    <x v="21"/>
    <s v="Almacen Hoyada*"/>
    <s v="N/A"/>
    <x v="4"/>
    <n v="21573"/>
    <n v="1"/>
    <n v="0"/>
    <n v="0"/>
    <s v="PERFUME SPRAY VARIADOS 35ML TUBITO"/>
    <n v="16"/>
    <n v="0"/>
    <n v="0"/>
    <n v="0"/>
  </r>
  <r>
    <n v="202002761"/>
    <s v="6/5/2022"/>
    <x v="21"/>
    <s v="Almacen Hoyada*"/>
    <s v="N/A"/>
    <x v="4"/>
    <n v="21573"/>
    <n v="1"/>
    <n v="0"/>
    <n v="0"/>
    <s v="PERFUME SPRAY VARIADOS 35ML TUBITO"/>
    <n v="16"/>
    <n v="0"/>
    <n v="0"/>
    <n v="0"/>
  </r>
  <r>
    <n v="202002761"/>
    <s v="6/5/2022"/>
    <x v="21"/>
    <s v="Almacen Hoyada*"/>
    <s v="N/A"/>
    <x v="4"/>
    <n v="21573"/>
    <n v="1"/>
    <n v="0"/>
    <n v="0"/>
    <s v="PERFUME SPRAY VARIADOS 35ML TUBITO"/>
    <n v="16"/>
    <n v="0"/>
    <n v="0"/>
    <n v="0"/>
  </r>
  <r>
    <n v="202002761"/>
    <s v="6/5/2022"/>
    <x v="21"/>
    <s v="Almacen Hoyada*"/>
    <s v="N/A"/>
    <x v="4"/>
    <n v="21573"/>
    <n v="1"/>
    <n v="0"/>
    <n v="0"/>
    <s v="PERFUME SPRAY VARIADOS 35ML TUBITO"/>
    <n v="16"/>
    <n v="0"/>
    <n v="0"/>
    <n v="0"/>
  </r>
  <r>
    <n v="202002761"/>
    <s v="6/5/2022"/>
    <x v="21"/>
    <s v="Almacen Hoyada*"/>
    <s v="N/A"/>
    <x v="4"/>
    <n v="21573"/>
    <n v="2"/>
    <n v="0"/>
    <n v="0"/>
    <s v="PERFUME SPRAY VARIADOS 35ML TUBITO"/>
    <n v="16"/>
    <n v="0"/>
    <n v="0"/>
    <n v="0"/>
  </r>
  <r>
    <n v="202002761"/>
    <s v="6/5/2022"/>
    <x v="21"/>
    <s v="Almacen Hoyada*"/>
    <s v="N/A"/>
    <x v="4"/>
    <n v="21573"/>
    <n v="1"/>
    <n v="0"/>
    <n v="0"/>
    <s v="PERFUME SPRAY VARIADOS 35ML TUBITO"/>
    <n v="16"/>
    <n v="0"/>
    <n v="0"/>
    <n v="0"/>
  </r>
  <r>
    <n v="202002761"/>
    <s v="6/5/2022"/>
    <x v="21"/>
    <s v="Almacen Hoyada*"/>
    <s v="N/A"/>
    <x v="4"/>
    <n v="21573"/>
    <n v="1"/>
    <n v="0"/>
    <n v="0"/>
    <s v="PERFUME SPRAY VARIADOS 35ML TUBITO"/>
    <n v="16"/>
    <n v="0"/>
    <n v="0"/>
    <n v="0"/>
  </r>
  <r>
    <n v="202002761"/>
    <s v="6/5/2022"/>
    <x v="21"/>
    <s v="Almacen Hoyada*"/>
    <s v="N/A"/>
    <x v="4"/>
    <n v="21573"/>
    <n v="1"/>
    <n v="0"/>
    <n v="0"/>
    <s v="PERFUME SPRAY VARIADOS 35ML TUBITO"/>
    <n v="16"/>
    <n v="0"/>
    <n v="0"/>
    <n v="0"/>
  </r>
  <r>
    <n v="202002761"/>
    <s v="6/5/2022"/>
    <x v="21"/>
    <s v="Almacen Hoyada*"/>
    <s v="N/A"/>
    <x v="4"/>
    <n v="21573"/>
    <n v="2"/>
    <n v="0"/>
    <n v="0"/>
    <s v="PERFUME SPRAY VARIADOS 35ML TUBITO"/>
    <n v="16"/>
    <n v="0"/>
    <n v="0"/>
    <n v="0"/>
  </r>
  <r>
    <n v="202002761"/>
    <s v="6/5/2022"/>
    <x v="21"/>
    <s v="Almacen Hoyada*"/>
    <s v="N/A"/>
    <x v="4"/>
    <n v="21573"/>
    <n v="2"/>
    <n v="0"/>
    <n v="0"/>
    <s v="PERFUME SPRAY VARIADOS 35ML TUBITO"/>
    <n v="16"/>
    <n v="0"/>
    <n v="0"/>
    <n v="0"/>
  </r>
  <r>
    <n v="202002761"/>
    <s v="6/5/2022"/>
    <x v="21"/>
    <s v="Almacen Hoyada*"/>
    <s v="N/A"/>
    <x v="4"/>
    <n v="21810"/>
    <n v="12"/>
    <n v="0"/>
    <n v="0"/>
    <s v="ESMALTE BRILLANTE BODY PHILOSOPHY"/>
    <n v="16"/>
    <n v="0"/>
    <n v="0"/>
    <n v="0"/>
  </r>
  <r>
    <n v="202002761"/>
    <s v="6/5/2022"/>
    <x v="21"/>
    <s v="Almacen Hoyada*"/>
    <s v="N/A"/>
    <x v="4"/>
    <n v="21389"/>
    <n v="21"/>
    <n v="0"/>
    <n v="0"/>
    <s v="KIT SENSILLO CADENA Y ZARCILLOS LIBERTY"/>
    <n v="16"/>
    <n v="0"/>
    <n v="0"/>
    <n v="0"/>
  </r>
  <r>
    <n v="202002761"/>
    <s v="6/5/2022"/>
    <x v="21"/>
    <s v="Almacen Hoyada*"/>
    <s v="N/A"/>
    <x v="4"/>
    <n v="21751"/>
    <n v="11"/>
    <n v="0"/>
    <n v="0"/>
    <s v="COMBO DE TOPITOS X 3"/>
    <n v="16"/>
    <n v="0"/>
    <n v="0"/>
    <n v="0"/>
  </r>
  <r>
    <n v="202002761"/>
    <s v="6/5/2022"/>
    <x v="21"/>
    <s v="Almacen Hoyada*"/>
    <s v="N/A"/>
    <x v="4"/>
    <n v="2405"/>
    <n v="5"/>
    <n v="117.51"/>
    <n v="587.54999999999995"/>
    <s v="LIGAS PARA CABELLO INFANTIL TPU/CAY"/>
    <n v="16"/>
    <n v="0"/>
    <n v="0"/>
    <n v="587.54999999999995"/>
  </r>
  <r>
    <n v="202002761"/>
    <s v="6/5/2022"/>
    <x v="21"/>
    <s v="Almacen Hoyada*"/>
    <s v="N/A"/>
    <x v="4"/>
    <n v="22911"/>
    <n v="3"/>
    <n v="0"/>
    <n v="0"/>
    <s v="PESTAÑAS M.A.C POR PUNTO 8MM/10MM/12MM/14MM"/>
    <n v="16"/>
    <n v="0"/>
    <n v="0"/>
    <n v="0"/>
  </r>
  <r>
    <n v="202002761"/>
    <s v="6/5/2022"/>
    <x v="21"/>
    <s v="Almacen Hoyada*"/>
    <s v="N/A"/>
    <x v="4"/>
    <n v="18212"/>
    <n v="6"/>
    <n v="0"/>
    <n v="0"/>
    <s v="STIKER ETIQUETA PARA UÑAS JOYFUL NAIL FORMAS VARIADAS."/>
    <n v="16"/>
    <n v="0"/>
    <n v="0"/>
    <n v="0"/>
  </r>
  <r>
    <n v="202002761"/>
    <s v="6/5/2022"/>
    <x v="21"/>
    <s v="Almacen Hoyada*"/>
    <s v="N/A"/>
    <x v="4"/>
    <n v="7864"/>
    <n v="1"/>
    <n v="0"/>
    <n v="0"/>
    <s v="PERFUME SPRAY 52ML FRAGANCIAS VARIADAS"/>
    <n v="16"/>
    <n v="0"/>
    <n v="0"/>
    <n v="0"/>
  </r>
  <r>
    <n v="202002761"/>
    <s v="6/5/2022"/>
    <x v="21"/>
    <s v="Almacen Hoyada*"/>
    <s v="N/A"/>
    <x v="4"/>
    <n v="23055"/>
    <n v="2"/>
    <n v="0"/>
    <n v="0"/>
    <s v="PESTAÑAS POR PUNTO MOMBRAY 10MM/14MM"/>
    <n v="16"/>
    <n v="0"/>
    <n v="0"/>
    <n v="0"/>
  </r>
  <r>
    <n v="202002761"/>
    <s v="6/5/2022"/>
    <x v="21"/>
    <s v="Almacen Hoyada*"/>
    <s v="N/A"/>
    <x v="4"/>
    <n v="2608"/>
    <n v="3"/>
    <n v="0"/>
    <n v="0"/>
    <s v="PINZAS P/CABELLO 48 UNDS HUNFAFA BOBBY PINS"/>
    <n v="16"/>
    <n v="0"/>
    <n v="0"/>
    <n v="0"/>
  </r>
  <r>
    <n v="202002761"/>
    <s v="6/5/2022"/>
    <x v="21"/>
    <s v="Almacen Hoyada*"/>
    <s v="N/A"/>
    <x v="4"/>
    <n v="22308"/>
    <n v="6"/>
    <n v="0"/>
    <n v="0"/>
    <s v="PESTAÑAS CLINIQUE POR PUNTO"/>
    <n v="16"/>
    <n v="0"/>
    <n v="0"/>
    <n v="0"/>
  </r>
  <r>
    <n v="202002761"/>
    <s v="6/5/2022"/>
    <x v="21"/>
    <s v="Almacen Hoyada*"/>
    <s v="N/A"/>
    <x v="4"/>
    <n v="3305"/>
    <n v="6"/>
    <n v="111.72"/>
    <n v="670.32"/>
    <s v="LAPIZ BLANCO/NEGRO M.A.C"/>
    <n v="16"/>
    <n v="0"/>
    <n v="0"/>
    <n v="670.32"/>
  </r>
  <r>
    <n v="202002761"/>
    <s v="6/5/2022"/>
    <x v="21"/>
    <s v="Almacen Hoyada*"/>
    <s v="N/A"/>
    <x v="4"/>
    <n v="7719"/>
    <n v="1"/>
    <n v="0"/>
    <n v="0"/>
    <s v="POLVO NAILEN # 7 14 GR"/>
    <n v="16"/>
    <n v="0"/>
    <n v="0"/>
    <n v="0"/>
  </r>
  <r>
    <n v="202002761"/>
    <s v="6/5/2022"/>
    <x v="21"/>
    <s v="Almacen Hoyada*"/>
    <s v="N/A"/>
    <x v="4"/>
    <n v="7719"/>
    <n v="1"/>
    <n v="0"/>
    <n v="0"/>
    <s v="POLVO NAILEN # 7 14 GR"/>
    <n v="16"/>
    <n v="0"/>
    <n v="0"/>
    <n v="0"/>
  </r>
  <r>
    <n v="202002761"/>
    <s v="6/5/2022"/>
    <x v="21"/>
    <s v="Almacen Hoyada*"/>
    <s v="N/A"/>
    <x v="4"/>
    <n v="7719"/>
    <n v="1"/>
    <n v="0"/>
    <n v="0"/>
    <s v="POLVO NAILEN # 7 14 GR"/>
    <n v="16"/>
    <n v="0"/>
    <n v="0"/>
    <n v="0"/>
  </r>
  <r>
    <n v="202002761"/>
    <s v="6/5/2022"/>
    <x v="21"/>
    <s v="Almacen Hoyada*"/>
    <s v="N/A"/>
    <x v="4"/>
    <n v="7719"/>
    <n v="1"/>
    <n v="0"/>
    <n v="0"/>
    <s v="POLVO NAILEN # 7 14 GR"/>
    <n v="16"/>
    <n v="0"/>
    <n v="0"/>
    <n v="0"/>
  </r>
  <r>
    <n v="202002761"/>
    <s v="6/5/2022"/>
    <x v="21"/>
    <s v="Almacen Hoyada*"/>
    <s v="N/A"/>
    <x v="4"/>
    <n v="7864"/>
    <n v="1"/>
    <n v="0"/>
    <n v="0"/>
    <s v="PERFUME SPRAY 52ML FRAGANCIAS VARIADAS"/>
    <n v="16"/>
    <n v="0"/>
    <n v="0"/>
    <n v="0"/>
  </r>
  <r>
    <n v="202002761"/>
    <s v="6/5/2022"/>
    <x v="21"/>
    <s v="Almacen Hoyada*"/>
    <s v="N/A"/>
    <x v="4"/>
    <n v="7864"/>
    <n v="1"/>
    <n v="0"/>
    <n v="0"/>
    <s v="PERFUME SPRAY 52ML FRAGANCIAS VARIADAS"/>
    <n v="16"/>
    <n v="0"/>
    <n v="0"/>
    <n v="0"/>
  </r>
  <r>
    <n v="202002761"/>
    <s v="6/5/2022"/>
    <x v="21"/>
    <s v="Almacen Hoyada*"/>
    <s v="N/A"/>
    <x v="4"/>
    <n v="7864"/>
    <n v="1"/>
    <n v="0"/>
    <n v="0"/>
    <s v="PERFUME SPRAY 52ML FRAGANCIAS VARIADAS"/>
    <n v="16"/>
    <n v="0"/>
    <n v="0"/>
    <n v="0"/>
  </r>
  <r>
    <n v="202002761"/>
    <s v="6/5/2022"/>
    <x v="21"/>
    <s v="Almacen Hoyada*"/>
    <s v="N/A"/>
    <x v="4"/>
    <n v="7864"/>
    <n v="1"/>
    <n v="0"/>
    <n v="0"/>
    <s v="PERFUME SPRAY 52ML FRAGANCIAS VARIADAS"/>
    <n v="16"/>
    <n v="0"/>
    <n v="0"/>
    <n v="0"/>
  </r>
  <r>
    <n v="202002761"/>
    <s v="6/5/2022"/>
    <x v="21"/>
    <s v="Almacen Hoyada*"/>
    <s v="N/A"/>
    <x v="4"/>
    <n v="7864"/>
    <n v="1"/>
    <n v="0"/>
    <n v="0"/>
    <s v="PERFUME SPRAY 52ML FRAGANCIAS VARIADAS"/>
    <n v="16"/>
    <n v="0"/>
    <n v="0"/>
    <n v="0"/>
  </r>
  <r>
    <n v="202002761"/>
    <s v="6/5/2022"/>
    <x v="21"/>
    <s v="Almacen Hoyada*"/>
    <s v="N/A"/>
    <x v="4"/>
    <n v="7864"/>
    <n v="1"/>
    <n v="0"/>
    <n v="0"/>
    <s v="PERFUME SPRAY 52ML FRAGANCIAS VARIADAS"/>
    <n v="16"/>
    <n v="0"/>
    <n v="0"/>
    <n v="0"/>
  </r>
  <r>
    <n v="202002761"/>
    <s v="6/5/2022"/>
    <x v="21"/>
    <s v="Almacen Hoyada*"/>
    <s v="N/A"/>
    <x v="4"/>
    <n v="7864"/>
    <n v="1"/>
    <n v="0"/>
    <n v="0"/>
    <s v="PERFUME SPRAY 52ML FRAGANCIAS VARIADAS"/>
    <n v="16"/>
    <n v="0"/>
    <n v="0"/>
    <n v="0"/>
  </r>
  <r>
    <n v="202002761"/>
    <s v="6/5/2022"/>
    <x v="21"/>
    <s v="Almacen Hoyada*"/>
    <s v="N/A"/>
    <x v="4"/>
    <n v="7864"/>
    <n v="1"/>
    <n v="0"/>
    <n v="0"/>
    <s v="PERFUME SPRAY 52ML FRAGANCIAS VARIADAS"/>
    <n v="16"/>
    <n v="0"/>
    <n v="0"/>
    <n v="0"/>
  </r>
  <r>
    <n v="202002761"/>
    <s v="6/5/2022"/>
    <x v="21"/>
    <s v="Almacen Hoyada*"/>
    <s v="N/A"/>
    <x v="4"/>
    <n v="22308"/>
    <n v="4"/>
    <n v="0"/>
    <n v="0"/>
    <s v="PESTAÑAS CLINIQUE POR PUNTO"/>
    <n v="16"/>
    <n v="0"/>
    <n v="0"/>
    <n v="0"/>
  </r>
  <r>
    <n v="202002762"/>
    <s v="6/5/2022"/>
    <x v="22"/>
    <s v="Almacen Hoyada*"/>
    <s v="N/A"/>
    <x v="4"/>
    <n v="14090"/>
    <n v="12"/>
    <n v="0"/>
    <n v="0"/>
    <s v="PEGA PARA UÑAS 10G BYB"/>
    <n v="16"/>
    <n v="0"/>
    <n v="0"/>
    <n v="0"/>
  </r>
  <r>
    <n v="202002763"/>
    <s v="6/5/2022"/>
    <x v="23"/>
    <s v="Almacen Hoyada*"/>
    <s v="N/A"/>
    <x v="0"/>
    <n v="4061"/>
    <n v="360"/>
    <n v="0"/>
    <n v="0"/>
    <s v="SALCHICHA HOT DOG LARANJAL KG"/>
    <n v="0"/>
    <n v="0"/>
    <n v="0"/>
    <n v="0"/>
  </r>
  <r>
    <n v="202002753"/>
    <s v="6/5/2022"/>
    <x v="24"/>
    <s v="INSUMOS"/>
    <s v="N/A"/>
    <x v="1"/>
    <n v="10025"/>
    <n v="16"/>
    <n v="5.56"/>
    <n v="88.96"/>
    <s v="ROLLOS DE BALANZAS  UND USO INT"/>
    <n v="16"/>
    <n v="0"/>
    <n v="0"/>
    <n v="88.96"/>
  </r>
  <r>
    <n v="202002753"/>
    <s v="6/5/2022"/>
    <x v="24"/>
    <s v="INSUMOS"/>
    <s v="N/A"/>
    <x v="1"/>
    <n v="16092"/>
    <n v="20"/>
    <n v="4.2"/>
    <n v="84"/>
    <s v="ROLLO DE IMPRESORA FISCAL UND USO INT"/>
    <n v="16"/>
    <n v="0"/>
    <n v="0"/>
    <n v="84"/>
  </r>
  <r>
    <n v="202002753"/>
    <s v="6/5/2022"/>
    <x v="24"/>
    <s v="INSUMOS"/>
    <s v="N/A"/>
    <x v="1"/>
    <n v="9579"/>
    <n v="2"/>
    <n v="0"/>
    <n v="0"/>
    <s v="BOLSAS DE 2KG CON ASAS MILLAR"/>
    <n v="0"/>
    <n v="0"/>
    <n v="0"/>
    <n v="0"/>
  </r>
  <r>
    <n v="202002764"/>
    <s v="7/5/2022"/>
    <x v="25"/>
    <s v="Almacen Hoyada*"/>
    <s v="N/A"/>
    <x v="0"/>
    <n v="13381"/>
    <n v="300"/>
    <n v="0"/>
    <n v="0"/>
    <s v="OFERTA BIG"/>
    <n v="0"/>
    <n v="0"/>
    <n v="0"/>
    <n v="0"/>
  </r>
  <r>
    <n v="202002765"/>
    <s v="7/5/2022"/>
    <x v="26"/>
    <s v="Almacen Hoyada*"/>
    <s v="N/A"/>
    <x v="0"/>
    <n v="23155"/>
    <n v="12"/>
    <n v="14.52"/>
    <n v="174.24"/>
    <s v="SANGRIA MALPORTADA 1.75 LT"/>
    <n v="0"/>
    <n v="0"/>
    <n v="0"/>
    <n v="174.24"/>
  </r>
  <r>
    <n v="202002765"/>
    <s v="7/5/2022"/>
    <x v="26"/>
    <s v="Almacen Hoyada*"/>
    <s v="N/A"/>
    <x v="0"/>
    <n v="6341"/>
    <n v="60"/>
    <n v="0"/>
    <n v="0"/>
    <s v="BEBIDA ESPIRITUOSA SECA 1 LT EL PAJARITO"/>
    <n v="0"/>
    <n v="0"/>
    <n v="0"/>
    <n v="0"/>
  </r>
  <r>
    <n v="202002765"/>
    <s v="7/5/2022"/>
    <x v="26"/>
    <s v="Almacen Hoyada*"/>
    <s v="N/A"/>
    <x v="0"/>
    <n v="6340"/>
    <n v="60"/>
    <n v="611918.87"/>
    <n v="36715132.200000003"/>
    <s v="BEBIDA ESPIRITUOSA 1 LT RY"/>
    <n v="0"/>
    <n v="0"/>
    <n v="0"/>
    <n v="36715132.200000003"/>
  </r>
  <r>
    <n v="202002765"/>
    <s v="7/5/2022"/>
    <x v="26"/>
    <s v="Almacen Hoyada*"/>
    <s v="N/A"/>
    <x v="0"/>
    <n v="15366"/>
    <n v="60"/>
    <n v="0"/>
    <n v="0"/>
    <s v="B.E.S 1 LT CENTAURO"/>
    <n v="0"/>
    <n v="0"/>
    <n v="0"/>
    <n v="0"/>
  </r>
  <r>
    <n v="202002766"/>
    <s v="7/5/2022"/>
    <x v="27"/>
    <s v="Almacen Hoyada*"/>
    <s v="N/A"/>
    <x v="1"/>
    <n v="4598"/>
    <n v="40"/>
    <n v="0"/>
    <n v="0"/>
    <s v="COMBO DE 4 PANES CAMPESINITO"/>
    <n v="0"/>
    <n v="0"/>
    <n v="0"/>
    <n v="0"/>
  </r>
  <r>
    <n v="202002766"/>
    <s v="7/5/2022"/>
    <x v="27"/>
    <s v="Almacen Hoyada*"/>
    <s v="N/A"/>
    <x v="1"/>
    <n v="13677"/>
    <n v="10"/>
    <n v="3.53"/>
    <n v="35.299999999999997"/>
    <s v="COMBO 3 PANES SEMI DULCE"/>
    <n v="16"/>
    <n v="0"/>
    <n v="0"/>
    <n v="35.299999999999997"/>
  </r>
  <r>
    <n v="202002766"/>
    <s v="7/5/2022"/>
    <x v="27"/>
    <s v="Almacen Hoyada*"/>
    <s v="N/A"/>
    <x v="1"/>
    <n v="4781"/>
    <n v="20"/>
    <n v="0"/>
    <n v="0"/>
    <s v="BESITO DE COCO"/>
    <n v="16"/>
    <n v="0"/>
    <n v="0"/>
    <n v="0"/>
  </r>
  <r>
    <n v="202002766"/>
    <s v="7/5/2022"/>
    <x v="27"/>
    <s v="Almacen Hoyada*"/>
    <s v="N/A"/>
    <x v="1"/>
    <n v="13676"/>
    <n v="5"/>
    <n v="2.38"/>
    <n v="11.9"/>
    <s v="COMBO PAN PIÑITA"/>
    <n v="16"/>
    <n v="0"/>
    <n v="0"/>
    <n v="11.9"/>
  </r>
  <r>
    <n v="202002766"/>
    <s v="7/5/2022"/>
    <x v="27"/>
    <s v="Almacen Hoyada*"/>
    <s v="N/A"/>
    <x v="1"/>
    <n v="418"/>
    <n v="100"/>
    <n v="0"/>
    <n v="0"/>
    <s v="TORTA DE PAN"/>
    <n v="16"/>
    <n v="0"/>
    <n v="0"/>
    <n v="0"/>
  </r>
  <r>
    <n v="202002766"/>
    <s v="7/5/2022"/>
    <x v="27"/>
    <s v="Almacen Hoyada*"/>
    <s v="N/A"/>
    <x v="1"/>
    <n v="4389"/>
    <n v="20"/>
    <n v="5.27"/>
    <n v="105.4"/>
    <s v="COMBO DE PAN DE PERRO 16 UND"/>
    <n v="16"/>
    <n v="0"/>
    <n v="0"/>
    <n v="105.4"/>
  </r>
  <r>
    <n v="202002767"/>
    <s v="9/5/2022"/>
    <x v="28"/>
    <s v="Almacen Hoyada*"/>
    <s v="N/A"/>
    <x v="4"/>
    <n v="10732"/>
    <n v="3"/>
    <n v="0"/>
    <n v="0"/>
    <s v="LLUVIA DE MANI POR KG SABOR"/>
    <n v="16"/>
    <n v="0"/>
    <n v="0"/>
    <n v="0"/>
  </r>
  <r>
    <n v="202002767"/>
    <s v="9/5/2022"/>
    <x v="28"/>
    <s v="Almacen Hoyada*"/>
    <s v="N/A"/>
    <x v="4"/>
    <n v="14767"/>
    <n v="3"/>
    <n v="0"/>
    <n v="0"/>
    <s v="MANI SALADO POR KG SABOR."/>
    <n v="16"/>
    <n v="0"/>
    <n v="0"/>
    <n v="0"/>
  </r>
  <r>
    <n v="202002767"/>
    <s v="9/5/2022"/>
    <x v="28"/>
    <s v="Almacen Hoyada*"/>
    <s v="N/A"/>
    <x v="4"/>
    <n v="14726"/>
    <n v="3"/>
    <n v="0"/>
    <n v="0"/>
    <s v="MANI GARRAPIÑADO POR KG SABOR."/>
    <n v="16"/>
    <n v="0"/>
    <n v="0"/>
    <n v="0"/>
  </r>
  <r>
    <n v="202002767"/>
    <s v="9/5/2022"/>
    <x v="28"/>
    <s v="Almacen Hoyada*"/>
    <s v="N/A"/>
    <x v="4"/>
    <n v="14725"/>
    <n v="1.93"/>
    <n v="0"/>
    <n v="0"/>
    <s v="MANI SURTIDO POR KG SABOR A GRANEL"/>
    <n v="0"/>
    <n v="0"/>
    <n v="0"/>
    <n v="0"/>
  </r>
  <r>
    <n v="202002767"/>
    <s v="9/5/2022"/>
    <x v="28"/>
    <s v="Almacen Hoyada*"/>
    <s v="N/A"/>
    <x v="4"/>
    <n v="3458"/>
    <n v="3"/>
    <n v="0"/>
    <n v="0"/>
    <s v="MANI CON AJONJOLI POR KG SABOR"/>
    <n v="16"/>
    <n v="0"/>
    <n v="0"/>
    <n v="0"/>
  </r>
  <r>
    <n v="202002767"/>
    <s v="9/5/2022"/>
    <x v="28"/>
    <s v="Almacen Hoyada*"/>
    <s v="N/A"/>
    <x v="4"/>
    <n v="15098"/>
    <n v="2"/>
    <n v="0"/>
    <n v="0"/>
    <s v="MANI NATURAL SIN SAL PESABLE KG SABOR."/>
    <n v="16"/>
    <n v="0"/>
    <n v="0"/>
    <n v="0"/>
  </r>
  <r>
    <n v="202002767"/>
    <s v="9/5/2022"/>
    <x v="28"/>
    <s v="Almacen Hoyada*"/>
    <s v="N/A"/>
    <x v="4"/>
    <n v="14690"/>
    <n v="2"/>
    <n v="0"/>
    <n v="0"/>
    <s v="LLUVIA DE CHOCOLATE POR KG SABOR."/>
    <n v="16"/>
    <n v="0"/>
    <n v="0"/>
    <n v="0"/>
  </r>
  <r>
    <n v="202002767"/>
    <s v="9/5/2022"/>
    <x v="28"/>
    <s v="Almacen Hoyada*"/>
    <s v="N/A"/>
    <x v="4"/>
    <n v="4631"/>
    <n v="2"/>
    <n v="0"/>
    <n v="0"/>
    <s v="COMINO POR KG SABOR"/>
    <n v="0"/>
    <n v="0"/>
    <n v="0"/>
    <n v="0"/>
  </r>
  <r>
    <n v="202002767"/>
    <s v="9/5/2022"/>
    <x v="28"/>
    <s v="Almacen Hoyada*"/>
    <s v="N/A"/>
    <x v="4"/>
    <n v="1029"/>
    <n v="1"/>
    <n v="0"/>
    <n v="0"/>
    <s v="AJO MOLIDO POR KG SABOR"/>
    <n v="0"/>
    <n v="0"/>
    <n v="0"/>
    <n v="0"/>
  </r>
  <r>
    <n v="202002767"/>
    <s v="9/5/2022"/>
    <x v="28"/>
    <s v="Almacen Hoyada*"/>
    <s v="N/A"/>
    <x v="4"/>
    <n v="1675"/>
    <n v="1"/>
    <n v="0"/>
    <n v="0"/>
    <s v="FLOR DE JAMAICA POR KG SABOR"/>
    <n v="16"/>
    <n v="0"/>
    <n v="0"/>
    <n v="0"/>
  </r>
  <r>
    <n v="202002767"/>
    <s v="9/5/2022"/>
    <x v="28"/>
    <s v="Almacen Hoyada*"/>
    <s v="N/A"/>
    <x v="4"/>
    <n v="1787"/>
    <n v="0.5"/>
    <n v="0"/>
    <n v="0"/>
    <s v="ANIS DULCE POR KG SABOR"/>
    <n v="0"/>
    <n v="0"/>
    <n v="0"/>
    <n v="0"/>
  </r>
  <r>
    <n v="202002767"/>
    <s v="9/5/2022"/>
    <x v="28"/>
    <s v="Almacen Hoyada*"/>
    <s v="N/A"/>
    <x v="4"/>
    <n v="14156"/>
    <n v="1"/>
    <n v="0"/>
    <n v="0"/>
    <s v="SABROSEADOR POR KG SABOR."/>
    <n v="0"/>
    <n v="0"/>
    <n v="0"/>
    <n v="0"/>
  </r>
  <r>
    <n v="202002767"/>
    <s v="9/5/2022"/>
    <x v="28"/>
    <s v="Almacen Hoyada*"/>
    <s v="N/A"/>
    <x v="4"/>
    <n v="4632"/>
    <n v="3"/>
    <n v="0"/>
    <n v="0"/>
    <s v="CUBITO POR KG SABOR."/>
    <n v="16"/>
    <n v="0"/>
    <n v="0"/>
    <n v="0"/>
  </r>
  <r>
    <n v="202002767"/>
    <s v="9/5/2022"/>
    <x v="28"/>
    <s v="Almacen Hoyada*"/>
    <s v="N/A"/>
    <x v="4"/>
    <n v="4504"/>
    <n v="3"/>
    <n v="0"/>
    <n v="0"/>
    <s v="ADOBO POR KG SABOR"/>
    <n v="16"/>
    <n v="0"/>
    <n v="0"/>
    <n v="0"/>
  </r>
  <r>
    <n v="202002767"/>
    <s v="9/5/2022"/>
    <x v="28"/>
    <s v="Almacen Hoyada*"/>
    <s v="N/A"/>
    <x v="4"/>
    <n v="14717"/>
    <n v="3"/>
    <n v="0"/>
    <n v="0"/>
    <s v="GELATINA SABORES POR KG SABOR"/>
    <n v="16"/>
    <n v="0"/>
    <n v="0"/>
    <n v="0"/>
  </r>
  <r>
    <n v="202002769"/>
    <s v="9/5/2022"/>
    <x v="29"/>
    <s v="Almacen Hoyada*"/>
    <s v="N/A"/>
    <x v="0"/>
    <n v="14543"/>
    <n v="80"/>
    <n v="0"/>
    <n v="0"/>
    <s v="HARINA DE TRIGO LEUDANTE 1 KG BLANCAFLOR"/>
    <n v="0"/>
    <n v="0"/>
    <n v="0"/>
    <n v="0"/>
  </r>
  <r>
    <n v="202002769"/>
    <s v="9/5/2022"/>
    <x v="29"/>
    <s v="Almacen Hoyada*"/>
    <s v="N/A"/>
    <x v="0"/>
    <n v="9738"/>
    <n v="24"/>
    <n v="4.67"/>
    <n v="112.08"/>
    <s v="LENTEJA BEBE 500 GR PANTERA"/>
    <n v="0"/>
    <n v="0"/>
    <n v="0"/>
    <n v="112.08"/>
  </r>
  <r>
    <n v="202002769"/>
    <s v="9/5/2022"/>
    <x v="29"/>
    <s v="Almacen Hoyada*"/>
    <s v="N/A"/>
    <x v="0"/>
    <n v="3151"/>
    <n v="72"/>
    <n v="360904"/>
    <n v="25985088"/>
    <s v="CARAOTAS NEGRAS 500 GR PANTERA"/>
    <n v="0"/>
    <n v="0"/>
    <n v="0"/>
    <n v="25985088"/>
  </r>
  <r>
    <n v="202002769"/>
    <s v="9/5/2022"/>
    <x v="29"/>
    <s v="Almacen Hoyada*"/>
    <s v="N/A"/>
    <x v="0"/>
    <n v="1015"/>
    <n v="24"/>
    <n v="357240"/>
    <n v="8573760"/>
    <s v="MAIZ PARA COTUFA 500 GR AMARILLO PANTERA"/>
    <n v="0"/>
    <n v="0"/>
    <n v="0"/>
    <n v="8573760"/>
  </r>
  <r>
    <n v="202002769"/>
    <s v="9/5/2022"/>
    <x v="29"/>
    <s v="Almacen Hoyada*"/>
    <s v="N/A"/>
    <x v="0"/>
    <n v="3246"/>
    <n v="48"/>
    <n v="3.76"/>
    <n v="180.48"/>
    <s v="AVENA EN HOJUELAS 400GR PANTERA"/>
    <n v="0"/>
    <n v="0"/>
    <n v="0"/>
    <n v="180.48"/>
  </r>
  <r>
    <n v="202002769"/>
    <s v="9/5/2022"/>
    <x v="29"/>
    <s v="Almacen Hoyada*"/>
    <s v="N/A"/>
    <x v="0"/>
    <n v="2257"/>
    <n v="30"/>
    <n v="0"/>
    <n v="0"/>
    <s v="CHISKESITOS 145 GR MUNCHY"/>
    <n v="16"/>
    <n v="0"/>
    <n v="0"/>
    <n v="0"/>
  </r>
  <r>
    <n v="202002769"/>
    <s v="9/5/2022"/>
    <x v="29"/>
    <s v="Almacen Hoyada*"/>
    <s v="N/A"/>
    <x v="0"/>
    <n v="14449"/>
    <n v="20"/>
    <n v="1.47"/>
    <n v="29.4"/>
    <s v="TOCINETIKAS PICANTE 40 GR  MUNCHY"/>
    <n v="16"/>
    <n v="0"/>
    <n v="0"/>
    <n v="29.4"/>
  </r>
  <r>
    <n v="202002769"/>
    <s v="9/5/2022"/>
    <x v="29"/>
    <s v="Almacen Hoyada*"/>
    <s v="N/A"/>
    <x v="0"/>
    <n v="13794"/>
    <n v="20"/>
    <n v="0"/>
    <n v="0"/>
    <s v="TOCINETIKAS DE QUESO 40GR MUNCHY"/>
    <n v="16"/>
    <n v="0"/>
    <n v="0"/>
    <n v="0"/>
  </r>
  <r>
    <n v="202002769"/>
    <s v="9/5/2022"/>
    <x v="29"/>
    <s v="Almacen Hoyada*"/>
    <s v="N/A"/>
    <x v="0"/>
    <n v="1413"/>
    <n v="20"/>
    <n v="0"/>
    <n v="0"/>
    <s v="TOCINETIKAS ORIGINAL 40 GR  MUNCHY"/>
    <n v="16"/>
    <n v="0"/>
    <n v="0"/>
    <n v="0"/>
  </r>
  <r>
    <n v="202002769"/>
    <s v="9/5/2022"/>
    <x v="29"/>
    <s v="Almacen Hoyada*"/>
    <s v="N/A"/>
    <x v="0"/>
    <n v="12482"/>
    <n v="20"/>
    <n v="0"/>
    <n v="0"/>
    <s v="KESITOS 85 GR MUNCHY"/>
    <n v="16"/>
    <n v="0"/>
    <n v="0"/>
    <n v="0"/>
  </r>
  <r>
    <n v="202002769"/>
    <s v="9/5/2022"/>
    <x v="29"/>
    <s v="Almacen Hoyada*"/>
    <s v="N/A"/>
    <x v="0"/>
    <n v="20760"/>
    <n v="12"/>
    <n v="0"/>
    <n v="0"/>
    <s v="GALLETAS 192 GR VAINILLA CHARMY"/>
    <n v="16"/>
    <n v="0"/>
    <n v="0"/>
    <n v="0"/>
  </r>
  <r>
    <n v="202002769"/>
    <s v="9/5/2022"/>
    <x v="29"/>
    <s v="Almacen Hoyada*"/>
    <s v="N/A"/>
    <x v="0"/>
    <n v="2666"/>
    <n v="24"/>
    <n v="0"/>
    <n v="0"/>
    <s v="VINAGRE 500 ML EUREKA"/>
    <n v="16"/>
    <n v="0"/>
    <n v="0"/>
    <n v="0"/>
  </r>
  <r>
    <n v="202002769"/>
    <s v="9/5/2022"/>
    <x v="29"/>
    <s v="Almacen Hoyada*"/>
    <s v="N/A"/>
    <x v="0"/>
    <n v="1321"/>
    <n v="12"/>
    <n v="0.41"/>
    <n v="4.92"/>
    <s v="VINAGRE 1ML  MAVESA"/>
    <n v="16"/>
    <n v="0"/>
    <n v="0"/>
    <n v="4.92"/>
  </r>
  <r>
    <n v="202002769"/>
    <s v="9/5/2022"/>
    <x v="29"/>
    <s v="Almacen Hoyada*"/>
    <s v="N/A"/>
    <x v="0"/>
    <n v="14490"/>
    <n v="36"/>
    <n v="0"/>
    <n v="0"/>
    <s v="ACEITE VEGETAL 1 LT VATEL"/>
    <n v="0"/>
    <n v="0"/>
    <n v="0"/>
    <n v="0"/>
  </r>
  <r>
    <n v="202002769"/>
    <s v="9/5/2022"/>
    <x v="29"/>
    <s v="Almacen Hoyada*"/>
    <s v="N/A"/>
    <x v="0"/>
    <n v="3228"/>
    <n v="24"/>
    <n v="0"/>
    <n v="0"/>
    <s v="ACEITE 1 LT VATEL SOYA"/>
    <n v="0"/>
    <n v="0"/>
    <n v="0"/>
    <n v="0"/>
  </r>
  <r>
    <n v="202002769"/>
    <s v="9/5/2022"/>
    <x v="29"/>
    <s v="Almacen Hoyada*"/>
    <s v="N/A"/>
    <x v="0"/>
    <n v="15581"/>
    <n v="60"/>
    <n v="0"/>
    <n v="0"/>
    <s v="MARGARINA 500GR NELLY"/>
    <n v="0"/>
    <n v="0"/>
    <n v="0"/>
    <n v="0"/>
  </r>
  <r>
    <n v="202002769"/>
    <s v="9/5/2022"/>
    <x v="29"/>
    <s v="Almacen Hoyada*"/>
    <s v="N/A"/>
    <x v="0"/>
    <n v="15364"/>
    <n v="120"/>
    <n v="2.89"/>
    <n v="346.8"/>
    <s v="MARGARINA 250GR NELLY"/>
    <n v="0"/>
    <n v="0"/>
    <n v="0"/>
    <n v="346.8"/>
  </r>
  <r>
    <n v="202002769"/>
    <s v="9/5/2022"/>
    <x v="29"/>
    <s v="Almacen Hoyada*"/>
    <s v="N/A"/>
    <x v="0"/>
    <n v="9253"/>
    <n v="48"/>
    <n v="0.46"/>
    <n v="22.08"/>
    <s v="MAVESA MARGARINA 250GR"/>
    <n v="0"/>
    <n v="0"/>
    <n v="0"/>
    <n v="22.08"/>
  </r>
  <r>
    <n v="202002769"/>
    <s v="9/5/2022"/>
    <x v="29"/>
    <s v="Almacen Hoyada*"/>
    <s v="N/A"/>
    <x v="0"/>
    <n v="2033"/>
    <n v="400"/>
    <n v="203412.5"/>
    <n v="81365000"/>
    <s v="HARINA DE MAIZ 1 KG PAN"/>
    <n v="0"/>
    <n v="0"/>
    <n v="0"/>
    <n v="81365000"/>
  </r>
  <r>
    <n v="202002769"/>
    <s v="9/5/2022"/>
    <x v="29"/>
    <s v="Almacen Hoyada*"/>
    <s v="N/A"/>
    <x v="0"/>
    <n v="6586"/>
    <n v="200"/>
    <n v="0"/>
    <n v="0"/>
    <s v="AZUCAR MONTALBAN PLASTICO 1 KG"/>
    <n v="0"/>
    <n v="0"/>
    <n v="0"/>
    <n v="0"/>
  </r>
  <r>
    <n v="202002769"/>
    <s v="9/5/2022"/>
    <x v="29"/>
    <s v="Almacen Hoyada*"/>
    <s v="N/A"/>
    <x v="0"/>
    <n v="21379"/>
    <n v="400"/>
    <n v="0"/>
    <n v="0"/>
    <s v="AZUCAR 500 GR DERCONDE"/>
    <n v="0"/>
    <n v="0"/>
    <n v="0"/>
    <n v="0"/>
  </r>
  <r>
    <n v="202002770"/>
    <s v="9/5/2022"/>
    <x v="30"/>
    <s v="Almacen Hoyada*"/>
    <s v="N/A"/>
    <x v="0"/>
    <n v="15366"/>
    <n v="72"/>
    <n v="0"/>
    <n v="0"/>
    <s v="B.E.S 1 LT CENTAURO"/>
    <n v="0"/>
    <n v="0"/>
    <n v="0"/>
    <n v="0"/>
  </r>
  <r>
    <n v="202002770"/>
    <s v="9/5/2022"/>
    <x v="30"/>
    <s v="Almacen Hoyada*"/>
    <s v="N/A"/>
    <x v="0"/>
    <n v="6341"/>
    <n v="72"/>
    <n v="0"/>
    <n v="0"/>
    <s v="BEBIDA ESPIRITUOSA SECA 1 LT EL PAJARITO"/>
    <n v="0"/>
    <n v="0"/>
    <n v="0"/>
    <n v="0"/>
  </r>
  <r>
    <n v="202002770"/>
    <s v="9/5/2022"/>
    <x v="30"/>
    <s v="Almacen Hoyada*"/>
    <s v="N/A"/>
    <x v="0"/>
    <n v="544"/>
    <n v="18"/>
    <n v="1465600"/>
    <n v="26380800"/>
    <s v="SANGRIA VINO TINTO 1.75 LT CAROREÑA"/>
    <n v="0"/>
    <n v="0"/>
    <n v="0"/>
    <n v="26380800"/>
  </r>
  <r>
    <n v="202002770"/>
    <s v="9/5/2022"/>
    <x v="30"/>
    <s v="Almacen Hoyada*"/>
    <s v="N/A"/>
    <x v="0"/>
    <n v="560"/>
    <n v="36"/>
    <n v="362.6"/>
    <n v="13053.6"/>
    <s v="ANIS 1.00 L CARTUJO"/>
    <n v="0"/>
    <n v="0"/>
    <n v="0"/>
    <n v="13053.6"/>
  </r>
  <r>
    <n v="202002770"/>
    <s v="9/5/2022"/>
    <x v="30"/>
    <s v="Almacen Hoyada*"/>
    <s v="N/A"/>
    <x v="0"/>
    <n v="2818"/>
    <n v="60"/>
    <n v="0"/>
    <n v="0"/>
    <s v="CERVEZA POLAR TIPO PILSEN NR 355ML"/>
    <n v="0"/>
    <n v="0"/>
    <n v="0"/>
    <n v="0"/>
  </r>
  <r>
    <n v="202002771"/>
    <s v="9/5/2022"/>
    <x v="31"/>
    <s v="Almacen Hoyada*"/>
    <s v="N/A"/>
    <x v="0"/>
    <n v="3120"/>
    <n v="48.8"/>
    <n v="0.09"/>
    <n v="4.3920000000000003"/>
    <s v="POLLO ENTERO KG"/>
    <n v="0"/>
    <n v="0"/>
    <n v="0"/>
    <n v="4.3920000000000003"/>
  </r>
  <r>
    <n v="202002771"/>
    <s v="9/5/2022"/>
    <x v="31"/>
    <s v="Almacen Hoyada*"/>
    <s v="N/A"/>
    <x v="0"/>
    <n v="1852"/>
    <n v="85.4"/>
    <n v="0"/>
    <n v="0"/>
    <s v="MOLIDA ECONOMICA KG"/>
    <n v="0"/>
    <n v="0"/>
    <n v="0"/>
    <n v="0"/>
  </r>
  <r>
    <n v="202002771"/>
    <s v="9/5/2022"/>
    <x v="31"/>
    <s v="Almacen Hoyada*"/>
    <s v="N/A"/>
    <x v="0"/>
    <n v="1851"/>
    <n v="11.6"/>
    <n v="0"/>
    <n v="0"/>
    <s v="CARNE PARA MECHAR KG"/>
    <n v="0"/>
    <n v="0"/>
    <n v="0"/>
    <n v="0"/>
  </r>
  <r>
    <n v="202002771"/>
    <s v="9/5/2022"/>
    <x v="31"/>
    <s v="Almacen Hoyada*"/>
    <s v="N/A"/>
    <x v="0"/>
    <n v="1850"/>
    <n v="13.8"/>
    <n v="0"/>
    <n v="0"/>
    <s v="CARNE PARA GUISAR KG"/>
    <n v="0"/>
    <n v="0"/>
    <n v="0"/>
    <n v="0"/>
  </r>
  <r>
    <n v="202002771"/>
    <s v="9/5/2022"/>
    <x v="31"/>
    <s v="Almacen Hoyada*"/>
    <s v="N/A"/>
    <x v="0"/>
    <n v="1973"/>
    <n v="11.2"/>
    <n v="40.67"/>
    <n v="455.50400000000002"/>
    <s v="BISTEK CARNE PRIMERA KG"/>
    <n v="0"/>
    <n v="0"/>
    <n v="0"/>
    <n v="455.50400000000002"/>
  </r>
  <r>
    <n v="202002771"/>
    <s v="9/5/2022"/>
    <x v="31"/>
    <s v="Almacen Hoyada*"/>
    <s v="N/A"/>
    <x v="0"/>
    <n v="5149"/>
    <n v="22.4"/>
    <n v="674456.53"/>
    <n v="15107826.272"/>
    <s v="ALAS DE POLLO KG"/>
    <n v="0"/>
    <n v="0"/>
    <n v="0"/>
    <n v="15107826.272"/>
  </r>
  <r>
    <n v="202002771"/>
    <s v="9/5/2022"/>
    <x v="31"/>
    <s v="Almacen Hoyada*"/>
    <s v="N/A"/>
    <x v="0"/>
    <n v="1937"/>
    <n v="27.6"/>
    <n v="941911.12"/>
    <n v="25996746.912"/>
    <s v="MILANESA DE POLLO KG."/>
    <n v="0"/>
    <n v="0"/>
    <n v="0"/>
    <n v="25996746.912"/>
  </r>
  <r>
    <n v="202002771"/>
    <s v="9/5/2022"/>
    <x v="31"/>
    <s v="Almacen Hoyada*"/>
    <s v="N/A"/>
    <x v="0"/>
    <n v="1987"/>
    <n v="36"/>
    <n v="0"/>
    <n v="0"/>
    <s v="CHORIZO MIXTO AJO Y AHUM (CARNICO)"/>
    <n v="0"/>
    <n v="0"/>
    <n v="0"/>
    <n v="0"/>
  </r>
  <r>
    <n v="202002771"/>
    <s v="9/5/2022"/>
    <x v="31"/>
    <s v="Almacen Hoyada*"/>
    <s v="N/A"/>
    <x v="0"/>
    <n v="1906"/>
    <n v="3.2"/>
    <n v="1030500"/>
    <n v="3297600"/>
    <s v="NUGGETS DE POLLO LA GRANJA KG."/>
    <n v="16"/>
    <n v="0"/>
    <n v="0"/>
    <n v="3297600"/>
  </r>
  <r>
    <n v="202002771"/>
    <s v="9/5/2022"/>
    <x v="31"/>
    <s v="Almacen Hoyada*"/>
    <s v="N/A"/>
    <x v="0"/>
    <n v="1910"/>
    <n v="4.2"/>
    <n v="988654.6"/>
    <n v="4152349.32"/>
    <s v="MILANESA DE POLLO EMPANIZADA LA GRANJA KG"/>
    <n v="16"/>
    <n v="0"/>
    <n v="0"/>
    <n v="4152349.32"/>
  </r>
  <r>
    <n v="202002771"/>
    <s v="9/5/2022"/>
    <x v="31"/>
    <s v="Almacen Hoyada*"/>
    <s v="N/A"/>
    <x v="0"/>
    <n v="1947"/>
    <n v="18"/>
    <n v="471943.21"/>
    <n v="8494977.7799999993"/>
    <s v="HIGADO DE POLLO KG"/>
    <n v="0"/>
    <n v="0"/>
    <n v="0"/>
    <n v="8494977.7799999993"/>
  </r>
  <r>
    <n v="202002771"/>
    <s v="9/5/2022"/>
    <x v="31"/>
    <s v="Almacen Hoyada*"/>
    <s v="N/A"/>
    <x v="0"/>
    <n v="5148"/>
    <n v="18.8"/>
    <n v="8.3800000000000008"/>
    <n v="157.54400000000001"/>
    <s v="MUSLO DE POLLO KG."/>
    <n v="0"/>
    <n v="0"/>
    <n v="0"/>
    <n v="157.54400000000001"/>
  </r>
  <r>
    <n v="202002772"/>
    <s v="9/5/2022"/>
    <x v="32"/>
    <s v="Almacen Hoyada*"/>
    <s v="N/A"/>
    <x v="0"/>
    <n v="3754"/>
    <n v="30"/>
    <n v="691750.28"/>
    <n v="20752508.399999999"/>
    <s v="MORTADELA ESPECIAL DE POLLO 1 KG LO MIO"/>
    <n v="0"/>
    <n v="0"/>
    <n v="0"/>
    <n v="20752508.399999999"/>
  </r>
  <r>
    <n v="202002772"/>
    <s v="9/5/2022"/>
    <x v="32"/>
    <s v="Almacen Hoyada*"/>
    <s v="N/A"/>
    <x v="0"/>
    <n v="4061"/>
    <n v="360"/>
    <n v="0"/>
    <n v="0"/>
    <s v="SALCHICHA HOT DOG LARANJAL KG"/>
    <n v="0"/>
    <n v="0"/>
    <n v="0"/>
    <n v="0"/>
  </r>
  <r>
    <n v="202002772"/>
    <s v="9/5/2022"/>
    <x v="32"/>
    <s v="Almacen Hoyada*"/>
    <s v="N/A"/>
    <x v="0"/>
    <n v="1786"/>
    <n v="111"/>
    <n v="15.57"/>
    <n v="1728.27"/>
    <s v="QUESO DURO LLANERO KG."/>
    <n v="0"/>
    <n v="0"/>
    <n v="0"/>
    <n v="1728.27"/>
  </r>
  <r>
    <n v="202002768"/>
    <s v="9/5/2022"/>
    <x v="33"/>
    <s v="INSUMOS"/>
    <s v="N/A"/>
    <x v="1"/>
    <n v="3346"/>
    <n v="2"/>
    <n v="19064.25"/>
    <n v="38128.5"/>
    <s v="ENVOPLAST 1500 METROS (PROVEDURIA)"/>
    <n v="16"/>
    <n v="0"/>
    <n v="0"/>
    <n v="38128.5"/>
  </r>
  <r>
    <n v="202002768"/>
    <s v="9/5/2022"/>
    <x v="33"/>
    <s v="INSUMOS"/>
    <s v="N/A"/>
    <x v="1"/>
    <n v="3584"/>
    <n v="3"/>
    <n v="738.39"/>
    <n v="2215.17"/>
    <s v="BANDEJA ANIME LLANA (A) (PRODUCCION) 1X500"/>
    <n v="16"/>
    <n v="0"/>
    <n v="0"/>
    <n v="2215.17"/>
  </r>
  <r>
    <n v="202002773"/>
    <s v="10/5/2022"/>
    <x v="34"/>
    <s v="Almacen Hoyada*"/>
    <s v="N/A"/>
    <x v="2"/>
    <n v="2022"/>
    <n v="20.5"/>
    <n v="14.66"/>
    <n v="300.52999999999997"/>
    <s v="CAMBUR EL CENTRO KG"/>
    <n v="0"/>
    <n v="0"/>
    <n v="0"/>
    <n v="300.52999999999997"/>
  </r>
  <r>
    <n v="202002774"/>
    <s v="10/5/2022"/>
    <x v="35"/>
    <s v="Almacen Hoyada*"/>
    <s v="N/A"/>
    <x v="1"/>
    <n v="4598"/>
    <n v="20"/>
    <n v="0"/>
    <n v="0"/>
    <s v="COMBO DE 4 PANES CAMPESINITO"/>
    <n v="0"/>
    <n v="0"/>
    <n v="0"/>
    <n v="0"/>
  </r>
  <r>
    <n v="202002774"/>
    <s v="10/5/2022"/>
    <x v="35"/>
    <s v="Almacen Hoyada*"/>
    <s v="N/A"/>
    <x v="1"/>
    <n v="4389"/>
    <n v="7"/>
    <n v="5.27"/>
    <n v="36.89"/>
    <s v="COMBO DE PAN DE PERRO 16 UND"/>
    <n v="16"/>
    <n v="0"/>
    <n v="0"/>
    <n v="36.89"/>
  </r>
  <r>
    <n v="202002774"/>
    <s v="10/5/2022"/>
    <x v="35"/>
    <s v="Almacen Hoyada*"/>
    <s v="N/A"/>
    <x v="1"/>
    <n v="13677"/>
    <n v="10"/>
    <n v="3.53"/>
    <n v="35.299999999999997"/>
    <s v="COMBO 3 PANES SEMI DULCE"/>
    <n v="16"/>
    <n v="0"/>
    <n v="0"/>
    <n v="35.299999999999997"/>
  </r>
  <r>
    <n v="202002774"/>
    <s v="10/5/2022"/>
    <x v="35"/>
    <s v="Almacen Hoyada*"/>
    <s v="N/A"/>
    <x v="1"/>
    <n v="418"/>
    <n v="50"/>
    <n v="0"/>
    <n v="0"/>
    <s v="TORTA DE PAN"/>
    <n v="16"/>
    <n v="0"/>
    <n v="0"/>
    <n v="0"/>
  </r>
  <r>
    <n v="202002774"/>
    <s v="10/5/2022"/>
    <x v="35"/>
    <s v="Almacen Hoyada*"/>
    <s v="N/A"/>
    <x v="1"/>
    <n v="473"/>
    <n v="4.4000000000000004"/>
    <n v="8931"/>
    <n v="39296.400000000001"/>
    <s v="PAN DE HAMBURGUESA Y PERRO POR KG"/>
    <n v="16"/>
    <n v="0"/>
    <n v="0"/>
    <n v="39296.400000000001"/>
  </r>
  <r>
    <n v="202002775"/>
    <s v="10/5/2022"/>
    <x v="36"/>
    <s v="Almacen Hoyada*"/>
    <s v="N/A"/>
    <x v="0"/>
    <n v="13202"/>
    <n v="5"/>
    <n v="0"/>
    <n v="0"/>
    <s v="HARINA DE TRIGO ESPECIAL ATLAS 45KG"/>
    <n v="0"/>
    <n v="0"/>
    <n v="0"/>
    <n v="0"/>
  </r>
  <r>
    <n v="202002775"/>
    <s v="10/5/2022"/>
    <x v="36"/>
    <s v="Almacen Hoyada*"/>
    <s v="N/A"/>
    <x v="0"/>
    <n v="2227"/>
    <n v="360"/>
    <n v="5.68"/>
    <n v="2044.8"/>
    <s v="HUEVOS 1/2 CARTON"/>
    <n v="0"/>
    <n v="0"/>
    <n v="0"/>
    <n v="2044.8"/>
  </r>
  <r>
    <n v="202002776"/>
    <s v="11/5/2022"/>
    <x v="37"/>
    <s v="Almacen Hoyada*"/>
    <s v="N/A"/>
    <x v="1"/>
    <n v="4598"/>
    <n v="30"/>
    <n v="0"/>
    <n v="0"/>
    <s v="COMBO DE 4 PANES CAMPESINITO"/>
    <n v="0"/>
    <n v="0"/>
    <n v="0"/>
    <n v="0"/>
  </r>
  <r>
    <n v="202002776"/>
    <s v="11/5/2022"/>
    <x v="37"/>
    <s v="Almacen Hoyada*"/>
    <s v="N/A"/>
    <x v="1"/>
    <n v="13677"/>
    <n v="8"/>
    <n v="3.55"/>
    <n v="28.4"/>
    <s v="COMBO 3 PANES SEMI DULCE"/>
    <n v="16"/>
    <n v="0"/>
    <n v="0"/>
    <n v="28.4"/>
  </r>
  <r>
    <n v="202002776"/>
    <s v="11/5/2022"/>
    <x v="37"/>
    <s v="Almacen Hoyada*"/>
    <s v="N/A"/>
    <x v="1"/>
    <n v="4781"/>
    <n v="30"/>
    <n v="0"/>
    <n v="0"/>
    <s v="BESITO DE COCO"/>
    <n v="16"/>
    <n v="0"/>
    <n v="0"/>
    <n v="0"/>
  </r>
  <r>
    <n v="202002776"/>
    <s v="11/5/2022"/>
    <x v="37"/>
    <s v="Almacen Hoyada*"/>
    <s v="N/A"/>
    <x v="1"/>
    <n v="418"/>
    <n v="20"/>
    <n v="0"/>
    <n v="0"/>
    <s v="TORTA DE PAN"/>
    <n v="16"/>
    <n v="0"/>
    <n v="0"/>
    <n v="0"/>
  </r>
  <r>
    <n v="202002777"/>
    <s v="11/5/2022"/>
    <x v="38"/>
    <s v="Almacen Hoyada*"/>
    <s v="N/A"/>
    <x v="0"/>
    <n v="10584"/>
    <n v="24"/>
    <n v="0"/>
    <n v="0"/>
    <s v="MORTADELA  ESPECIAL 500 GR DON DIEGO"/>
    <n v="0"/>
    <n v="0"/>
    <n v="0"/>
    <n v="0"/>
  </r>
  <r>
    <n v="202002777"/>
    <s v="11/5/2022"/>
    <x v="38"/>
    <s v="Almacen Hoyada*"/>
    <s v="N/A"/>
    <x v="0"/>
    <n v="10823"/>
    <n v="40"/>
    <n v="0"/>
    <n v="0"/>
    <s v="SUERO DE LECHE 910 GR CREMOSO LA DIVINA PASTORA"/>
    <n v="0"/>
    <n v="0"/>
    <n v="0"/>
    <n v="0"/>
  </r>
  <r>
    <n v="202002777"/>
    <s v="11/5/2022"/>
    <x v="38"/>
    <s v="Almacen Hoyada*"/>
    <s v="N/A"/>
    <x v="0"/>
    <n v="1794"/>
    <n v="5.2"/>
    <n v="1175550"/>
    <n v="6112860"/>
    <s v="QUESO GUAYANES KG"/>
    <n v="0"/>
    <n v="0"/>
    <n v="0"/>
    <n v="6112860"/>
  </r>
  <r>
    <n v="202002777"/>
    <s v="11/5/2022"/>
    <x v="38"/>
    <s v="Almacen Hoyada*"/>
    <s v="N/A"/>
    <x v="0"/>
    <n v="1796"/>
    <n v="5"/>
    <n v="79.290000000000006"/>
    <n v="396.45"/>
    <s v="QUESO LLANERO RALLADO KG"/>
    <n v="0"/>
    <n v="0"/>
    <n v="0"/>
    <n v="396.45"/>
  </r>
  <r>
    <n v="202002777"/>
    <s v="11/5/2022"/>
    <x v="38"/>
    <s v="Almacen Hoyada*"/>
    <s v="N/A"/>
    <x v="0"/>
    <n v="1781"/>
    <n v="15.8"/>
    <n v="827416.03"/>
    <n v="13073173.274"/>
    <s v="SALCHICHA POLLO WIENER PRODALVA KG"/>
    <n v="0"/>
    <n v="0"/>
    <n v="0"/>
    <n v="13073173.274"/>
  </r>
  <r>
    <n v="202002777"/>
    <s v="11/5/2022"/>
    <x v="38"/>
    <s v="Almacen Hoyada*"/>
    <s v="N/A"/>
    <x v="0"/>
    <n v="22049"/>
    <n v="48"/>
    <n v="0"/>
    <n v="0"/>
    <s v="MORTADELA DE POLLO DON RAMON 900 GR"/>
    <n v="0"/>
    <n v="0"/>
    <n v="0"/>
    <n v="0"/>
  </r>
  <r>
    <n v="202002777"/>
    <s v="11/5/2022"/>
    <x v="38"/>
    <s v="Almacen Hoyada*"/>
    <s v="N/A"/>
    <x v="0"/>
    <n v="3754"/>
    <n v="30"/>
    <n v="696281.4"/>
    <n v="20888442"/>
    <s v="MORTADELA ESPECIAL DE POLLO 1 KG LO MIO"/>
    <n v="0"/>
    <n v="0"/>
    <n v="0"/>
    <n v="20888442"/>
  </r>
  <r>
    <n v="202002777"/>
    <s v="11/5/2022"/>
    <x v="38"/>
    <s v="Almacen Hoyada*"/>
    <s v="N/A"/>
    <x v="0"/>
    <n v="1973"/>
    <n v="13.4"/>
    <n v="40.94"/>
    <n v="548.596"/>
    <s v="BISTEK CARNE PRIMERA KG"/>
    <n v="0"/>
    <n v="0"/>
    <n v="0"/>
    <n v="548.596"/>
  </r>
  <r>
    <n v="202002777"/>
    <s v="11/5/2022"/>
    <x v="38"/>
    <s v="Almacen Hoyada*"/>
    <s v="N/A"/>
    <x v="0"/>
    <n v="1855"/>
    <n v="9.4"/>
    <n v="283.7"/>
    <n v="2666.78"/>
    <s v="LAGARTO CON HUESO KG"/>
    <n v="0"/>
    <n v="0"/>
    <n v="0"/>
    <n v="2666.78"/>
  </r>
  <r>
    <n v="202002777"/>
    <s v="11/5/2022"/>
    <x v="38"/>
    <s v="Almacen Hoyada*"/>
    <s v="N/A"/>
    <x v="0"/>
    <n v="2025"/>
    <n v="36"/>
    <n v="276.60000000000002"/>
    <n v="9957.6"/>
    <s v="PASTA DE CHORIZO CRIOLLO KG"/>
    <n v="16"/>
    <n v="0"/>
    <n v="0"/>
    <n v="9957.6"/>
  </r>
  <r>
    <n v="202002777"/>
    <s v="11/5/2022"/>
    <x v="38"/>
    <s v="Almacen Hoyada*"/>
    <s v="N/A"/>
    <x v="0"/>
    <n v="1852"/>
    <n v="38.200000000000003"/>
    <n v="0"/>
    <n v="0"/>
    <s v="MOLIDA ECONOMICA KG"/>
    <n v="0"/>
    <n v="0"/>
    <n v="0"/>
    <n v="0"/>
  </r>
  <r>
    <n v="202002777"/>
    <s v="11/5/2022"/>
    <x v="38"/>
    <s v="Almacen Hoyada*"/>
    <s v="N/A"/>
    <x v="0"/>
    <n v="5148"/>
    <n v="32"/>
    <n v="8.44"/>
    <n v="270.08"/>
    <s v="MUSLO DE POLLO KG."/>
    <n v="0"/>
    <n v="0"/>
    <n v="0"/>
    <n v="270.08"/>
  </r>
  <r>
    <n v="202002777"/>
    <s v="11/5/2022"/>
    <x v="38"/>
    <s v="Almacen Hoyada*"/>
    <s v="N/A"/>
    <x v="0"/>
    <n v="1987"/>
    <n v="22.4"/>
    <n v="0"/>
    <n v="0"/>
    <s v="CHORIZO MIXTO AJO Y AHUM (CARNICO)"/>
    <n v="0"/>
    <n v="0"/>
    <n v="0"/>
    <n v="0"/>
  </r>
  <r>
    <n v="202002777"/>
    <s v="11/5/2022"/>
    <x v="38"/>
    <s v="Almacen Hoyada*"/>
    <s v="N/A"/>
    <x v="0"/>
    <n v="1851"/>
    <n v="10.4"/>
    <n v="0"/>
    <n v="0"/>
    <s v="CARNE PARA MECHAR KG"/>
    <n v="0"/>
    <n v="0"/>
    <n v="0"/>
    <n v="0"/>
  </r>
  <r>
    <n v="202002777"/>
    <s v="11/5/2022"/>
    <x v="38"/>
    <s v="Almacen Hoyada*"/>
    <s v="N/A"/>
    <x v="0"/>
    <n v="1850"/>
    <n v="10.6"/>
    <n v="0"/>
    <n v="0"/>
    <s v="CARNE PARA GUISAR KG"/>
    <n v="0"/>
    <n v="0"/>
    <n v="0"/>
    <n v="0"/>
  </r>
  <r>
    <n v="202002777"/>
    <s v="11/5/2022"/>
    <x v="38"/>
    <s v="Almacen Hoyada*"/>
    <s v="N/A"/>
    <x v="0"/>
    <n v="1986"/>
    <n v="28"/>
    <n v="203586.22"/>
    <n v="5700414.1600000001"/>
    <s v="PATAS DE POLLO KG"/>
    <n v="0"/>
    <n v="0"/>
    <n v="0"/>
    <n v="5700414.1600000001"/>
  </r>
  <r>
    <n v="202002778"/>
    <s v="11/5/2022"/>
    <x v="39"/>
    <s v="Almacen Hoyada*"/>
    <s v="N/A"/>
    <x v="3"/>
    <n v="911"/>
    <n v="12"/>
    <n v="0.18"/>
    <n v="2.16"/>
    <s v="REFRESCO 1.5LT 7UP"/>
    <n v="16"/>
    <n v="0"/>
    <n v="0"/>
    <n v="2.16"/>
  </r>
  <r>
    <n v="202002778"/>
    <s v="11/5/2022"/>
    <x v="39"/>
    <s v="Almacen Hoyada*"/>
    <s v="N/A"/>
    <x v="3"/>
    <n v="913"/>
    <n v="30"/>
    <n v="303232.75"/>
    <n v="9096982.5"/>
    <s v="PROMOCION DE FIN DE SEMANAN PEPSI 2 LT SABOR ORIGINAL"/>
    <n v="0"/>
    <n v="0"/>
    <n v="0"/>
    <n v="9096982.5"/>
  </r>
  <r>
    <n v="202002778"/>
    <s v="11/5/2022"/>
    <x v="39"/>
    <s v="Almacen Hoyada*"/>
    <s v="N/A"/>
    <x v="3"/>
    <n v="909"/>
    <n v="6"/>
    <n v="137669.54"/>
    <n v="826017.24"/>
    <s v="REFRESCO 2LT GOLDEN KOLITA"/>
    <n v="16"/>
    <n v="0"/>
    <n v="0"/>
    <n v="826017.24"/>
  </r>
  <r>
    <n v="202002778"/>
    <s v="11/5/2022"/>
    <x v="39"/>
    <s v="Almacen Hoyada*"/>
    <s v="N/A"/>
    <x v="3"/>
    <n v="1531"/>
    <n v="12"/>
    <n v="0.32"/>
    <n v="3.84"/>
    <s v="REFRESCO 2LT 7UP"/>
    <n v="16"/>
    <n v="0"/>
    <n v="0"/>
    <n v="3.84"/>
  </r>
  <r>
    <n v="202002778"/>
    <s v="11/5/2022"/>
    <x v="39"/>
    <s v="Almacen Hoyada*"/>
    <s v="N/A"/>
    <x v="3"/>
    <n v="884"/>
    <n v="24"/>
    <n v="61784.6"/>
    <n v="1482830.4"/>
    <s v="AGUA MINERAL LIBRE DE SODIO 1.5LTS MINALBA"/>
    <n v="0"/>
    <n v="0"/>
    <n v="0"/>
    <n v="1482830.4"/>
  </r>
  <r>
    <n v="202002778"/>
    <s v="11/5/2022"/>
    <x v="39"/>
    <s v="Almacen Hoyada*"/>
    <s v="N/A"/>
    <x v="3"/>
    <n v="4282"/>
    <n v="12"/>
    <n v="60410.27"/>
    <n v="724923.24"/>
    <s v="JUGO DURAZNO PET 500ML YUKERY"/>
    <n v="16"/>
    <n v="0"/>
    <n v="0"/>
    <n v="724923.24"/>
  </r>
  <r>
    <n v="202002778"/>
    <s v="11/5/2022"/>
    <x v="39"/>
    <s v="Almacen Hoyada*"/>
    <s v="N/A"/>
    <x v="3"/>
    <n v="13746"/>
    <n v="18"/>
    <n v="0"/>
    <n v="0"/>
    <s v="REFRESCO 1LT PEPSI-COLA"/>
    <n v="16"/>
    <n v="0"/>
    <n v="0"/>
    <n v="0"/>
  </r>
  <r>
    <n v="202002778"/>
    <s v="11/5/2022"/>
    <x v="39"/>
    <s v="Almacen Hoyada*"/>
    <s v="N/A"/>
    <x v="3"/>
    <n v="21358"/>
    <n v="6"/>
    <n v="0"/>
    <n v="0"/>
    <s v="REFRESCO 1LT GOLDEN NARANJA"/>
    <n v="16"/>
    <n v="0"/>
    <n v="0"/>
    <n v="0"/>
  </r>
  <r>
    <n v="202002778"/>
    <s v="11/5/2022"/>
    <x v="39"/>
    <s v="Almacen Hoyada*"/>
    <s v="N/A"/>
    <x v="3"/>
    <n v="15721"/>
    <n v="120"/>
    <n v="0"/>
    <n v="0"/>
    <s v="RECARGA PEPSI COLA 1.25 LT"/>
    <n v="0"/>
    <n v="0"/>
    <n v="0"/>
    <n v="0"/>
  </r>
  <r>
    <n v="202002779"/>
    <s v="12/5/2022"/>
    <x v="40"/>
    <s v="Almacen Hoyada*"/>
    <s v="N/A"/>
    <x v="1"/>
    <n v="13676"/>
    <n v="5"/>
    <n v="2.41"/>
    <n v="12.05"/>
    <s v="COMBO PAN PIÑITA"/>
    <n v="16"/>
    <n v="0"/>
    <n v="0"/>
    <n v="12.05"/>
  </r>
  <r>
    <n v="202002779"/>
    <s v="12/5/2022"/>
    <x v="40"/>
    <s v="Almacen Hoyada*"/>
    <s v="N/A"/>
    <x v="1"/>
    <n v="418"/>
    <n v="30"/>
    <n v="0"/>
    <n v="0"/>
    <s v="TORTA DE PAN"/>
    <n v="16"/>
    <n v="0"/>
    <n v="0"/>
    <n v="0"/>
  </r>
  <r>
    <n v="202002779"/>
    <s v="12/5/2022"/>
    <x v="40"/>
    <s v="Almacen Hoyada*"/>
    <s v="N/A"/>
    <x v="1"/>
    <n v="13677"/>
    <n v="10"/>
    <n v="3.57"/>
    <n v="35.700000000000003"/>
    <s v="COMBO 3 PANES SEMI DULCE"/>
    <n v="16"/>
    <n v="0"/>
    <n v="0"/>
    <n v="35.700000000000003"/>
  </r>
  <r>
    <n v="202002780"/>
    <s v="12/5/2022"/>
    <x v="41"/>
    <s v="Almacen Hoyada*"/>
    <s v="N/A"/>
    <x v="1"/>
    <n v="4452"/>
    <n v="37.200000000000003"/>
    <n v="0"/>
    <n v="0"/>
    <s v="PASTAS DETALLADA POR KG"/>
    <n v="0"/>
    <n v="0"/>
    <n v="0"/>
    <n v="0"/>
  </r>
  <r>
    <n v="202002781"/>
    <s v="12/5/2022"/>
    <x v="42"/>
    <s v="Almacen Hoyada*"/>
    <s v="N/A"/>
    <x v="0"/>
    <n v="6102"/>
    <n v="24"/>
    <n v="264599.99"/>
    <n v="6350399.7599999998"/>
    <s v="GALLETAS DE SODA 240 GR PUIG"/>
    <n v="16"/>
    <n v="0"/>
    <n v="0"/>
    <n v="6350399.7599999998"/>
  </r>
  <r>
    <n v="202002781"/>
    <s v="12/5/2022"/>
    <x v="42"/>
    <s v="Almacen Hoyada*"/>
    <s v="N/A"/>
    <x v="0"/>
    <n v="1430"/>
    <n v="12"/>
    <n v="0"/>
    <n v="0"/>
    <s v="GALLETAS CLUB SOCIAL INTEGRAL 6 UNID 26GR NABISCO"/>
    <n v="16"/>
    <n v="0"/>
    <n v="0"/>
    <n v="0"/>
  </r>
  <r>
    <n v="202002781"/>
    <s v="12/5/2022"/>
    <x v="42"/>
    <s v="Almacen Hoyada*"/>
    <s v="N/A"/>
    <x v="0"/>
    <n v="1433"/>
    <n v="15"/>
    <n v="450736.37"/>
    <n v="6761045.5499999998"/>
    <s v="GALLETA KRAKERS BRAN BELVITA 234GR NABISCO."/>
    <n v="16"/>
    <n v="0"/>
    <n v="0"/>
    <n v="6761045.5499999998"/>
  </r>
  <r>
    <n v="202002781"/>
    <s v="12/5/2022"/>
    <x v="42"/>
    <s v="Almacen Hoyada*"/>
    <s v="N/A"/>
    <x v="0"/>
    <n v="10613"/>
    <n v="15"/>
    <n v="0"/>
    <n v="0"/>
    <s v="GALLETA BELVITA HONY BRAN 9-S 252GR NABISCO"/>
    <n v="16"/>
    <n v="0"/>
    <n v="0"/>
    <n v="0"/>
  </r>
  <r>
    <n v="202002781"/>
    <s v="12/5/2022"/>
    <x v="42"/>
    <s v="Almacen Hoyada*"/>
    <s v="N/A"/>
    <x v="0"/>
    <n v="8092"/>
    <n v="12"/>
    <n v="206250"/>
    <n v="2475000"/>
    <s v="GALLETA SODA PREMIUM 6 UND NABISCO"/>
    <n v="16"/>
    <n v="0"/>
    <n v="0"/>
    <n v="2475000"/>
  </r>
  <r>
    <n v="202002781"/>
    <s v="12/5/2022"/>
    <x v="42"/>
    <s v="Almacen Hoyada*"/>
    <s v="N/A"/>
    <x v="0"/>
    <n v="1146"/>
    <n v="24"/>
    <n v="444296.98"/>
    <n v="10663127.52"/>
    <s v="GALLETA CHIPS AHOY 6S ORIGINAL 168GR NABISCO"/>
    <n v="16"/>
    <n v="0"/>
    <n v="0"/>
    <n v="10663127.52"/>
  </r>
  <r>
    <n v="202002781"/>
    <s v="12/5/2022"/>
    <x v="42"/>
    <s v="Almacen Hoyada*"/>
    <s v="N/A"/>
    <x v="0"/>
    <n v="14447"/>
    <n v="12"/>
    <n v="0"/>
    <n v="0"/>
    <s v="PALITOS DE PAPA CEBOLLA Y PEREJIL 60GR COMETIN"/>
    <n v="16"/>
    <n v="0"/>
    <n v="0"/>
    <n v="0"/>
  </r>
  <r>
    <n v="202002781"/>
    <s v="12/5/2022"/>
    <x v="42"/>
    <s v="Almacen Hoyada*"/>
    <s v="N/A"/>
    <x v="0"/>
    <n v="13204"/>
    <n v="12"/>
    <n v="0"/>
    <n v="0"/>
    <s v="PALITOS DE PAPA 60GR COMETIN"/>
    <n v="16"/>
    <n v="0"/>
    <n v="0"/>
    <n v="0"/>
  </r>
  <r>
    <n v="202002781"/>
    <s v="12/5/2022"/>
    <x v="42"/>
    <s v="Almacen Hoyada*"/>
    <s v="N/A"/>
    <x v="0"/>
    <n v="2257"/>
    <n v="24"/>
    <n v="0"/>
    <n v="0"/>
    <s v="CHISKESITOS 145 GR MUNCHY"/>
    <n v="16"/>
    <n v="0"/>
    <n v="0"/>
    <n v="0"/>
  </r>
  <r>
    <n v="202002781"/>
    <s v="12/5/2022"/>
    <x v="42"/>
    <s v="Almacen Hoyada*"/>
    <s v="N/A"/>
    <x v="0"/>
    <n v="13111"/>
    <n v="20"/>
    <n v="0"/>
    <n v="0"/>
    <s v="CHISKESITOS XXL 450 GR MUNCHY"/>
    <n v="16"/>
    <n v="0"/>
    <n v="0"/>
    <n v="0"/>
  </r>
  <r>
    <n v="202002781"/>
    <s v="12/5/2022"/>
    <x v="42"/>
    <s v="Almacen Hoyada*"/>
    <s v="N/A"/>
    <x v="0"/>
    <n v="3642"/>
    <n v="36"/>
    <n v="27.42"/>
    <n v="987.12"/>
    <s v="AZUCARADAS 500 GR MAIZORITOS"/>
    <n v="16"/>
    <n v="0"/>
    <n v="0"/>
    <n v="987.12"/>
  </r>
  <r>
    <n v="202002781"/>
    <s v="12/5/2022"/>
    <x v="42"/>
    <s v="Almacen Hoyada*"/>
    <s v="N/A"/>
    <x v="0"/>
    <n v="5083"/>
    <n v="36"/>
    <n v="161611.20000000001"/>
    <n v="5818003.2000000002"/>
    <s v="CEREAL 500 GR CRONCH FLAKES MAIZORITOS"/>
    <n v="16"/>
    <n v="0"/>
    <n v="0"/>
    <n v="5818003.2000000002"/>
  </r>
  <r>
    <n v="202002781"/>
    <s v="12/5/2022"/>
    <x v="42"/>
    <s v="Almacen Hoyada*"/>
    <s v="N/A"/>
    <x v="0"/>
    <n v="3843"/>
    <n v="36"/>
    <n v="474860.85"/>
    <n v="17094990.600000001"/>
    <s v="CEREAL ABECITOS 240 GR  MAIZORITOS"/>
    <n v="16"/>
    <n v="0"/>
    <n v="0"/>
    <n v="17094990.600000001"/>
  </r>
  <r>
    <n v="202002781"/>
    <s v="12/5/2022"/>
    <x v="42"/>
    <s v="Almacen Hoyada*"/>
    <s v="N/A"/>
    <x v="0"/>
    <n v="7898"/>
    <n v="12"/>
    <n v="466330.21"/>
    <n v="5595962.5199999996"/>
    <s v="POP CRONCH CHOCOLATE 240GR MAIZORITOS"/>
    <n v="16"/>
    <n v="0"/>
    <n v="0"/>
    <n v="5595962.5199999996"/>
  </r>
  <r>
    <n v="202002781"/>
    <s v="12/5/2022"/>
    <x v="42"/>
    <s v="Almacen Hoyada*"/>
    <s v="N/A"/>
    <x v="0"/>
    <n v="1086"/>
    <n v="36"/>
    <n v="488918.19"/>
    <n v="17601054.84"/>
    <s v="CEREAL FRUTY AROS 240GR MAIZORITOS"/>
    <n v="16"/>
    <n v="0"/>
    <n v="0"/>
    <n v="17601054.84"/>
  </r>
  <r>
    <n v="202002781"/>
    <s v="12/5/2022"/>
    <x v="42"/>
    <s v="Almacen Hoyada*"/>
    <s v="N/A"/>
    <x v="0"/>
    <n v="3356"/>
    <n v="36"/>
    <n v="226594.4"/>
    <n v="8157398.4000000004"/>
    <s v="CHOCO SAFARI 240 GR MAIZORITOS"/>
    <n v="16"/>
    <n v="0"/>
    <n v="0"/>
    <n v="8157398.4000000004"/>
  </r>
  <r>
    <n v="202002781"/>
    <s v="12/5/2022"/>
    <x v="42"/>
    <s v="Almacen Hoyada*"/>
    <s v="N/A"/>
    <x v="0"/>
    <n v="23215"/>
    <n v="12"/>
    <n v="0"/>
    <n v="0"/>
    <s v="AVENA AROS ORIGINAL 200 GR MAIZORITOS"/>
    <n v="16"/>
    <n v="0"/>
    <n v="0"/>
    <n v="0"/>
  </r>
  <r>
    <n v="202002781"/>
    <s v="12/5/2022"/>
    <x v="42"/>
    <s v="Almacen Hoyada*"/>
    <s v="N/A"/>
    <x v="0"/>
    <n v="1078"/>
    <n v="12"/>
    <n v="456046.11"/>
    <n v="5472553.3200000003"/>
    <s v="CEREAL AZUCARADAS 240GR MAIZORITOS"/>
    <n v="16"/>
    <n v="0"/>
    <n v="0"/>
    <n v="5472553.3200000003"/>
  </r>
  <r>
    <n v="202002781"/>
    <s v="12/5/2022"/>
    <x v="42"/>
    <s v="Almacen Hoyada*"/>
    <s v="N/A"/>
    <x v="0"/>
    <n v="23217"/>
    <n v="12"/>
    <n v="0"/>
    <n v="0"/>
    <s v="AVENA AROS CANELA 200 GR MAIZORITOS"/>
    <n v="16"/>
    <n v="0"/>
    <n v="0"/>
    <n v="0"/>
  </r>
  <r>
    <n v="202002781"/>
    <s v="12/5/2022"/>
    <x v="42"/>
    <s v="Almacen Hoyada*"/>
    <s v="N/A"/>
    <x v="0"/>
    <n v="1070"/>
    <n v="24"/>
    <n v="490846.58"/>
    <n v="11780317.92"/>
    <s v="CEREAL FLIPS 220GR DULCE DE LECHE"/>
    <n v="16"/>
    <n v="0"/>
    <n v="0"/>
    <n v="11780317.92"/>
  </r>
  <r>
    <n v="202002781"/>
    <s v="12/5/2022"/>
    <x v="42"/>
    <s v="Almacen Hoyada*"/>
    <s v="N/A"/>
    <x v="0"/>
    <n v="1065"/>
    <n v="24"/>
    <n v="541158.56000000006"/>
    <n v="12987805.439999999"/>
    <s v="CEREAL FLIPS 220GR CHOCOLATE"/>
    <n v="16"/>
    <n v="0"/>
    <n v="0"/>
    <n v="12987805.439999999"/>
  </r>
  <r>
    <n v="202002781"/>
    <s v="12/5/2022"/>
    <x v="42"/>
    <s v="Almacen Hoyada*"/>
    <s v="N/A"/>
    <x v="0"/>
    <n v="2002"/>
    <n v="20"/>
    <n v="142459.14000000001"/>
    <n v="2849182.8"/>
    <s v="CASABE 4 UND SOL DE CARABOBO"/>
    <n v="0"/>
    <n v="0"/>
    <n v="0"/>
    <n v="2849182.8"/>
  </r>
  <r>
    <n v="202002781"/>
    <s v="12/5/2022"/>
    <x v="42"/>
    <s v="Almacen Hoyada*"/>
    <s v="N/A"/>
    <x v="0"/>
    <n v="14548"/>
    <n v="40"/>
    <n v="0"/>
    <n v="0"/>
    <s v="HARINA DE TRIGO TODO USO 1 KG BLANCAFLOR"/>
    <n v="0"/>
    <n v="0"/>
    <n v="0"/>
    <n v="0"/>
  </r>
  <r>
    <n v="202002781"/>
    <s v="12/5/2022"/>
    <x v="42"/>
    <s v="Almacen Hoyada*"/>
    <s v="N/A"/>
    <x v="0"/>
    <n v="21189"/>
    <n v="40"/>
    <n v="0"/>
    <n v="0"/>
    <s v="HARINA DE TRIGO TODO USO 1 KG RONCO"/>
    <n v="0"/>
    <n v="0"/>
    <n v="0"/>
    <n v="0"/>
  </r>
  <r>
    <n v="202002781"/>
    <s v="12/5/2022"/>
    <x v="42"/>
    <s v="Almacen Hoyada*"/>
    <s v="N/A"/>
    <x v="0"/>
    <n v="2033"/>
    <n v="300"/>
    <n v="206077.29"/>
    <n v="61823187"/>
    <s v="HARINA DE MAIZ 1 KG PAN"/>
    <n v="0"/>
    <n v="0"/>
    <n v="0"/>
    <n v="61823187"/>
  </r>
  <r>
    <n v="202002781"/>
    <s v="12/5/2022"/>
    <x v="42"/>
    <s v="Almacen Hoyada*"/>
    <s v="N/A"/>
    <x v="0"/>
    <n v="3065"/>
    <n v="48"/>
    <n v="356.91"/>
    <n v="17131.68"/>
    <s v="LENTEJAS PANTERA 900GR"/>
    <n v="0"/>
    <n v="0"/>
    <n v="0"/>
    <n v="17131.68"/>
  </r>
  <r>
    <n v="202002781"/>
    <s v="12/5/2022"/>
    <x v="42"/>
    <s v="Almacen Hoyada*"/>
    <s v="N/A"/>
    <x v="0"/>
    <n v="1436"/>
    <n v="250"/>
    <n v="97440"/>
    <n v="24360000"/>
    <s v="SAL REFINADA 1 KG CELESTIAL (AZUL)"/>
    <n v="0"/>
    <n v="0"/>
    <n v="0"/>
    <n v="24360000"/>
  </r>
  <r>
    <n v="202002781"/>
    <s v="12/5/2022"/>
    <x v="42"/>
    <s v="Almacen Hoyada*"/>
    <s v="N/A"/>
    <x v="0"/>
    <n v="15581"/>
    <n v="36"/>
    <n v="0"/>
    <n v="0"/>
    <s v="MARGARINA 500GR NELLY"/>
    <n v="0"/>
    <n v="0"/>
    <n v="0"/>
    <n v="0"/>
  </r>
  <r>
    <n v="202002781"/>
    <s v="12/5/2022"/>
    <x v="42"/>
    <s v="Almacen Hoyada*"/>
    <s v="N/A"/>
    <x v="0"/>
    <n v="22880"/>
    <n v="24"/>
    <n v="3.34"/>
    <n v="80.16"/>
    <s v="MARGARINA LA MISERICORDIA 227GR"/>
    <n v="0"/>
    <n v="0"/>
    <n v="0"/>
    <n v="80.16"/>
  </r>
  <r>
    <n v="202002781"/>
    <s v="12/5/2022"/>
    <x v="42"/>
    <s v="Almacen Hoyada*"/>
    <s v="N/A"/>
    <x v="0"/>
    <n v="13370"/>
    <n v="48"/>
    <n v="0"/>
    <n v="0"/>
    <s v="MARGARINA 454 GR MIRASOL"/>
    <n v="0"/>
    <n v="0"/>
    <n v="0"/>
    <n v="0"/>
  </r>
  <r>
    <n v="202002781"/>
    <s v="12/5/2022"/>
    <x v="42"/>
    <s v="Almacen Hoyada*"/>
    <s v="N/A"/>
    <x v="0"/>
    <n v="15364"/>
    <n v="48"/>
    <n v="2.92"/>
    <n v="140.16"/>
    <s v="MARGARINA 250GR NELLY"/>
    <n v="0"/>
    <n v="0"/>
    <n v="0"/>
    <n v="140.16"/>
  </r>
  <r>
    <n v="202002781"/>
    <s v="12/5/2022"/>
    <x v="42"/>
    <s v="Almacen Hoyada*"/>
    <s v="N/A"/>
    <x v="0"/>
    <n v="14490"/>
    <n v="24"/>
    <n v="0"/>
    <n v="0"/>
    <s v="ACEITE VEGETAL 1 LT VATEL"/>
    <n v="0"/>
    <n v="0"/>
    <n v="0"/>
    <n v="0"/>
  </r>
  <r>
    <n v="202002781"/>
    <s v="12/5/2022"/>
    <x v="42"/>
    <s v="Almacen Hoyada*"/>
    <s v="N/A"/>
    <x v="0"/>
    <n v="23032"/>
    <n v="36"/>
    <n v="0"/>
    <n v="0"/>
    <s v="ACEITE DE SOYA 828ML IMPERIAL"/>
    <n v="0"/>
    <n v="0"/>
    <n v="0"/>
    <n v="0"/>
  </r>
  <r>
    <n v="202002781"/>
    <s v="12/5/2022"/>
    <x v="42"/>
    <s v="Almacen Hoyada*"/>
    <s v="N/A"/>
    <x v="0"/>
    <n v="5950"/>
    <n v="60"/>
    <n v="500192"/>
    <n v="30011520"/>
    <s v="ACEITE 900ML SOYA CONCORDIA"/>
    <n v="0"/>
    <n v="0"/>
    <n v="0"/>
    <n v="30011520"/>
  </r>
  <r>
    <n v="202002781"/>
    <s v="12/5/2022"/>
    <x v="42"/>
    <s v="Almacen Hoyada*"/>
    <s v="N/A"/>
    <x v="0"/>
    <n v="3228"/>
    <n v="24"/>
    <n v="0"/>
    <n v="0"/>
    <s v="ACEITE 1 LT VATEL SOYA"/>
    <n v="0"/>
    <n v="0"/>
    <n v="0"/>
    <n v="0"/>
  </r>
  <r>
    <n v="202002781"/>
    <s v="12/5/2022"/>
    <x v="42"/>
    <s v="Almacen Hoyada*"/>
    <s v="N/A"/>
    <x v="0"/>
    <n v="15650"/>
    <n v="12"/>
    <n v="0"/>
    <n v="0"/>
    <s v="ACEITE VEGETAL 850 ML FRITO LISTO"/>
    <n v="0"/>
    <n v="0"/>
    <n v="0"/>
    <n v="0"/>
  </r>
  <r>
    <n v="202002781"/>
    <s v="12/5/2022"/>
    <x v="42"/>
    <s v="Almacen Hoyada*"/>
    <s v="N/A"/>
    <x v="0"/>
    <n v="22947"/>
    <n v="60"/>
    <n v="0"/>
    <n v="0"/>
    <s v="ACEITE DE SOYA 700 ML DORADO"/>
    <n v="0"/>
    <n v="0"/>
    <n v="0"/>
    <n v="0"/>
  </r>
  <r>
    <n v="202002781"/>
    <s v="12/5/2022"/>
    <x v="42"/>
    <s v="Almacen Hoyada*"/>
    <s v="N/A"/>
    <x v="0"/>
    <n v="13381"/>
    <n v="72"/>
    <n v="0"/>
    <n v="0"/>
    <s v="OFERTA BIG"/>
    <n v="0"/>
    <n v="0"/>
    <n v="0"/>
    <n v="0"/>
  </r>
  <r>
    <n v="202002781"/>
    <s v="12/5/2022"/>
    <x v="42"/>
    <s v="Almacen Hoyada*"/>
    <s v="N/A"/>
    <x v="0"/>
    <n v="14467"/>
    <n v="24"/>
    <n v="0"/>
    <n v="0"/>
    <s v="PAPEL ROSAL PLUS 4ROLLOS 215 HOJAS"/>
    <n v="16"/>
    <n v="0"/>
    <n v="0"/>
    <n v="0"/>
  </r>
  <r>
    <n v="202002781"/>
    <s v="12/5/2022"/>
    <x v="42"/>
    <s v="Almacen Hoyada*"/>
    <s v="N/A"/>
    <x v="0"/>
    <n v="10606"/>
    <n v="24"/>
    <n v="0"/>
    <n v="0"/>
    <s v="PAPEL ROSAL PLUS VINO TINTO 300H X 4ROLLOS"/>
    <n v="16"/>
    <n v="0"/>
    <n v="0"/>
    <n v="0"/>
  </r>
  <r>
    <n v="202002781"/>
    <s v="12/5/2022"/>
    <x v="42"/>
    <s v="Almacen Hoyada*"/>
    <s v="N/A"/>
    <x v="0"/>
    <n v="22842"/>
    <n v="24"/>
    <n v="0"/>
    <n v="0"/>
    <s v="PAPEL HIGIENICO 4ROLLOS PERFUME PAPIA"/>
    <n v="16"/>
    <n v="0"/>
    <n v="0"/>
    <n v="0"/>
  </r>
  <r>
    <n v="202002781"/>
    <s v="12/5/2022"/>
    <x v="42"/>
    <s v="Almacen Hoyada*"/>
    <s v="N/A"/>
    <x v="0"/>
    <n v="10541"/>
    <n v="24"/>
    <n v="0"/>
    <n v="0"/>
    <s v="PAPEL ROSAL PLUS  400 HOJAS 4ROLLOS"/>
    <n v="16"/>
    <n v="0"/>
    <n v="0"/>
    <n v="0"/>
  </r>
  <r>
    <n v="202002781"/>
    <s v="12/5/2022"/>
    <x v="42"/>
    <s v="Almacen Hoyada*"/>
    <s v="N/A"/>
    <x v="0"/>
    <n v="21145"/>
    <n v="24"/>
    <n v="0"/>
    <n v="0"/>
    <s v="PAPEL HIGIENICO X2 PAPIA"/>
    <n v="16"/>
    <n v="0"/>
    <n v="0"/>
    <n v="0"/>
  </r>
  <r>
    <n v="202002781"/>
    <s v="12/5/2022"/>
    <x v="42"/>
    <s v="Almacen Hoyada*"/>
    <s v="N/A"/>
    <x v="0"/>
    <n v="9259"/>
    <n v="100"/>
    <n v="1.67"/>
    <n v="167"/>
    <s v="PAPEL SUAVECITO GOOD."/>
    <n v="0"/>
    <n v="0"/>
    <n v="0"/>
    <n v="167"/>
  </r>
  <r>
    <n v="202002781"/>
    <s v="12/5/2022"/>
    <x v="42"/>
    <s v="Almacen Hoyada*"/>
    <s v="N/A"/>
    <x v="0"/>
    <n v="20835"/>
    <n v="20"/>
    <n v="0"/>
    <n v="0"/>
    <s v="JABON EN POLVO 900 GR LAVANDA SILVESTRE VALE"/>
    <n v="16"/>
    <n v="0"/>
    <n v="0"/>
    <n v="0"/>
  </r>
  <r>
    <n v="202002781"/>
    <s v="12/5/2022"/>
    <x v="42"/>
    <s v="Almacen Hoyada*"/>
    <s v="N/A"/>
    <x v="0"/>
    <n v="20834"/>
    <n v="80"/>
    <n v="0"/>
    <n v="0"/>
    <s v="JABON EN POLVO 400 GR SURTIDO VALE"/>
    <n v="16"/>
    <n v="0"/>
    <n v="0"/>
    <n v="0"/>
  </r>
  <r>
    <n v="202002781"/>
    <s v="12/5/2022"/>
    <x v="42"/>
    <s v="Almacen Hoyada*"/>
    <s v="N/A"/>
    <x v="0"/>
    <n v="20886"/>
    <n v="20"/>
    <n v="0"/>
    <n v="0"/>
    <s v="DETERGENTE 330GR TRAS BY SUPREMO"/>
    <n v="16"/>
    <n v="0"/>
    <n v="0"/>
    <n v="0"/>
  </r>
  <r>
    <n v="202002781"/>
    <s v="12/5/2022"/>
    <x v="42"/>
    <s v="Almacen Hoyada*"/>
    <s v="N/A"/>
    <x v="0"/>
    <n v="21144"/>
    <n v="60"/>
    <n v="0"/>
    <n v="0"/>
    <s v="JABON EN POLVO 400 GR MULTIUSO PREMIO"/>
    <n v="16"/>
    <n v="0"/>
    <n v="0"/>
    <n v="0"/>
  </r>
  <r>
    <n v="202002781"/>
    <s v="12/5/2022"/>
    <x v="42"/>
    <s v="Almacen Hoyada*"/>
    <s v="N/A"/>
    <x v="0"/>
    <n v="21997"/>
    <n v="24"/>
    <n v="0"/>
    <n v="0"/>
    <s v="ULTRA CLORO 946 ML BLANQUEADOR SATELITE"/>
    <n v="16"/>
    <n v="0"/>
    <n v="0"/>
    <n v="0"/>
  </r>
  <r>
    <n v="202002782"/>
    <s v="12/5/2022"/>
    <x v="43"/>
    <s v="Almacen Hoyada*"/>
    <s v="N/A"/>
    <x v="0"/>
    <n v="9253"/>
    <n v="48"/>
    <n v="0.46"/>
    <n v="22.08"/>
    <s v="MAVESA MARGARINA 250GR"/>
    <n v="0"/>
    <n v="0"/>
    <n v="0"/>
    <n v="22.08"/>
  </r>
  <r>
    <n v="202002782"/>
    <s v="12/5/2022"/>
    <x v="43"/>
    <s v="Almacen Hoyada*"/>
    <s v="N/A"/>
    <x v="0"/>
    <n v="1015"/>
    <n v="24"/>
    <n v="361920"/>
    <n v="8686080"/>
    <s v="MAIZ PARA COTUFA 500 GR AMARILLO PANTERA"/>
    <n v="0"/>
    <n v="0"/>
    <n v="0"/>
    <n v="8686080"/>
  </r>
  <r>
    <n v="202002782"/>
    <s v="12/5/2022"/>
    <x v="43"/>
    <s v="Almacen Hoyada*"/>
    <s v="N/A"/>
    <x v="0"/>
    <n v="3151"/>
    <n v="48"/>
    <n v="365632"/>
    <n v="17550336"/>
    <s v="CARAOTAS NEGRAS 500 GR PANTERA"/>
    <n v="0"/>
    <n v="0"/>
    <n v="0"/>
    <n v="17550336"/>
  </r>
  <r>
    <n v="202002783"/>
    <s v="12/5/2022"/>
    <x v="44"/>
    <s v="Almacen Hoyada*"/>
    <s v="N/A"/>
    <x v="0"/>
    <n v="10396"/>
    <n v="72"/>
    <n v="0"/>
    <n v="0"/>
    <s v="MARGARINA CON SAL 500GR DELINE SADIA"/>
    <n v="0"/>
    <n v="0"/>
    <n v="0"/>
    <n v="0"/>
  </r>
  <r>
    <n v="202002783"/>
    <s v="12/5/2022"/>
    <x v="44"/>
    <s v="Almacen Hoyada*"/>
    <s v="N/A"/>
    <x v="0"/>
    <n v="20012"/>
    <n v="48"/>
    <n v="0"/>
    <n v="0"/>
    <s v="DETERGENTE EN POLVO 500 GR LIMON ALIVE"/>
    <n v="0"/>
    <n v="0"/>
    <n v="0"/>
    <n v="0"/>
  </r>
  <r>
    <n v="202002783"/>
    <s v="12/5/2022"/>
    <x v="44"/>
    <s v="Almacen Hoyada*"/>
    <s v="N/A"/>
    <x v="0"/>
    <n v="23242"/>
    <n v="24"/>
    <n v="0"/>
    <n v="0"/>
    <s v="DETERGENTE 1 KG LIMON ALIVE"/>
    <n v="0"/>
    <n v="0"/>
    <n v="0"/>
    <n v="0"/>
  </r>
  <r>
    <n v="202002784"/>
    <s v="12/5/2022"/>
    <x v="45"/>
    <s v="Almacen Hoyada*"/>
    <s v="N/A"/>
    <x v="0"/>
    <n v="18"/>
    <n v="6.8"/>
    <n v="232000"/>
    <n v="1577600"/>
    <s v="LIMON KG"/>
    <n v="0"/>
    <n v="0"/>
    <n v="0"/>
    <n v="1577600"/>
  </r>
  <r>
    <n v="202002784"/>
    <s v="12/5/2022"/>
    <x v="45"/>
    <s v="Almacen Hoyada*"/>
    <s v="N/A"/>
    <x v="0"/>
    <n v="67"/>
    <n v="2"/>
    <n v="301600"/>
    <n v="603200"/>
    <s v="PIMENTON KG"/>
    <n v="0"/>
    <n v="0"/>
    <n v="0"/>
    <n v="603200"/>
  </r>
  <r>
    <n v="202002784"/>
    <s v="12/5/2022"/>
    <x v="45"/>
    <s v="Almacen Hoyada*"/>
    <s v="N/A"/>
    <x v="0"/>
    <n v="55"/>
    <n v="7.2"/>
    <n v="20791.98"/>
    <n v="149702.25599999999"/>
    <s v="NARANJA CRIOLLA KG"/>
    <n v="0"/>
    <n v="0"/>
    <n v="0"/>
    <n v="149702.25599999999"/>
  </r>
  <r>
    <n v="202002784"/>
    <s v="12/5/2022"/>
    <x v="45"/>
    <s v="Almacen Hoyada*"/>
    <s v="N/A"/>
    <x v="0"/>
    <n v="71"/>
    <n v="7.6"/>
    <n v="60320"/>
    <n v="458432"/>
    <s v="REPOLLO BLANCO KG"/>
    <n v="0"/>
    <n v="0"/>
    <n v="0"/>
    <n v="458432"/>
  </r>
  <r>
    <n v="202002784"/>
    <s v="12/5/2022"/>
    <x v="45"/>
    <s v="Almacen Hoyada*"/>
    <s v="N/A"/>
    <x v="0"/>
    <n v="11"/>
    <n v="20.399999999999999"/>
    <n v="255200"/>
    <n v="5206080"/>
    <s v="PAPA KG"/>
    <n v="0"/>
    <n v="0"/>
    <n v="0"/>
    <n v="5206080"/>
  </r>
  <r>
    <n v="202002784"/>
    <s v="12/5/2022"/>
    <x v="45"/>
    <s v="Almacen Hoyada*"/>
    <s v="N/A"/>
    <x v="0"/>
    <n v="31"/>
    <n v="2.2000000000000002"/>
    <n v="208800"/>
    <n v="459360"/>
    <s v="CILANTRO KG"/>
    <n v="0"/>
    <n v="0"/>
    <n v="0"/>
    <n v="459360"/>
  </r>
  <r>
    <n v="202002784"/>
    <s v="12/5/2022"/>
    <x v="45"/>
    <s v="Almacen Hoyada*"/>
    <s v="N/A"/>
    <x v="0"/>
    <n v="7"/>
    <n v="6.4"/>
    <n v="208800"/>
    <n v="1336320"/>
    <s v="CEBOLLIN KG"/>
    <n v="0"/>
    <n v="0"/>
    <n v="0"/>
    <n v="1336320"/>
  </r>
  <r>
    <n v="202002784"/>
    <s v="12/5/2022"/>
    <x v="45"/>
    <s v="Almacen Hoyada*"/>
    <s v="N/A"/>
    <x v="0"/>
    <n v="19"/>
    <n v="77.2"/>
    <n v="139200"/>
    <n v="10746240"/>
    <s v="PLATANO KG (EXPRESS 2707,MODELO,EXQUISITECES)"/>
    <n v="0"/>
    <n v="0"/>
    <n v="0"/>
    <n v="10746240"/>
  </r>
  <r>
    <n v="202002784"/>
    <s v="12/5/2022"/>
    <x v="45"/>
    <s v="Almacen Hoyada*"/>
    <s v="N/A"/>
    <x v="0"/>
    <n v="85"/>
    <n v="14.8"/>
    <n v="255200"/>
    <n v="3776960"/>
    <s v="ZANAHORIA  KG"/>
    <n v="0"/>
    <n v="0"/>
    <n v="0"/>
    <n v="3776960"/>
  </r>
  <r>
    <n v="202002784"/>
    <s v="12/5/2022"/>
    <x v="45"/>
    <s v="Almacen Hoyada*"/>
    <s v="N/A"/>
    <x v="0"/>
    <n v="78"/>
    <n v="21.4"/>
    <n v="371200"/>
    <n v="7943680"/>
    <s v="TOMATE KG."/>
    <n v="0"/>
    <n v="0"/>
    <n v="0"/>
    <n v="7943680"/>
  </r>
  <r>
    <n v="202002785"/>
    <s v="13/5/2022"/>
    <x v="46"/>
    <s v="Almacen Hoyada*"/>
    <s v="N/A"/>
    <x v="0"/>
    <n v="1786"/>
    <n v="101"/>
    <n v="16.05"/>
    <n v="1621.05"/>
    <s v="QUESO DURO LLANERO KG."/>
    <n v="0"/>
    <n v="0"/>
    <n v="0"/>
    <n v="1621.05"/>
  </r>
  <r>
    <n v="202002785"/>
    <s v="13/5/2022"/>
    <x v="46"/>
    <s v="Almacen Hoyada*"/>
    <s v="N/A"/>
    <x v="0"/>
    <n v="1793"/>
    <n v="9.4"/>
    <n v="354000"/>
    <n v="3327600"/>
    <s v="QUESO RICOTTA SIN SAL KG"/>
    <n v="0"/>
    <n v="0"/>
    <n v="0"/>
    <n v="3327600"/>
  </r>
  <r>
    <n v="202002785"/>
    <s v="13/5/2022"/>
    <x v="46"/>
    <s v="Almacen Hoyada*"/>
    <s v="N/A"/>
    <x v="0"/>
    <n v="1781"/>
    <n v="31.6"/>
    <n v="847159.15"/>
    <n v="26770229.140000001"/>
    <s v="SALCHICHA POLLO WIENER PRODALVA KG"/>
    <n v="0"/>
    <n v="0"/>
    <n v="0"/>
    <n v="26770229.140000001"/>
  </r>
  <r>
    <n v="202002785"/>
    <s v="13/5/2022"/>
    <x v="46"/>
    <s v="Almacen Hoyada*"/>
    <s v="N/A"/>
    <x v="0"/>
    <n v="1852"/>
    <n v="90"/>
    <n v="0"/>
    <n v="0"/>
    <s v="MOLIDA ECONOMICA KG"/>
    <n v="0"/>
    <n v="0"/>
    <n v="0"/>
    <n v="0"/>
  </r>
  <r>
    <n v="202002785"/>
    <s v="13/5/2022"/>
    <x v="46"/>
    <s v="Almacen Hoyada*"/>
    <s v="N/A"/>
    <x v="0"/>
    <n v="1973"/>
    <n v="43"/>
    <n v="41.91"/>
    <n v="1802.13"/>
    <s v="BISTEK CARNE PRIMERA KG"/>
    <n v="0"/>
    <n v="0"/>
    <n v="0"/>
    <n v="1802.13"/>
  </r>
  <r>
    <n v="202002785"/>
    <s v="13/5/2022"/>
    <x v="46"/>
    <s v="Almacen Hoyada*"/>
    <s v="N/A"/>
    <x v="0"/>
    <n v="5149"/>
    <n v="27.4"/>
    <n v="695073.1"/>
    <n v="19045002.940000001"/>
    <s v="ALAS DE POLLO KG"/>
    <n v="0"/>
    <n v="0"/>
    <n v="0"/>
    <n v="19045002.940000001"/>
  </r>
  <r>
    <n v="202002785"/>
    <s v="13/5/2022"/>
    <x v="46"/>
    <s v="Almacen Hoyada*"/>
    <s v="N/A"/>
    <x v="0"/>
    <n v="5148"/>
    <n v="9.1999999999999993"/>
    <n v="8.64"/>
    <n v="79.488"/>
    <s v="MUSLO DE POLLO KG."/>
    <n v="0"/>
    <n v="0"/>
    <n v="0"/>
    <n v="79.488"/>
  </r>
  <r>
    <n v="202002785"/>
    <s v="13/5/2022"/>
    <x v="46"/>
    <s v="Almacen Hoyada*"/>
    <s v="N/A"/>
    <x v="0"/>
    <n v="1928"/>
    <n v="6"/>
    <n v="8.73"/>
    <n v="52.38"/>
    <s v="PATA DE RES UND"/>
    <n v="0"/>
    <n v="0"/>
    <n v="0"/>
    <n v="52.38"/>
  </r>
  <r>
    <n v="202002785"/>
    <s v="13/5/2022"/>
    <x v="46"/>
    <s v="Almacen Hoyada*"/>
    <s v="N/A"/>
    <x v="0"/>
    <n v="1921"/>
    <n v="12.8"/>
    <n v="22.42"/>
    <n v="286.976"/>
    <s v="HIGADO DE RES KG"/>
    <n v="0"/>
    <n v="0"/>
    <n v="0"/>
    <n v="286.976"/>
  </r>
  <r>
    <n v="202002786"/>
    <s v="13/5/2022"/>
    <x v="47"/>
    <s v="Almacen Hoyada*"/>
    <s v="N/A"/>
    <x v="0"/>
    <n v="13381"/>
    <n v="180"/>
    <n v="0"/>
    <n v="0"/>
    <s v="OFERTA BIG"/>
    <n v="0"/>
    <n v="0"/>
    <n v="0"/>
    <n v="0"/>
  </r>
  <r>
    <n v="202002786"/>
    <s v="13/5/2022"/>
    <x v="47"/>
    <s v="Almacen Hoyada*"/>
    <s v="N/A"/>
    <x v="0"/>
    <n v="6102"/>
    <n v="48"/>
    <n v="269162.06"/>
    <n v="12919778.880000001"/>
    <s v="GALLETAS DE SODA 240 GR PUIG"/>
    <n v="16"/>
    <n v="0"/>
    <n v="0"/>
    <n v="12919778.880000001"/>
  </r>
  <r>
    <n v="202002786"/>
    <s v="13/5/2022"/>
    <x v="47"/>
    <s v="Almacen Hoyada*"/>
    <s v="N/A"/>
    <x v="0"/>
    <n v="20760"/>
    <n v="48"/>
    <n v="0"/>
    <n v="0"/>
    <s v="GALLETAS 192 GR VAINILLA CHARMY"/>
    <n v="16"/>
    <n v="0"/>
    <n v="0"/>
    <n v="0"/>
  </r>
  <r>
    <n v="202002786"/>
    <s v="13/5/2022"/>
    <x v="47"/>
    <s v="Almacen Hoyada*"/>
    <s v="N/A"/>
    <x v="0"/>
    <n v="19930"/>
    <n v="72"/>
    <n v="0"/>
    <n v="0"/>
    <s v="GALLETA CHOCOLATE 192 GR CHARMY CALEDONIA"/>
    <n v="16"/>
    <n v="0"/>
    <n v="0"/>
    <n v="0"/>
  </r>
  <r>
    <n v="202002786"/>
    <s v="13/5/2022"/>
    <x v="47"/>
    <s v="Almacen Hoyada*"/>
    <s v="N/A"/>
    <x v="0"/>
    <n v="18973"/>
    <n v="72"/>
    <n v="0"/>
    <n v="0"/>
    <s v="GALLETAS 192 GR CHARMY MOKA"/>
    <n v="16"/>
    <n v="0"/>
    <n v="0"/>
    <n v="0"/>
  </r>
  <r>
    <n v="202002786"/>
    <s v="13/5/2022"/>
    <x v="47"/>
    <s v="Almacen Hoyada*"/>
    <s v="N/A"/>
    <x v="0"/>
    <n v="22902"/>
    <n v="72"/>
    <n v="0"/>
    <n v="0"/>
    <s v="GALLETA NARANJA IMPERIAL 192 GR CHARMY"/>
    <n v="16"/>
    <n v="0"/>
    <n v="0"/>
    <n v="0"/>
  </r>
  <r>
    <n v="202002786"/>
    <s v="13/5/2022"/>
    <x v="47"/>
    <s v="Almacen Hoyada*"/>
    <s v="N/A"/>
    <x v="0"/>
    <n v="19931"/>
    <n v="72"/>
    <n v="0"/>
    <n v="0"/>
    <s v="GALLETA FRESA 192 GR CHARMY"/>
    <n v="16"/>
    <n v="0"/>
    <n v="0"/>
    <n v="0"/>
  </r>
  <r>
    <n v="202002786"/>
    <s v="13/5/2022"/>
    <x v="47"/>
    <s v="Almacen Hoyada*"/>
    <s v="N/A"/>
    <x v="0"/>
    <n v="22832"/>
    <n v="72"/>
    <n v="0"/>
    <n v="0"/>
    <s v="GALLETA MARIA 252GR CALEDONIA PREMIUM"/>
    <n v="16"/>
    <n v="0"/>
    <n v="0"/>
    <n v="0"/>
  </r>
  <r>
    <n v="202002786"/>
    <s v="13/5/2022"/>
    <x v="47"/>
    <s v="Almacen Hoyada*"/>
    <s v="N/A"/>
    <x v="0"/>
    <n v="6916"/>
    <n v="24"/>
    <n v="273556.57"/>
    <n v="6565357.6799999997"/>
    <s v="MARILU DE CHOCOLATE 216GR GALLETAS  PUIG"/>
    <n v="16"/>
    <n v="0"/>
    <n v="0"/>
    <n v="6565357.6799999997"/>
  </r>
  <r>
    <n v="202002786"/>
    <s v="13/5/2022"/>
    <x v="47"/>
    <s v="Almacen Hoyada*"/>
    <s v="N/A"/>
    <x v="0"/>
    <n v="13932"/>
    <n v="20"/>
    <n v="5.24"/>
    <n v="104.8"/>
    <s v="GALLETA KATY VAINILLA 4 UND"/>
    <n v="16"/>
    <n v="0"/>
    <n v="0"/>
    <n v="104.8"/>
  </r>
  <r>
    <n v="202002787"/>
    <s v="13/5/2022"/>
    <x v="48"/>
    <s v="Almacen Hoyada*"/>
    <s v="N/A"/>
    <x v="0"/>
    <n v="5864"/>
    <n v="12"/>
    <n v="681190.40000000002"/>
    <n v="8174284.7999999998"/>
    <s v="MAYONESA 445GR KRAFT"/>
    <n v="0"/>
    <n v="0"/>
    <n v="0"/>
    <n v="8174284.7999999998"/>
  </r>
  <r>
    <n v="202002787"/>
    <s v="13/5/2022"/>
    <x v="48"/>
    <s v="Almacen Hoyada*"/>
    <s v="N/A"/>
    <x v="0"/>
    <n v="9254"/>
    <n v="24"/>
    <n v="0.38"/>
    <n v="9.1199999999999992"/>
    <s v="MAYONESA 175GR MAVESA"/>
    <n v="0"/>
    <n v="0"/>
    <n v="0"/>
    <n v="9.1199999999999992"/>
  </r>
  <r>
    <n v="202002787"/>
    <s v="13/5/2022"/>
    <x v="48"/>
    <s v="Almacen Hoyada*"/>
    <s v="N/A"/>
    <x v="0"/>
    <n v="1293"/>
    <n v="24"/>
    <n v="0.56999999999999995"/>
    <n v="13.68"/>
    <s v="KETCHUP PAMPERO 397 GR"/>
    <n v="16"/>
    <n v="0"/>
    <n v="0"/>
    <n v="13.68"/>
  </r>
  <r>
    <n v="202002787"/>
    <s v="13/5/2022"/>
    <x v="48"/>
    <s v="Almacen Hoyada*"/>
    <s v="N/A"/>
    <x v="0"/>
    <n v="21166"/>
    <n v="12"/>
    <n v="0"/>
    <n v="0"/>
    <s v="SARDINA EN SALSA DE TOMATE 170GR INCOSA"/>
    <n v="0"/>
    <n v="0"/>
    <n v="0"/>
    <n v="0"/>
  </r>
  <r>
    <n v="202002787"/>
    <s v="13/5/2022"/>
    <x v="48"/>
    <s v="Almacen Hoyada*"/>
    <s v="N/A"/>
    <x v="0"/>
    <n v="23261"/>
    <n v="12"/>
    <n v="0"/>
    <n v="0"/>
    <s v="SARDINA SALSA ITALIANA 170 GR EMPERATRIZ"/>
    <n v="0"/>
    <n v="0"/>
    <n v="0"/>
    <n v="0"/>
  </r>
  <r>
    <n v="202002787"/>
    <s v="13/5/2022"/>
    <x v="48"/>
    <s v="Almacen Hoyada*"/>
    <s v="N/A"/>
    <x v="0"/>
    <n v="5930"/>
    <n v="12"/>
    <n v="0"/>
    <n v="0"/>
    <s v="SARDINA EN ACEITE VEGETAL 170GR INCOSA"/>
    <n v="0"/>
    <n v="0"/>
    <n v="0"/>
    <n v="0"/>
  </r>
  <r>
    <n v="202002787"/>
    <s v="13/5/2022"/>
    <x v="48"/>
    <s v="Almacen Hoyada*"/>
    <s v="N/A"/>
    <x v="0"/>
    <n v="5082"/>
    <n v="10"/>
    <n v="312058.55"/>
    <n v="3120585.5"/>
    <s v="FLIPS CHOCOLATE 120GR   ALFONZO RIVAS"/>
    <n v="16"/>
    <n v="0"/>
    <n v="0"/>
    <n v="3120585.5"/>
  </r>
  <r>
    <n v="202002787"/>
    <s v="13/5/2022"/>
    <x v="48"/>
    <s v="Almacen Hoyada*"/>
    <s v="N/A"/>
    <x v="0"/>
    <n v="5081"/>
    <n v="10"/>
    <n v="312058.55"/>
    <n v="3120585.5"/>
    <s v="FLIPS  DULCE DE  LECHE  120 GR  ALFONZO RIVAS"/>
    <n v="16"/>
    <n v="0"/>
    <n v="0"/>
    <n v="3120585.5"/>
  </r>
  <r>
    <n v="202002787"/>
    <s v="13/5/2022"/>
    <x v="48"/>
    <s v="Almacen Hoyada*"/>
    <s v="N/A"/>
    <x v="0"/>
    <n v="2377"/>
    <n v="72"/>
    <n v="20550.310000000001"/>
    <n v="1479622.32"/>
    <s v="TORONTO DETALLADO"/>
    <n v="0"/>
    <n v="0"/>
    <n v="0"/>
    <n v="1479622.32"/>
  </r>
  <r>
    <n v="202002787"/>
    <s v="13/5/2022"/>
    <x v="48"/>
    <s v="Almacen Hoyada*"/>
    <s v="N/A"/>
    <x v="0"/>
    <n v="23254"/>
    <n v="12"/>
    <n v="0"/>
    <n v="0"/>
    <s v="GALLETAS TIP TOP LIMON CALEDONIA"/>
    <n v="16"/>
    <n v="0"/>
    <n v="0"/>
    <n v="0"/>
  </r>
  <r>
    <n v="202002787"/>
    <s v="13/5/2022"/>
    <x v="48"/>
    <s v="Almacen Hoyada*"/>
    <s v="N/A"/>
    <x v="0"/>
    <n v="3268"/>
    <n v="48"/>
    <n v="190.26"/>
    <n v="9132.48"/>
    <s v="GALLETAS TIPTOP MANI 80GR CALEDONIA"/>
    <n v="16"/>
    <n v="0"/>
    <n v="0"/>
    <n v="9132.48"/>
  </r>
  <r>
    <n v="202002787"/>
    <s v="13/5/2022"/>
    <x v="48"/>
    <s v="Almacen Hoyada*"/>
    <s v="N/A"/>
    <x v="0"/>
    <n v="23240"/>
    <n v="60"/>
    <n v="0"/>
    <n v="0"/>
    <s v="GALAK TUBITO 16 GR NESTLE"/>
    <n v="0"/>
    <n v="0"/>
    <n v="0"/>
    <n v="0"/>
  </r>
  <r>
    <n v="202002787"/>
    <s v="13/5/2022"/>
    <x v="48"/>
    <s v="Almacen Hoyada*"/>
    <s v="N/A"/>
    <x v="0"/>
    <n v="1383"/>
    <n v="20"/>
    <n v="116093.54"/>
    <n v="2321870.7999999998"/>
    <s v="SAMBA DE FRESA 32GR NESTLE  SAVOY"/>
    <n v="16"/>
    <n v="0"/>
    <n v="0"/>
    <n v="2321870.7999999998"/>
  </r>
  <r>
    <n v="202002787"/>
    <s v="13/5/2022"/>
    <x v="48"/>
    <s v="Almacen Hoyada*"/>
    <s v="N/A"/>
    <x v="0"/>
    <n v="3572"/>
    <n v="16"/>
    <n v="44104.15"/>
    <n v="705666.4"/>
    <s v="MINI CARRE AVELLANA 25 GR SAVOY"/>
    <n v="16"/>
    <n v="0"/>
    <n v="0"/>
    <n v="705666.4"/>
  </r>
  <r>
    <n v="202002787"/>
    <s v="13/5/2022"/>
    <x v="48"/>
    <s v="Almacen Hoyada*"/>
    <s v="N/A"/>
    <x v="0"/>
    <n v="3554"/>
    <n v="10"/>
    <n v="532664.56000000006"/>
    <n v="5326645.5999999996"/>
    <s v="CARRE AVELLANAS 100GR NESTLE SAVOY"/>
    <n v="16"/>
    <n v="0"/>
    <n v="0"/>
    <n v="5326645.5999999996"/>
  </r>
  <r>
    <n v="202002788"/>
    <s v="13/5/2022"/>
    <x v="49"/>
    <s v="Almacen Hoyada*"/>
    <s v="N/A"/>
    <x v="0"/>
    <n v="21032"/>
    <n v="24"/>
    <n v="0"/>
    <n v="0"/>
    <s v="JABON FLOR DE YPE 85 GR VARIADO"/>
    <n v="16"/>
    <n v="0"/>
    <n v="0"/>
    <n v="0"/>
  </r>
  <r>
    <n v="202002788"/>
    <s v="13/5/2022"/>
    <x v="49"/>
    <s v="Almacen Hoyada*"/>
    <s v="N/A"/>
    <x v="0"/>
    <n v="6706"/>
    <n v="12"/>
    <n v="72626.64"/>
    <n v="871519.68"/>
    <s v="COMBO OFERTA 3 HARMONY"/>
    <n v="16"/>
    <n v="0"/>
    <n v="0"/>
    <n v="871519.68"/>
  </r>
  <r>
    <n v="202002788"/>
    <s v="13/5/2022"/>
    <x v="49"/>
    <s v="Almacen Hoyada*"/>
    <s v="N/A"/>
    <x v="0"/>
    <n v="106"/>
    <n v="24"/>
    <n v="86318.84"/>
    <n v="2071652.16"/>
    <s v="JABON DERMOLIMPIADORA 80GR PURO AVENA"/>
    <n v="0"/>
    <n v="0"/>
    <n v="0"/>
    <n v="2071652.16"/>
  </r>
  <r>
    <n v="202002788"/>
    <s v="13/5/2022"/>
    <x v="49"/>
    <s v="Almacen Hoyada*"/>
    <s v="N/A"/>
    <x v="0"/>
    <n v="22287"/>
    <n v="10"/>
    <n v="0"/>
    <n v="0"/>
    <s v="SUPREMO MULTIUSO BARRA 100 GR LIMON"/>
    <n v="16"/>
    <n v="0"/>
    <n v="0"/>
    <n v="0"/>
  </r>
  <r>
    <n v="202002789"/>
    <s v="13/5/2022"/>
    <x v="50"/>
    <s v="Almacen Hoyada*"/>
    <s v="N/A"/>
    <x v="1"/>
    <n v="4911"/>
    <n v="150"/>
    <n v="53855.78"/>
    <n v="8078367"/>
    <s v="BELMONT GRANDE"/>
    <n v="0"/>
    <n v="0"/>
    <n v="0"/>
    <n v="8078367"/>
  </r>
  <r>
    <n v="202002789"/>
    <s v="13/5/2022"/>
    <x v="50"/>
    <s v="Almacen Hoyada*"/>
    <s v="N/A"/>
    <x v="1"/>
    <n v="4912"/>
    <n v="96"/>
    <n v="26927.86"/>
    <n v="2585074.56"/>
    <s v="BELMONT PEQUEÑO"/>
    <n v="0"/>
    <n v="0"/>
    <n v="0"/>
    <n v="2585074.56"/>
  </r>
  <r>
    <n v="202002789"/>
    <s v="13/5/2022"/>
    <x v="50"/>
    <s v="Almacen Hoyada*"/>
    <s v="N/A"/>
    <x v="1"/>
    <n v="4914"/>
    <n v="100"/>
    <n v="45777.39"/>
    <n v="4577739"/>
    <s v="PALL MALL GRANDE"/>
    <n v="0"/>
    <n v="0"/>
    <n v="0"/>
    <n v="4577739"/>
  </r>
  <r>
    <n v="202002789"/>
    <s v="13/5/2022"/>
    <x v="50"/>
    <s v="Almacen Hoyada*"/>
    <s v="N/A"/>
    <x v="1"/>
    <n v="4915"/>
    <n v="96"/>
    <n v="22888.74"/>
    <n v="2197319.04"/>
    <s v="PALL MALL PEQUEÑO"/>
    <n v="0"/>
    <n v="0"/>
    <n v="0"/>
    <n v="2197319.04"/>
  </r>
  <r>
    <n v="202002789"/>
    <s v="13/5/2022"/>
    <x v="50"/>
    <s v="Almacen Hoyada*"/>
    <s v="N/A"/>
    <x v="1"/>
    <n v="12702"/>
    <n v="250"/>
    <n v="0"/>
    <n v="0"/>
    <s v="CIGARRO VICEROY GRANDE"/>
    <n v="0"/>
    <n v="0"/>
    <n v="0"/>
    <n v="0"/>
  </r>
  <r>
    <n v="202002789"/>
    <s v="13/5/2022"/>
    <x v="50"/>
    <s v="Almacen Hoyada*"/>
    <s v="N/A"/>
    <x v="1"/>
    <n v="12851"/>
    <n v="250"/>
    <n v="0"/>
    <n v="0"/>
    <s v="CIGARROS UNIVERSAL"/>
    <n v="0"/>
    <n v="0"/>
    <n v="0"/>
    <n v="0"/>
  </r>
  <r>
    <n v="202002791"/>
    <s v="13/5/2022"/>
    <x v="51"/>
    <s v="Almacen Hoyada*"/>
    <s v="N/A"/>
    <x v="1"/>
    <n v="418"/>
    <n v="20"/>
    <n v="0"/>
    <n v="0"/>
    <s v="TORTA DE PAN"/>
    <n v="16"/>
    <n v="0"/>
    <n v="0"/>
    <n v="0"/>
  </r>
  <r>
    <n v="202002791"/>
    <s v="13/5/2022"/>
    <x v="51"/>
    <s v="Almacen Hoyada*"/>
    <s v="N/A"/>
    <x v="1"/>
    <n v="4781"/>
    <n v="20"/>
    <n v="0"/>
    <n v="0"/>
    <s v="BESITO DE COCO"/>
    <n v="16"/>
    <n v="0"/>
    <n v="0"/>
    <n v="0"/>
  </r>
  <r>
    <n v="202002793"/>
    <s v="13/5/2022"/>
    <x v="52"/>
    <s v="Almacen Hoyada*"/>
    <s v="N/A"/>
    <x v="2"/>
    <n v="2022"/>
    <n v="42"/>
    <n v="15.1"/>
    <n v="634.20000000000005"/>
    <s v="CAMBUR EL CENTRO KG"/>
    <n v="0"/>
    <n v="0"/>
    <n v="0"/>
    <n v="634.20000000000005"/>
  </r>
  <r>
    <n v="202002790"/>
    <s v="13/5/2022"/>
    <x v="53"/>
    <s v="INSUMOS"/>
    <s v="N/A"/>
    <x v="1"/>
    <n v="11959"/>
    <n v="8"/>
    <n v="0"/>
    <n v="0"/>
    <s v="CLORO PARA USO INTERNO 1 LITRO"/>
    <n v="16"/>
    <n v="0"/>
    <n v="0"/>
    <n v="0"/>
  </r>
  <r>
    <n v="202002790"/>
    <s v="13/5/2022"/>
    <x v="53"/>
    <s v="INSUMOS"/>
    <s v="N/A"/>
    <x v="1"/>
    <n v="11960"/>
    <n v="4"/>
    <n v="0"/>
    <n v="0"/>
    <s v="DESINFECTANTE USO INTERNO 1 LITRO"/>
    <n v="16"/>
    <n v="0"/>
    <n v="0"/>
    <n v="0"/>
  </r>
  <r>
    <n v="202002792"/>
    <s v="13/5/2022"/>
    <x v="48"/>
    <s v="INSUMOS"/>
    <s v="N/A"/>
    <x v="1"/>
    <n v="3584"/>
    <n v="4"/>
    <n v="760.96"/>
    <n v="3043.84"/>
    <s v="BANDEJA ANIME LLANA (A) (PRODUCCION) 1X500"/>
    <n v="16"/>
    <n v="0"/>
    <n v="0"/>
    <n v="3043.84"/>
  </r>
  <r>
    <n v="202002794"/>
    <s v="14/5/2022"/>
    <x v="54"/>
    <s v="Almacen Hoyada*"/>
    <s v="N/A"/>
    <x v="1"/>
    <n v="4389"/>
    <n v="15"/>
    <n v="5.49"/>
    <n v="82.35"/>
    <s v="COMBO DE PAN DE PERRO 16 UND"/>
    <n v="16"/>
    <n v="0"/>
    <n v="0"/>
    <n v="82.35"/>
  </r>
  <r>
    <n v="202002794"/>
    <s v="14/5/2022"/>
    <x v="54"/>
    <s v="Almacen Hoyada*"/>
    <s v="N/A"/>
    <x v="1"/>
    <n v="418"/>
    <n v="60"/>
    <n v="0"/>
    <n v="0"/>
    <s v="TORTA DE PAN"/>
    <n v="16"/>
    <n v="0"/>
    <n v="0"/>
    <n v="0"/>
  </r>
  <r>
    <n v="202002794"/>
    <s v="14/5/2022"/>
    <x v="54"/>
    <s v="Almacen Hoyada*"/>
    <s v="N/A"/>
    <x v="1"/>
    <n v="4781"/>
    <n v="60"/>
    <n v="0"/>
    <n v="0"/>
    <s v="BESITO DE COCO"/>
    <n v="16"/>
    <n v="0"/>
    <n v="0"/>
    <n v="0"/>
  </r>
  <r>
    <n v="202002794"/>
    <s v="14/5/2022"/>
    <x v="54"/>
    <s v="Almacen Hoyada*"/>
    <s v="N/A"/>
    <x v="1"/>
    <n v="4598"/>
    <n v="50"/>
    <n v="0"/>
    <n v="0"/>
    <s v="COMBO DE 4 PANES CAMPESINITO"/>
    <n v="0"/>
    <n v="0"/>
    <n v="0"/>
    <n v="0"/>
  </r>
  <r>
    <n v="202002794"/>
    <s v="14/5/2022"/>
    <x v="54"/>
    <s v="Almacen Hoyada*"/>
    <s v="N/A"/>
    <x v="1"/>
    <n v="473"/>
    <n v="2"/>
    <n v="9301.5"/>
    <n v="18603"/>
    <s v="PAN DE HAMBURGUESA Y PERRO POR KG"/>
    <n v="16"/>
    <n v="0"/>
    <n v="0"/>
    <n v="18603"/>
  </r>
  <r>
    <n v="202002794"/>
    <s v="14/5/2022"/>
    <x v="54"/>
    <s v="Almacen Hoyada*"/>
    <s v="N/A"/>
    <x v="1"/>
    <n v="13677"/>
    <n v="10"/>
    <n v="3.67"/>
    <n v="36.700000000000003"/>
    <s v="COMBO 3 PANES SEMI DULCE"/>
    <n v="16"/>
    <n v="0"/>
    <n v="0"/>
    <n v="36.700000000000003"/>
  </r>
  <r>
    <n v="202002796"/>
    <s v="14/5/2022"/>
    <x v="55"/>
    <s v="Almacen Hoyada*"/>
    <s v="N/A"/>
    <x v="0"/>
    <n v="5848"/>
    <n v="72"/>
    <n v="0"/>
    <n v="0"/>
    <s v="ARROZ TRADICIONAL 1 KG MARY"/>
    <n v="0"/>
    <n v="0"/>
    <n v="0"/>
    <n v="0"/>
  </r>
  <r>
    <n v="202002795"/>
    <s v="14/5/2022"/>
    <x v="56"/>
    <s v="INSUMOS"/>
    <s v="N/A"/>
    <x v="1"/>
    <n v="4173"/>
    <n v="1"/>
    <n v="0.28999999999999998"/>
    <n v="0.28999999999999998"/>
    <s v="ACEITE DE ONOTO 1LT MODELO"/>
    <n v="16"/>
    <n v="0"/>
    <n v="0"/>
    <n v="0.28999999999999998"/>
  </r>
  <r>
    <n v="202002797"/>
    <s v="16/5/2022"/>
    <x v="57"/>
    <s v="Almacen Hoyada*"/>
    <s v="N/A"/>
    <x v="1"/>
    <n v="12702"/>
    <n v="250"/>
    <n v="0"/>
    <n v="0"/>
    <s v="CIGARRO VICEROY GRANDE"/>
    <n v="0"/>
    <n v="0"/>
    <n v="0"/>
    <n v="0"/>
  </r>
  <r>
    <n v="202002797"/>
    <s v="16/5/2022"/>
    <x v="57"/>
    <s v="Almacen Hoyada*"/>
    <s v="N/A"/>
    <x v="1"/>
    <n v="12851"/>
    <n v="150"/>
    <n v="0"/>
    <n v="0"/>
    <s v="CIGARROS UNIVERSAL"/>
    <n v="0"/>
    <n v="0"/>
    <n v="0"/>
    <n v="0"/>
  </r>
  <r>
    <n v="202002798"/>
    <s v="16/5/2022"/>
    <x v="58"/>
    <s v="Almacen Hoyada*"/>
    <s v="N/A"/>
    <x v="1"/>
    <n v="4389"/>
    <n v="10"/>
    <n v="5.49"/>
    <n v="54.9"/>
    <s v="COMBO DE PAN DE PERRO 16 UND"/>
    <n v="16"/>
    <n v="0"/>
    <n v="0"/>
    <n v="54.9"/>
  </r>
  <r>
    <n v="202002798"/>
    <s v="16/5/2022"/>
    <x v="58"/>
    <s v="Almacen Hoyada*"/>
    <s v="N/A"/>
    <x v="1"/>
    <n v="418"/>
    <n v="20"/>
    <n v="0"/>
    <n v="0"/>
    <s v="TORTA DE PAN"/>
    <n v="16"/>
    <n v="0"/>
    <n v="0"/>
    <n v="0"/>
  </r>
  <r>
    <n v="202002799"/>
    <s v="16/5/2022"/>
    <x v="59"/>
    <s v="Almacen Hoyada*"/>
    <s v="N/A"/>
    <x v="0"/>
    <n v="1850"/>
    <n v="13.2"/>
    <n v="0"/>
    <n v="0"/>
    <s v="CARNE PARA GUISAR KG"/>
    <n v="0"/>
    <n v="0"/>
    <n v="0"/>
    <n v="0"/>
  </r>
  <r>
    <n v="202002799"/>
    <s v="16/5/2022"/>
    <x v="59"/>
    <s v="Almacen Hoyada*"/>
    <s v="N/A"/>
    <x v="0"/>
    <n v="1851"/>
    <n v="8"/>
    <n v="0"/>
    <n v="0"/>
    <s v="CARNE PARA MECHAR KG"/>
    <n v="0"/>
    <n v="0"/>
    <n v="0"/>
    <n v="0"/>
  </r>
  <r>
    <n v="202002799"/>
    <s v="16/5/2022"/>
    <x v="59"/>
    <s v="Almacen Hoyada*"/>
    <s v="N/A"/>
    <x v="0"/>
    <n v="1937"/>
    <n v="10"/>
    <n v="980986.04"/>
    <n v="9809860.4000000004"/>
    <s v="MILANESA DE POLLO KG."/>
    <n v="0"/>
    <n v="0"/>
    <n v="0"/>
    <n v="9809860.4000000004"/>
  </r>
  <r>
    <n v="202002799"/>
    <s v="16/5/2022"/>
    <x v="59"/>
    <s v="Almacen Hoyada*"/>
    <s v="N/A"/>
    <x v="0"/>
    <n v="1916"/>
    <n v="3.2"/>
    <n v="0"/>
    <n v="0"/>
    <s v="MILANESA DE RES EMPANIZADA LA GRANJA KG"/>
    <n v="16"/>
    <n v="0"/>
    <n v="0"/>
    <n v="0"/>
  </r>
  <r>
    <n v="202002799"/>
    <s v="16/5/2022"/>
    <x v="59"/>
    <s v="Almacen Hoyada*"/>
    <s v="N/A"/>
    <x v="0"/>
    <n v="1906"/>
    <n v="5"/>
    <n v="1073250"/>
    <n v="5366250"/>
    <s v="NUGGETS DE POLLO LA GRANJA KG."/>
    <n v="16"/>
    <n v="0"/>
    <n v="0"/>
    <n v="5366250"/>
  </r>
  <r>
    <n v="202002799"/>
    <s v="16/5/2022"/>
    <x v="59"/>
    <s v="Almacen Hoyada*"/>
    <s v="N/A"/>
    <x v="0"/>
    <n v="1987"/>
    <n v="24"/>
    <n v="0"/>
    <n v="0"/>
    <s v="CHORIZO MIXTO AJO Y AHUM (CARNICO)"/>
    <n v="0"/>
    <n v="0"/>
    <n v="0"/>
    <n v="0"/>
  </r>
  <r>
    <n v="202002799"/>
    <s v="16/5/2022"/>
    <x v="59"/>
    <s v="Almacen Hoyada*"/>
    <s v="N/A"/>
    <x v="0"/>
    <n v="5148"/>
    <n v="25.8"/>
    <n v="8.73"/>
    <n v="225.23400000000001"/>
    <s v="MUSLO DE POLLO KG."/>
    <n v="0"/>
    <n v="0"/>
    <n v="0"/>
    <n v="225.23400000000001"/>
  </r>
  <r>
    <n v="202002799"/>
    <s v="16/5/2022"/>
    <x v="59"/>
    <s v="Almacen Hoyada*"/>
    <s v="N/A"/>
    <x v="0"/>
    <n v="5149"/>
    <n v="31.4"/>
    <n v="702436.16"/>
    <n v="22056495.423999999"/>
    <s v="ALAS DE POLLO KG"/>
    <n v="0"/>
    <n v="0"/>
    <n v="0"/>
    <n v="22056495.423999999"/>
  </r>
  <r>
    <n v="202002799"/>
    <s v="16/5/2022"/>
    <x v="59"/>
    <s v="Almacen Hoyada*"/>
    <s v="N/A"/>
    <x v="0"/>
    <n v="2025"/>
    <n v="43.2"/>
    <n v="286.2"/>
    <n v="12363.84"/>
    <s v="PASTA DE CHORIZO CRIOLLO KG"/>
    <n v="16"/>
    <n v="0"/>
    <n v="0"/>
    <n v="12363.84"/>
  </r>
  <r>
    <n v="202002799"/>
    <s v="16/5/2022"/>
    <x v="59"/>
    <s v="Almacen Hoyada*"/>
    <s v="N/A"/>
    <x v="0"/>
    <n v="1973"/>
    <n v="38.4"/>
    <n v="42.36"/>
    <n v="1626.624"/>
    <s v="BISTEK CARNE PRIMERA KG"/>
    <n v="0"/>
    <n v="0"/>
    <n v="0"/>
    <n v="1626.624"/>
  </r>
  <r>
    <n v="202002799"/>
    <s v="16/5/2022"/>
    <x v="59"/>
    <s v="Almacen Hoyada*"/>
    <s v="N/A"/>
    <x v="0"/>
    <n v="1852"/>
    <n v="84.8"/>
    <n v="0"/>
    <n v="0"/>
    <s v="MOLIDA ECONOMICA KG"/>
    <n v="0"/>
    <n v="0"/>
    <n v="0"/>
    <n v="0"/>
  </r>
  <r>
    <n v="202002800"/>
    <s v="16/5/2022"/>
    <x v="60"/>
    <s v="Almacen Hoyada*"/>
    <s v="N/A"/>
    <x v="0"/>
    <n v="1786"/>
    <n v="106"/>
    <n v="16.22"/>
    <n v="1719.32"/>
    <s v="QUESO DURO LLANERO KG."/>
    <n v="0"/>
    <n v="0"/>
    <n v="0"/>
    <n v="1719.32"/>
  </r>
  <r>
    <n v="202002800"/>
    <s v="16/5/2022"/>
    <x v="60"/>
    <s v="Almacen Hoyada*"/>
    <s v="N/A"/>
    <x v="0"/>
    <n v="13678"/>
    <n v="1.8"/>
    <n v="22.61"/>
    <n v="40.698"/>
    <s v="ESPALDA AHUMADA AREPERO RICCI"/>
    <n v="16"/>
    <n v="0"/>
    <n v="0"/>
    <n v="40.698"/>
  </r>
  <r>
    <n v="202002800"/>
    <s v="16/5/2022"/>
    <x v="60"/>
    <s v="Almacen Hoyada*"/>
    <s v="N/A"/>
    <x v="0"/>
    <n v="5380"/>
    <n v="1.6"/>
    <n v="1232575.68"/>
    <n v="1972121.088"/>
    <s v="JAMON AREPERO DON DIEGO KG"/>
    <n v="16"/>
    <n v="0"/>
    <n v="0"/>
    <n v="1972121.088"/>
  </r>
  <r>
    <n v="202002800"/>
    <s v="16/5/2022"/>
    <x v="60"/>
    <s v="Almacen Hoyada*"/>
    <s v="N/A"/>
    <x v="0"/>
    <n v="1985"/>
    <n v="6.2"/>
    <n v="302.13"/>
    <n v="1873.2059999999999"/>
    <s v="JAMON DE PIERNA RICCI KG"/>
    <n v="16"/>
    <n v="0"/>
    <n v="0"/>
    <n v="1873.2059999999999"/>
  </r>
  <r>
    <n v="202002800"/>
    <s v="16/5/2022"/>
    <x v="60"/>
    <s v="Almacen Hoyada*"/>
    <s v="N/A"/>
    <x v="0"/>
    <n v="4061"/>
    <n v="540"/>
    <n v="0"/>
    <n v="0"/>
    <s v="SALCHICHA HOT DOG LARANJAL KG"/>
    <n v="0"/>
    <n v="0"/>
    <n v="0"/>
    <n v="0"/>
  </r>
  <r>
    <n v="202002801"/>
    <s v="16/5/2022"/>
    <x v="61"/>
    <s v="Almacen Hoyada*"/>
    <s v="N/A"/>
    <x v="0"/>
    <n v="21175"/>
    <n v="12"/>
    <n v="0"/>
    <n v="0"/>
    <s v="PASTA CORTA DEDAL 1 KG PREMUIM RONCO"/>
    <n v="0"/>
    <n v="0"/>
    <n v="0"/>
    <n v="0"/>
  </r>
  <r>
    <n v="202002801"/>
    <s v="16/5/2022"/>
    <x v="61"/>
    <s v="Almacen Hoyada*"/>
    <s v="N/A"/>
    <x v="0"/>
    <n v="12748"/>
    <n v="12"/>
    <n v="0"/>
    <n v="0"/>
    <s v="PASTA EXTRA 1 KG PLUMA CAPRI"/>
    <n v="0"/>
    <n v="0"/>
    <n v="0"/>
    <n v="0"/>
  </r>
  <r>
    <n v="202002801"/>
    <s v="16/5/2022"/>
    <x v="61"/>
    <s v="Almacen Hoyada*"/>
    <s v="N/A"/>
    <x v="0"/>
    <n v="10253"/>
    <n v="12"/>
    <n v="0"/>
    <n v="0"/>
    <s v="PASTA EXTRA 1 KG ESPECIAL DEDAL CAPRI"/>
    <n v="0"/>
    <n v="0"/>
    <n v="0"/>
    <n v="0"/>
  </r>
  <r>
    <n v="202002801"/>
    <s v="16/5/2022"/>
    <x v="61"/>
    <s v="Almacen Hoyada*"/>
    <s v="N/A"/>
    <x v="0"/>
    <n v="12798"/>
    <n v="12"/>
    <n v="0"/>
    <n v="0"/>
    <s v="PASTA EXTRA ESPECIAL DEDALITO 1 KG CAPRI"/>
    <n v="0"/>
    <n v="0"/>
    <n v="0"/>
    <n v="0"/>
  </r>
  <r>
    <n v="202002801"/>
    <s v="16/5/2022"/>
    <x v="61"/>
    <s v="Almacen Hoyada*"/>
    <s v="N/A"/>
    <x v="0"/>
    <n v="10252"/>
    <n v="36"/>
    <n v="0"/>
    <n v="0"/>
    <s v="PASTA EXTRA 1 KG ESPECIAL VERMICELLI CAPRI"/>
    <n v="0"/>
    <n v="0"/>
    <n v="0"/>
    <n v="0"/>
  </r>
  <r>
    <n v="202002801"/>
    <s v="16/5/2022"/>
    <x v="61"/>
    <s v="Almacen Hoyada*"/>
    <s v="N/A"/>
    <x v="0"/>
    <n v="6722"/>
    <n v="24"/>
    <n v="0"/>
    <n v="0"/>
    <s v="PASTA PREMIUM VERMICELLI 1 KG CAPRI"/>
    <n v="0"/>
    <n v="0"/>
    <n v="0"/>
    <n v="0"/>
  </r>
  <r>
    <n v="202002801"/>
    <s v="16/5/2022"/>
    <x v="61"/>
    <s v="Almacen Hoyada*"/>
    <s v="N/A"/>
    <x v="0"/>
    <n v="22541"/>
    <n v="12"/>
    <n v="0"/>
    <n v="0"/>
    <s v="PASTA PREMIUM VERMICELLI 1 KG MARY"/>
    <n v="0"/>
    <n v="0"/>
    <n v="0"/>
    <n v="0"/>
  </r>
  <r>
    <n v="202002801"/>
    <s v="16/5/2022"/>
    <x v="61"/>
    <s v="Almacen Hoyada*"/>
    <s v="N/A"/>
    <x v="0"/>
    <n v="8316"/>
    <n v="36"/>
    <n v="273311.46000000002"/>
    <n v="9839212.5600000005"/>
    <s v="PASTA PREMIUM PLUMITA  500 GR CAPRI"/>
    <n v="0"/>
    <n v="0"/>
    <n v="0"/>
    <n v="9839212.5600000005"/>
  </r>
  <r>
    <n v="202002801"/>
    <s v="16/5/2022"/>
    <x v="61"/>
    <s v="Almacen Hoyada*"/>
    <s v="N/A"/>
    <x v="0"/>
    <n v="7858"/>
    <n v="36"/>
    <n v="297304.7"/>
    <n v="10702969.199999999"/>
    <s v="PASTA PLUMA 500GR PREMIUM RONCO"/>
    <n v="0"/>
    <n v="0"/>
    <n v="0"/>
    <n v="10702969.199999999"/>
  </r>
  <r>
    <n v="202002801"/>
    <s v="16/5/2022"/>
    <x v="61"/>
    <s v="Almacen Hoyada*"/>
    <s v="N/A"/>
    <x v="0"/>
    <n v="1021"/>
    <n v="48"/>
    <n v="333900"/>
    <n v="16027200"/>
    <s v="LENTEJAS 500 GR PANTERA"/>
    <n v="0"/>
    <n v="0"/>
    <n v="0"/>
    <n v="16027200"/>
  </r>
  <r>
    <n v="202002801"/>
    <s v="16/5/2022"/>
    <x v="61"/>
    <s v="Almacen Hoyada*"/>
    <s v="N/A"/>
    <x v="0"/>
    <n v="9099"/>
    <n v="48"/>
    <n v="333900"/>
    <n v="16027200"/>
    <s v="ARVEJA 500 GR VERDE PARTIDA PANTERA"/>
    <n v="0"/>
    <n v="0"/>
    <n v="0"/>
    <n v="16027200"/>
  </r>
  <r>
    <n v="202002801"/>
    <s v="16/5/2022"/>
    <x v="61"/>
    <s v="Almacen Hoyada*"/>
    <s v="N/A"/>
    <x v="0"/>
    <n v="9098"/>
    <n v="24"/>
    <n v="74412"/>
    <n v="1785888"/>
    <s v="ARVEJA 500 GR AMARILLAS PARTIDAS PANTERA."/>
    <n v="0"/>
    <n v="0"/>
    <n v="0"/>
    <n v="1785888"/>
  </r>
  <r>
    <n v="202002801"/>
    <s v="16/5/2022"/>
    <x v="61"/>
    <s v="Almacen Hoyada*"/>
    <s v="N/A"/>
    <x v="0"/>
    <n v="6701"/>
    <n v="48"/>
    <n v="7.63"/>
    <n v="366.24"/>
    <s v="CARAOTA NEGRA 900GR PANTERA"/>
    <n v="0"/>
    <n v="0"/>
    <n v="0"/>
    <n v="366.24"/>
  </r>
  <r>
    <n v="202002801"/>
    <s v="16/5/2022"/>
    <x v="61"/>
    <s v="Almacen Hoyada*"/>
    <s v="N/A"/>
    <x v="0"/>
    <n v="3245"/>
    <n v="12"/>
    <n v="560952"/>
    <n v="6731424"/>
    <s v="AVENA EN HOJUELAS 800GR PANTERA"/>
    <n v="0"/>
    <n v="0"/>
    <n v="0"/>
    <n v="6731424"/>
  </r>
  <r>
    <n v="202002801"/>
    <s v="16/5/2022"/>
    <x v="61"/>
    <s v="Almacen Hoyada*"/>
    <s v="N/A"/>
    <x v="0"/>
    <n v="11054"/>
    <n v="48"/>
    <n v="0"/>
    <n v="0"/>
    <s v="CREMA DE ARROZ BOLSA 450GR MARY"/>
    <n v="0"/>
    <n v="0"/>
    <n v="0"/>
    <n v="0"/>
  </r>
  <r>
    <n v="202002801"/>
    <s v="16/5/2022"/>
    <x v="61"/>
    <s v="Almacen Hoyada*"/>
    <s v="N/A"/>
    <x v="0"/>
    <n v="2181"/>
    <n v="12"/>
    <n v="109205.91"/>
    <n v="1310470.92"/>
    <s v="TORTILLAS JACKS SABOR A QUESO 190GR FRITO LAY"/>
    <n v="16"/>
    <n v="0"/>
    <n v="0"/>
    <n v="1310470.92"/>
  </r>
  <r>
    <n v="202002801"/>
    <s v="16/5/2022"/>
    <x v="61"/>
    <s v="Almacen Hoyada*"/>
    <s v="N/A"/>
    <x v="0"/>
    <n v="6586"/>
    <n v="100"/>
    <n v="0"/>
    <n v="0"/>
    <s v="AZUCAR MONTALBAN PLASTICO 1 KG"/>
    <n v="0"/>
    <n v="0"/>
    <n v="0"/>
    <n v="0"/>
  </r>
  <r>
    <n v="202002801"/>
    <s v="16/5/2022"/>
    <x v="61"/>
    <s v="Almacen Hoyada*"/>
    <s v="N/A"/>
    <x v="0"/>
    <n v="21246"/>
    <n v="240"/>
    <n v="0"/>
    <n v="0"/>
    <s v="WAFER SURTIDO 78 GR BAUDUCO"/>
    <n v="0"/>
    <n v="0"/>
    <n v="0"/>
    <n v="0"/>
  </r>
  <r>
    <n v="202002801"/>
    <s v="16/5/2022"/>
    <x v="61"/>
    <s v="Almacen Hoyada*"/>
    <s v="N/A"/>
    <x v="0"/>
    <n v="1520"/>
    <n v="8"/>
    <n v="11.93"/>
    <n v="95.44"/>
    <s v="CARBON VEGETAL 1.5 KG LARA"/>
    <n v="16"/>
    <n v="0"/>
    <n v="0"/>
    <n v="95.44"/>
  </r>
  <r>
    <n v="202002801"/>
    <s v="16/5/2022"/>
    <x v="61"/>
    <s v="Almacen Hoyada*"/>
    <s v="N/A"/>
    <x v="0"/>
    <n v="5043"/>
    <n v="7"/>
    <n v="286805.21999999997"/>
    <n v="2007636.54"/>
    <s v="MASA FACIL #3 1 KG LISOL"/>
    <n v="16"/>
    <n v="0"/>
    <n v="0"/>
    <n v="2007636.54"/>
  </r>
  <r>
    <n v="202002801"/>
    <s v="16/5/2022"/>
    <x v="61"/>
    <s v="Almacen Hoyada*"/>
    <s v="N/A"/>
    <x v="0"/>
    <n v="5044"/>
    <n v="6"/>
    <n v="299548.79999999999"/>
    <n v="1797292.8"/>
    <s v="MASA FACIL #4 500GR LISOL"/>
    <n v="16"/>
    <n v="0"/>
    <n v="0"/>
    <n v="1797292.8"/>
  </r>
  <r>
    <n v="202002801"/>
    <s v="16/5/2022"/>
    <x v="61"/>
    <s v="Almacen Hoyada*"/>
    <s v="N/A"/>
    <x v="0"/>
    <n v="5092"/>
    <n v="7"/>
    <n v="299548.79999999999"/>
    <n v="2096841.6"/>
    <s v="MASA FACIL #3 C/S 500GM LISOL"/>
    <n v="16"/>
    <n v="0"/>
    <n v="0"/>
    <n v="2096841.6"/>
  </r>
  <r>
    <n v="202002801"/>
    <s v="16/5/2022"/>
    <x v="61"/>
    <s v="Almacen Hoyada*"/>
    <s v="N/A"/>
    <x v="0"/>
    <n v="5042"/>
    <n v="7"/>
    <n v="544634.21"/>
    <n v="3812439.47"/>
    <s v="MASA FACIL #4 1 KG LISOL"/>
    <n v="16"/>
    <n v="0"/>
    <n v="0"/>
    <n v="3812439.47"/>
  </r>
  <r>
    <n v="202002801"/>
    <s v="16/5/2022"/>
    <x v="61"/>
    <s v="Almacen Hoyada*"/>
    <s v="N/A"/>
    <x v="0"/>
    <n v="13202"/>
    <n v="6"/>
    <n v="0"/>
    <n v="0"/>
    <s v="HARINA DE TRIGO ESPECIAL ATLAS 45KG"/>
    <n v="0"/>
    <n v="0"/>
    <n v="0"/>
    <n v="0"/>
  </r>
  <r>
    <n v="202002802"/>
    <s v="16/5/2022"/>
    <x v="62"/>
    <s v="Almacen Hoyada*"/>
    <s v="N/A"/>
    <x v="0"/>
    <n v="1293"/>
    <n v="48"/>
    <n v="0.56999999999999995"/>
    <n v="27.36"/>
    <s v="KETCHUP PAMPERO 397 GR"/>
    <n v="16"/>
    <n v="0"/>
    <n v="0"/>
    <n v="27.36"/>
  </r>
  <r>
    <n v="202002802"/>
    <s v="16/5/2022"/>
    <x v="62"/>
    <s v="Almacen Hoyada*"/>
    <s v="N/A"/>
    <x v="0"/>
    <n v="22945"/>
    <n v="25"/>
    <n v="0"/>
    <n v="0"/>
    <s v="CAFE 200GR CALIDAD EXTRA KALDI"/>
    <n v="0"/>
    <n v="0"/>
    <n v="0"/>
    <n v="0"/>
  </r>
  <r>
    <n v="202002802"/>
    <s v="16/5/2022"/>
    <x v="62"/>
    <s v="Almacen Hoyada*"/>
    <s v="N/A"/>
    <x v="0"/>
    <n v="20034"/>
    <n v="24"/>
    <n v="0"/>
    <n v="0"/>
    <s v="LECHE EN POLVO 125GR SAN SIMON"/>
    <n v="0"/>
    <n v="0"/>
    <n v="0"/>
    <n v="0"/>
  </r>
  <r>
    <n v="202002802"/>
    <s v="16/5/2022"/>
    <x v="62"/>
    <s v="Almacen Hoyada*"/>
    <s v="N/A"/>
    <x v="0"/>
    <n v="17527"/>
    <n v="20"/>
    <n v="0"/>
    <n v="0"/>
    <s v="CAFE GOURMET 200GR GRANO DE MONTAÑA"/>
    <n v="0"/>
    <n v="0"/>
    <n v="0"/>
    <n v="0"/>
  </r>
  <r>
    <n v="202002802"/>
    <s v="16/5/2022"/>
    <x v="62"/>
    <s v="Almacen Hoyada*"/>
    <s v="N/A"/>
    <x v="0"/>
    <n v="6074"/>
    <n v="12"/>
    <n v="0"/>
    <n v="0"/>
    <s v="QUESO CHEDDAR DALVITO 200GR GENICA"/>
    <n v="16"/>
    <n v="0"/>
    <n v="0"/>
    <n v="0"/>
  </r>
  <r>
    <n v="202002802"/>
    <s v="16/5/2022"/>
    <x v="62"/>
    <s v="Almacen Hoyada*"/>
    <s v="N/A"/>
    <x v="0"/>
    <n v="22438"/>
    <n v="8"/>
    <n v="0"/>
    <n v="0"/>
    <s v="COMBO X3 SALSA 777 PROMO 150 ML"/>
    <n v="16"/>
    <n v="0"/>
    <n v="0"/>
    <n v="0"/>
  </r>
  <r>
    <n v="202002802"/>
    <s v="16/5/2022"/>
    <x v="62"/>
    <s v="Almacen Hoyada*"/>
    <s v="N/A"/>
    <x v="0"/>
    <n v="7584"/>
    <n v="400"/>
    <n v="0"/>
    <n v="0"/>
    <s v="CUBITO DETALLADO"/>
    <n v="0"/>
    <n v="0"/>
    <n v="0"/>
    <n v="0"/>
  </r>
  <r>
    <n v="202002802"/>
    <s v="16/5/2022"/>
    <x v="62"/>
    <s v="Almacen Hoyada*"/>
    <s v="N/A"/>
    <x v="0"/>
    <n v="5600"/>
    <n v="24"/>
    <n v="0"/>
    <n v="0"/>
    <s v="SOPA DE POLLO CON FIDEOS 62GR MAGGI"/>
    <n v="16"/>
    <n v="0"/>
    <n v="0"/>
    <n v="0"/>
  </r>
  <r>
    <n v="202002802"/>
    <s v="16/5/2022"/>
    <x v="62"/>
    <s v="Almacen Hoyada*"/>
    <s v="N/A"/>
    <x v="0"/>
    <n v="23240"/>
    <n v="12"/>
    <n v="0"/>
    <n v="0"/>
    <s v="GALAK TUBITO 16 GR NESTLE"/>
    <n v="0"/>
    <n v="0"/>
    <n v="0"/>
    <n v="0"/>
  </r>
  <r>
    <n v="202002802"/>
    <s v="16/5/2022"/>
    <x v="62"/>
    <s v="Almacen Hoyada*"/>
    <s v="N/A"/>
    <x v="0"/>
    <n v="2187"/>
    <n v="24"/>
    <n v="117323.35"/>
    <n v="2815760.4"/>
    <s v="CHOCOLATE CON LECHE 30GR NESTLE SAVOY"/>
    <n v="16"/>
    <n v="0"/>
    <n v="0"/>
    <n v="2815760.4"/>
  </r>
  <r>
    <n v="202002802"/>
    <s v="16/5/2022"/>
    <x v="62"/>
    <s v="Almacen Hoyada*"/>
    <s v="N/A"/>
    <x v="0"/>
    <n v="1381"/>
    <n v="24"/>
    <n v="31631.3"/>
    <n v="759151.2"/>
    <s v="CHOCOLATE CRICRI 27 GR SAVOY"/>
    <n v="16"/>
    <n v="0"/>
    <n v="0"/>
    <n v="759151.2"/>
  </r>
  <r>
    <n v="202002802"/>
    <s v="16/5/2022"/>
    <x v="62"/>
    <s v="Almacen Hoyada*"/>
    <s v="N/A"/>
    <x v="0"/>
    <n v="1383"/>
    <n v="20"/>
    <n v="117323.35"/>
    <n v="2346467"/>
    <s v="SAMBA DE FRESA 32GR NESTLE  SAVOY"/>
    <n v="16"/>
    <n v="0"/>
    <n v="0"/>
    <n v="2346467"/>
  </r>
  <r>
    <n v="202002803"/>
    <s v="16/5/2022"/>
    <x v="63"/>
    <s v="Almacen Hoyada*"/>
    <s v="N/A"/>
    <x v="0"/>
    <n v="23240"/>
    <n v="108"/>
    <n v="0"/>
    <n v="0"/>
    <s v="GALAK TUBITO 16 GR NESTLE"/>
    <n v="0"/>
    <n v="0"/>
    <n v="0"/>
    <n v="0"/>
  </r>
  <r>
    <n v="202002804"/>
    <s v="16/5/2022"/>
    <x v="58"/>
    <s v="Almacen Hoyada*"/>
    <s v="N/A"/>
    <x v="0"/>
    <n v="23155"/>
    <n v="30"/>
    <n v="15.12"/>
    <n v="453.6"/>
    <s v="SANGRIA MALPORTADA 1.75 LT"/>
    <n v="0"/>
    <n v="0"/>
    <n v="0"/>
    <n v="453.6"/>
  </r>
  <r>
    <n v="202002804"/>
    <s v="16/5/2022"/>
    <x v="58"/>
    <s v="Almacen Hoyada*"/>
    <s v="N/A"/>
    <x v="0"/>
    <n v="11737"/>
    <n v="48"/>
    <n v="0"/>
    <n v="0"/>
    <s v="ANIS  1LT BANDERA"/>
    <n v="0"/>
    <n v="0"/>
    <n v="0"/>
    <n v="0"/>
  </r>
  <r>
    <n v="202002804"/>
    <s v="16/5/2022"/>
    <x v="58"/>
    <s v="Almacen Hoyada*"/>
    <s v="N/A"/>
    <x v="0"/>
    <n v="6340"/>
    <n v="60"/>
    <n v="637304.15"/>
    <n v="38238249"/>
    <s v="BEBIDA ESPIRITUOSA 1 LT RY"/>
    <n v="0"/>
    <n v="0"/>
    <n v="0"/>
    <n v="38238249"/>
  </r>
  <r>
    <n v="202002804"/>
    <s v="16/5/2022"/>
    <x v="58"/>
    <s v="Almacen Hoyada*"/>
    <s v="N/A"/>
    <x v="0"/>
    <n v="3191"/>
    <n v="5"/>
    <n v="822664.25"/>
    <n v="4113321.25"/>
    <s v="VODKA BAJO CERO MARACUYA 0.70LTS"/>
    <n v="0"/>
    <n v="0"/>
    <n v="0"/>
    <n v="4113321.25"/>
  </r>
  <r>
    <n v="202002804"/>
    <s v="16/5/2022"/>
    <x v="58"/>
    <s v="Almacen Hoyada*"/>
    <s v="N/A"/>
    <x v="0"/>
    <n v="3064"/>
    <n v="360"/>
    <n v="4396032"/>
    <n v="1582571520"/>
    <s v="CERVEZA 222 ML RET PILSEN POLAR"/>
    <n v="0"/>
    <n v="0"/>
    <n v="0"/>
    <n v="1582571520"/>
  </r>
  <r>
    <n v="202002805"/>
    <s v="16/5/2022"/>
    <x v="64"/>
    <s v="Almacen Hoyada*"/>
    <s v="N/A"/>
    <x v="0"/>
    <n v="3728"/>
    <n v="12"/>
    <n v="2636.52"/>
    <n v="31638.240000000002"/>
    <s v="RON AÑEJO 0.75 L PAMPERO ORO"/>
    <n v="0"/>
    <n v="0"/>
    <n v="0"/>
    <n v="31638.240000000002"/>
  </r>
  <r>
    <n v="202002805"/>
    <s v="16/5/2022"/>
    <x v="64"/>
    <s v="Almacen Hoyada*"/>
    <s v="N/A"/>
    <x v="0"/>
    <n v="9647"/>
    <n v="24"/>
    <n v="9.9700000000000006"/>
    <n v="239.28"/>
    <s v="LICOR SECO 1LT HABANERO AÑEJADO"/>
    <n v="0"/>
    <n v="0"/>
    <n v="0"/>
    <n v="239.28"/>
  </r>
  <r>
    <n v="202002805"/>
    <s v="16/5/2022"/>
    <x v="64"/>
    <s v="Almacen Hoyada*"/>
    <s v="N/A"/>
    <x v="0"/>
    <n v="23268"/>
    <n v="12"/>
    <n v="22.61"/>
    <n v="271.32"/>
    <s v="RON CARIBU GOLD 40G.L SUPERIOR"/>
    <n v="0"/>
    <n v="0"/>
    <n v="0"/>
    <n v="271.32"/>
  </r>
  <r>
    <n v="202002805"/>
    <s v="16/5/2022"/>
    <x v="64"/>
    <s v="Almacen Hoyada*"/>
    <s v="N/A"/>
    <x v="0"/>
    <n v="17702"/>
    <n v="12"/>
    <n v="0"/>
    <n v="0"/>
    <s v="VINO FRIZZANTE MANZANA  0.750 ML TENTACION"/>
    <n v="0"/>
    <n v="0"/>
    <n v="0"/>
    <n v="0"/>
  </r>
  <r>
    <n v="202002805"/>
    <s v="16/5/2022"/>
    <x v="64"/>
    <s v="Almacen Hoyada*"/>
    <s v="N/A"/>
    <x v="0"/>
    <n v="617"/>
    <n v="12"/>
    <n v="19.18"/>
    <n v="230.16"/>
    <s v="WHISKY 0.70 L OLD 63"/>
    <n v="0"/>
    <n v="0"/>
    <n v="0"/>
    <n v="230.16"/>
  </r>
  <r>
    <n v="202002805"/>
    <s v="16/5/2022"/>
    <x v="64"/>
    <s v="Almacen Hoyada*"/>
    <s v="N/A"/>
    <x v="0"/>
    <n v="527"/>
    <n v="12"/>
    <n v="10.88"/>
    <n v="130.56"/>
    <s v="WHISKY 0.70 L CLANDESTINO"/>
    <n v="0"/>
    <n v="0"/>
    <n v="0"/>
    <n v="130.56"/>
  </r>
  <r>
    <n v="202002806"/>
    <s v="16/5/2022"/>
    <x v="65"/>
    <s v="Almacen Hoyada*"/>
    <s v="N/A"/>
    <x v="0"/>
    <n v="21869"/>
    <n v="50"/>
    <n v="0"/>
    <n v="0"/>
    <s v="MASCARILLA NEGRA KINGS"/>
    <n v="16"/>
    <n v="0"/>
    <n v="0"/>
    <n v="0"/>
  </r>
  <r>
    <n v="202002806"/>
    <s v="16/5/2022"/>
    <x v="65"/>
    <s v="Almacen Hoyada*"/>
    <s v="N/A"/>
    <x v="0"/>
    <n v="20785"/>
    <n v="3"/>
    <n v="0"/>
    <n v="0"/>
    <s v="TOALLAS HUMEDAS BABY ALOE VERA 50UND OKI"/>
    <n v="16"/>
    <n v="0"/>
    <n v="0"/>
    <n v="0"/>
  </r>
  <r>
    <n v="202002806"/>
    <s v="16/5/2022"/>
    <x v="65"/>
    <s v="Almacen Hoyada*"/>
    <s v="N/A"/>
    <x v="0"/>
    <n v="23063"/>
    <n v="3"/>
    <n v="0"/>
    <n v="0"/>
    <s v="TOALLITAS HUM BABY 72 UND OKY"/>
    <n v="16"/>
    <n v="0"/>
    <n v="0"/>
    <n v="0"/>
  </r>
  <r>
    <n v="202002806"/>
    <s v="16/5/2022"/>
    <x v="65"/>
    <s v="Almacen Hoyada*"/>
    <s v="N/A"/>
    <x v="0"/>
    <n v="20786"/>
    <n v="3"/>
    <n v="0"/>
    <n v="0"/>
    <s v="TOALLAS HUMEDAS BABY 50UND MANZANILLA OKI"/>
    <n v="16"/>
    <n v="0"/>
    <n v="0"/>
    <n v="0"/>
  </r>
  <r>
    <n v="202002806"/>
    <s v="16/5/2022"/>
    <x v="65"/>
    <s v="Almacen Hoyada*"/>
    <s v="N/A"/>
    <x v="0"/>
    <n v="10068"/>
    <n v="24"/>
    <n v="0"/>
    <n v="0"/>
    <s v="AFEITADORA DESECHABLE MATURBE-3"/>
    <n v="0"/>
    <n v="0"/>
    <n v="0"/>
    <n v="0"/>
  </r>
  <r>
    <n v="202002806"/>
    <s v="16/5/2022"/>
    <x v="65"/>
    <s v="Almacen Hoyada*"/>
    <s v="N/A"/>
    <x v="0"/>
    <n v="23013"/>
    <n v="10"/>
    <n v="0"/>
    <n v="0"/>
    <s v="AFEITADORA X 3 MATURBE-3 DESECHABLE"/>
    <n v="0"/>
    <n v="0"/>
    <n v="0"/>
    <n v="0"/>
  </r>
  <r>
    <n v="202002806"/>
    <s v="16/5/2022"/>
    <x v="65"/>
    <s v="Almacen Hoyada*"/>
    <s v="N/A"/>
    <x v="0"/>
    <n v="10744"/>
    <n v="6"/>
    <n v="0"/>
    <n v="0"/>
    <s v="ROLL-ON 24H FOR MEN FRESH 90GR EVERY NIGHT"/>
    <n v="16"/>
    <n v="0"/>
    <n v="0"/>
    <n v="0"/>
  </r>
  <r>
    <n v="202002806"/>
    <s v="16/5/2022"/>
    <x v="65"/>
    <s v="Almacen Hoyada*"/>
    <s v="N/A"/>
    <x v="0"/>
    <n v="10745"/>
    <n v="6"/>
    <n v="0"/>
    <n v="0"/>
    <s v="ROLL-ON 24H FOR MEN SPORT 90GR EVERY NIGHT"/>
    <n v="16"/>
    <n v="0"/>
    <n v="0"/>
    <n v="0"/>
  </r>
  <r>
    <n v="202002806"/>
    <s v="16/5/2022"/>
    <x v="65"/>
    <s v="Almacen Hoyada*"/>
    <s v="N/A"/>
    <x v="0"/>
    <n v="11937"/>
    <n v="4"/>
    <n v="0"/>
    <n v="0"/>
    <s v="DESODORANTE BIO NATURELLE  90GR EVERY NIGHT"/>
    <n v="16"/>
    <n v="0"/>
    <n v="0"/>
    <n v="0"/>
  </r>
  <r>
    <n v="202002806"/>
    <s v="16/5/2022"/>
    <x v="65"/>
    <s v="Almacen Hoyada*"/>
    <s v="N/A"/>
    <x v="0"/>
    <n v="12425"/>
    <n v="4"/>
    <n v="0"/>
    <n v="0"/>
    <s v="DESODORANTE BIO SPRING FRESH 90GR EVERY NIGHT"/>
    <n v="16"/>
    <n v="0"/>
    <n v="0"/>
    <n v="0"/>
  </r>
  <r>
    <n v="202002806"/>
    <s v="16/5/2022"/>
    <x v="65"/>
    <s v="Almacen Hoyada*"/>
    <s v="N/A"/>
    <x v="0"/>
    <n v="11931"/>
    <n v="12"/>
    <n v="0"/>
    <n v="0"/>
    <s v="JABON PANELA 200 GR TRAD FLORAL LAS LLAVES"/>
    <n v="16"/>
    <n v="0"/>
    <n v="0"/>
    <n v="0"/>
  </r>
  <r>
    <n v="202002806"/>
    <s v="16/5/2022"/>
    <x v="65"/>
    <s v="Almacen Hoyada*"/>
    <s v="N/A"/>
    <x v="0"/>
    <n v="14030"/>
    <n v="12"/>
    <n v="0"/>
    <n v="0"/>
    <s v="JABON TRADICIONAL 250 G FLORAL LAS LLAVES"/>
    <n v="16"/>
    <n v="0"/>
    <n v="0"/>
    <n v="0"/>
  </r>
  <r>
    <n v="202002806"/>
    <s v="16/5/2022"/>
    <x v="65"/>
    <s v="Almacen Hoyada*"/>
    <s v="N/A"/>
    <x v="0"/>
    <n v="22287"/>
    <n v="12"/>
    <n v="0"/>
    <n v="0"/>
    <s v="SUPREMO MULTIUSO BARRA 100 GR LIMON"/>
    <n v="16"/>
    <n v="0"/>
    <n v="0"/>
    <n v="0"/>
  </r>
  <r>
    <n v="202002806"/>
    <s v="16/5/2022"/>
    <x v="65"/>
    <s v="Almacen Hoyada*"/>
    <s v="N/A"/>
    <x v="0"/>
    <n v="13577"/>
    <n v="10"/>
    <n v="0"/>
    <n v="0"/>
    <s v="CREMA DENTAL TANS FRESA 2-6 AÑOS"/>
    <n v="16"/>
    <n v="0"/>
    <n v="0"/>
    <n v="0"/>
  </r>
  <r>
    <n v="202002806"/>
    <s v="16/5/2022"/>
    <x v="65"/>
    <s v="Almacen Hoyada*"/>
    <s v="N/A"/>
    <x v="0"/>
    <n v="677"/>
    <n v="10"/>
    <n v="55.48"/>
    <n v="554.79999999999995"/>
    <s v="ALGODON 25 GR HIDEVEN HIDROFILO"/>
    <n v="16"/>
    <n v="0"/>
    <n v="0"/>
    <n v="554.79999999999995"/>
  </r>
  <r>
    <n v="202002806"/>
    <s v="16/5/2022"/>
    <x v="65"/>
    <s v="Almacen Hoyada*"/>
    <s v="N/A"/>
    <x v="0"/>
    <n v="21030"/>
    <n v="36"/>
    <n v="0"/>
    <n v="0"/>
    <s v="DESODORANTE  SPEED STICK 9 GR X 2 EN CREMA"/>
    <n v="16"/>
    <n v="0"/>
    <n v="0"/>
    <n v="0"/>
  </r>
  <r>
    <n v="202002806"/>
    <s v="16/5/2022"/>
    <x v="65"/>
    <s v="Almacen Hoyada*"/>
    <s v="N/A"/>
    <x v="0"/>
    <n v="21029"/>
    <n v="36"/>
    <n v="0"/>
    <n v="0"/>
    <s v="DESODORANTE CREMA 9GR X2 TALC LADY SPEED STICK"/>
    <n v="0"/>
    <n v="0"/>
    <n v="0"/>
    <n v="0"/>
  </r>
  <r>
    <n v="202002806"/>
    <s v="16/5/2022"/>
    <x v="65"/>
    <s v="Almacen Hoyada*"/>
    <s v="N/A"/>
    <x v="0"/>
    <n v="13329"/>
    <n v="12"/>
    <n v="0"/>
    <n v="0"/>
    <s v="TRATAMIENTO REPARACION INTENSIVA  27ML  NUTRIBELA10"/>
    <n v="16"/>
    <n v="0"/>
    <n v="0"/>
    <n v="0"/>
  </r>
  <r>
    <n v="202002806"/>
    <s v="16/5/2022"/>
    <x v="65"/>
    <s v="Almacen Hoyada*"/>
    <s v="N/A"/>
    <x v="0"/>
    <n v="13578"/>
    <n v="12"/>
    <n v="0"/>
    <n v="0"/>
    <s v="NUTRIBELA 15 REPOLARIZACION 27 ML EN FRIO"/>
    <n v="16"/>
    <n v="0"/>
    <n v="0"/>
    <n v="0"/>
  </r>
  <r>
    <n v="202002806"/>
    <s v="16/5/2022"/>
    <x v="65"/>
    <s v="Almacen Hoyada*"/>
    <s v="N/A"/>
    <x v="0"/>
    <n v="9771"/>
    <n v="12"/>
    <n v="0"/>
    <n v="0"/>
    <s v="NUTRIBELA 15 TERMOPROTECCION 27ML INTENSIVA"/>
    <n v="16"/>
    <n v="0"/>
    <n v="0"/>
    <n v="0"/>
  </r>
  <r>
    <n v="202002806"/>
    <s v="16/5/2022"/>
    <x v="65"/>
    <s v="Almacen Hoyada*"/>
    <s v="N/A"/>
    <x v="0"/>
    <n v="9772"/>
    <n v="12"/>
    <n v="0"/>
    <n v="0"/>
    <s v="TRATAMIENTO CAUTERIZADOR 27ML  NUTRIBELA10"/>
    <n v="16"/>
    <n v="0"/>
    <n v="0"/>
    <n v="0"/>
  </r>
  <r>
    <n v="202002807"/>
    <s v="17/5/2022"/>
    <x v="66"/>
    <s v="Almacen Hoyada*"/>
    <s v="N/A"/>
    <x v="4"/>
    <n v="3780"/>
    <n v="0.5"/>
    <n v="0"/>
    <n v="0"/>
    <s v="CANELA EN RAMA POR KG SABOR."/>
    <n v="0"/>
    <n v="0"/>
    <n v="0"/>
    <n v="0"/>
  </r>
  <r>
    <n v="202002807"/>
    <s v="17/5/2022"/>
    <x v="66"/>
    <s v="Almacen Hoyada*"/>
    <s v="N/A"/>
    <x v="4"/>
    <n v="4448"/>
    <n v="4"/>
    <n v="0"/>
    <n v="0"/>
    <s v="AVENA EN HOJUELAS POR KG SABOR."/>
    <n v="0"/>
    <n v="0"/>
    <n v="0"/>
    <n v="0"/>
  </r>
  <r>
    <n v="202002807"/>
    <s v="17/5/2022"/>
    <x v="66"/>
    <s v="Almacen Hoyada*"/>
    <s v="N/A"/>
    <x v="4"/>
    <n v="14153"/>
    <n v="4"/>
    <n v="0"/>
    <n v="0"/>
    <s v="MAIZENA POR KG SABOR A GRANEL"/>
    <n v="16"/>
    <n v="0"/>
    <n v="0"/>
    <n v="0"/>
  </r>
  <r>
    <n v="202002807"/>
    <s v="17/5/2022"/>
    <x v="66"/>
    <s v="Almacen Hoyada*"/>
    <s v="N/A"/>
    <x v="4"/>
    <n v="14158"/>
    <n v="2"/>
    <n v="0"/>
    <n v="0"/>
    <s v="POLVO DE HORNEAR POR KG SABOR"/>
    <n v="16"/>
    <n v="0"/>
    <n v="0"/>
    <n v="0"/>
  </r>
  <r>
    <n v="202002807"/>
    <s v="17/5/2022"/>
    <x v="66"/>
    <s v="Almacen Hoyada*"/>
    <s v="N/A"/>
    <x v="4"/>
    <n v="14725"/>
    <n v="3"/>
    <n v="0"/>
    <n v="0"/>
    <s v="MANI SURTIDO POR KG SABOR A GRANEL"/>
    <n v="0"/>
    <n v="0"/>
    <n v="0"/>
    <n v="0"/>
  </r>
  <r>
    <n v="202002807"/>
    <s v="17/5/2022"/>
    <x v="66"/>
    <s v="Almacen Hoyada*"/>
    <s v="N/A"/>
    <x v="4"/>
    <n v="14767"/>
    <n v="3"/>
    <n v="0"/>
    <n v="0"/>
    <s v="MANI SALADO POR KG SABOR."/>
    <n v="16"/>
    <n v="0"/>
    <n v="0"/>
    <n v="0"/>
  </r>
  <r>
    <n v="202002807"/>
    <s v="17/5/2022"/>
    <x v="66"/>
    <s v="Almacen Hoyada*"/>
    <s v="N/A"/>
    <x v="4"/>
    <n v="15410"/>
    <n v="1"/>
    <n v="0"/>
    <n v="0"/>
    <s v="MINI CHOCOCANDY POR KG SABOR."/>
    <n v="16"/>
    <n v="0"/>
    <n v="0"/>
    <n v="0"/>
  </r>
  <r>
    <n v="202002807"/>
    <s v="17/5/2022"/>
    <x v="66"/>
    <s v="Almacen Hoyada*"/>
    <s v="N/A"/>
    <x v="4"/>
    <n v="1788"/>
    <n v="2"/>
    <n v="0"/>
    <n v="0"/>
    <s v="CACAO POR KG SABOR"/>
    <n v="16"/>
    <n v="0"/>
    <n v="0"/>
    <n v="0"/>
  </r>
  <r>
    <n v="202002807"/>
    <s v="17/5/2022"/>
    <x v="66"/>
    <s v="Almacen Hoyada*"/>
    <s v="N/A"/>
    <x v="4"/>
    <n v="14155"/>
    <n v="3"/>
    <n v="0"/>
    <n v="0"/>
    <s v="SALSA PARA PASTAS POR KG SABOR."/>
    <n v="0"/>
    <n v="0"/>
    <n v="0"/>
    <n v="0"/>
  </r>
  <r>
    <n v="202002807"/>
    <s v="17/5/2022"/>
    <x v="66"/>
    <s v="Almacen Hoyada*"/>
    <s v="N/A"/>
    <x v="4"/>
    <n v="1762"/>
    <n v="2"/>
    <n v="0"/>
    <n v="0"/>
    <s v="CARMENCITA POR KG SABOR"/>
    <n v="0"/>
    <n v="0"/>
    <n v="0"/>
    <n v="0"/>
  </r>
  <r>
    <n v="202002807"/>
    <s v="17/5/2022"/>
    <x v="66"/>
    <s v="Almacen Hoyada*"/>
    <s v="N/A"/>
    <x v="4"/>
    <n v="4631"/>
    <n v="2"/>
    <n v="0"/>
    <n v="0"/>
    <s v="COMINO POR KG SABOR"/>
    <n v="0"/>
    <n v="0"/>
    <n v="0"/>
    <n v="0"/>
  </r>
  <r>
    <n v="202002807"/>
    <s v="17/5/2022"/>
    <x v="66"/>
    <s v="Almacen Hoyada*"/>
    <s v="N/A"/>
    <x v="4"/>
    <n v="5390"/>
    <n v="2"/>
    <n v="0"/>
    <n v="0"/>
    <s v="ALIÑO PREPARADO POR KG SABOR"/>
    <n v="0"/>
    <n v="0"/>
    <n v="0"/>
    <n v="0"/>
  </r>
  <r>
    <n v="202002807"/>
    <s v="17/5/2022"/>
    <x v="66"/>
    <s v="Almacen Hoyada*"/>
    <s v="N/A"/>
    <x v="4"/>
    <n v="4513"/>
    <n v="2"/>
    <n v="0"/>
    <n v="0"/>
    <s v="AJINOMOTO POR KG EXPRESS"/>
    <n v="0"/>
    <n v="0"/>
    <n v="0"/>
    <n v="0"/>
  </r>
  <r>
    <n v="202002807"/>
    <s v="17/5/2022"/>
    <x v="66"/>
    <s v="Almacen Hoyada*"/>
    <s v="N/A"/>
    <x v="4"/>
    <n v="14154"/>
    <n v="1"/>
    <n v="0"/>
    <n v="0"/>
    <s v="ONOTO EN GRANOS POR KG SABOR"/>
    <n v="0"/>
    <n v="0"/>
    <n v="0"/>
    <n v="0"/>
  </r>
  <r>
    <n v="202002807"/>
    <s v="17/5/2022"/>
    <x v="66"/>
    <s v="Almacen Hoyada*"/>
    <s v="N/A"/>
    <x v="4"/>
    <n v="1769"/>
    <n v="0.5"/>
    <n v="0"/>
    <n v="0"/>
    <s v="OREGANO ENTERO POR KG SABOR."/>
    <n v="0"/>
    <n v="0"/>
    <n v="0"/>
    <n v="0"/>
  </r>
  <r>
    <n v="202002807"/>
    <s v="17/5/2022"/>
    <x v="66"/>
    <s v="Almacen Hoyada*"/>
    <s v="N/A"/>
    <x v="4"/>
    <n v="1756"/>
    <n v="1"/>
    <n v="0"/>
    <n v="0"/>
    <s v="OREGANO MOLIDO POR KG SABOR"/>
    <n v="0"/>
    <n v="0"/>
    <n v="0"/>
    <n v="0"/>
  </r>
  <r>
    <n v="202002807"/>
    <s v="17/5/2022"/>
    <x v="66"/>
    <s v="Almacen Hoyada*"/>
    <s v="N/A"/>
    <x v="4"/>
    <n v="3250"/>
    <n v="12"/>
    <n v="37.049999999999997"/>
    <n v="444.6"/>
    <s v="ABRIDORES DE NIÑA ACERO"/>
    <n v="16"/>
    <n v="0"/>
    <n v="0"/>
    <n v="444.6"/>
  </r>
  <r>
    <n v="202002808"/>
    <s v="18/5/2022"/>
    <x v="67"/>
    <s v="Almacen Hoyada*"/>
    <s v="N/A"/>
    <x v="4"/>
    <n v="14412"/>
    <n v="2"/>
    <n v="0"/>
    <n v="0"/>
    <s v="SACA PUNTA CON DEPOSITO  PAPERPLUS"/>
    <n v="16"/>
    <n v="0"/>
    <n v="0"/>
    <n v="0"/>
  </r>
  <r>
    <n v="202002808"/>
    <s v="18/5/2022"/>
    <x v="67"/>
    <s v="Almacen Hoyada*"/>
    <s v="N/A"/>
    <x v="4"/>
    <n v="23285"/>
    <n v="4"/>
    <n v="0"/>
    <n v="0"/>
    <s v="ZACAPUNTAS CON DEPOSITO PEQUEÑO"/>
    <n v="16"/>
    <n v="0"/>
    <n v="0"/>
    <n v="0"/>
  </r>
  <r>
    <n v="202002808"/>
    <s v="18/5/2022"/>
    <x v="67"/>
    <s v="Almacen Hoyada*"/>
    <s v="N/A"/>
    <x v="4"/>
    <n v="23284"/>
    <n v="4"/>
    <n v="0"/>
    <n v="0"/>
    <s v="ZACAPUNTA CON BORRADOR"/>
    <n v="16"/>
    <n v="0"/>
    <n v="0"/>
    <n v="0"/>
  </r>
  <r>
    <n v="202002808"/>
    <s v="18/5/2022"/>
    <x v="67"/>
    <s v="Almacen Hoyada*"/>
    <s v="N/A"/>
    <x v="4"/>
    <n v="21110"/>
    <n v="50"/>
    <n v="0"/>
    <n v="0"/>
    <s v="BOLIGRAFO NEGRO CORONA"/>
    <n v="16"/>
    <n v="0"/>
    <n v="0"/>
    <n v="0"/>
  </r>
  <r>
    <n v="202002808"/>
    <s v="18/5/2022"/>
    <x v="67"/>
    <s v="Almacen Hoyada*"/>
    <s v="N/A"/>
    <x v="4"/>
    <n v="23286"/>
    <n v="2"/>
    <n v="0"/>
    <n v="0"/>
    <s v="COLORES BORRABLES I LIKE PASTEL POINTER 12UNID"/>
    <n v="16"/>
    <n v="0"/>
    <n v="0"/>
    <n v="0"/>
  </r>
  <r>
    <n v="202002808"/>
    <s v="18/5/2022"/>
    <x v="67"/>
    <s v="Almacen Hoyada*"/>
    <s v="N/A"/>
    <x v="4"/>
    <n v="7350"/>
    <n v="2"/>
    <n v="0"/>
    <n v="0"/>
    <s v="CAJA DE CREYONES 12 UND.   SOLITA"/>
    <n v="16"/>
    <n v="0"/>
    <n v="0"/>
    <n v="0"/>
  </r>
  <r>
    <n v="202002808"/>
    <s v="18/5/2022"/>
    <x v="67"/>
    <s v="Almacen Hoyada*"/>
    <s v="N/A"/>
    <x v="4"/>
    <n v="21874"/>
    <n v="12"/>
    <n v="0"/>
    <n v="0"/>
    <s v="LAPIZ MONGOL HEXAGONAL UNID"/>
    <n v="16"/>
    <n v="0"/>
    <n v="0"/>
    <n v="0"/>
  </r>
  <r>
    <n v="202002808"/>
    <s v="18/5/2022"/>
    <x v="67"/>
    <s v="Almacen Hoyada*"/>
    <s v="N/A"/>
    <x v="4"/>
    <n v="7353"/>
    <n v="12"/>
    <n v="23058"/>
    <n v="276696"/>
    <s v="LAPIZ MONGOL 480 PAPER MATE    MONGOL"/>
    <n v="16"/>
    <n v="0"/>
    <n v="0"/>
    <n v="276696"/>
  </r>
  <r>
    <n v="202002808"/>
    <s v="18/5/2022"/>
    <x v="67"/>
    <s v="Almacen Hoyada*"/>
    <s v="N/A"/>
    <x v="4"/>
    <n v="21747"/>
    <n v="2"/>
    <n v="0"/>
    <n v="0"/>
    <s v="MARCADOR CORONA NEGRO PERMANENTE"/>
    <n v="16"/>
    <n v="0"/>
    <n v="0"/>
    <n v="0"/>
  </r>
  <r>
    <n v="202002808"/>
    <s v="18/5/2022"/>
    <x v="67"/>
    <s v="Almacen Hoyada*"/>
    <s v="N/A"/>
    <x v="4"/>
    <n v="8380"/>
    <n v="10"/>
    <n v="0"/>
    <n v="0"/>
    <s v="SILICON EN BARRA 30CM SIZE 7  PEQUEÑA"/>
    <n v="16"/>
    <n v="0"/>
    <n v="0"/>
    <n v="0"/>
  </r>
  <r>
    <n v="202002808"/>
    <s v="18/5/2022"/>
    <x v="67"/>
    <s v="Almacen Hoyada*"/>
    <s v="N/A"/>
    <x v="4"/>
    <n v="21778"/>
    <n v="10"/>
    <n v="0"/>
    <n v="0"/>
    <s v="ESTAMBRE ESCOLAR FIBRA ACRILICA  MAGENTA UND"/>
    <n v="16"/>
    <n v="0"/>
    <n v="0"/>
    <n v="0"/>
  </r>
  <r>
    <n v="202002808"/>
    <s v="18/5/2022"/>
    <x v="67"/>
    <s v="Almacen Hoyada*"/>
    <s v="N/A"/>
    <x v="4"/>
    <n v="19777"/>
    <n v="10"/>
    <n v="0"/>
    <n v="0"/>
    <s v="SILICON EN BARRA GRANDE"/>
    <n v="16"/>
    <n v="0"/>
    <n v="0"/>
    <n v="0"/>
  </r>
  <r>
    <n v="202002808"/>
    <s v="18/5/2022"/>
    <x v="67"/>
    <s v="Almacen Hoyada*"/>
    <s v="N/A"/>
    <x v="4"/>
    <n v="22306"/>
    <n v="4"/>
    <n v="0"/>
    <n v="0"/>
    <s v="SACAPUNTA METÁLICO"/>
    <n v="16"/>
    <n v="0"/>
    <n v="0"/>
    <n v="0"/>
  </r>
  <r>
    <n v="202002808"/>
    <s v="18/5/2022"/>
    <x v="67"/>
    <s v="Almacen Hoyada*"/>
    <s v="N/A"/>
    <x v="4"/>
    <n v="11853"/>
    <n v="48"/>
    <n v="0"/>
    <n v="0"/>
    <s v="PAPEL DE SEDA X UND. COLORES VARIADOS PRODIMAR OK"/>
    <n v="16"/>
    <n v="0"/>
    <n v="0"/>
    <n v="0"/>
  </r>
  <r>
    <n v="202002808"/>
    <s v="18/5/2022"/>
    <x v="67"/>
    <s v="Almacen Hoyada*"/>
    <s v="N/A"/>
    <x v="4"/>
    <n v="11954"/>
    <n v="24"/>
    <n v="0"/>
    <n v="0"/>
    <s v="PAPEL CREPE X UND.  COLORES VARIADOS PRODIMAR OK"/>
    <n v="16"/>
    <n v="0"/>
    <n v="0"/>
    <n v="0"/>
  </r>
  <r>
    <n v="202002808"/>
    <s v="18/5/2022"/>
    <x v="67"/>
    <s v="Almacen Hoyada*"/>
    <s v="N/A"/>
    <x v="4"/>
    <n v="8379"/>
    <n v="28"/>
    <n v="0"/>
    <n v="0"/>
    <s v="FOAMI TAMAÑO CARTA COLORES VARIADOS"/>
    <n v="16"/>
    <n v="0"/>
    <n v="0"/>
    <n v="0"/>
  </r>
  <r>
    <n v="202002808"/>
    <s v="18/5/2022"/>
    <x v="67"/>
    <s v="Almacen Hoyada*"/>
    <s v="N/A"/>
    <x v="4"/>
    <n v="21046"/>
    <n v="27"/>
    <n v="0"/>
    <n v="0"/>
    <s v="FOAMI T/CARTA ESCARCHADO COLORES VARIADOS"/>
    <n v="16"/>
    <n v="0"/>
    <n v="0"/>
    <n v="0"/>
  </r>
  <r>
    <n v="202002808"/>
    <s v="18/5/2022"/>
    <x v="67"/>
    <s v="Almacen Hoyada*"/>
    <s v="N/A"/>
    <x v="4"/>
    <n v="9307"/>
    <n v="2"/>
    <n v="31046.400000000001"/>
    <n v="62092.800000000003"/>
    <s v="TIJERA ESCOLAR PUNTA ROMA"/>
    <n v="16"/>
    <n v="0"/>
    <n v="0"/>
    <n v="62092.800000000003"/>
  </r>
  <r>
    <n v="202002808"/>
    <s v="18/5/2022"/>
    <x v="67"/>
    <s v="Almacen Hoyada*"/>
    <s v="N/A"/>
    <x v="4"/>
    <n v="23287"/>
    <n v="3"/>
    <n v="0"/>
    <n v="0"/>
    <s v="LAPIZ DE GRAFITO HB 2 FLOCON"/>
    <n v="16"/>
    <n v="0"/>
    <n v="0"/>
    <n v="0"/>
  </r>
  <r>
    <n v="202002808"/>
    <s v="18/5/2022"/>
    <x v="67"/>
    <s v="Almacen Hoyada*"/>
    <s v="N/A"/>
    <x v="4"/>
    <n v="21991"/>
    <n v="8"/>
    <n v="0"/>
    <n v="0"/>
    <s v="MARCADOR PERMANENTE PUNTA MEDIA GRUESO PRODIMAR"/>
    <n v="16"/>
    <n v="0"/>
    <n v="0"/>
    <n v="0"/>
  </r>
  <r>
    <n v="202002808"/>
    <s v="18/5/2022"/>
    <x v="67"/>
    <s v="Almacen Hoyada*"/>
    <s v="N/A"/>
    <x v="4"/>
    <n v="22636"/>
    <n v="2"/>
    <n v="0"/>
    <n v="0"/>
    <s v="MARCADOR P/PIZARRA PUNTA BALA N/V/A/R"/>
    <n v="16"/>
    <n v="0"/>
    <n v="0"/>
    <n v="0"/>
  </r>
  <r>
    <n v="202002808"/>
    <s v="18/5/2022"/>
    <x v="67"/>
    <s v="Almacen Hoyada*"/>
    <s v="N/A"/>
    <x v="4"/>
    <n v="20930"/>
    <n v="3"/>
    <n v="0"/>
    <n v="0"/>
    <s v="PEGA EN BARRA 9GR O.K."/>
    <n v="16"/>
    <n v="0"/>
    <n v="0"/>
    <n v="0"/>
  </r>
  <r>
    <n v="202002808"/>
    <s v="18/5/2022"/>
    <x v="67"/>
    <s v="Almacen Hoyada*"/>
    <s v="N/A"/>
    <x v="4"/>
    <n v="21759"/>
    <n v="2"/>
    <n v="0"/>
    <n v="0"/>
    <s v="SILICON LIQUIDO 30ML O.K"/>
    <n v="16"/>
    <n v="0"/>
    <n v="0"/>
    <n v="0"/>
  </r>
  <r>
    <n v="202002808"/>
    <s v="18/5/2022"/>
    <x v="67"/>
    <s v="Almacen Hoyada*"/>
    <s v="N/A"/>
    <x v="4"/>
    <n v="14071"/>
    <n v="3"/>
    <n v="0"/>
    <n v="0"/>
    <s v="SILICONA LIQUIDA 30ML UNIVERSAL"/>
    <n v="16"/>
    <n v="0"/>
    <n v="0"/>
    <n v="0"/>
  </r>
  <r>
    <n v="202002808"/>
    <s v="18/5/2022"/>
    <x v="67"/>
    <s v="Almacen Hoyada*"/>
    <s v="N/A"/>
    <x v="4"/>
    <n v="22637"/>
    <n v="2"/>
    <n v="0"/>
    <n v="0"/>
    <s v="PEGA BLANCA POINTER 60GR"/>
    <n v="16"/>
    <n v="0"/>
    <n v="0"/>
    <n v="0"/>
  </r>
  <r>
    <n v="202002808"/>
    <s v="18/5/2022"/>
    <x v="67"/>
    <s v="Almacen Hoyada*"/>
    <s v="N/A"/>
    <x v="4"/>
    <n v="14411"/>
    <n v="3"/>
    <n v="0"/>
    <n v="0"/>
    <s v="PEGA BLANCA 60G WHITE GRAFF GLUE"/>
    <n v="16"/>
    <n v="0"/>
    <n v="0"/>
    <n v="0"/>
  </r>
  <r>
    <n v="202002808"/>
    <s v="18/5/2022"/>
    <x v="67"/>
    <s v="Almacen Hoyada*"/>
    <s v="N/A"/>
    <x v="4"/>
    <n v="22638"/>
    <n v="3"/>
    <n v="0"/>
    <n v="0"/>
    <s v="PEGA BLANCA WHITE CRAFT GLUE 40GR"/>
    <n v="16"/>
    <n v="0"/>
    <n v="0"/>
    <n v="0"/>
  </r>
  <r>
    <n v="202002808"/>
    <s v="18/5/2022"/>
    <x v="67"/>
    <s v="Almacen Hoyada*"/>
    <s v="N/A"/>
    <x v="4"/>
    <n v="23288"/>
    <n v="3"/>
    <n v="0"/>
    <n v="0"/>
    <s v="PEGA EN BARRA POINTER 21GR"/>
    <n v="0"/>
    <n v="0"/>
    <n v="0"/>
    <n v="0"/>
  </r>
  <r>
    <n v="202002808"/>
    <s v="18/5/2022"/>
    <x v="67"/>
    <s v="Almacen Hoyada*"/>
    <s v="N/A"/>
    <x v="4"/>
    <n v="21793"/>
    <n v="1"/>
    <n v="0"/>
    <n v="0"/>
    <s v="PINTURA AL FRIO COLORES VARIADOS BLACKCOLOR"/>
    <n v="16"/>
    <n v="0"/>
    <n v="0"/>
    <n v="0"/>
  </r>
  <r>
    <n v="202002808"/>
    <s v="18/5/2022"/>
    <x v="67"/>
    <s v="Almacen Hoyada*"/>
    <s v="N/A"/>
    <x v="4"/>
    <n v="21793"/>
    <n v="1"/>
    <n v="0"/>
    <n v="0"/>
    <s v="PINTURA AL FRIO COLORES VARIADOS BLACKCOLOR"/>
    <n v="16"/>
    <n v="0"/>
    <n v="0"/>
    <n v="0"/>
  </r>
  <r>
    <n v="202002808"/>
    <s v="18/5/2022"/>
    <x v="67"/>
    <s v="Almacen Hoyada*"/>
    <s v="N/A"/>
    <x v="4"/>
    <n v="21793"/>
    <n v="1"/>
    <n v="0"/>
    <n v="0"/>
    <s v="PINTURA AL FRIO COLORES VARIADOS BLACKCOLOR"/>
    <n v="16"/>
    <n v="0"/>
    <n v="0"/>
    <n v="0"/>
  </r>
  <r>
    <n v="202002808"/>
    <s v="18/5/2022"/>
    <x v="67"/>
    <s v="Almacen Hoyada*"/>
    <s v="N/A"/>
    <x v="4"/>
    <n v="21793"/>
    <n v="2"/>
    <n v="0"/>
    <n v="0"/>
    <s v="PINTURA AL FRIO COLORES VARIADOS BLACKCOLOR"/>
    <n v="16"/>
    <n v="0"/>
    <n v="0"/>
    <n v="0"/>
  </r>
  <r>
    <n v="202002808"/>
    <s v="18/5/2022"/>
    <x v="67"/>
    <s v="Almacen Hoyada*"/>
    <s v="N/A"/>
    <x v="4"/>
    <n v="21793"/>
    <n v="1"/>
    <n v="0"/>
    <n v="0"/>
    <s v="PINTURA AL FRIO COLORES VARIADOS BLACKCOLOR"/>
    <n v="16"/>
    <n v="0"/>
    <n v="0"/>
    <n v="0"/>
  </r>
  <r>
    <n v="202002808"/>
    <s v="18/5/2022"/>
    <x v="67"/>
    <s v="Almacen Hoyada*"/>
    <s v="N/A"/>
    <x v="4"/>
    <n v="21793"/>
    <n v="1"/>
    <n v="0"/>
    <n v="0"/>
    <s v="PINTURA AL FRIO COLORES VARIADOS BLACKCOLOR"/>
    <n v="16"/>
    <n v="0"/>
    <n v="0"/>
    <n v="0"/>
  </r>
  <r>
    <n v="202002808"/>
    <s v="18/5/2022"/>
    <x v="67"/>
    <s v="Almacen Hoyada*"/>
    <s v="N/A"/>
    <x v="4"/>
    <n v="21345"/>
    <n v="8"/>
    <n v="0"/>
    <n v="0"/>
    <s v="CAJITA DE REGALO ARMABLE PEQ"/>
    <n v="16"/>
    <n v="0"/>
    <n v="0"/>
    <n v="0"/>
  </r>
  <r>
    <n v="202002808"/>
    <s v="18/5/2022"/>
    <x v="67"/>
    <s v="Almacen Hoyada*"/>
    <s v="N/A"/>
    <x v="4"/>
    <n v="21346"/>
    <n v="3"/>
    <n v="0"/>
    <n v="0"/>
    <s v="CAJITA DE REGALO ARMABLE MEDIANA"/>
    <n v="16"/>
    <n v="0"/>
    <n v="0"/>
    <n v="0"/>
  </r>
  <r>
    <n v="202002808"/>
    <s v="18/5/2022"/>
    <x v="67"/>
    <s v="Almacen Hoyada*"/>
    <s v="N/A"/>
    <x v="4"/>
    <n v="23200"/>
    <n v="7"/>
    <n v="0"/>
    <n v="0"/>
    <s v="CADENA CON PENDULO"/>
    <n v="16"/>
    <n v="0"/>
    <n v="0"/>
    <n v="0"/>
  </r>
  <r>
    <n v="202002808"/>
    <s v="18/5/2022"/>
    <x v="67"/>
    <s v="Almacen Hoyada*"/>
    <s v="N/A"/>
    <x v="4"/>
    <n v="22295"/>
    <n v="3"/>
    <n v="0"/>
    <n v="0"/>
    <s v="MINI LAMPARA LEP PARA UÑAS"/>
    <n v="16"/>
    <n v="0"/>
    <n v="0"/>
    <n v="0"/>
  </r>
  <r>
    <n v="202002808"/>
    <s v="18/5/2022"/>
    <x v="67"/>
    <s v="Almacen Hoyada*"/>
    <s v="N/A"/>
    <x v="4"/>
    <n v="23289"/>
    <n v="2"/>
    <n v="0"/>
    <n v="0"/>
    <s v="PINCEL PARA POLY GEL"/>
    <n v="0"/>
    <n v="0"/>
    <n v="0"/>
    <n v="0"/>
  </r>
  <r>
    <n v="202002808"/>
    <s v="18/5/2022"/>
    <x v="67"/>
    <s v="Almacen Hoyada*"/>
    <s v="N/A"/>
    <x v="4"/>
    <n v="23290"/>
    <n v="2"/>
    <n v="0"/>
    <n v="0"/>
    <s v="PINCEL PARA RESINA NRO 12"/>
    <n v="16"/>
    <n v="0"/>
    <n v="0"/>
    <n v="0"/>
  </r>
  <r>
    <n v="202002808"/>
    <s v="18/5/2022"/>
    <x v="67"/>
    <s v="Almacen Hoyada*"/>
    <s v="N/A"/>
    <x v="4"/>
    <n v="23291"/>
    <n v="2"/>
    <n v="0"/>
    <n v="0"/>
    <s v="PINCEL ACRILICO DE MADERA"/>
    <n v="16"/>
    <n v="0"/>
    <n v="0"/>
    <n v="0"/>
  </r>
  <r>
    <n v="202002808"/>
    <s v="18/5/2022"/>
    <x v="67"/>
    <s v="Almacen Hoyada*"/>
    <s v="N/A"/>
    <x v="4"/>
    <n v="21010"/>
    <n v="6"/>
    <n v="0"/>
    <n v="0"/>
    <s v="UÑAS DESIGN NAIL POSTISAS"/>
    <n v="16"/>
    <n v="0"/>
    <n v="0"/>
    <n v="0"/>
  </r>
  <r>
    <n v="202002808"/>
    <s v="18/5/2022"/>
    <x v="67"/>
    <s v="Almacen Hoyada*"/>
    <s v="N/A"/>
    <x v="4"/>
    <n v="23292"/>
    <n v="4"/>
    <n v="0"/>
    <n v="0"/>
    <s v="UÑAS COFFIN X100 UNID"/>
    <n v="0"/>
    <n v="0"/>
    <n v="0"/>
    <n v="0"/>
  </r>
  <r>
    <n v="202002808"/>
    <s v="18/5/2022"/>
    <x v="67"/>
    <s v="Almacen Hoyada*"/>
    <s v="N/A"/>
    <x v="4"/>
    <n v="22411"/>
    <n v="8"/>
    <n v="0"/>
    <n v="0"/>
    <s v="ESMALTE SEMIPERMANENTE MONBRAY 10ML"/>
    <n v="16"/>
    <n v="0"/>
    <n v="0"/>
    <n v="0"/>
  </r>
  <r>
    <n v="202002808"/>
    <s v="18/5/2022"/>
    <x v="67"/>
    <s v="Almacen Hoyada*"/>
    <s v="N/A"/>
    <x v="4"/>
    <n v="21763"/>
    <n v="5"/>
    <n v="0"/>
    <n v="0"/>
    <s v="ESMALTE SEMIPERMANENTE LIDIA"/>
    <n v="16"/>
    <n v="0"/>
    <n v="0"/>
    <n v="0"/>
  </r>
  <r>
    <n v="202002808"/>
    <s v="18/5/2022"/>
    <x v="67"/>
    <s v="Almacen Hoyada*"/>
    <s v="N/A"/>
    <x v="4"/>
    <n v="308"/>
    <n v="6"/>
    <n v="5.81"/>
    <n v="34.86"/>
    <s v="ESMALTE ENDURECEDOR 14 ML VARIADOS  VALMY"/>
    <n v="16"/>
    <n v="0"/>
    <n v="0"/>
    <n v="34.86"/>
  </r>
  <r>
    <n v="202002808"/>
    <s v="18/5/2022"/>
    <x v="67"/>
    <s v="Almacen Hoyada*"/>
    <s v="N/A"/>
    <x v="4"/>
    <n v="22914"/>
    <n v="7"/>
    <n v="0"/>
    <n v="0"/>
    <s v="GEL M&amp;Y TOP COAT DE UÑAS"/>
    <n v="16"/>
    <n v="0"/>
    <n v="0"/>
    <n v="0"/>
  </r>
  <r>
    <n v="202002808"/>
    <s v="18/5/2022"/>
    <x v="67"/>
    <s v="Almacen Hoyada*"/>
    <s v="N/A"/>
    <x v="4"/>
    <n v="21812"/>
    <n v="3"/>
    <n v="0"/>
    <n v="0"/>
    <s v="BRILLO SUPER CRISTAL 15ML"/>
    <n v="16"/>
    <n v="0"/>
    <n v="0"/>
    <n v="0"/>
  </r>
  <r>
    <n v="202002808"/>
    <s v="18/5/2022"/>
    <x v="67"/>
    <s v="Almacen Hoyada*"/>
    <s v="N/A"/>
    <x v="4"/>
    <n v="21810"/>
    <n v="6"/>
    <n v="0"/>
    <n v="0"/>
    <s v="ESMALTE BRILLANTE BODY PHILOSOPHY"/>
    <n v="16"/>
    <n v="0"/>
    <n v="0"/>
    <n v="0"/>
  </r>
  <r>
    <n v="202002808"/>
    <s v="18/5/2022"/>
    <x v="67"/>
    <s v="Almacen Hoyada*"/>
    <s v="N/A"/>
    <x v="4"/>
    <n v="22299"/>
    <n v="6"/>
    <n v="0"/>
    <n v="0"/>
    <s v="ESMALTE BRILLO COLOR BODY PHILOSOPHY"/>
    <n v="16"/>
    <n v="0"/>
    <n v="0"/>
    <n v="0"/>
  </r>
  <r>
    <n v="202002808"/>
    <s v="18/5/2022"/>
    <x v="67"/>
    <s v="Almacen Hoyada*"/>
    <s v="N/A"/>
    <x v="4"/>
    <n v="22915"/>
    <n v="5"/>
    <n v="0"/>
    <n v="0"/>
    <s v="ESMALTE DE UÑAS 25ML LA CHINA"/>
    <n v="16"/>
    <n v="0"/>
    <n v="0"/>
    <n v="0"/>
  </r>
  <r>
    <n v="202002808"/>
    <s v="18/5/2022"/>
    <x v="67"/>
    <s v="Almacen Hoyada*"/>
    <s v="N/A"/>
    <x v="4"/>
    <n v="308"/>
    <n v="11"/>
    <n v="5.81"/>
    <n v="63.91"/>
    <s v="ESMALTE ENDURECEDOR 14 ML VARIADOS  VALMY"/>
    <n v="16"/>
    <n v="0"/>
    <n v="0"/>
    <n v="63.91"/>
  </r>
  <r>
    <n v="202002808"/>
    <s v="18/5/2022"/>
    <x v="67"/>
    <s v="Almacen Hoyada*"/>
    <s v="N/A"/>
    <x v="4"/>
    <n v="18212"/>
    <n v="6"/>
    <n v="0"/>
    <n v="0"/>
    <s v="STIKER ETIQUETA PARA UÑAS JOYFUL NAIL FORMAS VARIADAS."/>
    <n v="16"/>
    <n v="0"/>
    <n v="0"/>
    <n v="0"/>
  </r>
  <r>
    <n v="202002809"/>
    <s v="18/5/2022"/>
    <x v="68"/>
    <s v="Almacen Hoyada*"/>
    <s v="N/A"/>
    <x v="1"/>
    <n v="473"/>
    <n v="2.2000000000000002"/>
    <n v="9360"/>
    <n v="20592"/>
    <s v="PAN DE HAMBURGUESA Y PERRO POR KG"/>
    <n v="16"/>
    <n v="0"/>
    <n v="0"/>
    <n v="20592"/>
  </r>
  <r>
    <n v="202002809"/>
    <s v="18/5/2022"/>
    <x v="68"/>
    <s v="Almacen Hoyada*"/>
    <s v="N/A"/>
    <x v="1"/>
    <n v="13676"/>
    <n v="4"/>
    <n v="2.5"/>
    <n v="10"/>
    <s v="COMBO PAN PIÑITA"/>
    <n v="16"/>
    <n v="0"/>
    <n v="0"/>
    <n v="10"/>
  </r>
  <r>
    <n v="202002809"/>
    <s v="18/5/2022"/>
    <x v="68"/>
    <s v="Almacen Hoyada*"/>
    <s v="N/A"/>
    <x v="1"/>
    <n v="418"/>
    <n v="50"/>
    <n v="0"/>
    <n v="0"/>
    <s v="TORTA DE PAN"/>
    <n v="16"/>
    <n v="0"/>
    <n v="0"/>
    <n v="0"/>
  </r>
  <r>
    <n v="202002809"/>
    <s v="18/5/2022"/>
    <x v="68"/>
    <s v="Almacen Hoyada*"/>
    <s v="N/A"/>
    <x v="1"/>
    <n v="4389"/>
    <n v="6"/>
    <n v="5.52"/>
    <n v="33.119999999999997"/>
    <s v="COMBO DE PAN DE PERRO 16 UND"/>
    <n v="16"/>
    <n v="0"/>
    <n v="0"/>
    <n v="33.119999999999997"/>
  </r>
  <r>
    <n v="202002809"/>
    <s v="18/5/2022"/>
    <x v="68"/>
    <s v="Almacen Hoyada*"/>
    <s v="N/A"/>
    <x v="1"/>
    <n v="13677"/>
    <n v="15"/>
    <n v="3.7"/>
    <n v="55.5"/>
    <s v="COMBO 3 PANES SEMI DULCE"/>
    <n v="16"/>
    <n v="0"/>
    <n v="0"/>
    <n v="55.5"/>
  </r>
  <r>
    <n v="202002809"/>
    <s v="18/5/2022"/>
    <x v="68"/>
    <s v="Almacen Hoyada*"/>
    <s v="N/A"/>
    <x v="1"/>
    <n v="4598"/>
    <n v="20"/>
    <n v="0"/>
    <n v="0"/>
    <s v="COMBO DE 4 PANES CAMPESINITO"/>
    <n v="0"/>
    <n v="0"/>
    <n v="0"/>
    <n v="0"/>
  </r>
  <r>
    <n v="202002811"/>
    <s v="18/5/2022"/>
    <x v="69"/>
    <s v="Almacen Hoyada*"/>
    <s v="N/A"/>
    <x v="0"/>
    <n v="1973"/>
    <n v="25.8"/>
    <n v="42.62"/>
    <n v="1099.596"/>
    <s v="BISTEK CARNE PRIMERA KG"/>
    <n v="0"/>
    <n v="0"/>
    <n v="0"/>
    <n v="1099.596"/>
  </r>
  <r>
    <n v="202002811"/>
    <s v="18/5/2022"/>
    <x v="69"/>
    <s v="Almacen Hoyada*"/>
    <s v="N/A"/>
    <x v="0"/>
    <n v="1987"/>
    <n v="20.399999999999999"/>
    <n v="0"/>
    <n v="0"/>
    <s v="CHORIZO MIXTO AJO Y AHUM (CARNICO)"/>
    <n v="0"/>
    <n v="0"/>
    <n v="0"/>
    <n v="0"/>
  </r>
  <r>
    <n v="202002811"/>
    <s v="18/5/2022"/>
    <x v="69"/>
    <s v="Almacen Hoyada*"/>
    <s v="N/A"/>
    <x v="0"/>
    <n v="1852"/>
    <n v="23"/>
    <n v="0"/>
    <n v="0"/>
    <s v="MOLIDA ECONOMICA KG"/>
    <n v="0"/>
    <n v="0"/>
    <n v="0"/>
    <n v="0"/>
  </r>
  <r>
    <n v="202002811"/>
    <s v="18/5/2022"/>
    <x v="69"/>
    <s v="Almacen Hoyada*"/>
    <s v="N/A"/>
    <x v="0"/>
    <n v="1986"/>
    <n v="23.6"/>
    <n v="211976.98"/>
    <n v="5002656.7280000001"/>
    <s v="PATAS DE POLLO KG"/>
    <n v="0"/>
    <n v="0"/>
    <n v="0"/>
    <n v="5002656.7280000001"/>
  </r>
  <r>
    <n v="202002811"/>
    <s v="18/5/2022"/>
    <x v="69"/>
    <s v="Almacen Hoyada*"/>
    <s v="N/A"/>
    <x v="0"/>
    <n v="1887"/>
    <n v="14.4"/>
    <n v="494612.98"/>
    <n v="7122426.9119999995"/>
    <s v="MOLLEJA DE POLLO KG"/>
    <n v="0"/>
    <n v="0"/>
    <n v="0"/>
    <n v="7122426.9119999995"/>
  </r>
  <r>
    <n v="202002811"/>
    <s v="18/5/2022"/>
    <x v="69"/>
    <s v="Almacen Hoyada*"/>
    <s v="N/A"/>
    <x v="0"/>
    <n v="1947"/>
    <n v="25.2"/>
    <n v="494612.98"/>
    <n v="12464247.096000001"/>
    <s v="HIGADO DE POLLO KG"/>
    <n v="0"/>
    <n v="0"/>
    <n v="0"/>
    <n v="12464247.096000001"/>
  </r>
  <r>
    <n v="202002811"/>
    <s v="18/5/2022"/>
    <x v="69"/>
    <s v="Almacen Hoyada*"/>
    <s v="N/A"/>
    <x v="0"/>
    <n v="5149"/>
    <n v="21.4"/>
    <n v="706854"/>
    <n v="15126675.6"/>
    <s v="ALAS DE POLLO KG"/>
    <n v="0"/>
    <n v="0"/>
    <n v="0"/>
    <n v="15126675.6"/>
  </r>
  <r>
    <n v="202002811"/>
    <s v="18/5/2022"/>
    <x v="69"/>
    <s v="Almacen Hoyada*"/>
    <s v="N/A"/>
    <x v="0"/>
    <n v="5148"/>
    <n v="21"/>
    <n v="8.7799999999999994"/>
    <n v="184.38"/>
    <s v="MUSLO DE POLLO KG."/>
    <n v="0"/>
    <n v="0"/>
    <n v="0"/>
    <n v="184.38"/>
  </r>
  <r>
    <n v="202002811"/>
    <s v="18/5/2022"/>
    <x v="69"/>
    <s v="Almacen Hoyada*"/>
    <s v="N/A"/>
    <x v="0"/>
    <n v="22049"/>
    <n v="48"/>
    <n v="0"/>
    <n v="0"/>
    <s v="MORTADELA DE POLLO DON RAMON 900 GR"/>
    <n v="0"/>
    <n v="0"/>
    <n v="0"/>
    <n v="0"/>
  </r>
  <r>
    <n v="202002811"/>
    <s v="18/5/2022"/>
    <x v="69"/>
    <s v="Almacen Hoyada*"/>
    <s v="N/A"/>
    <x v="0"/>
    <n v="3754"/>
    <n v="30"/>
    <n v="724978.46"/>
    <n v="21749353.800000001"/>
    <s v="MORTADELA ESPECIAL DE POLLO 1 KG LO MIO"/>
    <n v="0"/>
    <n v="0"/>
    <n v="0"/>
    <n v="21749353.800000001"/>
  </r>
  <r>
    <n v="202002811"/>
    <s v="18/5/2022"/>
    <x v="69"/>
    <s v="Almacen Hoyada*"/>
    <s v="N/A"/>
    <x v="0"/>
    <n v="1781"/>
    <n v="47.2"/>
    <n v="861517.78"/>
    <n v="40663639.215999998"/>
    <s v="SALCHICHA POLLO WIENER PRODALVA KG"/>
    <n v="0"/>
    <n v="0"/>
    <n v="0"/>
    <n v="40663639.215999998"/>
  </r>
  <r>
    <n v="202002811"/>
    <s v="18/5/2022"/>
    <x v="69"/>
    <s v="Almacen Hoyada*"/>
    <s v="N/A"/>
    <x v="0"/>
    <n v="10823"/>
    <n v="40"/>
    <n v="0"/>
    <n v="0"/>
    <s v="SUERO DE LECHE 910 GR CREMOSO LA DIVINA PASTORA"/>
    <n v="0"/>
    <n v="0"/>
    <n v="0"/>
    <n v="0"/>
  </r>
  <r>
    <n v="202002812"/>
    <s v="18/5/2022"/>
    <x v="70"/>
    <s v="Almacen Hoyada*"/>
    <s v="N/A"/>
    <x v="0"/>
    <n v="2227"/>
    <n v="360"/>
    <n v="5.95"/>
    <n v="2142"/>
    <s v="HUEVOS 1/2 CARTON"/>
    <n v="0"/>
    <n v="0"/>
    <n v="0"/>
    <n v="2142"/>
  </r>
  <r>
    <n v="202002813"/>
    <s v="18/5/2022"/>
    <x v="71"/>
    <s v="Almacen Hoyada*"/>
    <s v="N/A"/>
    <x v="0"/>
    <n v="10736"/>
    <n v="32"/>
    <n v="0"/>
    <n v="0"/>
    <s v="PAPITAS FRITAS CHIC´S 600GR"/>
    <n v="16"/>
    <n v="0"/>
    <n v="0"/>
    <n v="0"/>
  </r>
  <r>
    <n v="202002813"/>
    <s v="18/5/2022"/>
    <x v="71"/>
    <s v="Almacen Hoyada*"/>
    <s v="N/A"/>
    <x v="0"/>
    <n v="6901"/>
    <n v="100"/>
    <n v="384000"/>
    <n v="38400000"/>
    <s v="HARINA DE TRIGO DOÑA MARIA 1KG."/>
    <n v="0"/>
    <n v="0"/>
    <n v="0"/>
    <n v="38400000"/>
  </r>
  <r>
    <n v="202002813"/>
    <s v="18/5/2022"/>
    <x v="71"/>
    <s v="Almacen Hoyada*"/>
    <s v="N/A"/>
    <x v="0"/>
    <n v="20941"/>
    <n v="24"/>
    <n v="0"/>
    <n v="0"/>
    <s v="LECHE DESCREMADA 1 LT UHT NATULAC"/>
    <n v="0"/>
    <n v="0"/>
    <n v="0"/>
    <n v="0"/>
  </r>
  <r>
    <n v="202002813"/>
    <s v="18/5/2022"/>
    <x v="71"/>
    <s v="Almacen Hoyada*"/>
    <s v="N/A"/>
    <x v="0"/>
    <n v="21068"/>
    <n v="24"/>
    <n v="0"/>
    <n v="0"/>
    <s v="LECHE ENTERA 1 LT UHT NATULAC"/>
    <n v="0"/>
    <n v="0"/>
    <n v="0"/>
    <n v="0"/>
  </r>
  <r>
    <n v="202002813"/>
    <s v="18/5/2022"/>
    <x v="71"/>
    <s v="Almacen Hoyada*"/>
    <s v="N/A"/>
    <x v="0"/>
    <n v="3248"/>
    <n v="12"/>
    <n v="0"/>
    <n v="0"/>
    <s v="NECTAR DE MANZANA 1LTS NATULAC"/>
    <n v="16"/>
    <n v="0"/>
    <n v="0"/>
    <n v="0"/>
  </r>
  <r>
    <n v="202002813"/>
    <s v="18/5/2022"/>
    <x v="71"/>
    <s v="Almacen Hoyada*"/>
    <s v="N/A"/>
    <x v="0"/>
    <n v="8584"/>
    <n v="12"/>
    <n v="0"/>
    <n v="0"/>
    <s v="JUGO 1 LT PERA UHT NATULAC"/>
    <n v="16"/>
    <n v="0"/>
    <n v="0"/>
    <n v="0"/>
  </r>
  <r>
    <n v="202002810"/>
    <s v="18/5/2022"/>
    <x v="72"/>
    <s v="INSUMOS"/>
    <s v="N/A"/>
    <x v="1"/>
    <n v="3346"/>
    <n v="2"/>
    <n v="19980"/>
    <n v="39960"/>
    <s v="ENVOPLAST 1500 METROS (PROVEDURIA)"/>
    <n v="16"/>
    <n v="0"/>
    <n v="0"/>
    <n v="39960"/>
  </r>
  <r>
    <n v="202002810"/>
    <s v="18/5/2022"/>
    <x v="72"/>
    <s v="INSUMOS"/>
    <s v="N/A"/>
    <x v="1"/>
    <n v="10025"/>
    <n v="32"/>
    <n v="5.86"/>
    <n v="187.52"/>
    <s v="ROLLOS DE BALANZAS  UND USO INT"/>
    <n v="16"/>
    <n v="0"/>
    <n v="0"/>
    <n v="187.52"/>
  </r>
  <r>
    <n v="202002810"/>
    <s v="18/5/2022"/>
    <x v="72"/>
    <s v="INSUMOS"/>
    <s v="N/A"/>
    <x v="1"/>
    <n v="16092"/>
    <n v="25"/>
    <n v="4.42"/>
    <n v="110.5"/>
    <s v="ROLLO DE IMPRESORA FISCAL UND USO INT"/>
    <n v="16"/>
    <n v="0"/>
    <n v="0"/>
    <n v="110.5"/>
  </r>
  <r>
    <n v="202002815"/>
    <s v="19/5/2022"/>
    <x v="73"/>
    <s v="Almacen Hoyada*"/>
    <s v="N/A"/>
    <x v="3"/>
    <n v="2863"/>
    <n v="6"/>
    <n v="224535.78"/>
    <n v="1347214.68"/>
    <s v="REFRESCO 1.5LT PEPSI-COLA"/>
    <n v="16"/>
    <n v="0"/>
    <n v="0"/>
    <n v="1347214.68"/>
  </r>
  <r>
    <n v="202002815"/>
    <s v="19/5/2022"/>
    <x v="73"/>
    <s v="Almacen Hoyada*"/>
    <s v="N/A"/>
    <x v="3"/>
    <n v="911"/>
    <n v="6"/>
    <n v="0.19"/>
    <n v="1.1399999999999999"/>
    <s v="REFRESCO 1.5LT 7UP"/>
    <n v="16"/>
    <n v="0"/>
    <n v="0"/>
    <n v="1.1399999999999999"/>
  </r>
  <r>
    <n v="202002815"/>
    <s v="19/5/2022"/>
    <x v="73"/>
    <s v="Almacen Hoyada*"/>
    <s v="N/A"/>
    <x v="3"/>
    <n v="913"/>
    <n v="12"/>
    <n v="317703.73"/>
    <n v="3812444.76"/>
    <s v="PROMOCION DE FIN DE SEMANAN PEPSI 2 LT SABOR ORIGINAL"/>
    <n v="0"/>
    <n v="0"/>
    <n v="0"/>
    <n v="3812444.76"/>
  </r>
  <r>
    <n v="202002815"/>
    <s v="19/5/2022"/>
    <x v="73"/>
    <s v="Almacen Hoyada*"/>
    <s v="N/A"/>
    <x v="3"/>
    <n v="850"/>
    <n v="24"/>
    <n v="0"/>
    <n v="0"/>
    <s v="AGUA MINERAL LIBRE DE SODIO 355ML MINALBA."/>
    <n v="0"/>
    <n v="0"/>
    <n v="0"/>
    <n v="0"/>
  </r>
  <r>
    <n v="202002815"/>
    <s v="19/5/2022"/>
    <x v="73"/>
    <s v="Almacen Hoyada*"/>
    <s v="N/A"/>
    <x v="3"/>
    <n v="884"/>
    <n v="24"/>
    <n v="64733.11"/>
    <n v="1553594.64"/>
    <s v="AGUA MINERAL LIBRE DE SODIO 1.5LTS MINALBA"/>
    <n v="0"/>
    <n v="0"/>
    <n v="0"/>
    <n v="1553594.64"/>
  </r>
  <r>
    <n v="202002815"/>
    <s v="19/5/2022"/>
    <x v="73"/>
    <s v="Almacen Hoyada*"/>
    <s v="N/A"/>
    <x v="3"/>
    <n v="1624"/>
    <n v="24"/>
    <n v="103020.13"/>
    <n v="2472483.12"/>
    <s v="JUGO DURAZNO 250ML YUKERY BOTELLA"/>
    <n v="16"/>
    <n v="0"/>
    <n v="0"/>
    <n v="2472483.12"/>
  </r>
  <r>
    <n v="202002815"/>
    <s v="19/5/2022"/>
    <x v="73"/>
    <s v="Almacen Hoyada*"/>
    <s v="N/A"/>
    <x v="3"/>
    <n v="3876"/>
    <n v="48"/>
    <n v="405260.28"/>
    <n v="19452493.440000001"/>
    <s v="YUKY-PAK 250 ML DURAZNO"/>
    <n v="16"/>
    <n v="0"/>
    <n v="0"/>
    <n v="19452493.440000001"/>
  </r>
  <r>
    <n v="202002815"/>
    <s v="19/5/2022"/>
    <x v="73"/>
    <s v="Almacen Hoyada*"/>
    <s v="N/A"/>
    <x v="3"/>
    <n v="6300"/>
    <n v="6"/>
    <n v="372313.02"/>
    <n v="2233878.12"/>
    <s v="TE 1.5 LT DURAZNO LIPTON"/>
    <n v="16"/>
    <n v="0"/>
    <n v="0"/>
    <n v="2233878.12"/>
  </r>
  <r>
    <n v="202002815"/>
    <s v="19/5/2022"/>
    <x v="73"/>
    <s v="Almacen Hoyada*"/>
    <s v="N/A"/>
    <x v="3"/>
    <n v="18851"/>
    <n v="30"/>
    <n v="0"/>
    <n v="0"/>
    <s v="PEPSI 1.25ML VIDRIO VENTA CON BOTELLA"/>
    <n v="16"/>
    <n v="0"/>
    <n v="0"/>
    <n v="0"/>
  </r>
  <r>
    <n v="202002816"/>
    <s v="19/5/2022"/>
    <x v="74"/>
    <s v="Almacen Hoyada*"/>
    <s v="N/A"/>
    <x v="3"/>
    <n v="6357"/>
    <n v="6"/>
    <n v="0.24"/>
    <n v="1.44"/>
    <s v="REFRESCO 1.5LT GOLDEN PIÑA"/>
    <n v="16"/>
    <n v="0"/>
    <n v="0"/>
    <n v="1.44"/>
  </r>
  <r>
    <n v="202002816"/>
    <s v="19/5/2022"/>
    <x v="74"/>
    <s v="Almacen Hoyada*"/>
    <s v="N/A"/>
    <x v="3"/>
    <n v="1531"/>
    <n v="6"/>
    <n v="0.34"/>
    <n v="2.04"/>
    <s v="REFRESCO 2LT 7UP"/>
    <n v="16"/>
    <n v="0"/>
    <n v="0"/>
    <n v="2.04"/>
  </r>
  <r>
    <n v="202002817"/>
    <s v="19/5/2022"/>
    <x v="75"/>
    <s v="Almacen Hoyada*"/>
    <s v="N/A"/>
    <x v="0"/>
    <n v="19"/>
    <n v="89"/>
    <n v="144900"/>
    <n v="12896100"/>
    <s v="PLATANO KG (EXPRESS 2707,MODELO,EXQUISITECES)"/>
    <n v="0"/>
    <n v="0"/>
    <n v="0"/>
    <n v="12896100"/>
  </r>
  <r>
    <n v="202002817"/>
    <s v="19/5/2022"/>
    <x v="75"/>
    <s v="Almacen Hoyada*"/>
    <s v="N/A"/>
    <x v="0"/>
    <n v="31"/>
    <n v="2"/>
    <n v="217350"/>
    <n v="434700"/>
    <s v="CILANTRO KG"/>
    <n v="0"/>
    <n v="0"/>
    <n v="0"/>
    <n v="434700"/>
  </r>
  <r>
    <n v="202002817"/>
    <s v="19/5/2022"/>
    <x v="75"/>
    <s v="Almacen Hoyada*"/>
    <s v="N/A"/>
    <x v="0"/>
    <n v="7"/>
    <n v="6.6"/>
    <n v="217350"/>
    <n v="1434510"/>
    <s v="CEBOLLIN KG"/>
    <n v="0"/>
    <n v="0"/>
    <n v="0"/>
    <n v="1434510"/>
  </r>
  <r>
    <n v="202002817"/>
    <s v="19/5/2022"/>
    <x v="75"/>
    <s v="Almacen Hoyada*"/>
    <s v="N/A"/>
    <x v="0"/>
    <n v="85"/>
    <n v="13.8"/>
    <n v="265650"/>
    <n v="3665970"/>
    <s v="ZANAHORIA  KG"/>
    <n v="0"/>
    <n v="0"/>
    <n v="0"/>
    <n v="3665970"/>
  </r>
  <r>
    <n v="202002817"/>
    <s v="19/5/2022"/>
    <x v="75"/>
    <s v="Almacen Hoyada*"/>
    <s v="N/A"/>
    <x v="0"/>
    <n v="67"/>
    <n v="3"/>
    <n v="313950"/>
    <n v="941850"/>
    <s v="PIMENTON KG"/>
    <n v="0"/>
    <n v="0"/>
    <n v="0"/>
    <n v="941850"/>
  </r>
  <r>
    <n v="202002817"/>
    <s v="19/5/2022"/>
    <x v="75"/>
    <s v="Almacen Hoyada*"/>
    <s v="N/A"/>
    <x v="0"/>
    <n v="1"/>
    <n v="6.4"/>
    <n v="48300"/>
    <n v="309120"/>
    <s v="AUYAMA KG"/>
    <n v="0"/>
    <n v="0"/>
    <n v="0"/>
    <n v="309120"/>
  </r>
  <r>
    <n v="202002817"/>
    <s v="19/5/2022"/>
    <x v="75"/>
    <s v="Almacen Hoyada*"/>
    <s v="N/A"/>
    <x v="0"/>
    <n v="78"/>
    <n v="18.2"/>
    <n v="386400"/>
    <n v="7032480"/>
    <s v="TOMATE KG."/>
    <n v="0"/>
    <n v="0"/>
    <n v="0"/>
    <n v="7032480"/>
  </r>
  <r>
    <n v="202002817"/>
    <s v="19/5/2022"/>
    <x v="75"/>
    <s v="Almacen Hoyada*"/>
    <s v="N/A"/>
    <x v="0"/>
    <n v="11"/>
    <n v="15"/>
    <n v="265650"/>
    <n v="3984750"/>
    <s v="PAPA KG"/>
    <n v="0"/>
    <n v="0"/>
    <n v="0"/>
    <n v="3984750"/>
  </r>
  <r>
    <n v="202002817"/>
    <s v="19/5/2022"/>
    <x v="75"/>
    <s v="Almacen Hoyada*"/>
    <s v="N/A"/>
    <x v="0"/>
    <n v="4"/>
    <n v="10.199999999999999"/>
    <n v="144900"/>
    <n v="1477980"/>
    <s v="AJI DULCE KG"/>
    <n v="0"/>
    <n v="0"/>
    <n v="0"/>
    <n v="1477980"/>
  </r>
  <r>
    <n v="202002817"/>
    <s v="19/5/2022"/>
    <x v="75"/>
    <s v="Almacen Hoyada*"/>
    <s v="N/A"/>
    <x v="0"/>
    <n v="9"/>
    <n v="19"/>
    <n v="193200"/>
    <n v="3670800"/>
    <s v="CEBOLLA BLANCA KG"/>
    <n v="0"/>
    <n v="0"/>
    <n v="0"/>
    <n v="3670800"/>
  </r>
  <r>
    <n v="202002814"/>
    <s v="19/5/2022"/>
    <x v="76"/>
    <s v="INSUMOS"/>
    <s v="N/A"/>
    <x v="1"/>
    <n v="10569"/>
    <n v="25"/>
    <n v="0"/>
    <n v="0"/>
    <s v="BOLSA 40KG BASURA TRANSPARENTE"/>
    <n v="16"/>
    <n v="0"/>
    <n v="0"/>
    <n v="0"/>
  </r>
  <r>
    <n v="202002814"/>
    <s v="19/5/2022"/>
    <x v="76"/>
    <s v="INSUMOS"/>
    <s v="N/A"/>
    <x v="1"/>
    <n v="5484"/>
    <n v="5"/>
    <n v="0"/>
    <n v="0"/>
    <s v="BANDEJA ANIME (A) PROFUNDA 1X500"/>
    <n v="16"/>
    <n v="0"/>
    <n v="0"/>
    <n v="0"/>
  </r>
  <r>
    <n v="202002814"/>
    <s v="19/5/2022"/>
    <x v="76"/>
    <s v="INSUMOS"/>
    <s v="N/A"/>
    <x v="1"/>
    <n v="4173"/>
    <n v="1"/>
    <n v="0.28999999999999998"/>
    <n v="0.28999999999999998"/>
    <s v="ACEITE DE ONOTO 1LT MODELO"/>
    <n v="16"/>
    <n v="0"/>
    <n v="0"/>
    <n v="0.28999999999999998"/>
  </r>
  <r>
    <n v="202002818"/>
    <s v="20/5/2022"/>
    <x v="77"/>
    <s v="Almacen Hoyada*"/>
    <s v="N/A"/>
    <x v="5"/>
    <n v="8427"/>
    <n v="300"/>
    <n v="0.1"/>
    <n v="30"/>
    <s v="CARAMELOS DETALLADO CHAO MENTAS SURTIDOS SUPER"/>
    <n v="16"/>
    <n v="0"/>
    <n v="0"/>
    <n v="30"/>
  </r>
  <r>
    <n v="202002818"/>
    <s v="20/5/2022"/>
    <x v="77"/>
    <s v="Almacen Hoyada*"/>
    <s v="N/A"/>
    <x v="5"/>
    <n v="8427"/>
    <n v="300"/>
    <n v="0.1"/>
    <n v="30"/>
    <s v="CARAMELOS DETALLADO CHAO MENTAS SURTIDOS SUPER"/>
    <n v="16"/>
    <n v="0"/>
    <n v="0"/>
    <n v="30"/>
  </r>
  <r>
    <n v="202002818"/>
    <s v="20/5/2022"/>
    <x v="77"/>
    <s v="Almacen Hoyada*"/>
    <s v="N/A"/>
    <x v="5"/>
    <n v="6623"/>
    <n v="300"/>
    <n v="0"/>
    <n v="0"/>
    <s v="CARAMELO DETALLADO BIANCHI/BLANCO 4GR"/>
    <n v="16"/>
    <n v="0"/>
    <n v="0"/>
    <n v="0"/>
  </r>
  <r>
    <n v="202002818"/>
    <s v="20/5/2022"/>
    <x v="77"/>
    <s v="Almacen Hoyada*"/>
    <s v="N/A"/>
    <x v="5"/>
    <n v="6624"/>
    <n v="300"/>
    <n v="0"/>
    <n v="0"/>
    <s v="CARAMELO DETALLADO BIANCHI CHOC /AZUL 4GR SUPER"/>
    <n v="16"/>
    <n v="0"/>
    <n v="0"/>
    <n v="0"/>
  </r>
  <r>
    <n v="202002818"/>
    <s v="20/5/2022"/>
    <x v="77"/>
    <s v="Almacen Hoyada*"/>
    <s v="N/A"/>
    <x v="5"/>
    <n v="6626"/>
    <n v="300"/>
    <n v="0"/>
    <n v="0"/>
    <s v="CARAMELO  MINI BUM DETALLADO  COLOMBINA"/>
    <n v="16"/>
    <n v="0"/>
    <n v="0"/>
    <n v="0"/>
  </r>
  <r>
    <n v="202002818"/>
    <s v="20/5/2022"/>
    <x v="77"/>
    <s v="Almacen Hoyada*"/>
    <s v="N/A"/>
    <x v="5"/>
    <n v="6625"/>
    <n v="300"/>
    <n v="0"/>
    <n v="0"/>
    <s v="CARAMELO DETALLADO MASTICABLE SURTIDO   LOKIÑO"/>
    <n v="16"/>
    <n v="0"/>
    <n v="0"/>
    <n v="0"/>
  </r>
  <r>
    <n v="202002818"/>
    <s v="20/5/2022"/>
    <x v="77"/>
    <s v="Almacen Hoyada*"/>
    <s v="N/A"/>
    <x v="5"/>
    <n v="11365"/>
    <n v="36"/>
    <n v="0"/>
    <n v="0"/>
    <s v="BARRA  DE COCO 25GR SUPERCOCO"/>
    <n v="16"/>
    <n v="0"/>
    <n v="0"/>
    <n v="0"/>
  </r>
  <r>
    <n v="202002818"/>
    <s v="20/5/2022"/>
    <x v="77"/>
    <s v="Almacen Hoyada*"/>
    <s v="N/A"/>
    <x v="5"/>
    <n v="6534"/>
    <n v="24"/>
    <n v="0.44"/>
    <n v="10.56"/>
    <s v="CHUPETA BONBON BUM DETALLADA SURTIDA COLOMBINA"/>
    <n v="16"/>
    <n v="0"/>
    <n v="0"/>
    <n v="10.56"/>
  </r>
  <r>
    <n v="202002818"/>
    <s v="20/5/2022"/>
    <x v="77"/>
    <s v="Almacen Hoyada*"/>
    <s v="N/A"/>
    <x v="5"/>
    <n v="6534"/>
    <n v="24"/>
    <n v="0.44"/>
    <n v="10.56"/>
    <s v="CHUPETA BONBON BUM DETALLADA SURTIDA COLOMBINA"/>
    <n v="16"/>
    <n v="0"/>
    <n v="0"/>
    <n v="10.56"/>
  </r>
  <r>
    <n v="202002818"/>
    <s v="20/5/2022"/>
    <x v="77"/>
    <s v="Almacen Hoyada*"/>
    <s v="N/A"/>
    <x v="5"/>
    <n v="6534"/>
    <n v="24"/>
    <n v="0.44"/>
    <n v="10.56"/>
    <s v="CHUPETA BONBON BUM DETALLADA SURTIDA COLOMBINA"/>
    <n v="16"/>
    <n v="0"/>
    <n v="0"/>
    <n v="10.56"/>
  </r>
  <r>
    <n v="202002818"/>
    <s v="20/5/2022"/>
    <x v="77"/>
    <s v="Almacen Hoyada*"/>
    <s v="N/A"/>
    <x v="5"/>
    <n v="6534"/>
    <n v="24"/>
    <n v="0.44"/>
    <n v="10.56"/>
    <s v="CHUPETA BONBON BUM DETALLADA SURTIDA COLOMBINA"/>
    <n v="16"/>
    <n v="0"/>
    <n v="0"/>
    <n v="10.56"/>
  </r>
  <r>
    <n v="202002818"/>
    <s v="20/5/2022"/>
    <x v="77"/>
    <s v="Almacen Hoyada*"/>
    <s v="N/A"/>
    <x v="5"/>
    <n v="4979"/>
    <n v="36"/>
    <n v="111987.74"/>
    <n v="4031558.64"/>
    <s v="CHIMO 20 GR APUREÑITO"/>
    <n v="0"/>
    <n v="0"/>
    <n v="0"/>
    <n v="4031558.64"/>
  </r>
  <r>
    <n v="202002818"/>
    <s v="20/5/2022"/>
    <x v="77"/>
    <s v="Almacen Hoyada*"/>
    <s v="N/A"/>
    <x v="5"/>
    <n v="8856"/>
    <n v="24"/>
    <n v="0"/>
    <n v="0"/>
    <s v="TRULULU CHOCOLORES 20GR SURTIDAS   SUPER"/>
    <n v="16"/>
    <n v="0"/>
    <n v="0"/>
    <n v="0"/>
  </r>
  <r>
    <n v="202002819"/>
    <s v="20/5/2022"/>
    <x v="78"/>
    <s v="Almacen Hoyada*"/>
    <s v="N/A"/>
    <x v="4"/>
    <n v="23320"/>
    <n v="2"/>
    <n v="0"/>
    <n v="0"/>
    <s v="ESMALTE ENDURECEDOR PARA UÑAS QUIMICA A."/>
    <n v="16"/>
    <n v="0"/>
    <n v="0"/>
    <n v="0"/>
  </r>
  <r>
    <n v="202002820"/>
    <s v="20/5/2022"/>
    <x v="79"/>
    <s v="Almacen Hoyada*"/>
    <s v="N/A"/>
    <x v="1"/>
    <n v="4914"/>
    <n v="100"/>
    <n v="45777.39"/>
    <n v="4577739"/>
    <s v="PALL MALL GRANDE"/>
    <n v="0"/>
    <n v="0"/>
    <n v="0"/>
    <n v="4577739"/>
  </r>
  <r>
    <n v="202002820"/>
    <s v="20/5/2022"/>
    <x v="79"/>
    <s v="Almacen Hoyada*"/>
    <s v="N/A"/>
    <x v="1"/>
    <n v="4915"/>
    <n v="60"/>
    <n v="22888.74"/>
    <n v="1373324.4"/>
    <s v="PALL MALL PEQUEÑO"/>
    <n v="0"/>
    <n v="0"/>
    <n v="0"/>
    <n v="1373324.4"/>
  </r>
  <r>
    <n v="202002820"/>
    <s v="20/5/2022"/>
    <x v="79"/>
    <s v="Almacen Hoyada*"/>
    <s v="N/A"/>
    <x v="1"/>
    <n v="12702"/>
    <n v="250"/>
    <n v="0"/>
    <n v="0"/>
    <s v="CIGARRO VICEROY GRANDE"/>
    <n v="0"/>
    <n v="0"/>
    <n v="0"/>
    <n v="0"/>
  </r>
  <r>
    <n v="202002820"/>
    <s v="20/5/2022"/>
    <x v="79"/>
    <s v="Almacen Hoyada*"/>
    <s v="N/A"/>
    <x v="1"/>
    <n v="12851"/>
    <n v="250"/>
    <n v="0"/>
    <n v="0"/>
    <s v="CIGARROS UNIVERSAL"/>
    <n v="0"/>
    <n v="0"/>
    <n v="0"/>
    <n v="0"/>
  </r>
  <r>
    <n v="202002822"/>
    <s v="20/5/2022"/>
    <x v="80"/>
    <s v="Almacen Hoyada*"/>
    <s v="N/A"/>
    <x v="1"/>
    <n v="13677"/>
    <n v="8"/>
    <n v="3.77"/>
    <n v="30.16"/>
    <s v="COMBO 3 PANES SEMI DULCE"/>
    <n v="16"/>
    <n v="0"/>
    <n v="0"/>
    <n v="30.16"/>
  </r>
  <r>
    <n v="202002822"/>
    <s v="20/5/2022"/>
    <x v="80"/>
    <s v="Almacen Hoyada*"/>
    <s v="N/A"/>
    <x v="1"/>
    <n v="418"/>
    <n v="30"/>
    <n v="0"/>
    <n v="0"/>
    <s v="TORTA DE PAN"/>
    <n v="16"/>
    <n v="0"/>
    <n v="0"/>
    <n v="0"/>
  </r>
  <r>
    <n v="202002822"/>
    <s v="20/5/2022"/>
    <x v="80"/>
    <s v="Almacen Hoyada*"/>
    <s v="N/A"/>
    <x v="1"/>
    <n v="473"/>
    <n v="1.2"/>
    <n v="9555"/>
    <n v="11466"/>
    <s v="PAN DE HAMBURGUESA Y PERRO POR KG"/>
    <n v="16"/>
    <n v="0"/>
    <n v="0"/>
    <n v="11466"/>
  </r>
  <r>
    <n v="202002822"/>
    <s v="20/5/2022"/>
    <x v="80"/>
    <s v="Almacen Hoyada*"/>
    <s v="N/A"/>
    <x v="1"/>
    <n v="17400"/>
    <n v="2000"/>
    <n v="0.1"/>
    <n v="200"/>
    <s v="BOLSA EXPRESS UND"/>
    <n v="0"/>
    <n v="0"/>
    <n v="0"/>
    <n v="200"/>
  </r>
  <r>
    <n v="202002823"/>
    <s v="20/5/2022"/>
    <x v="81"/>
    <s v="Almacen Hoyada*"/>
    <s v="N/A"/>
    <x v="0"/>
    <n v="1851"/>
    <n v="22.6"/>
    <n v="0"/>
    <n v="0"/>
    <s v="CARNE PARA MECHAR KG"/>
    <n v="0"/>
    <n v="0"/>
    <n v="0"/>
    <n v="0"/>
  </r>
  <r>
    <n v="202002823"/>
    <s v="20/5/2022"/>
    <x v="81"/>
    <s v="Almacen Hoyada*"/>
    <s v="N/A"/>
    <x v="0"/>
    <n v="1850"/>
    <n v="15.8"/>
    <n v="0"/>
    <n v="0"/>
    <s v="CARNE PARA GUISAR KG"/>
    <n v="0"/>
    <n v="0"/>
    <n v="0"/>
    <n v="0"/>
  </r>
  <r>
    <n v="202002823"/>
    <s v="20/5/2022"/>
    <x v="81"/>
    <s v="Almacen Hoyada*"/>
    <s v="N/A"/>
    <x v="0"/>
    <n v="1923"/>
    <n v="11.8"/>
    <n v="19.36"/>
    <n v="228.44800000000001"/>
    <s v="PANZA KG"/>
    <n v="0"/>
    <n v="0"/>
    <n v="0"/>
    <n v="228.44800000000001"/>
  </r>
  <r>
    <n v="202002823"/>
    <s v="20/5/2022"/>
    <x v="81"/>
    <s v="Almacen Hoyada*"/>
    <s v="N/A"/>
    <x v="0"/>
    <n v="5149"/>
    <n v="30.8"/>
    <n v="721580.13"/>
    <n v="22224668.004000001"/>
    <s v="ALAS DE POLLO KG"/>
    <n v="0"/>
    <n v="0"/>
    <n v="0"/>
    <n v="22224668.004000001"/>
  </r>
  <r>
    <n v="202002823"/>
    <s v="20/5/2022"/>
    <x v="81"/>
    <s v="Almacen Hoyada*"/>
    <s v="N/A"/>
    <x v="0"/>
    <n v="1973"/>
    <n v="46.2"/>
    <n v="43.51"/>
    <n v="2010.162"/>
    <s v="BISTEK CARNE PRIMERA KG"/>
    <n v="0"/>
    <n v="0"/>
    <n v="0"/>
    <n v="2010.162"/>
  </r>
  <r>
    <n v="202002823"/>
    <s v="20/5/2022"/>
    <x v="81"/>
    <s v="Almacen Hoyada*"/>
    <s v="N/A"/>
    <x v="0"/>
    <n v="1921"/>
    <n v="16"/>
    <n v="23.28"/>
    <n v="372.48"/>
    <s v="HIGADO DE RES KG"/>
    <n v="0"/>
    <n v="0"/>
    <n v="0"/>
    <n v="372.48"/>
  </r>
  <r>
    <n v="202002823"/>
    <s v="20/5/2022"/>
    <x v="81"/>
    <s v="Almacen Hoyada*"/>
    <s v="N/A"/>
    <x v="0"/>
    <n v="1928"/>
    <n v="8"/>
    <n v="9.07"/>
    <n v="72.56"/>
    <s v="PATA DE RES UND"/>
    <n v="0"/>
    <n v="0"/>
    <n v="0"/>
    <n v="72.56"/>
  </r>
  <r>
    <n v="202002823"/>
    <s v="20/5/2022"/>
    <x v="81"/>
    <s v="Almacen Hoyada*"/>
    <s v="N/A"/>
    <x v="0"/>
    <n v="1853"/>
    <n v="8.4"/>
    <n v="301.55"/>
    <n v="2533.02"/>
    <s v="COSTILLA DE RES KG"/>
    <n v="0"/>
    <n v="0"/>
    <n v="0"/>
    <n v="2533.02"/>
  </r>
  <r>
    <n v="202002823"/>
    <s v="20/5/2022"/>
    <x v="81"/>
    <s v="Almacen Hoyada*"/>
    <s v="N/A"/>
    <x v="0"/>
    <n v="1887"/>
    <n v="5.6"/>
    <n v="504917.41"/>
    <n v="2827537.4959999998"/>
    <s v="MOLLEJA DE POLLO KG"/>
    <n v="0"/>
    <n v="0"/>
    <n v="0"/>
    <n v="2827537.4959999998"/>
  </r>
  <r>
    <n v="202002823"/>
    <s v="20/5/2022"/>
    <x v="81"/>
    <s v="Almacen Hoyada*"/>
    <s v="N/A"/>
    <x v="0"/>
    <n v="1947"/>
    <n v="16.8"/>
    <n v="504917.41"/>
    <n v="8482612.4879999999"/>
    <s v="HIGADO DE POLLO KG"/>
    <n v="0"/>
    <n v="0"/>
    <n v="0"/>
    <n v="8482612.4879999999"/>
  </r>
  <r>
    <n v="202002823"/>
    <s v="20/5/2022"/>
    <x v="81"/>
    <s v="Almacen Hoyada*"/>
    <s v="N/A"/>
    <x v="0"/>
    <n v="5148"/>
    <n v="10.4"/>
    <n v="8.9700000000000006"/>
    <n v="93.287999999999997"/>
    <s v="MUSLO DE POLLO KG."/>
    <n v="0"/>
    <n v="0"/>
    <n v="0"/>
    <n v="93.287999999999997"/>
  </r>
  <r>
    <n v="202002823"/>
    <s v="20/5/2022"/>
    <x v="81"/>
    <s v="Almacen Hoyada*"/>
    <s v="N/A"/>
    <x v="0"/>
    <n v="1852"/>
    <n v="116.4"/>
    <n v="0"/>
    <n v="0"/>
    <s v="MOLIDA ECONOMICA KG"/>
    <n v="0"/>
    <n v="0"/>
    <n v="0"/>
    <n v="0"/>
  </r>
  <r>
    <n v="202002824"/>
    <s v="20/5/2022"/>
    <x v="82"/>
    <s v="Almacen Hoyada*"/>
    <s v="N/A"/>
    <x v="0"/>
    <n v="13678"/>
    <n v="3.6"/>
    <n v="23.23"/>
    <n v="83.628"/>
    <s v="ESPALDA AHUMADA AREPERO RICCI"/>
    <n v="16"/>
    <n v="0"/>
    <n v="0"/>
    <n v="83.628"/>
  </r>
  <r>
    <n v="202002824"/>
    <s v="20/5/2022"/>
    <x v="82"/>
    <s v="Almacen Hoyada*"/>
    <s v="N/A"/>
    <x v="0"/>
    <n v="1781"/>
    <n v="15.4"/>
    <n v="879466.06"/>
    <n v="13543777.323999999"/>
    <s v="SALCHICHA POLLO WIENER PRODALVA KG"/>
    <n v="0"/>
    <n v="0"/>
    <n v="0"/>
    <n v="13543777.323999999"/>
  </r>
  <r>
    <n v="202002824"/>
    <s v="20/5/2022"/>
    <x v="82"/>
    <s v="Almacen Hoyada*"/>
    <s v="N/A"/>
    <x v="0"/>
    <n v="1690"/>
    <n v="3.2"/>
    <n v="1960000"/>
    <n v="6272000"/>
    <s v="QUESO MOZZARELLA LUCERO KG"/>
    <n v="0"/>
    <n v="0"/>
    <n v="0"/>
    <n v="6272000"/>
  </r>
  <r>
    <n v="202002824"/>
    <s v="20/5/2022"/>
    <x v="82"/>
    <s v="Almacen Hoyada*"/>
    <s v="N/A"/>
    <x v="0"/>
    <n v="1786"/>
    <n v="70.8"/>
    <n v="16.66"/>
    <n v="1179.528"/>
    <s v="QUESO DURO LLANERO KG."/>
    <n v="0"/>
    <n v="0"/>
    <n v="0"/>
    <n v="1179.528"/>
  </r>
  <r>
    <n v="202002824"/>
    <s v="20/5/2022"/>
    <x v="82"/>
    <s v="Almacen Hoyada*"/>
    <s v="N/A"/>
    <x v="0"/>
    <n v="4061"/>
    <n v="180"/>
    <n v="0"/>
    <n v="0"/>
    <s v="SALCHICHA HOT DOG LARANJAL KG"/>
    <n v="0"/>
    <n v="0"/>
    <n v="0"/>
    <n v="0"/>
  </r>
  <r>
    <n v="202002824"/>
    <s v="20/5/2022"/>
    <x v="82"/>
    <s v="Almacen Hoyada*"/>
    <s v="N/A"/>
    <x v="0"/>
    <n v="1796"/>
    <n v="5.4"/>
    <n v="84.28"/>
    <n v="455.11200000000002"/>
    <s v="QUESO LLANERO RALLADO KG"/>
    <n v="0"/>
    <n v="0"/>
    <n v="0"/>
    <n v="455.11200000000002"/>
  </r>
  <r>
    <n v="202002824"/>
    <s v="20/5/2022"/>
    <x v="82"/>
    <s v="Almacen Hoyada*"/>
    <s v="N/A"/>
    <x v="0"/>
    <n v="13381"/>
    <n v="180"/>
    <n v="0"/>
    <n v="0"/>
    <s v="OFERTA BIG"/>
    <n v="0"/>
    <n v="0"/>
    <n v="0"/>
    <n v="0"/>
  </r>
  <r>
    <n v="202002825"/>
    <s v="20/5/2022"/>
    <x v="83"/>
    <s v="Almacen Hoyada*"/>
    <s v="N/A"/>
    <x v="0"/>
    <n v="5778"/>
    <n v="10"/>
    <n v="0"/>
    <n v="0"/>
    <s v="MASA FACIL # 5 1 KG LA BOTANA"/>
    <n v="0"/>
    <n v="0"/>
    <n v="0"/>
    <n v="0"/>
  </r>
  <r>
    <n v="202002826"/>
    <s v="20/5/2022"/>
    <x v="84"/>
    <s v="Almacen Hoyada*"/>
    <s v="N/A"/>
    <x v="2"/>
    <n v="2022"/>
    <n v="20"/>
    <n v="15.84"/>
    <n v="316.8"/>
    <s v="CAMBUR EL CENTRO KG"/>
    <n v="0"/>
    <n v="0"/>
    <n v="0"/>
    <n v="316.8"/>
  </r>
  <r>
    <n v="202002821"/>
    <s v="20/5/2022"/>
    <x v="85"/>
    <s v="INSUMOS"/>
    <s v="N/A"/>
    <x v="1"/>
    <n v="9579"/>
    <n v="2"/>
    <n v="0"/>
    <n v="0"/>
    <s v="BOLSAS DE 2KG CON ASAS MILLAR"/>
    <n v="0"/>
    <n v="0"/>
    <n v="0"/>
    <n v="0"/>
  </r>
  <r>
    <n v="202002827"/>
    <s v="21/5/2022"/>
    <x v="86"/>
    <s v="Almacen Hoyada*"/>
    <s v="N/A"/>
    <x v="1"/>
    <n v="4598"/>
    <n v="30"/>
    <n v="0"/>
    <n v="0"/>
    <s v="COMBO DE 4 PANES CAMPESINITO"/>
    <n v="0"/>
    <n v="0"/>
    <n v="0"/>
    <n v="0"/>
  </r>
  <r>
    <n v="202002827"/>
    <s v="21/5/2022"/>
    <x v="86"/>
    <s v="Almacen Hoyada*"/>
    <s v="N/A"/>
    <x v="1"/>
    <n v="473"/>
    <n v="3.6"/>
    <n v="9652.5"/>
    <n v="34749"/>
    <s v="PAN DE HAMBURGUESA Y PERRO POR KG"/>
    <n v="16"/>
    <n v="0"/>
    <n v="0"/>
    <n v="34749"/>
  </r>
  <r>
    <n v="202002827"/>
    <s v="21/5/2022"/>
    <x v="86"/>
    <s v="Almacen Hoyada*"/>
    <s v="N/A"/>
    <x v="1"/>
    <n v="13677"/>
    <n v="15"/>
    <n v="3.81"/>
    <n v="57.15"/>
    <s v="COMBO 3 PANES SEMI DULCE"/>
    <n v="16"/>
    <n v="0"/>
    <n v="0"/>
    <n v="57.15"/>
  </r>
  <r>
    <n v="202002827"/>
    <s v="21/5/2022"/>
    <x v="86"/>
    <s v="Almacen Hoyada*"/>
    <s v="N/A"/>
    <x v="1"/>
    <n v="4389"/>
    <n v="20"/>
    <n v="5.69"/>
    <n v="113.8"/>
    <s v="COMBO DE PAN DE PERRO 16 UND"/>
    <n v="16"/>
    <n v="0"/>
    <n v="0"/>
    <n v="113.8"/>
  </r>
  <r>
    <n v="202002827"/>
    <s v="21/5/2022"/>
    <x v="86"/>
    <s v="Almacen Hoyada*"/>
    <s v="N/A"/>
    <x v="1"/>
    <n v="418"/>
    <n v="100"/>
    <n v="0"/>
    <n v="0"/>
    <s v="TORTA DE PAN"/>
    <n v="16"/>
    <n v="0"/>
    <n v="0"/>
    <n v="0"/>
  </r>
  <r>
    <n v="202002827"/>
    <s v="21/5/2022"/>
    <x v="86"/>
    <s v="Almacen Hoyada*"/>
    <s v="N/A"/>
    <x v="1"/>
    <n v="4781"/>
    <n v="30"/>
    <n v="0"/>
    <n v="0"/>
    <s v="BESITO DE COCO"/>
    <n v="16"/>
    <n v="0"/>
    <n v="0"/>
    <n v="0"/>
  </r>
  <r>
    <n v="202002828"/>
    <s v="22/5/2022"/>
    <x v="87"/>
    <s v="Almacen Hoyada*"/>
    <s v="N/A"/>
    <x v="4"/>
    <n v="23189"/>
    <n v="15"/>
    <n v="0"/>
    <n v="0"/>
    <s v="OFERTA ICE/BARQ 1,75"/>
    <n v="0"/>
    <n v="0"/>
    <n v="0"/>
    <n v="0"/>
  </r>
  <r>
    <n v="202002828"/>
    <s v="22/5/2022"/>
    <x v="87"/>
    <s v="Almacen Hoyada*"/>
    <s v="N/A"/>
    <x v="4"/>
    <n v="12338"/>
    <n v="48"/>
    <n v="0"/>
    <n v="0"/>
    <s v="PALETA BASE CHOCOLATES."/>
    <n v="16"/>
    <n v="0"/>
    <n v="0"/>
    <n v="0"/>
  </r>
  <r>
    <n v="202002828"/>
    <s v="22/5/2022"/>
    <x v="87"/>
    <s v="Almacen Hoyada*"/>
    <s v="N/A"/>
    <x v="4"/>
    <n v="12339"/>
    <n v="48"/>
    <n v="0"/>
    <n v="0"/>
    <s v="PALETA BASE DE CREMA ."/>
    <n v="16"/>
    <n v="0"/>
    <n v="0"/>
    <n v="0"/>
  </r>
  <r>
    <n v="202002828"/>
    <s v="22/5/2022"/>
    <x v="87"/>
    <s v="Almacen Hoyada*"/>
    <s v="N/A"/>
    <x v="4"/>
    <n v="12343"/>
    <n v="40"/>
    <n v="0"/>
    <n v="0"/>
    <s v="PALETA  RELLENAS"/>
    <n v="0"/>
    <n v="0"/>
    <n v="0"/>
    <n v="0"/>
  </r>
  <r>
    <n v="202002828"/>
    <s v="22/5/2022"/>
    <x v="87"/>
    <s v="Almacen Hoyada*"/>
    <s v="N/A"/>
    <x v="4"/>
    <n v="20925"/>
    <n v="8"/>
    <n v="0"/>
    <n v="0"/>
    <s v="PALETA MAGNUN DE CHOCOLATE CON MANI"/>
    <n v="16"/>
    <n v="0"/>
    <n v="0"/>
    <n v="0"/>
  </r>
  <r>
    <n v="202002828"/>
    <s v="22/5/2022"/>
    <x v="87"/>
    <s v="Almacen Hoyada*"/>
    <s v="N/A"/>
    <x v="4"/>
    <n v="12340"/>
    <n v="16"/>
    <n v="0"/>
    <n v="0"/>
    <s v="PALETA DE FRUTAS"/>
    <n v="16"/>
    <n v="0"/>
    <n v="0"/>
    <n v="0"/>
  </r>
  <r>
    <n v="202002829"/>
    <s v="23/5/2022"/>
    <x v="88"/>
    <s v="Almacen Hoyada*"/>
    <s v="N/A"/>
    <x v="0"/>
    <n v="1973"/>
    <n v="14"/>
    <n v="43.96"/>
    <n v="615.44000000000005"/>
    <s v="BISTEK CARNE PRIMERA KG"/>
    <n v="0"/>
    <n v="0"/>
    <n v="0"/>
    <n v="615.44000000000005"/>
  </r>
  <r>
    <n v="202002829"/>
    <s v="23/5/2022"/>
    <x v="88"/>
    <s v="Almacen Hoyada*"/>
    <s v="N/A"/>
    <x v="0"/>
    <n v="1852"/>
    <n v="37.4"/>
    <n v="0"/>
    <n v="0"/>
    <s v="MOLIDA ECONOMICA KG"/>
    <n v="0"/>
    <n v="0"/>
    <n v="0"/>
    <n v="0"/>
  </r>
  <r>
    <n v="202002829"/>
    <s v="23/5/2022"/>
    <x v="88"/>
    <s v="Almacen Hoyada*"/>
    <s v="N/A"/>
    <x v="0"/>
    <n v="1851"/>
    <n v="17.399999999999999"/>
    <n v="0"/>
    <n v="0"/>
    <s v="CARNE PARA MECHAR KG"/>
    <n v="0"/>
    <n v="0"/>
    <n v="0"/>
    <n v="0"/>
  </r>
  <r>
    <n v="202002829"/>
    <s v="23/5/2022"/>
    <x v="88"/>
    <s v="Almacen Hoyada*"/>
    <s v="N/A"/>
    <x v="0"/>
    <n v="1850"/>
    <n v="23.6"/>
    <n v="0"/>
    <n v="0"/>
    <s v="CARNE PARA GUISAR KG"/>
    <n v="0"/>
    <n v="0"/>
    <n v="0"/>
    <n v="0"/>
  </r>
  <r>
    <n v="202002829"/>
    <s v="23/5/2022"/>
    <x v="88"/>
    <s v="Almacen Hoyada*"/>
    <s v="N/A"/>
    <x v="0"/>
    <n v="1853"/>
    <n v="9.8000000000000007"/>
    <n v="304.62"/>
    <n v="2985.2759999999998"/>
    <s v="COSTILLA DE RES KG"/>
    <n v="0"/>
    <n v="0"/>
    <n v="0"/>
    <n v="2985.2759999999998"/>
  </r>
  <r>
    <n v="202002829"/>
    <s v="23/5/2022"/>
    <x v="88"/>
    <s v="Almacen Hoyada*"/>
    <s v="N/A"/>
    <x v="0"/>
    <n v="5148"/>
    <n v="19.2"/>
    <n v="9.06"/>
    <n v="173.952"/>
    <s v="MUSLO DE POLLO KG."/>
    <n v="0"/>
    <n v="0"/>
    <n v="0"/>
    <n v="173.952"/>
  </r>
  <r>
    <n v="202002829"/>
    <s v="23/5/2022"/>
    <x v="88"/>
    <s v="Almacen Hoyada*"/>
    <s v="N/A"/>
    <x v="0"/>
    <n v="1987"/>
    <n v="27.6"/>
    <n v="0"/>
    <n v="0"/>
    <s v="CHORIZO MIXTO AJO Y AHUM (CARNICO)"/>
    <n v="0"/>
    <n v="0"/>
    <n v="0"/>
    <n v="0"/>
  </r>
  <r>
    <n v="202002829"/>
    <s v="23/5/2022"/>
    <x v="88"/>
    <s v="Almacen Hoyada*"/>
    <s v="N/A"/>
    <x v="0"/>
    <n v="3120"/>
    <n v="78.400000000000006"/>
    <n v="0.1"/>
    <n v="7.84"/>
    <s v="POLLO ENTERO KG"/>
    <n v="0"/>
    <n v="0"/>
    <n v="0"/>
    <n v="7.84"/>
  </r>
  <r>
    <n v="202002829"/>
    <s v="23/5/2022"/>
    <x v="88"/>
    <s v="Almacen Hoyada*"/>
    <s v="N/A"/>
    <x v="0"/>
    <n v="1947"/>
    <n v="10"/>
    <n v="510069.63"/>
    <n v="5100696.3"/>
    <s v="HIGADO DE POLLO KG"/>
    <n v="0"/>
    <n v="0"/>
    <n v="0"/>
    <n v="5100696.3"/>
  </r>
  <r>
    <n v="202002829"/>
    <s v="23/5/2022"/>
    <x v="88"/>
    <s v="Almacen Hoyada*"/>
    <s v="N/A"/>
    <x v="0"/>
    <n v="5149"/>
    <n v="18.600000000000001"/>
    <n v="728943.19"/>
    <n v="13558343.334000001"/>
    <s v="ALAS DE POLLO KG"/>
    <n v="0"/>
    <n v="0"/>
    <n v="0"/>
    <n v="13558343.334000001"/>
  </r>
  <r>
    <n v="202002829"/>
    <s v="23/5/2022"/>
    <x v="88"/>
    <s v="Almacen Hoyada*"/>
    <s v="N/A"/>
    <x v="0"/>
    <n v="1986"/>
    <n v="21.6"/>
    <n v="218601.26"/>
    <n v="4721787.216"/>
    <s v="PATAS DE POLLO KG"/>
    <n v="0"/>
    <n v="0"/>
    <n v="0"/>
    <n v="4721787.216"/>
  </r>
  <r>
    <n v="202002830"/>
    <s v="23/5/2022"/>
    <x v="89"/>
    <s v="Almacen Hoyada*"/>
    <s v="N/A"/>
    <x v="0"/>
    <n v="1786"/>
    <n v="109.8"/>
    <n v="16.829999999999998"/>
    <n v="1847.934"/>
    <s v="QUESO DURO LLANERO KG."/>
    <n v="0"/>
    <n v="0"/>
    <n v="0"/>
    <n v="1847.934"/>
  </r>
  <r>
    <n v="202002830"/>
    <s v="23/5/2022"/>
    <x v="89"/>
    <s v="Almacen Hoyada*"/>
    <s v="N/A"/>
    <x v="0"/>
    <n v="4867"/>
    <n v="3.6"/>
    <n v="20.79"/>
    <n v="74.843999999999994"/>
    <s v="JAMON AHUMADO PRAIM KG"/>
    <n v="16"/>
    <n v="0"/>
    <n v="0"/>
    <n v="74.843999999999994"/>
  </r>
  <r>
    <n v="202002830"/>
    <s v="23/5/2022"/>
    <x v="89"/>
    <s v="Almacen Hoyada*"/>
    <s v="N/A"/>
    <x v="0"/>
    <n v="1794"/>
    <n v="2.4"/>
    <n v="1262250"/>
    <n v="3029400"/>
    <s v="QUESO GUAYANES KG"/>
    <n v="0"/>
    <n v="0"/>
    <n v="0"/>
    <n v="3029400"/>
  </r>
  <r>
    <n v="202002830"/>
    <s v="23/5/2022"/>
    <x v="89"/>
    <s v="Almacen Hoyada*"/>
    <s v="N/A"/>
    <x v="0"/>
    <n v="10584"/>
    <n v="23"/>
    <n v="0"/>
    <n v="0"/>
    <s v="MORTADELA  ESPECIAL 500 GR DON DIEGO"/>
    <n v="0"/>
    <n v="0"/>
    <n v="0"/>
    <n v="0"/>
  </r>
  <r>
    <n v="202002830"/>
    <s v="23/5/2022"/>
    <x v="89"/>
    <s v="Almacen Hoyada*"/>
    <s v="N/A"/>
    <x v="0"/>
    <n v="3754"/>
    <n v="20"/>
    <n v="747634.04"/>
    <n v="14952680.800000001"/>
    <s v="MORTADELA ESPECIAL DE POLLO 1 KG LO MIO"/>
    <n v="0"/>
    <n v="0"/>
    <n v="0"/>
    <n v="14952680.800000001"/>
  </r>
  <r>
    <n v="202002830"/>
    <s v="23/5/2022"/>
    <x v="89"/>
    <s v="Almacen Hoyada*"/>
    <s v="N/A"/>
    <x v="0"/>
    <n v="22049"/>
    <n v="48"/>
    <n v="0"/>
    <n v="0"/>
    <s v="MORTADELA DE POLLO DON RAMON 900 GR"/>
    <n v="0"/>
    <n v="0"/>
    <n v="0"/>
    <n v="0"/>
  </r>
  <r>
    <n v="202002831"/>
    <s v="23/5/2022"/>
    <x v="90"/>
    <s v="Almacen Hoyada*"/>
    <s v="N/A"/>
    <x v="0"/>
    <n v="9254"/>
    <n v="24"/>
    <n v="0.4"/>
    <n v="9.6"/>
    <s v="MAYONESA 175GR MAVESA"/>
    <n v="0"/>
    <n v="0"/>
    <n v="0"/>
    <n v="9.6"/>
  </r>
  <r>
    <n v="202002831"/>
    <s v="23/5/2022"/>
    <x v="90"/>
    <s v="Almacen Hoyada*"/>
    <s v="N/A"/>
    <x v="0"/>
    <n v="20034"/>
    <n v="24"/>
    <n v="0"/>
    <n v="0"/>
    <s v="LECHE EN POLVO 125GR SAN SIMON"/>
    <n v="0"/>
    <n v="0"/>
    <n v="0"/>
    <n v="0"/>
  </r>
  <r>
    <n v="202002831"/>
    <s v="23/5/2022"/>
    <x v="90"/>
    <s v="Almacen Hoyada*"/>
    <s v="N/A"/>
    <x v="0"/>
    <n v="3041"/>
    <n v="20"/>
    <n v="126.23"/>
    <n v="2524.6"/>
    <s v="CAFE MOLIDO GOURMET 200G  CAFE AMANECER"/>
    <n v="0"/>
    <n v="0"/>
    <n v="0"/>
    <n v="2524.6"/>
  </r>
  <r>
    <n v="202002831"/>
    <s v="23/5/2022"/>
    <x v="90"/>
    <s v="Almacen Hoyada*"/>
    <s v="N/A"/>
    <x v="0"/>
    <n v="1377"/>
    <n v="5"/>
    <n v="429708.21"/>
    <n v="2148541.0499999998"/>
    <s v="CHOCOLATE BLANCO GALAK 130GR NESTLE SAVOY"/>
    <n v="16"/>
    <n v="0"/>
    <n v="0"/>
    <n v="2148541.0499999998"/>
  </r>
  <r>
    <n v="202002831"/>
    <s v="23/5/2022"/>
    <x v="90"/>
    <s v="Almacen Hoyada*"/>
    <s v="N/A"/>
    <x v="0"/>
    <n v="2191"/>
    <n v="5"/>
    <n v="429708.21"/>
    <n v="2148541.0499999998"/>
    <s v="CHOCOLATE CON LECHE 130GR  NESTLE SAVOY"/>
    <n v="16"/>
    <n v="0"/>
    <n v="0"/>
    <n v="2148541.0499999998"/>
  </r>
  <r>
    <n v="202002831"/>
    <s v="23/5/2022"/>
    <x v="90"/>
    <s v="Almacen Hoyada*"/>
    <s v="N/A"/>
    <x v="0"/>
    <n v="1293"/>
    <n v="24"/>
    <n v="0.59"/>
    <n v="14.16"/>
    <s v="KETCHUP PAMPERO 397 GR"/>
    <n v="16"/>
    <n v="0"/>
    <n v="0"/>
    <n v="14.16"/>
  </r>
  <r>
    <n v="202002832"/>
    <s v="23/5/2022"/>
    <x v="91"/>
    <s v="Almacen Hoyada*"/>
    <s v="N/A"/>
    <x v="0"/>
    <n v="3151"/>
    <n v="70"/>
    <n v="390060"/>
    <n v="27304200"/>
    <s v="CARAOTAS NEGRAS 500 GR PANTERA"/>
    <n v="0"/>
    <n v="0"/>
    <n v="0"/>
    <n v="27304200"/>
  </r>
  <r>
    <n v="202002832"/>
    <s v="23/5/2022"/>
    <x v="91"/>
    <s v="Almacen Hoyada*"/>
    <s v="N/A"/>
    <x v="0"/>
    <n v="1021"/>
    <n v="36"/>
    <n v="346500"/>
    <n v="12474000"/>
    <s v="LENTEJAS 500 GR PANTERA"/>
    <n v="0"/>
    <n v="0"/>
    <n v="0"/>
    <n v="12474000"/>
  </r>
  <r>
    <n v="202002832"/>
    <s v="23/5/2022"/>
    <x v="91"/>
    <s v="Almacen Hoyada*"/>
    <s v="N/A"/>
    <x v="0"/>
    <n v="2033"/>
    <n v="200"/>
    <n v="219845.39"/>
    <n v="43969078"/>
    <s v="HARINA DE MAIZ 1 KG PAN"/>
    <n v="0"/>
    <n v="0"/>
    <n v="0"/>
    <n v="43969078"/>
  </r>
  <r>
    <n v="202002832"/>
    <s v="23/5/2022"/>
    <x v="91"/>
    <s v="Almacen Hoyada*"/>
    <s v="N/A"/>
    <x v="0"/>
    <n v="21379"/>
    <n v="400"/>
    <n v="0"/>
    <n v="0"/>
    <s v="AZUCAR 500 GR DERCONDE"/>
    <n v="0"/>
    <n v="0"/>
    <n v="0"/>
    <n v="0"/>
  </r>
  <r>
    <n v="202002832"/>
    <s v="23/5/2022"/>
    <x v="91"/>
    <s v="Almacen Hoyada*"/>
    <s v="N/A"/>
    <x v="0"/>
    <n v="6901"/>
    <n v="100"/>
    <n v="396000"/>
    <n v="39600000"/>
    <s v="HARINA DE TRIGO DOÑA MARIA 1KG."/>
    <n v="0"/>
    <n v="0"/>
    <n v="0"/>
    <n v="39600000"/>
  </r>
  <r>
    <n v="202002832"/>
    <s v="23/5/2022"/>
    <x v="91"/>
    <s v="Almacen Hoyada*"/>
    <s v="N/A"/>
    <x v="0"/>
    <n v="1436"/>
    <n v="250"/>
    <n v="103950"/>
    <n v="25987500"/>
    <s v="SAL REFINADA 1 KG CELESTIAL (AZUL)"/>
    <n v="0"/>
    <n v="0"/>
    <n v="0"/>
    <n v="25987500"/>
  </r>
  <r>
    <n v="202002832"/>
    <s v="23/5/2022"/>
    <x v="91"/>
    <s v="Almacen Hoyada*"/>
    <s v="N/A"/>
    <x v="0"/>
    <n v="10736"/>
    <n v="24"/>
    <n v="0"/>
    <n v="0"/>
    <s v="PAPITAS FRITAS CHIC´S 600GR"/>
    <n v="16"/>
    <n v="0"/>
    <n v="0"/>
    <n v="0"/>
  </r>
  <r>
    <n v="202002832"/>
    <s v="23/5/2022"/>
    <x v="91"/>
    <s v="Almacen Hoyada*"/>
    <s v="N/A"/>
    <x v="0"/>
    <n v="21442"/>
    <n v="12"/>
    <n v="0"/>
    <n v="0"/>
    <s v="CEREAL PLANET CRONCH 240 GR SANTONI"/>
    <n v="16"/>
    <n v="0"/>
    <n v="0"/>
    <n v="0"/>
  </r>
  <r>
    <n v="202002832"/>
    <s v="23/5/2022"/>
    <x v="91"/>
    <s v="Almacen Hoyada*"/>
    <s v="N/A"/>
    <x v="0"/>
    <n v="21246"/>
    <n v="96"/>
    <n v="0"/>
    <n v="0"/>
    <s v="WAFER SURTIDO 78 GR BAUDUCO"/>
    <n v="0"/>
    <n v="0"/>
    <n v="0"/>
    <n v="0"/>
  </r>
  <r>
    <n v="202002832"/>
    <s v="23/5/2022"/>
    <x v="91"/>
    <s v="Almacen Hoyada*"/>
    <s v="N/A"/>
    <x v="0"/>
    <n v="3609"/>
    <n v="24"/>
    <n v="474853.5"/>
    <n v="11396484"/>
    <s v="LECHE COMPLETA UHT 1 LT PURISIMA"/>
    <n v="0"/>
    <n v="0"/>
    <n v="0"/>
    <n v="11396484"/>
  </r>
  <r>
    <n v="202002832"/>
    <s v="23/5/2022"/>
    <x v="91"/>
    <s v="Almacen Hoyada*"/>
    <s v="N/A"/>
    <x v="0"/>
    <n v="13381"/>
    <n v="180"/>
    <n v="0"/>
    <n v="0"/>
    <s v="OFERTA BIG"/>
    <n v="0"/>
    <n v="0"/>
    <n v="0"/>
    <n v="0"/>
  </r>
  <r>
    <n v="202002833"/>
    <s v="23/5/2022"/>
    <x v="92"/>
    <s v="Almacen Hoyada*"/>
    <s v="N/A"/>
    <x v="0"/>
    <n v="333"/>
    <n v="24"/>
    <n v="0"/>
    <n v="0"/>
    <s v="TOALLA SANITARIA 8 UND SUTIX"/>
    <n v="16"/>
    <n v="0"/>
    <n v="0"/>
    <n v="0"/>
  </r>
  <r>
    <n v="202002833"/>
    <s v="23/5/2022"/>
    <x v="92"/>
    <s v="Almacen Hoyada*"/>
    <s v="N/A"/>
    <x v="0"/>
    <n v="10299"/>
    <n v="6"/>
    <n v="0"/>
    <n v="0"/>
    <s v="JABON PROTEX FRESH 110GR(ORIGINAL)"/>
    <n v="16"/>
    <n v="0"/>
    <n v="0"/>
    <n v="0"/>
  </r>
  <r>
    <n v="202002833"/>
    <s v="23/5/2022"/>
    <x v="92"/>
    <s v="Almacen Hoyada*"/>
    <s v="N/A"/>
    <x v="0"/>
    <n v="10306"/>
    <n v="6"/>
    <n v="0"/>
    <n v="0"/>
    <s v="JABON ANTIBACTERIAL AVENA 110GR PROTEX (ORIGINAL)"/>
    <n v="16"/>
    <n v="0"/>
    <n v="0"/>
    <n v="0"/>
  </r>
  <r>
    <n v="202002833"/>
    <s v="23/5/2022"/>
    <x v="92"/>
    <s v="Almacen Hoyada*"/>
    <s v="N/A"/>
    <x v="0"/>
    <n v="9923"/>
    <n v="12"/>
    <n v="0"/>
    <n v="0"/>
    <s v="JABON HARMONY SURTIDO 35GR"/>
    <n v="16"/>
    <n v="0"/>
    <n v="0"/>
    <n v="0"/>
  </r>
  <r>
    <n v="202002833"/>
    <s v="23/5/2022"/>
    <x v="92"/>
    <s v="Almacen Hoyada*"/>
    <s v="N/A"/>
    <x v="0"/>
    <n v="6706"/>
    <n v="10"/>
    <n v="76165.649999999994"/>
    <n v="761656.5"/>
    <s v="COMBO OFERTA 3 HARMONY"/>
    <n v="16"/>
    <n v="0"/>
    <n v="0"/>
    <n v="761656.5"/>
  </r>
  <r>
    <n v="202002833"/>
    <s v="23/5/2022"/>
    <x v="92"/>
    <s v="Almacen Hoyada*"/>
    <s v="N/A"/>
    <x v="0"/>
    <n v="11076"/>
    <n v="24"/>
    <n v="0"/>
    <n v="0"/>
    <s v="CREMA ALIDENT 100GR FRESH MINT"/>
    <n v="0"/>
    <n v="0"/>
    <n v="0"/>
    <n v="0"/>
  </r>
  <r>
    <n v="202002833"/>
    <s v="23/5/2022"/>
    <x v="92"/>
    <s v="Almacen Hoyada*"/>
    <s v="N/A"/>
    <x v="0"/>
    <n v="7332"/>
    <n v="24"/>
    <n v="0"/>
    <n v="0"/>
    <s v="CREMA ALIDENT 100GR BLANQUEADORA"/>
    <n v="0"/>
    <n v="0"/>
    <n v="0"/>
    <n v="0"/>
  </r>
  <r>
    <n v="202002834"/>
    <s v="23/5/2022"/>
    <x v="93"/>
    <s v="Almacen Hoyada*"/>
    <s v="N/A"/>
    <x v="0"/>
    <n v="6722"/>
    <n v="20"/>
    <n v="0"/>
    <n v="0"/>
    <s v="PASTA PREMIUM VERMICELLI 1 KG CAPRI"/>
    <n v="0"/>
    <n v="0"/>
    <n v="0"/>
    <n v="0"/>
  </r>
  <r>
    <n v="202002834"/>
    <s v="23/5/2022"/>
    <x v="93"/>
    <s v="Almacen Hoyada*"/>
    <s v="N/A"/>
    <x v="0"/>
    <n v="22541"/>
    <n v="20"/>
    <n v="0"/>
    <n v="0"/>
    <s v="PASTA PREMIUM VERMICELLI 1 KG MARY"/>
    <n v="0"/>
    <n v="0"/>
    <n v="0"/>
    <n v="0"/>
  </r>
  <r>
    <n v="202002834"/>
    <s v="23/5/2022"/>
    <x v="93"/>
    <s v="Almacen Hoyada*"/>
    <s v="N/A"/>
    <x v="0"/>
    <n v="6902"/>
    <n v="20"/>
    <n v="297450.45"/>
    <n v="5949009"/>
    <s v="PASTA ESPECIALIDAD LINGUINI 1KG CAPRI"/>
    <n v="0"/>
    <n v="0"/>
    <n v="0"/>
    <n v="5949009"/>
  </r>
  <r>
    <n v="202002834"/>
    <s v="23/5/2022"/>
    <x v="93"/>
    <s v="Almacen Hoyada*"/>
    <s v="N/A"/>
    <x v="0"/>
    <n v="10252"/>
    <n v="20"/>
    <n v="0"/>
    <n v="0"/>
    <s v="PASTA EXTRA 1 KG ESPECIAL VERMICELLI CAPRI"/>
    <n v="0"/>
    <n v="0"/>
    <n v="0"/>
    <n v="0"/>
  </r>
  <r>
    <n v="202002834"/>
    <s v="23/5/2022"/>
    <x v="93"/>
    <s v="Almacen Hoyada*"/>
    <s v="N/A"/>
    <x v="0"/>
    <n v="11620"/>
    <n v="24"/>
    <n v="0"/>
    <n v="0"/>
    <s v="PASTA EXTRA ESPECIAL VERMICELLI 500 GR CAPRI"/>
    <n v="0"/>
    <n v="0"/>
    <n v="0"/>
    <n v="0"/>
  </r>
  <r>
    <n v="202002834"/>
    <s v="23/5/2022"/>
    <x v="93"/>
    <s v="Almacen Hoyada*"/>
    <s v="N/A"/>
    <x v="0"/>
    <n v="12898"/>
    <n v="12"/>
    <n v="0"/>
    <n v="0"/>
    <s v="PASTA PREMIUM 500 GR VERMICELLI CAPRI"/>
    <n v="0"/>
    <n v="0"/>
    <n v="0"/>
    <n v="0"/>
  </r>
  <r>
    <n v="202002834"/>
    <s v="23/5/2022"/>
    <x v="93"/>
    <s v="Almacen Hoyada*"/>
    <s v="N/A"/>
    <x v="0"/>
    <n v="4623"/>
    <n v="12"/>
    <n v="330327.92"/>
    <n v="3963935.04"/>
    <s v="PASTA ESPECIALIDADES LINGUINI 500 GR CAPRI"/>
    <n v="0"/>
    <n v="0"/>
    <n v="0"/>
    <n v="3963935.04"/>
  </r>
  <r>
    <n v="202002835"/>
    <s v="24/5/2022"/>
    <x v="94"/>
    <s v="Almacen Hoyada*"/>
    <s v="N/A"/>
    <x v="1"/>
    <n v="4389"/>
    <n v="15"/>
    <n v="5.68"/>
    <n v="85.2"/>
    <s v="COMBO DE PAN DE PERRO 16 UND"/>
    <n v="16"/>
    <n v="0"/>
    <n v="0"/>
    <n v="85.2"/>
  </r>
  <r>
    <n v="202002835"/>
    <s v="24/5/2022"/>
    <x v="94"/>
    <s v="Almacen Hoyada*"/>
    <s v="N/A"/>
    <x v="1"/>
    <n v="13677"/>
    <n v="10"/>
    <n v="3.8"/>
    <n v="38"/>
    <s v="COMBO 3 PANES SEMI DULCE"/>
    <n v="16"/>
    <n v="0"/>
    <n v="0"/>
    <n v="38"/>
  </r>
  <r>
    <n v="202002835"/>
    <s v="24/5/2022"/>
    <x v="94"/>
    <s v="Almacen Hoyada*"/>
    <s v="N/A"/>
    <x v="1"/>
    <n v="4598"/>
    <n v="30"/>
    <n v="0"/>
    <n v="0"/>
    <s v="COMBO DE 4 PANES CAMPESINITO"/>
    <n v="0"/>
    <n v="0"/>
    <n v="0"/>
    <n v="0"/>
  </r>
  <r>
    <n v="202002835"/>
    <s v="24/5/2022"/>
    <x v="94"/>
    <s v="Almacen Hoyada*"/>
    <s v="N/A"/>
    <x v="1"/>
    <n v="13676"/>
    <n v="5"/>
    <n v="2.57"/>
    <n v="12.85"/>
    <s v="COMBO PAN PIÑITA"/>
    <n v="16"/>
    <n v="0"/>
    <n v="0"/>
    <n v="12.85"/>
  </r>
  <r>
    <n v="202002835"/>
    <s v="24/5/2022"/>
    <x v="94"/>
    <s v="Almacen Hoyada*"/>
    <s v="N/A"/>
    <x v="1"/>
    <n v="418"/>
    <n v="30"/>
    <n v="0"/>
    <n v="0"/>
    <s v="TORTA DE PAN"/>
    <n v="16"/>
    <n v="0"/>
    <n v="0"/>
    <n v="0"/>
  </r>
  <r>
    <n v="202002836"/>
    <s v="24/5/2022"/>
    <x v="95"/>
    <s v="Almacen Hoyada*"/>
    <s v="N/A"/>
    <x v="1"/>
    <n v="4911"/>
    <n v="100"/>
    <n v="53855.78"/>
    <n v="5385578"/>
    <s v="BELMONT GRANDE"/>
    <n v="0"/>
    <n v="0"/>
    <n v="0"/>
    <n v="5385578"/>
  </r>
  <r>
    <n v="202002836"/>
    <s v="24/5/2022"/>
    <x v="95"/>
    <s v="Almacen Hoyada*"/>
    <s v="N/A"/>
    <x v="1"/>
    <n v="4912"/>
    <n v="36"/>
    <n v="26927.86"/>
    <n v="969402.96"/>
    <s v="BELMONT PEQUEÑO"/>
    <n v="0"/>
    <n v="0"/>
    <n v="0"/>
    <n v="969402.96"/>
  </r>
  <r>
    <n v="202002836"/>
    <s v="24/5/2022"/>
    <x v="95"/>
    <s v="Almacen Hoyada*"/>
    <s v="N/A"/>
    <x v="1"/>
    <n v="4914"/>
    <n v="100"/>
    <n v="45777.39"/>
    <n v="4577739"/>
    <s v="PALL MALL GRANDE"/>
    <n v="0"/>
    <n v="0"/>
    <n v="0"/>
    <n v="4577739"/>
  </r>
  <r>
    <n v="202002836"/>
    <s v="24/5/2022"/>
    <x v="95"/>
    <s v="Almacen Hoyada*"/>
    <s v="N/A"/>
    <x v="1"/>
    <n v="4915"/>
    <n v="120"/>
    <n v="22888.74"/>
    <n v="2746648.8"/>
    <s v="PALL MALL PEQUEÑO"/>
    <n v="0"/>
    <n v="0"/>
    <n v="0"/>
    <n v="2746648.8"/>
  </r>
  <r>
    <n v="202002836"/>
    <s v="24/5/2022"/>
    <x v="95"/>
    <s v="Almacen Hoyada*"/>
    <s v="N/A"/>
    <x v="1"/>
    <n v="12702"/>
    <n v="250"/>
    <n v="0"/>
    <n v="0"/>
    <s v="CIGARRO VICEROY GRANDE"/>
    <n v="0"/>
    <n v="0"/>
    <n v="0"/>
    <n v="0"/>
  </r>
  <r>
    <n v="202002836"/>
    <s v="24/5/2022"/>
    <x v="95"/>
    <s v="Almacen Hoyada*"/>
    <s v="N/A"/>
    <x v="1"/>
    <n v="12851"/>
    <n v="250"/>
    <n v="0"/>
    <n v="0"/>
    <s v="CIGARROS UNIVERSAL"/>
    <n v="0"/>
    <n v="0"/>
    <n v="0"/>
    <n v="0"/>
  </r>
  <r>
    <n v="202002837"/>
    <s v="24/5/2022"/>
    <x v="96"/>
    <s v="Almacen Hoyada*"/>
    <s v="N/A"/>
    <x v="4"/>
    <n v="4513"/>
    <n v="3"/>
    <n v="0"/>
    <n v="0"/>
    <s v="AJINOMOTO POR KG EXPRESS"/>
    <n v="0"/>
    <n v="0"/>
    <n v="0"/>
    <n v="0"/>
  </r>
  <r>
    <n v="202002837"/>
    <s v="24/5/2022"/>
    <x v="96"/>
    <s v="Almacen Hoyada*"/>
    <s v="N/A"/>
    <x v="4"/>
    <n v="3124"/>
    <n v="1"/>
    <n v="0"/>
    <n v="0"/>
    <s v="CURCUMA POR KG ESPRESS"/>
    <n v="0"/>
    <n v="0"/>
    <n v="0"/>
    <n v="0"/>
  </r>
  <r>
    <n v="202002837"/>
    <s v="24/5/2022"/>
    <x v="96"/>
    <s v="Almacen Hoyada*"/>
    <s v="N/A"/>
    <x v="4"/>
    <n v="1776"/>
    <n v="0.3"/>
    <n v="0"/>
    <n v="0"/>
    <s v="LAUREL POR KG SABOR."/>
    <n v="0"/>
    <n v="0"/>
    <n v="0"/>
    <n v="0"/>
  </r>
  <r>
    <n v="202002837"/>
    <s v="24/5/2022"/>
    <x v="96"/>
    <s v="Almacen Hoyada*"/>
    <s v="N/A"/>
    <x v="4"/>
    <n v="14156"/>
    <n v="3"/>
    <n v="0"/>
    <n v="0"/>
    <s v="SABROSEADOR POR KG SABOR."/>
    <n v="0"/>
    <n v="0"/>
    <n v="0"/>
    <n v="0"/>
  </r>
  <r>
    <n v="202002837"/>
    <s v="24/5/2022"/>
    <x v="96"/>
    <s v="Almacen Hoyada*"/>
    <s v="N/A"/>
    <x v="4"/>
    <n v="4630"/>
    <n v="2"/>
    <n v="0"/>
    <n v="0"/>
    <s v="COLOR POR KG SABOR."/>
    <n v="0"/>
    <n v="0"/>
    <n v="0"/>
    <n v="0"/>
  </r>
  <r>
    <n v="202002837"/>
    <s v="24/5/2022"/>
    <x v="96"/>
    <s v="Almacen Hoyada*"/>
    <s v="N/A"/>
    <x v="4"/>
    <n v="14155"/>
    <n v="2"/>
    <n v="0"/>
    <n v="0"/>
    <s v="SALSA PARA PASTAS POR KG SABOR."/>
    <n v="0"/>
    <n v="0"/>
    <n v="0"/>
    <n v="0"/>
  </r>
  <r>
    <n v="202002837"/>
    <s v="24/5/2022"/>
    <x v="96"/>
    <s v="Almacen Hoyada*"/>
    <s v="N/A"/>
    <x v="4"/>
    <n v="4632"/>
    <n v="2"/>
    <n v="0"/>
    <n v="0"/>
    <s v="CUBITO POR KG SABOR."/>
    <n v="16"/>
    <n v="0"/>
    <n v="0"/>
    <n v="0"/>
  </r>
  <r>
    <n v="202002837"/>
    <s v="24/5/2022"/>
    <x v="96"/>
    <s v="Almacen Hoyada*"/>
    <s v="N/A"/>
    <x v="4"/>
    <n v="4448"/>
    <n v="4"/>
    <n v="0"/>
    <n v="0"/>
    <s v="AVENA EN HOJUELAS POR KG SABOR."/>
    <n v="0"/>
    <n v="0"/>
    <n v="0"/>
    <n v="0"/>
  </r>
  <r>
    <n v="202002837"/>
    <s v="24/5/2022"/>
    <x v="96"/>
    <s v="Almacen Hoyada*"/>
    <s v="N/A"/>
    <x v="4"/>
    <n v="4188"/>
    <n v="2"/>
    <n v="0"/>
    <n v="0"/>
    <s v="BICARBONATO POR KG SABOR."/>
    <n v="0"/>
    <n v="0"/>
    <n v="0"/>
    <n v="0"/>
  </r>
  <r>
    <n v="202002837"/>
    <s v="24/5/2022"/>
    <x v="96"/>
    <s v="Almacen Hoyada*"/>
    <s v="N/A"/>
    <x v="4"/>
    <n v="14717"/>
    <n v="3"/>
    <n v="0"/>
    <n v="0"/>
    <s v="GELATINA SABORES POR KG SABOR"/>
    <n v="16"/>
    <n v="0"/>
    <n v="0"/>
    <n v="0"/>
  </r>
  <r>
    <n v="202002837"/>
    <s v="24/5/2022"/>
    <x v="96"/>
    <s v="Almacen Hoyada*"/>
    <s v="N/A"/>
    <x v="4"/>
    <n v="14152"/>
    <n v="1"/>
    <n v="0"/>
    <n v="0"/>
    <s v="BASE DE HELADO VARIADOS POR KG SABOR"/>
    <n v="16"/>
    <n v="0"/>
    <n v="0"/>
    <n v="0"/>
  </r>
  <r>
    <n v="202002837"/>
    <s v="24/5/2022"/>
    <x v="96"/>
    <s v="Almacen Hoyada*"/>
    <s v="N/A"/>
    <x v="4"/>
    <n v="14767"/>
    <n v="2"/>
    <n v="0"/>
    <n v="0"/>
    <s v="MANI SALADO POR KG SABOR."/>
    <n v="16"/>
    <n v="0"/>
    <n v="0"/>
    <n v="0"/>
  </r>
  <r>
    <n v="202002837"/>
    <s v="24/5/2022"/>
    <x v="96"/>
    <s v="Almacen Hoyada*"/>
    <s v="N/A"/>
    <x v="4"/>
    <n v="15098"/>
    <n v="2"/>
    <n v="0"/>
    <n v="0"/>
    <s v="MANI NATURAL SIN SAL PESABLE KG SABOR."/>
    <n v="16"/>
    <n v="0"/>
    <n v="0"/>
    <n v="0"/>
  </r>
  <r>
    <n v="202002837"/>
    <s v="24/5/2022"/>
    <x v="96"/>
    <s v="Almacen Hoyada*"/>
    <s v="N/A"/>
    <x v="4"/>
    <n v="14160"/>
    <n v="1"/>
    <n v="0"/>
    <n v="0"/>
    <s v="PIMIENTA NEGRA MOLIDA POR KG SABOR"/>
    <n v="0"/>
    <n v="0"/>
    <n v="0"/>
    <n v="0"/>
  </r>
  <r>
    <n v="202002837"/>
    <s v="24/5/2022"/>
    <x v="96"/>
    <s v="Almacen Hoyada*"/>
    <s v="N/A"/>
    <x v="4"/>
    <n v="4527"/>
    <n v="1"/>
    <n v="0"/>
    <n v="0"/>
    <s v="AJO,CEBOLLA Y PEREJIL POR KG SABOR"/>
    <n v="0"/>
    <n v="0"/>
    <n v="0"/>
    <n v="0"/>
  </r>
  <r>
    <n v="202002838"/>
    <s v="25/5/2022"/>
    <x v="97"/>
    <s v="Almacen Hoyada*"/>
    <s v="N/A"/>
    <x v="1"/>
    <n v="13677"/>
    <n v="15"/>
    <n v="3.82"/>
    <n v="57.3"/>
    <s v="COMBO 3 PANES SEMI DULCE"/>
    <n v="16"/>
    <n v="0"/>
    <n v="0"/>
    <n v="57.3"/>
  </r>
  <r>
    <n v="202002838"/>
    <s v="25/5/2022"/>
    <x v="97"/>
    <s v="Almacen Hoyada*"/>
    <s v="N/A"/>
    <x v="1"/>
    <n v="473"/>
    <n v="4.4000000000000004"/>
    <n v="9672"/>
    <n v="42556.800000000003"/>
    <s v="PAN DE HAMBURGUESA Y PERRO POR KG"/>
    <n v="16"/>
    <n v="0"/>
    <n v="0"/>
    <n v="42556.800000000003"/>
  </r>
  <r>
    <n v="202002838"/>
    <s v="25/5/2022"/>
    <x v="97"/>
    <s v="Almacen Hoyada*"/>
    <s v="N/A"/>
    <x v="1"/>
    <n v="13676"/>
    <n v="4"/>
    <n v="2.58"/>
    <n v="10.32"/>
    <s v="COMBO PAN PIÑITA"/>
    <n v="16"/>
    <n v="0"/>
    <n v="0"/>
    <n v="10.32"/>
  </r>
  <r>
    <n v="202002838"/>
    <s v="25/5/2022"/>
    <x v="97"/>
    <s v="Almacen Hoyada*"/>
    <s v="N/A"/>
    <x v="1"/>
    <n v="4781"/>
    <n v="30"/>
    <n v="0"/>
    <n v="0"/>
    <s v="BESITO DE COCO"/>
    <n v="16"/>
    <n v="0"/>
    <n v="0"/>
    <n v="0"/>
  </r>
  <r>
    <n v="202002840"/>
    <s v="25/5/2022"/>
    <x v="98"/>
    <s v="Almacen Hoyada*"/>
    <s v="N/A"/>
    <x v="0"/>
    <n v="1973"/>
    <n v="22.6"/>
    <n v="44.04"/>
    <n v="995.30399999999997"/>
    <s v="BISTEK CARNE PRIMERA KG"/>
    <n v="0"/>
    <n v="0"/>
    <n v="0"/>
    <n v="995.30399999999997"/>
  </r>
  <r>
    <n v="202002840"/>
    <s v="25/5/2022"/>
    <x v="98"/>
    <s v="Almacen Hoyada*"/>
    <s v="N/A"/>
    <x v="0"/>
    <n v="1851"/>
    <n v="12.6"/>
    <n v="0"/>
    <n v="0"/>
    <s v="CARNE PARA MECHAR KG"/>
    <n v="0"/>
    <n v="0"/>
    <n v="0"/>
    <n v="0"/>
  </r>
  <r>
    <n v="202002840"/>
    <s v="25/5/2022"/>
    <x v="98"/>
    <s v="Almacen Hoyada*"/>
    <s v="N/A"/>
    <x v="0"/>
    <n v="5148"/>
    <n v="29.4"/>
    <n v="9.08"/>
    <n v="266.952"/>
    <s v="MUSLO DE POLLO KG."/>
    <n v="0"/>
    <n v="0"/>
    <n v="0"/>
    <n v="266.952"/>
  </r>
  <r>
    <n v="202002840"/>
    <s v="25/5/2022"/>
    <x v="98"/>
    <s v="Almacen Hoyada*"/>
    <s v="N/A"/>
    <x v="0"/>
    <n v="5149"/>
    <n v="22.2"/>
    <n v="730415.8"/>
    <n v="16215230.76"/>
    <s v="ALAS DE POLLO KG"/>
    <n v="0"/>
    <n v="0"/>
    <n v="0"/>
    <n v="16215230.76"/>
  </r>
  <r>
    <n v="202002840"/>
    <s v="25/5/2022"/>
    <x v="98"/>
    <s v="Almacen Hoyada*"/>
    <s v="N/A"/>
    <x v="0"/>
    <n v="1852"/>
    <n v="34.799999999999997"/>
    <n v="0"/>
    <n v="0"/>
    <s v="MOLIDA ECONOMICA KG"/>
    <n v="0"/>
    <n v="0"/>
    <n v="0"/>
    <n v="0"/>
  </r>
  <r>
    <n v="202002840"/>
    <s v="25/5/2022"/>
    <x v="98"/>
    <s v="Almacen Hoyada*"/>
    <s v="N/A"/>
    <x v="0"/>
    <n v="2025"/>
    <n v="42.8"/>
    <n v="297.60000000000002"/>
    <n v="12737.28"/>
    <s v="PASTA DE CHORIZO CRIOLLO KG"/>
    <n v="16"/>
    <n v="0"/>
    <n v="0"/>
    <n v="12737.28"/>
  </r>
  <r>
    <n v="202002840"/>
    <s v="25/5/2022"/>
    <x v="98"/>
    <s v="Almacen Hoyada*"/>
    <s v="N/A"/>
    <x v="0"/>
    <n v="10823"/>
    <n v="40"/>
    <n v="0"/>
    <n v="0"/>
    <s v="SUERO DE LECHE 910 GR CREMOSO LA DIVINA PASTORA"/>
    <n v="0"/>
    <n v="0"/>
    <n v="0"/>
    <n v="0"/>
  </r>
  <r>
    <n v="202002840"/>
    <s v="25/5/2022"/>
    <x v="98"/>
    <s v="Almacen Hoyada*"/>
    <s v="N/A"/>
    <x v="0"/>
    <n v="1781"/>
    <n v="60.6"/>
    <n v="890235.04"/>
    <n v="53948243.424000002"/>
    <s v="SALCHICHA POLLO WIENER PRODALVA KG"/>
    <n v="0"/>
    <n v="0"/>
    <n v="0"/>
    <n v="53948243.424000002"/>
  </r>
  <r>
    <n v="202002840"/>
    <s v="25/5/2022"/>
    <x v="98"/>
    <s v="Almacen Hoyada*"/>
    <s v="N/A"/>
    <x v="0"/>
    <n v="3754"/>
    <n v="20"/>
    <n v="749144.41"/>
    <n v="14982888.199999999"/>
    <s v="MORTADELA ESPECIAL DE POLLO 1 KG LO MIO"/>
    <n v="0"/>
    <n v="0"/>
    <n v="0"/>
    <n v="14982888.199999999"/>
  </r>
  <r>
    <n v="202002840"/>
    <s v="25/5/2022"/>
    <x v="98"/>
    <s v="Almacen Hoyada*"/>
    <s v="N/A"/>
    <x v="0"/>
    <n v="1786"/>
    <n v="239.4"/>
    <n v="16.86"/>
    <n v="4036.2840000000001"/>
    <s v="QUESO DURO LLANERO KG."/>
    <n v="0"/>
    <n v="0"/>
    <n v="0"/>
    <n v="4036.2840000000001"/>
  </r>
  <r>
    <n v="202002840"/>
    <s v="25/5/2022"/>
    <x v="98"/>
    <s v="Almacen Hoyada*"/>
    <s v="N/A"/>
    <x v="0"/>
    <n v="4061"/>
    <n v="360"/>
    <n v="0"/>
    <n v="0"/>
    <s v="SALCHICHA HOT DOG LARANJAL KG"/>
    <n v="0"/>
    <n v="0"/>
    <n v="0"/>
    <n v="0"/>
  </r>
  <r>
    <n v="202002840"/>
    <s v="25/5/2022"/>
    <x v="98"/>
    <s v="Almacen Hoyada*"/>
    <s v="N/A"/>
    <x v="0"/>
    <n v="1853"/>
    <n v="7.2"/>
    <n v="305.24"/>
    <n v="2197.7280000000001"/>
    <s v="COSTILLA DE RES KG"/>
    <n v="0"/>
    <n v="0"/>
    <n v="0"/>
    <n v="2197.7280000000001"/>
  </r>
  <r>
    <n v="202002840"/>
    <s v="25/5/2022"/>
    <x v="98"/>
    <s v="Almacen Hoyada*"/>
    <s v="N/A"/>
    <x v="0"/>
    <n v="1854"/>
    <n v="5.8"/>
    <n v="301.42"/>
    <n v="1748.2360000000001"/>
    <s v="HUESO ROJO KG"/>
    <n v="0"/>
    <n v="0"/>
    <n v="0"/>
    <n v="1748.2360000000001"/>
  </r>
  <r>
    <n v="202002841"/>
    <s v="25/5/2022"/>
    <x v="99"/>
    <s v="Almacen Hoyada*"/>
    <s v="N/A"/>
    <x v="0"/>
    <n v="15679"/>
    <n v="48"/>
    <n v="0"/>
    <n v="0"/>
    <s v="PASTA TORNILLO SUPERIOR 1 KG MARY"/>
    <n v="0"/>
    <n v="0"/>
    <n v="0"/>
    <n v="0"/>
  </r>
  <r>
    <n v="202002841"/>
    <s v="25/5/2022"/>
    <x v="99"/>
    <s v="Almacen Hoyada*"/>
    <s v="N/A"/>
    <x v="0"/>
    <n v="12801"/>
    <n v="48"/>
    <n v="0"/>
    <n v="0"/>
    <s v="PASTA 1 KG PLUMA SUPERIOR MARY"/>
    <n v="0"/>
    <n v="0"/>
    <n v="0"/>
    <n v="0"/>
  </r>
  <r>
    <n v="202002841"/>
    <s v="25/5/2022"/>
    <x v="99"/>
    <s v="Almacen Hoyada*"/>
    <s v="N/A"/>
    <x v="0"/>
    <n v="23385"/>
    <n v="12"/>
    <n v="0"/>
    <n v="0"/>
    <s v="PASTA TORNILLO SUPERIOR 500 GR MARY"/>
    <n v="0"/>
    <n v="0"/>
    <n v="0"/>
    <n v="0"/>
  </r>
  <r>
    <n v="202002841"/>
    <s v="25/5/2022"/>
    <x v="99"/>
    <s v="Almacen Hoyada*"/>
    <s v="N/A"/>
    <x v="0"/>
    <n v="16235"/>
    <n v="12"/>
    <n v="0"/>
    <n v="0"/>
    <s v="PASTA PREMIUM 500 GR MACARRON MARY"/>
    <n v="0"/>
    <n v="0"/>
    <n v="0"/>
    <n v="0"/>
  </r>
  <r>
    <n v="202002841"/>
    <s v="25/5/2022"/>
    <x v="99"/>
    <s v="Almacen Hoyada*"/>
    <s v="N/A"/>
    <x v="0"/>
    <n v="15680"/>
    <n v="12"/>
    <n v="0"/>
    <n v="0"/>
    <s v="PASTA  DEDAL PREMIUM 500 GR MARY"/>
    <n v="0"/>
    <n v="0"/>
    <n v="0"/>
    <n v="0"/>
  </r>
  <r>
    <n v="202002841"/>
    <s v="25/5/2022"/>
    <x v="99"/>
    <s v="Almacen Hoyada*"/>
    <s v="N/A"/>
    <x v="0"/>
    <n v="15678"/>
    <n v="12"/>
    <n v="0"/>
    <n v="0"/>
    <s v="PASTA PLUMITAS (PREMIUM) 500GR"/>
    <n v="0"/>
    <n v="0"/>
    <n v="0"/>
    <n v="0"/>
  </r>
  <r>
    <n v="202002841"/>
    <s v="25/5/2022"/>
    <x v="99"/>
    <s v="Almacen Hoyada*"/>
    <s v="N/A"/>
    <x v="0"/>
    <n v="5848"/>
    <n v="96"/>
    <n v="0"/>
    <n v="0"/>
    <s v="ARROZ TRADICIONAL 1 KG MARY"/>
    <n v="0"/>
    <n v="0"/>
    <n v="0"/>
    <n v="0"/>
  </r>
  <r>
    <n v="202002841"/>
    <s v="25/5/2022"/>
    <x v="99"/>
    <s v="Almacen Hoyada*"/>
    <s v="N/A"/>
    <x v="0"/>
    <n v="3549"/>
    <n v="96"/>
    <n v="451467.88"/>
    <n v="43340916.479999997"/>
    <s v="ARROZ SUPERIOR 1 KG MARY"/>
    <n v="0"/>
    <n v="0"/>
    <n v="0"/>
    <n v="43340916.479999997"/>
  </r>
  <r>
    <n v="202002839"/>
    <s v="25/5/2022"/>
    <x v="100"/>
    <s v="INSUMOS"/>
    <s v="N/A"/>
    <x v="1"/>
    <n v="3346"/>
    <n v="2"/>
    <n v="20646"/>
    <n v="41292"/>
    <s v="ENVOPLAST 1500 METROS (PROVEDURIA)"/>
    <n v="16"/>
    <n v="0"/>
    <n v="0"/>
    <n v="41292"/>
  </r>
  <r>
    <n v="202002839"/>
    <s v="25/5/2022"/>
    <x v="100"/>
    <s v="INSUMOS"/>
    <s v="N/A"/>
    <x v="1"/>
    <n v="3584"/>
    <n v="3"/>
    <n v="799.65"/>
    <n v="2398.9499999999998"/>
    <s v="BANDEJA ANIME LLANA (A) (PRODUCCION) 1X500"/>
    <n v="16"/>
    <n v="0"/>
    <n v="0"/>
    <n v="2398.9499999999998"/>
  </r>
  <r>
    <n v="202002842"/>
    <s v="26/5/2022"/>
    <x v="101"/>
    <s v="Almacen Hoyada*"/>
    <s v="N/A"/>
    <x v="3"/>
    <n v="2863"/>
    <n v="6"/>
    <n v="232903.58"/>
    <n v="1397421.48"/>
    <s v="REFRESCO 1.5LT PEPSI-COLA"/>
    <n v="16"/>
    <n v="0"/>
    <n v="0"/>
    <n v="1397421.48"/>
  </r>
  <r>
    <n v="202002842"/>
    <s v="26/5/2022"/>
    <x v="101"/>
    <s v="Almacen Hoyada*"/>
    <s v="N/A"/>
    <x v="3"/>
    <n v="913"/>
    <n v="12"/>
    <n v="329543.62"/>
    <n v="3954523.44"/>
    <s v="PROMOCION DE FIN DE SEMANAN PEPSI 2 LT SABOR ORIGINAL"/>
    <n v="0"/>
    <n v="0"/>
    <n v="0"/>
    <n v="3954523.44"/>
  </r>
  <r>
    <n v="202002842"/>
    <s v="26/5/2022"/>
    <x v="101"/>
    <s v="Almacen Hoyada*"/>
    <s v="N/A"/>
    <x v="3"/>
    <n v="1628"/>
    <n v="12"/>
    <n v="193084.5"/>
    <n v="2317014"/>
    <s v="GATORADE MANDARINA 500 ML PEPSICO"/>
    <n v="16"/>
    <n v="0"/>
    <n v="0"/>
    <n v="2317014"/>
  </r>
  <r>
    <n v="202002842"/>
    <s v="26/5/2022"/>
    <x v="101"/>
    <s v="Almacen Hoyada*"/>
    <s v="N/A"/>
    <x v="3"/>
    <n v="3230"/>
    <n v="12"/>
    <n v="193084.55"/>
    <n v="2317014.6"/>
    <s v="GATORADE FRUTAS TROPICALES 500ML PEPSICO"/>
    <n v="16"/>
    <n v="0"/>
    <n v="0"/>
    <n v="2317014.6"/>
  </r>
  <r>
    <n v="202002842"/>
    <s v="26/5/2022"/>
    <x v="101"/>
    <s v="Almacen Hoyada*"/>
    <s v="N/A"/>
    <x v="3"/>
    <n v="3231"/>
    <n v="12"/>
    <n v="193084.5"/>
    <n v="2317014"/>
    <s v="GATORADE SABOR A MORA 500ML PEPSICO"/>
    <n v="16"/>
    <n v="0"/>
    <n v="0"/>
    <n v="2317014"/>
  </r>
  <r>
    <n v="202002842"/>
    <s v="26/5/2022"/>
    <x v="101"/>
    <s v="Almacen Hoyada*"/>
    <s v="N/A"/>
    <x v="3"/>
    <n v="4031"/>
    <n v="24"/>
    <n v="420363.15"/>
    <n v="10088715.6"/>
    <s v="YUKY-PAK 250 ML MANZANA"/>
    <n v="16"/>
    <n v="0"/>
    <n v="0"/>
    <n v="10088715.6"/>
  </r>
  <r>
    <n v="202002842"/>
    <s v="26/5/2022"/>
    <x v="101"/>
    <s v="Almacen Hoyada*"/>
    <s v="N/A"/>
    <x v="3"/>
    <n v="13746"/>
    <n v="12"/>
    <n v="0"/>
    <n v="0"/>
    <s v="REFRESCO 1LT PEPSI-COLA"/>
    <n v="16"/>
    <n v="0"/>
    <n v="0"/>
    <n v="0"/>
  </r>
  <r>
    <n v="202002842"/>
    <s v="26/5/2022"/>
    <x v="101"/>
    <s v="Almacen Hoyada*"/>
    <s v="N/A"/>
    <x v="3"/>
    <n v="18851"/>
    <n v="6"/>
    <n v="0"/>
    <n v="0"/>
    <s v="PEPSI 1.25ML VIDRIO VENTA CON BOTELLA"/>
    <n v="16"/>
    <n v="0"/>
    <n v="0"/>
    <n v="0"/>
  </r>
  <r>
    <n v="202002843"/>
    <s v="26/5/2022"/>
    <x v="102"/>
    <s v="Almacen Hoyada*"/>
    <s v="N/A"/>
    <x v="0"/>
    <n v="19"/>
    <n v="86.8"/>
    <n v="150300"/>
    <n v="13046040"/>
    <s v="PLATANO KG (EXPRESS 2707,MODELO,EXQUISITECES)"/>
    <n v="0"/>
    <n v="0"/>
    <n v="0"/>
    <n v="13046040"/>
  </r>
  <r>
    <n v="202002843"/>
    <s v="26/5/2022"/>
    <x v="102"/>
    <s v="Almacen Hoyada*"/>
    <s v="N/A"/>
    <x v="0"/>
    <n v="7"/>
    <n v="15.6"/>
    <n v="225450"/>
    <n v="3517020"/>
    <s v="CEBOLLIN KG"/>
    <n v="0"/>
    <n v="0"/>
    <n v="0"/>
    <n v="3517020"/>
  </r>
  <r>
    <n v="202002843"/>
    <s v="26/5/2022"/>
    <x v="102"/>
    <s v="Almacen Hoyada*"/>
    <s v="N/A"/>
    <x v="0"/>
    <n v="78"/>
    <n v="29"/>
    <n v="400800"/>
    <n v="11623200"/>
    <s v="TOMATE KG."/>
    <n v="0"/>
    <n v="0"/>
    <n v="0"/>
    <n v="11623200"/>
  </r>
  <r>
    <n v="202002843"/>
    <s v="26/5/2022"/>
    <x v="102"/>
    <s v="Almacen Hoyada*"/>
    <s v="N/A"/>
    <x v="0"/>
    <n v="2"/>
    <n v="4"/>
    <n v="1503000"/>
    <n v="6012000"/>
    <s v="AJO EN CONCHA KG"/>
    <n v="0"/>
    <n v="0"/>
    <n v="0"/>
    <n v="6012000"/>
  </r>
  <r>
    <n v="202002843"/>
    <s v="26/5/2022"/>
    <x v="102"/>
    <s v="Almacen Hoyada*"/>
    <s v="N/A"/>
    <x v="0"/>
    <n v="71"/>
    <n v="4.4000000000000004"/>
    <n v="65130"/>
    <n v="286572"/>
    <s v="REPOLLO BLANCO KG"/>
    <n v="0"/>
    <n v="0"/>
    <n v="0"/>
    <n v="286572"/>
  </r>
  <r>
    <n v="202002843"/>
    <s v="26/5/2022"/>
    <x v="102"/>
    <s v="Almacen Hoyada*"/>
    <s v="N/A"/>
    <x v="0"/>
    <n v="67"/>
    <n v="2.2000000000000002"/>
    <n v="325650"/>
    <n v="716430"/>
    <s v="PIMENTON KG"/>
    <n v="0"/>
    <n v="0"/>
    <n v="0"/>
    <n v="716430"/>
  </r>
  <r>
    <n v="202002843"/>
    <s v="26/5/2022"/>
    <x v="102"/>
    <s v="Almacen Hoyada*"/>
    <s v="N/A"/>
    <x v="0"/>
    <n v="2131"/>
    <n v="50"/>
    <n v="152387.47"/>
    <n v="7619373.5"/>
    <s v="PAPELON PANELA 450 GR"/>
    <n v="0"/>
    <n v="0"/>
    <n v="0"/>
    <n v="7619373.5"/>
  </r>
  <r>
    <n v="202002843"/>
    <s v="26/5/2022"/>
    <x v="102"/>
    <s v="Almacen Hoyada*"/>
    <s v="N/A"/>
    <x v="0"/>
    <n v="9"/>
    <n v="20.6"/>
    <n v="200400"/>
    <n v="4128240"/>
    <s v="CEBOLLA BLANCA KG"/>
    <n v="0"/>
    <n v="0"/>
    <n v="0"/>
    <n v="4128240"/>
  </r>
  <r>
    <n v="202002843"/>
    <s v="26/5/2022"/>
    <x v="102"/>
    <s v="Almacen Hoyada*"/>
    <s v="N/A"/>
    <x v="0"/>
    <n v="11"/>
    <n v="15.2"/>
    <n v="275550"/>
    <n v="4188360"/>
    <s v="PAPA KG"/>
    <n v="0"/>
    <n v="0"/>
    <n v="0"/>
    <n v="4188360"/>
  </r>
  <r>
    <n v="202002844"/>
    <s v="26/5/2022"/>
    <x v="103"/>
    <s v="Almacen Hoyada*"/>
    <s v="N/A"/>
    <x v="4"/>
    <n v="23346"/>
    <n v="4"/>
    <n v="0"/>
    <n v="0"/>
    <s v="ESMALTE SEMIPERMANENTE M&amp;Y"/>
    <n v="16"/>
    <n v="0"/>
    <n v="0"/>
    <n v="0"/>
  </r>
  <r>
    <n v="202002844"/>
    <s v="26/5/2022"/>
    <x v="103"/>
    <s v="Almacen Hoyada*"/>
    <s v="N/A"/>
    <x v="4"/>
    <n v="23347"/>
    <n v="14"/>
    <n v="0"/>
    <n v="0"/>
    <s v="ESMALTE SEMIPERMANENTE MAX GLOW"/>
    <n v="16"/>
    <n v="0"/>
    <n v="0"/>
    <n v="0"/>
  </r>
  <r>
    <n v="202002845"/>
    <s v="27/5/2022"/>
    <x v="104"/>
    <s v="Almacen Hoyada*"/>
    <s v="N/A"/>
    <x v="1"/>
    <n v="14207"/>
    <n v="10"/>
    <n v="3.87"/>
    <n v="38.700000000000003"/>
    <s v="COMBO DE 7 PANES FRANCES"/>
    <n v="0"/>
    <n v="0"/>
    <n v="0"/>
    <n v="38.700000000000003"/>
  </r>
  <r>
    <n v="202002845"/>
    <s v="27/5/2022"/>
    <x v="104"/>
    <s v="Almacen Hoyada*"/>
    <s v="N/A"/>
    <x v="1"/>
    <n v="418"/>
    <n v="50"/>
    <n v="0"/>
    <n v="0"/>
    <s v="TORTA DE PAN"/>
    <n v="16"/>
    <n v="0"/>
    <n v="0"/>
    <n v="0"/>
  </r>
  <r>
    <n v="202002845"/>
    <s v="27/5/2022"/>
    <x v="104"/>
    <s v="Almacen Hoyada*"/>
    <s v="N/A"/>
    <x v="1"/>
    <n v="13676"/>
    <n v="10"/>
    <n v="2.62"/>
    <n v="26.2"/>
    <s v="COMBO PAN PIÑITA"/>
    <n v="16"/>
    <n v="0"/>
    <n v="0"/>
    <n v="26.2"/>
  </r>
  <r>
    <n v="202002845"/>
    <s v="27/5/2022"/>
    <x v="104"/>
    <s v="Almacen Hoyada*"/>
    <s v="N/A"/>
    <x v="1"/>
    <n v="4781"/>
    <n v="48"/>
    <n v="0"/>
    <n v="0"/>
    <s v="BESITO DE COCO"/>
    <n v="16"/>
    <n v="0"/>
    <n v="0"/>
    <n v="0"/>
  </r>
  <r>
    <n v="202002845"/>
    <s v="27/5/2022"/>
    <x v="104"/>
    <s v="Almacen Hoyada*"/>
    <s v="N/A"/>
    <x v="1"/>
    <n v="13677"/>
    <n v="10"/>
    <n v="3.87"/>
    <n v="38.700000000000003"/>
    <s v="COMBO 3 PANES SEMI DULCE"/>
    <n v="16"/>
    <n v="0"/>
    <n v="0"/>
    <n v="38.700000000000003"/>
  </r>
  <r>
    <n v="202002845"/>
    <s v="27/5/2022"/>
    <x v="104"/>
    <s v="Almacen Hoyada*"/>
    <s v="N/A"/>
    <x v="1"/>
    <n v="4389"/>
    <n v="10"/>
    <n v="5.78"/>
    <n v="57.8"/>
    <s v="COMBO DE PAN DE PERRO 16 UND"/>
    <n v="16"/>
    <n v="0"/>
    <n v="0"/>
    <n v="57.8"/>
  </r>
  <r>
    <n v="202002846"/>
    <s v="27/5/2022"/>
    <x v="105"/>
    <s v="Almacen Hoyada*"/>
    <s v="N/A"/>
    <x v="0"/>
    <n v="1786"/>
    <n v="395.4"/>
    <n v="17.100000000000001"/>
    <n v="6761.34"/>
    <s v="QUESO DURO LLANERO KG."/>
    <n v="0"/>
    <n v="0"/>
    <n v="0"/>
    <n v="6761.34"/>
  </r>
  <r>
    <n v="202002847"/>
    <s v="27/5/2022"/>
    <x v="106"/>
    <s v="Almacen Hoyada*"/>
    <s v="N/A"/>
    <x v="0"/>
    <n v="2227"/>
    <n v="360"/>
    <n v="6.24"/>
    <n v="2246.4"/>
    <s v="HUEVOS 1/2 CARTON"/>
    <n v="0"/>
    <n v="0"/>
    <n v="0"/>
    <n v="2246.4"/>
  </r>
  <r>
    <n v="202002847"/>
    <s v="27/5/2022"/>
    <x v="106"/>
    <s v="Almacen Hoyada*"/>
    <s v="N/A"/>
    <x v="0"/>
    <n v="2033"/>
    <n v="264"/>
    <n v="223398.45"/>
    <n v="58977190.799999997"/>
    <s v="HARINA DE MAIZ 1 KG PAN"/>
    <n v="0"/>
    <n v="0"/>
    <n v="0"/>
    <n v="58977190.799999997"/>
  </r>
  <r>
    <n v="202002847"/>
    <s v="27/5/2022"/>
    <x v="106"/>
    <s v="Almacen Hoyada*"/>
    <s v="N/A"/>
    <x v="0"/>
    <n v="21379"/>
    <n v="400"/>
    <n v="0"/>
    <n v="0"/>
    <s v="AZUCAR 500 GR DERCONDE"/>
    <n v="0"/>
    <n v="0"/>
    <n v="0"/>
    <n v="0"/>
  </r>
  <r>
    <n v="202002847"/>
    <s v="27/5/2022"/>
    <x v="106"/>
    <s v="Almacen Hoyada*"/>
    <s v="N/A"/>
    <x v="0"/>
    <n v="1436"/>
    <n v="100"/>
    <n v="105630"/>
    <n v="10563000"/>
    <s v="SAL REFINADA 1 KG CELESTIAL (AZUL)"/>
    <n v="0"/>
    <n v="0"/>
    <n v="0"/>
    <n v="10563000"/>
  </r>
  <r>
    <n v="202002847"/>
    <s v="27/5/2022"/>
    <x v="106"/>
    <s v="Almacen Hoyada*"/>
    <s v="N/A"/>
    <x v="0"/>
    <n v="9259"/>
    <n v="100"/>
    <n v="1.81"/>
    <n v="181"/>
    <s v="PAPEL SUAVECITO GOOD."/>
    <n v="0"/>
    <n v="0"/>
    <n v="0"/>
    <n v="181"/>
  </r>
  <r>
    <n v="202002847"/>
    <s v="27/5/2022"/>
    <x v="106"/>
    <s v="Almacen Hoyada*"/>
    <s v="N/A"/>
    <x v="0"/>
    <n v="23242"/>
    <n v="12"/>
    <n v="0"/>
    <n v="0"/>
    <s v="DETERGENTE 1 KG LIMON ALIVE"/>
    <n v="0"/>
    <n v="0"/>
    <n v="0"/>
    <n v="0"/>
  </r>
  <r>
    <n v="202002847"/>
    <s v="27/5/2022"/>
    <x v="106"/>
    <s v="Almacen Hoyada*"/>
    <s v="N/A"/>
    <x v="0"/>
    <n v="2024"/>
    <n v="36"/>
    <n v="0.96"/>
    <n v="34.56"/>
    <s v="MAVESA MARGARINA 500GR"/>
    <n v="0"/>
    <n v="0"/>
    <n v="0"/>
    <n v="34.56"/>
  </r>
  <r>
    <n v="202002848"/>
    <s v="27/5/2022"/>
    <x v="107"/>
    <s v="Almacen Hoyada*"/>
    <s v="N/A"/>
    <x v="0"/>
    <n v="5864"/>
    <n v="12"/>
    <n v="725929.6"/>
    <n v="8711155.1999999993"/>
    <s v="MAYONESA 445GR KRAFT"/>
    <n v="0"/>
    <n v="0"/>
    <n v="0"/>
    <n v="8711155.1999999993"/>
  </r>
  <r>
    <n v="202002848"/>
    <s v="27/5/2022"/>
    <x v="107"/>
    <s v="Almacen Hoyada*"/>
    <s v="N/A"/>
    <x v="0"/>
    <n v="3628"/>
    <n v="24"/>
    <n v="515396.13"/>
    <n v="12369507.119999999"/>
    <s v="SALSA DE TOMATE KEPTCHUP 397GR  HEINZ"/>
    <n v="16"/>
    <n v="0"/>
    <n v="0"/>
    <n v="12369507.119999999"/>
  </r>
  <r>
    <n v="202002848"/>
    <s v="27/5/2022"/>
    <x v="107"/>
    <s v="Almacen Hoyada*"/>
    <s v="N/A"/>
    <x v="0"/>
    <n v="14437"/>
    <n v="10"/>
    <n v="0"/>
    <n v="0"/>
    <s v="LECHE CONDENSADA 395 GR LOS ANDES"/>
    <n v="0"/>
    <n v="0"/>
    <n v="0"/>
    <n v="0"/>
  </r>
  <r>
    <n v="202002848"/>
    <s v="27/5/2022"/>
    <x v="107"/>
    <s v="Almacen Hoyada*"/>
    <s v="N/A"/>
    <x v="0"/>
    <n v="22509"/>
    <n v="12"/>
    <n v="0"/>
    <n v="0"/>
    <s v="CAFE 500 GR LA PROTECTORA"/>
    <n v="0"/>
    <n v="0"/>
    <n v="0"/>
    <n v="0"/>
  </r>
  <r>
    <n v="202002848"/>
    <s v="27/5/2022"/>
    <x v="107"/>
    <s v="Almacen Hoyada*"/>
    <s v="N/A"/>
    <x v="0"/>
    <n v="23004"/>
    <n v="12"/>
    <n v="0"/>
    <n v="0"/>
    <s v="TIP-TOP CHOCO COCO 0.96GR"/>
    <n v="16"/>
    <n v="0"/>
    <n v="0"/>
    <n v="0"/>
  </r>
  <r>
    <n v="202002848"/>
    <s v="27/5/2022"/>
    <x v="107"/>
    <s v="Almacen Hoyada*"/>
    <s v="N/A"/>
    <x v="0"/>
    <n v="10331"/>
    <n v="14"/>
    <n v="0"/>
    <n v="0"/>
    <s v="KONGA SABOR A MORA 30GR"/>
    <n v="16"/>
    <n v="0"/>
    <n v="0"/>
    <n v="0"/>
  </r>
  <r>
    <n v="202002848"/>
    <s v="27/5/2022"/>
    <x v="107"/>
    <s v="Almacen Hoyada*"/>
    <s v="N/A"/>
    <x v="0"/>
    <n v="9831"/>
    <n v="14"/>
    <n v="0.15"/>
    <n v="2.1"/>
    <s v="KONGA SABOR A NARANJA 30G UND"/>
    <n v="16"/>
    <n v="0"/>
    <n v="0"/>
    <n v="2.1"/>
  </r>
  <r>
    <n v="202002848"/>
    <s v="27/5/2022"/>
    <x v="107"/>
    <s v="Almacen Hoyada*"/>
    <s v="N/A"/>
    <x v="0"/>
    <n v="14039"/>
    <n v="14"/>
    <n v="0"/>
    <n v="0"/>
    <s v="KONGA SABOR PARCHITA 30 GR"/>
    <n v="16"/>
    <n v="0"/>
    <n v="0"/>
    <n v="0"/>
  </r>
  <r>
    <n v="202002848"/>
    <s v="27/5/2022"/>
    <x v="107"/>
    <s v="Almacen Hoyada*"/>
    <s v="N/A"/>
    <x v="0"/>
    <n v="159"/>
    <n v="24"/>
    <n v="651931.96"/>
    <n v="15646367.039999999"/>
    <s v="RON SUPERIOR 0.70 L"/>
    <n v="0"/>
    <n v="0"/>
    <n v="0"/>
    <n v="15646367.039999999"/>
  </r>
  <r>
    <n v="202002848"/>
    <s v="27/5/2022"/>
    <x v="107"/>
    <s v="Almacen Hoyada*"/>
    <s v="N/A"/>
    <x v="0"/>
    <n v="164"/>
    <n v="24"/>
    <n v="758568.72"/>
    <n v="18205649.280000001"/>
    <s v="RON SUPERIOR 1.0 L"/>
    <n v="0"/>
    <n v="0"/>
    <n v="0"/>
    <n v="18205649.280000001"/>
  </r>
  <r>
    <n v="202002848"/>
    <s v="27/5/2022"/>
    <x v="107"/>
    <s v="Almacen Hoyada*"/>
    <s v="N/A"/>
    <x v="0"/>
    <n v="6341"/>
    <n v="60"/>
    <n v="0"/>
    <n v="0"/>
    <s v="BEBIDA ESPIRITUOSA SECA 1 LT EL PAJARITO"/>
    <n v="0"/>
    <n v="0"/>
    <n v="0"/>
    <n v="0"/>
  </r>
  <r>
    <n v="202002848"/>
    <s v="27/5/2022"/>
    <x v="107"/>
    <s v="Almacen Hoyada*"/>
    <s v="N/A"/>
    <x v="0"/>
    <n v="6340"/>
    <n v="60"/>
    <n v="672041.9"/>
    <n v="40322514"/>
    <s v="BEBIDA ESPIRITUOSA 1 LT RY"/>
    <n v="0"/>
    <n v="0"/>
    <n v="0"/>
    <n v="40322514"/>
  </r>
  <r>
    <n v="202002848"/>
    <s v="27/5/2022"/>
    <x v="107"/>
    <s v="Almacen Hoyada*"/>
    <s v="N/A"/>
    <x v="0"/>
    <n v="23155"/>
    <n v="18"/>
    <n v="15.95"/>
    <n v="287.10000000000002"/>
    <s v="SANGRIA MALPORTADA 1.75 LT"/>
    <n v="0"/>
    <n v="0"/>
    <n v="0"/>
    <n v="287.10000000000002"/>
  </r>
  <r>
    <n v="202002849"/>
    <s v="27/5/2022"/>
    <x v="108"/>
    <s v="Almacen Hoyada*"/>
    <s v="N/A"/>
    <x v="0"/>
    <n v="1839"/>
    <n v="3.4"/>
    <n v="0"/>
    <n v="0"/>
    <s v="QUESO AMARILLO DOÑA FLORA KG"/>
    <n v="16"/>
    <n v="0"/>
    <n v="0"/>
    <n v="0"/>
  </r>
  <r>
    <n v="202002849"/>
    <s v="27/5/2022"/>
    <x v="108"/>
    <s v="Almacen Hoyada*"/>
    <s v="N/A"/>
    <x v="0"/>
    <n v="10823"/>
    <n v="12"/>
    <n v="0"/>
    <n v="0"/>
    <s v="SUERO DE LECHE 910 GR CREMOSO LA DIVINA PASTORA"/>
    <n v="0"/>
    <n v="0"/>
    <n v="0"/>
    <n v="0"/>
  </r>
  <r>
    <n v="202002849"/>
    <s v="27/5/2022"/>
    <x v="108"/>
    <s v="Almacen Hoyada*"/>
    <s v="N/A"/>
    <x v="0"/>
    <n v="1654"/>
    <n v="5.8"/>
    <n v="29.68"/>
    <n v="172.14400000000001"/>
    <s v="JAMON DE PIERNA ITALSALUMI KG"/>
    <n v="16"/>
    <n v="0"/>
    <n v="0"/>
    <n v="172.14400000000001"/>
  </r>
  <r>
    <n v="202002849"/>
    <s v="27/5/2022"/>
    <x v="108"/>
    <s v="Almacen Hoyada*"/>
    <s v="N/A"/>
    <x v="0"/>
    <n v="1781"/>
    <n v="31.4"/>
    <n v="902798.84"/>
    <n v="28347883.576000001"/>
    <s v="SALCHICHA POLLO WIENER PRODALVA KG"/>
    <n v="0"/>
    <n v="0"/>
    <n v="0"/>
    <n v="28347883.576000001"/>
  </r>
  <r>
    <n v="202002849"/>
    <s v="27/5/2022"/>
    <x v="108"/>
    <s v="Almacen Hoyada*"/>
    <s v="N/A"/>
    <x v="0"/>
    <n v="22049"/>
    <n v="32"/>
    <n v="0"/>
    <n v="0"/>
    <s v="MORTADELA DE POLLO DON RAMON 900 GR"/>
    <n v="0"/>
    <n v="0"/>
    <n v="0"/>
    <n v="0"/>
  </r>
  <r>
    <n v="202002849"/>
    <s v="27/5/2022"/>
    <x v="108"/>
    <s v="Almacen Hoyada*"/>
    <s v="N/A"/>
    <x v="0"/>
    <n v="4061"/>
    <n v="180"/>
    <n v="0"/>
    <n v="0"/>
    <s v="SALCHICHA HOT DOG LARANJAL KG"/>
    <n v="0"/>
    <n v="0"/>
    <n v="0"/>
    <n v="0"/>
  </r>
  <r>
    <n v="202002850"/>
    <s v="27/5/2022"/>
    <x v="109"/>
    <s v="Almacen Hoyada*"/>
    <s v="N/A"/>
    <x v="0"/>
    <n v="1852"/>
    <n v="49.6"/>
    <n v="0"/>
    <n v="0"/>
    <s v="MOLIDA ECONOMICA KG"/>
    <n v="0"/>
    <n v="0"/>
    <n v="0"/>
    <n v="0"/>
  </r>
  <r>
    <n v="202002850"/>
    <s v="27/5/2022"/>
    <x v="109"/>
    <s v="Almacen Hoyada*"/>
    <s v="N/A"/>
    <x v="0"/>
    <n v="5149"/>
    <n v="29.2"/>
    <n v="740724.09"/>
    <n v="21629143.427999999"/>
    <s v="ALAS DE POLLO KG"/>
    <n v="0"/>
    <n v="0"/>
    <n v="0"/>
    <n v="21629143.427999999"/>
  </r>
  <r>
    <n v="202002850"/>
    <s v="27/5/2022"/>
    <x v="109"/>
    <s v="Almacen Hoyada*"/>
    <s v="N/A"/>
    <x v="0"/>
    <n v="5148"/>
    <n v="28.6"/>
    <n v="9.1999999999999993"/>
    <n v="263.12"/>
    <s v="MUSLO DE POLLO KG."/>
    <n v="0"/>
    <n v="0"/>
    <n v="0"/>
    <n v="263.12"/>
  </r>
  <r>
    <n v="202002850"/>
    <s v="27/5/2022"/>
    <x v="109"/>
    <s v="Almacen Hoyada*"/>
    <s v="N/A"/>
    <x v="0"/>
    <n v="1850"/>
    <n v="20.2"/>
    <n v="0"/>
    <n v="0"/>
    <s v="CARNE PARA GUISAR KG"/>
    <n v="0"/>
    <n v="0"/>
    <n v="0"/>
    <n v="0"/>
  </r>
  <r>
    <n v="202002850"/>
    <s v="27/5/2022"/>
    <x v="109"/>
    <s v="Almacen Hoyada*"/>
    <s v="N/A"/>
    <x v="0"/>
    <n v="1987"/>
    <n v="16.8"/>
    <n v="0"/>
    <n v="0"/>
    <s v="CHORIZO MIXTO AJO Y AHUM (CARNICO)"/>
    <n v="0"/>
    <n v="0"/>
    <n v="0"/>
    <n v="0"/>
  </r>
  <r>
    <n v="202002850"/>
    <s v="27/5/2022"/>
    <x v="109"/>
    <s v="Almacen Hoyada*"/>
    <s v="N/A"/>
    <x v="0"/>
    <n v="1851"/>
    <n v="17"/>
    <n v="0"/>
    <n v="0"/>
    <s v="CARNE PARA MECHAR KG"/>
    <n v="0"/>
    <n v="0"/>
    <n v="0"/>
    <n v="0"/>
  </r>
  <r>
    <n v="202002850"/>
    <s v="27/5/2022"/>
    <x v="109"/>
    <s v="Almacen Hoyada*"/>
    <s v="N/A"/>
    <x v="0"/>
    <n v="88"/>
    <n v="11.2"/>
    <n v="1586.36"/>
    <n v="17767.232"/>
    <s v="POLLO PICADO KG"/>
    <n v="0"/>
    <n v="0"/>
    <n v="0"/>
    <n v="17767.232"/>
  </r>
  <r>
    <n v="202002850"/>
    <s v="27/5/2022"/>
    <x v="109"/>
    <s v="Almacen Hoyada*"/>
    <s v="N/A"/>
    <x v="0"/>
    <n v="3120"/>
    <n v="72.400000000000006"/>
    <n v="0.1"/>
    <n v="7.24"/>
    <s v="POLLO ENTERO KG"/>
    <n v="0"/>
    <n v="0"/>
    <n v="0"/>
    <n v="7.24"/>
  </r>
  <r>
    <n v="202002851"/>
    <s v="27/5/2022"/>
    <x v="110"/>
    <s v="Almacen Hoyada*"/>
    <s v="N/A"/>
    <x v="0"/>
    <n v="2733"/>
    <n v="16"/>
    <n v="148070.22"/>
    <n v="2369123.52"/>
    <s v="PEPITO EL ORIGINAL 180GR FRITO LAY"/>
    <n v="16"/>
    <n v="0"/>
    <n v="0"/>
    <n v="2369123.52"/>
  </r>
  <r>
    <n v="202002851"/>
    <s v="27/5/2022"/>
    <x v="110"/>
    <s v="Almacen Hoyada*"/>
    <s v="N/A"/>
    <x v="0"/>
    <n v="1418"/>
    <n v="44"/>
    <n v="180982.02"/>
    <n v="7963208.8799999999"/>
    <s v="CHEESE TRIS 150 GR FRITO LAY"/>
    <n v="16"/>
    <n v="0"/>
    <n v="0"/>
    <n v="7963208.8799999999"/>
  </r>
  <r>
    <n v="202002851"/>
    <s v="27/5/2022"/>
    <x v="110"/>
    <s v="Almacen Hoyada*"/>
    <s v="N/A"/>
    <x v="0"/>
    <n v="2175"/>
    <n v="18"/>
    <n v="0"/>
    <n v="0"/>
    <s v="DE TODITO RESUELTO 130GR FRITO LAY"/>
    <n v="16"/>
    <n v="0"/>
    <n v="0"/>
    <n v="0"/>
  </r>
  <r>
    <n v="202002851"/>
    <s v="27/5/2022"/>
    <x v="110"/>
    <s v="Almacen Hoyada*"/>
    <s v="N/A"/>
    <x v="0"/>
    <n v="1078"/>
    <n v="24"/>
    <n v="494377.57"/>
    <n v="11865061.68"/>
    <s v="CEREAL AZUCARADAS 240GR MAIZORITOS"/>
    <n v="16"/>
    <n v="0"/>
    <n v="0"/>
    <n v="11865061.68"/>
  </r>
  <r>
    <n v="202002851"/>
    <s v="27/5/2022"/>
    <x v="110"/>
    <s v="Almacen Hoyada*"/>
    <s v="N/A"/>
    <x v="0"/>
    <n v="1092"/>
    <n v="24"/>
    <n v="434202.68"/>
    <n v="10420864.32"/>
    <s v="CRONCH FLAKES 300GR MAIZORITOS"/>
    <n v="16"/>
    <n v="0"/>
    <n v="0"/>
    <n v="10420864.32"/>
  </r>
  <r>
    <n v="202002851"/>
    <s v="27/5/2022"/>
    <x v="110"/>
    <s v="Almacen Hoyada*"/>
    <s v="N/A"/>
    <x v="0"/>
    <n v="2727"/>
    <n v="40"/>
    <n v="312629.28999999998"/>
    <n v="12505171.6"/>
    <s v="DORITOS MEGA QUESO 150 FRITO LAY"/>
    <n v="16"/>
    <n v="0"/>
    <n v="0"/>
    <n v="12505171.6"/>
  </r>
  <r>
    <n v="202002851"/>
    <s v="27/5/2022"/>
    <x v="110"/>
    <s v="Almacen Hoyada*"/>
    <s v="N/A"/>
    <x v="0"/>
    <n v="1086"/>
    <n v="24"/>
    <n v="530012.61"/>
    <n v="12720302.640000001"/>
    <s v="CEREAL FRUTY AROS 240GR MAIZORITOS"/>
    <n v="16"/>
    <n v="0"/>
    <n v="0"/>
    <n v="12720302.640000001"/>
  </r>
  <r>
    <n v="202002851"/>
    <s v="27/5/2022"/>
    <x v="110"/>
    <s v="Almacen Hoyada*"/>
    <s v="N/A"/>
    <x v="0"/>
    <n v="3843"/>
    <n v="24"/>
    <n v="514773.72"/>
    <n v="12354569.279999999"/>
    <s v="CEREAL ABECITOS 240 GR  MAIZORITOS"/>
    <n v="16"/>
    <n v="0"/>
    <n v="0"/>
    <n v="12354569.279999999"/>
  </r>
  <r>
    <n v="202002851"/>
    <s v="27/5/2022"/>
    <x v="110"/>
    <s v="Almacen Hoyada*"/>
    <s v="N/A"/>
    <x v="0"/>
    <n v="2180"/>
    <n v="17"/>
    <n v="253388.01"/>
    <n v="4307596.17"/>
    <s v="RUFFLESS DE QUESO 125GR FRITO LAY"/>
    <n v="16"/>
    <n v="0"/>
    <n v="0"/>
    <n v="4307596.17"/>
  </r>
  <r>
    <n v="202002851"/>
    <s v="27/5/2022"/>
    <x v="110"/>
    <s v="Almacen Hoyada*"/>
    <s v="N/A"/>
    <x v="0"/>
    <n v="3356"/>
    <n v="24"/>
    <n v="245640.05"/>
    <n v="5895361.2000000002"/>
    <s v="CHOCO SAFARI 240 GR MAIZORITOS"/>
    <n v="16"/>
    <n v="0"/>
    <n v="0"/>
    <n v="5895361.2000000002"/>
  </r>
  <r>
    <n v="202002851"/>
    <s v="27/5/2022"/>
    <x v="110"/>
    <s v="Almacen Hoyada*"/>
    <s v="N/A"/>
    <x v="0"/>
    <n v="2174"/>
    <n v="8"/>
    <n v="329085.18"/>
    <n v="2632681.44"/>
    <s v="DORITO MEGA QUESO 420 GR  XXL FRITO LAY"/>
    <n v="16"/>
    <n v="0"/>
    <n v="0"/>
    <n v="2632681.44"/>
  </r>
  <r>
    <n v="202002851"/>
    <s v="27/5/2022"/>
    <x v="110"/>
    <s v="Almacen Hoyada*"/>
    <s v="N/A"/>
    <x v="0"/>
    <n v="2178"/>
    <n v="16"/>
    <n v="493644.25"/>
    <n v="7898308"/>
    <s v="CHEESE TRIS XXL 450GR FRITO LAY"/>
    <n v="16"/>
    <n v="0"/>
    <n v="0"/>
    <n v="7898308"/>
  </r>
  <r>
    <n v="202002851"/>
    <s v="27/5/2022"/>
    <x v="110"/>
    <s v="Almacen Hoyada*"/>
    <s v="N/A"/>
    <x v="0"/>
    <n v="1065"/>
    <n v="24"/>
    <n v="586643.87"/>
    <n v="14079452.880000001"/>
    <s v="CEREAL FLIPS 220GR CHOCOLATE"/>
    <n v="16"/>
    <n v="0"/>
    <n v="0"/>
    <n v="14079452.880000001"/>
  </r>
  <r>
    <n v="202002851"/>
    <s v="27/5/2022"/>
    <x v="110"/>
    <s v="Almacen Hoyada*"/>
    <s v="N/A"/>
    <x v="0"/>
    <n v="1070"/>
    <n v="24"/>
    <n v="532103.07999999996"/>
    <n v="12770473.92"/>
    <s v="CEREAL FLIPS 220GR DULCE DE LECHE"/>
    <n v="16"/>
    <n v="0"/>
    <n v="0"/>
    <n v="12770473.92"/>
  </r>
  <r>
    <n v="202002851"/>
    <s v="27/5/2022"/>
    <x v="110"/>
    <s v="Almacen Hoyada*"/>
    <s v="N/A"/>
    <x v="0"/>
    <n v="10251"/>
    <n v="36"/>
    <n v="0"/>
    <n v="0"/>
    <s v="PASTA 1 KG CORTA TUBITO NRO 2 HORIZONTE"/>
    <n v="0"/>
    <n v="0"/>
    <n v="0"/>
    <n v="0"/>
  </r>
  <r>
    <n v="202002851"/>
    <s v="27/5/2022"/>
    <x v="110"/>
    <s v="Almacen Hoyada*"/>
    <s v="N/A"/>
    <x v="0"/>
    <n v="10249"/>
    <n v="36"/>
    <n v="0"/>
    <n v="0"/>
    <s v="PASTA 1 KG CORTA TUBITO NRO 3 HORIZONTE"/>
    <n v="0"/>
    <n v="0"/>
    <n v="0"/>
    <n v="0"/>
  </r>
  <r>
    <n v="202002851"/>
    <s v="27/5/2022"/>
    <x v="110"/>
    <s v="Almacen Hoyada*"/>
    <s v="N/A"/>
    <x v="0"/>
    <n v="10250"/>
    <n v="36"/>
    <n v="0"/>
    <n v="0"/>
    <s v="PASTA VERMICELLI 1 KG HORIZONTE"/>
    <n v="0"/>
    <n v="0"/>
    <n v="0"/>
    <n v="0"/>
  </r>
  <r>
    <n v="202002852"/>
    <s v="27/5/2022"/>
    <x v="111"/>
    <s v="Almacen Hoyada*"/>
    <s v="N/A"/>
    <x v="0"/>
    <n v="333"/>
    <n v="24"/>
    <n v="0"/>
    <n v="0"/>
    <s v="TOALLA SANITARIA 8 UND SUTIX"/>
    <n v="16"/>
    <n v="0"/>
    <n v="0"/>
    <n v="0"/>
  </r>
  <r>
    <n v="202002852"/>
    <s v="27/5/2022"/>
    <x v="111"/>
    <s v="Almacen Hoyada*"/>
    <s v="N/A"/>
    <x v="0"/>
    <n v="21951"/>
    <n v="20"/>
    <n v="0"/>
    <n v="0"/>
    <s v="TOALLAS SANITARIAS 10 UND DIURNO FIRSESTEEN"/>
    <n v="16"/>
    <n v="0"/>
    <n v="0"/>
    <n v="0"/>
  </r>
  <r>
    <n v="202002852"/>
    <s v="27/5/2022"/>
    <x v="111"/>
    <s v="Almacen Hoyada*"/>
    <s v="N/A"/>
    <x v="0"/>
    <n v="9923"/>
    <n v="12"/>
    <n v="0"/>
    <n v="0"/>
    <s v="JABON HARMONY SURTIDO 35GR"/>
    <n v="16"/>
    <n v="0"/>
    <n v="0"/>
    <n v="0"/>
  </r>
  <r>
    <n v="202002852"/>
    <s v="27/5/2022"/>
    <x v="111"/>
    <s v="Almacen Hoyada*"/>
    <s v="N/A"/>
    <x v="0"/>
    <n v="6706"/>
    <n v="10"/>
    <n v="77396.61"/>
    <n v="773966.1"/>
    <s v="COMBO OFERTA 3 HARMONY"/>
    <n v="16"/>
    <n v="0"/>
    <n v="0"/>
    <n v="773966.1"/>
  </r>
  <r>
    <n v="202002852"/>
    <s v="27/5/2022"/>
    <x v="111"/>
    <s v="Almacen Hoyada*"/>
    <s v="N/A"/>
    <x v="0"/>
    <n v="10306"/>
    <n v="6"/>
    <n v="0"/>
    <n v="0"/>
    <s v="JABON ANTIBACTERIAL AVENA 110GR PROTEX (ORIGINAL)"/>
    <n v="16"/>
    <n v="0"/>
    <n v="0"/>
    <n v="0"/>
  </r>
  <r>
    <n v="202002852"/>
    <s v="27/5/2022"/>
    <x v="111"/>
    <s v="Almacen Hoyada*"/>
    <s v="N/A"/>
    <x v="0"/>
    <n v="10299"/>
    <n v="6"/>
    <n v="0"/>
    <n v="0"/>
    <s v="JABON PROTEX FRESH 110GR(ORIGINAL)"/>
    <n v="16"/>
    <n v="0"/>
    <n v="0"/>
    <n v="0"/>
  </r>
  <r>
    <n v="202002852"/>
    <s v="27/5/2022"/>
    <x v="111"/>
    <s v="Almacen Hoyada*"/>
    <s v="N/A"/>
    <x v="0"/>
    <n v="16761"/>
    <n v="2"/>
    <n v="0"/>
    <n v="0"/>
    <s v="SHAMPOO BIONUTRIENTES 210 ML EXTRATOS FRUTAS EVERY NIGHT"/>
    <n v="16"/>
    <n v="0"/>
    <n v="0"/>
    <n v="0"/>
  </r>
  <r>
    <n v="202002852"/>
    <s v="27/5/2022"/>
    <x v="111"/>
    <s v="Almacen Hoyada*"/>
    <s v="N/A"/>
    <x v="0"/>
    <n v="15351"/>
    <n v="2"/>
    <n v="0"/>
    <n v="0"/>
    <s v="CHAMPU BIO CACAO Y FRUTS 210ML EVERY NIGHT"/>
    <n v="16"/>
    <n v="0"/>
    <n v="0"/>
    <n v="0"/>
  </r>
  <r>
    <n v="202002852"/>
    <s v="27/5/2022"/>
    <x v="111"/>
    <s v="Almacen Hoyada*"/>
    <s v="N/A"/>
    <x v="0"/>
    <n v="11076"/>
    <n v="24"/>
    <n v="0"/>
    <n v="0"/>
    <s v="CREMA ALIDENT 100GR FRESH MINT"/>
    <n v="0"/>
    <n v="0"/>
    <n v="0"/>
    <n v="0"/>
  </r>
  <r>
    <n v="202002852"/>
    <s v="27/5/2022"/>
    <x v="111"/>
    <s v="Almacen Hoyada*"/>
    <s v="N/A"/>
    <x v="0"/>
    <n v="7332"/>
    <n v="24"/>
    <n v="0"/>
    <n v="0"/>
    <s v="CREMA ALIDENT 100GR BLANQUEADORA"/>
    <n v="0"/>
    <n v="0"/>
    <n v="0"/>
    <n v="0"/>
  </r>
  <r>
    <n v="202002853"/>
    <s v="27/5/2022"/>
    <x v="112"/>
    <s v="Almacen Hoyada*"/>
    <s v="N/A"/>
    <x v="1"/>
    <n v="4598"/>
    <n v="30"/>
    <n v="0"/>
    <n v="0"/>
    <s v="COMBO DE 4 PANES CAMPESINITO"/>
    <n v="0"/>
    <n v="0"/>
    <n v="0"/>
    <n v="0"/>
  </r>
  <r>
    <n v="202002853"/>
    <s v="27/5/2022"/>
    <x v="112"/>
    <s v="Almacen Hoyada*"/>
    <s v="N/A"/>
    <x v="1"/>
    <n v="418"/>
    <n v="30"/>
    <n v="0"/>
    <n v="0"/>
    <s v="TORTA DE PAN"/>
    <n v="16"/>
    <n v="0"/>
    <n v="0"/>
    <n v="0"/>
  </r>
  <r>
    <n v="202002854"/>
    <s v="28/5/2022"/>
    <x v="113"/>
    <s v="Almacen Hoyada*"/>
    <s v="N/A"/>
    <x v="1"/>
    <n v="4598"/>
    <n v="30"/>
    <n v="0"/>
    <n v="0"/>
    <s v="COMBO DE 4 PANES CAMPESINITO"/>
    <n v="0"/>
    <n v="0"/>
    <n v="0"/>
    <n v="0"/>
  </r>
  <r>
    <n v="202002854"/>
    <s v="28/5/2022"/>
    <x v="113"/>
    <s v="Almacen Hoyada*"/>
    <s v="N/A"/>
    <x v="1"/>
    <n v="13677"/>
    <n v="14"/>
    <n v="3.9"/>
    <n v="54.6"/>
    <s v="COMBO 3 PANES SEMI DULCE"/>
    <n v="16"/>
    <n v="0"/>
    <n v="0"/>
    <n v="54.6"/>
  </r>
  <r>
    <n v="202002854"/>
    <s v="28/5/2022"/>
    <x v="113"/>
    <s v="Almacen Hoyada*"/>
    <s v="N/A"/>
    <x v="1"/>
    <n v="4389"/>
    <n v="20"/>
    <n v="5.83"/>
    <n v="116.6"/>
    <s v="COMBO DE PAN DE PERRO 16 UND"/>
    <n v="16"/>
    <n v="0"/>
    <n v="0"/>
    <n v="116.6"/>
  </r>
  <r>
    <n v="202002854"/>
    <s v="28/5/2022"/>
    <x v="113"/>
    <s v="Almacen Hoyada*"/>
    <s v="N/A"/>
    <x v="1"/>
    <n v="418"/>
    <n v="50"/>
    <n v="0"/>
    <n v="0"/>
    <s v="TORTA DE PAN"/>
    <n v="16"/>
    <n v="0"/>
    <n v="0"/>
    <n v="0"/>
  </r>
  <r>
    <n v="202002855"/>
    <s v="28/5/2022"/>
    <x v="114"/>
    <s v="Almacen Hoyada*"/>
    <s v="N/A"/>
    <x v="0"/>
    <n v="13381"/>
    <n v="180"/>
    <n v="0"/>
    <n v="0"/>
    <s v="OFERTA BIG"/>
    <n v="0"/>
    <n v="0"/>
    <n v="0"/>
    <n v="0"/>
  </r>
  <r>
    <n v="202002856"/>
    <s v="28/5/2022"/>
    <x v="115"/>
    <s v="Almacen Hoyada*"/>
    <s v="N/A"/>
    <x v="1"/>
    <n v="4911"/>
    <n v="100"/>
    <n v="53855.78"/>
    <n v="5385578"/>
    <s v="BELMONT GRANDE"/>
    <n v="0"/>
    <n v="0"/>
    <n v="0"/>
    <n v="5385578"/>
  </r>
  <r>
    <n v="202002856"/>
    <s v="28/5/2022"/>
    <x v="115"/>
    <s v="Almacen Hoyada*"/>
    <s v="N/A"/>
    <x v="1"/>
    <n v="4912"/>
    <n v="120"/>
    <n v="26927.86"/>
    <n v="3231343.2"/>
    <s v="BELMONT PEQUEÑO"/>
    <n v="0"/>
    <n v="0"/>
    <n v="0"/>
    <n v="3231343.2"/>
  </r>
  <r>
    <n v="202002856"/>
    <s v="28/5/2022"/>
    <x v="115"/>
    <s v="Almacen Hoyada*"/>
    <s v="N/A"/>
    <x v="1"/>
    <n v="4914"/>
    <n v="100"/>
    <n v="45777.39"/>
    <n v="4577739"/>
    <s v="PALL MALL GRANDE"/>
    <n v="0"/>
    <n v="0"/>
    <n v="0"/>
    <n v="4577739"/>
  </r>
  <r>
    <n v="202002856"/>
    <s v="28/5/2022"/>
    <x v="115"/>
    <s v="Almacen Hoyada*"/>
    <s v="N/A"/>
    <x v="1"/>
    <n v="4915"/>
    <n v="120"/>
    <n v="22888.74"/>
    <n v="2746648.8"/>
    <s v="PALL MALL PEQUEÑO"/>
    <n v="0"/>
    <n v="0"/>
    <n v="0"/>
    <n v="2746648.8"/>
  </r>
  <r>
    <n v="202002856"/>
    <s v="28/5/2022"/>
    <x v="115"/>
    <s v="Almacen Hoyada*"/>
    <s v="N/A"/>
    <x v="1"/>
    <n v="12702"/>
    <n v="100"/>
    <n v="0"/>
    <n v="0"/>
    <s v="CIGARRO VICEROY GRANDE"/>
    <n v="0"/>
    <n v="0"/>
    <n v="0"/>
    <n v="0"/>
  </r>
  <r>
    <n v="202002856"/>
    <s v="28/5/2022"/>
    <x v="115"/>
    <s v="Almacen Hoyada*"/>
    <s v="N/A"/>
    <x v="1"/>
    <n v="12851"/>
    <n v="100"/>
    <n v="0"/>
    <n v="0"/>
    <s v="CIGARROS UNIVERSAL"/>
    <n v="0"/>
    <n v="0"/>
    <n v="0"/>
    <n v="0"/>
  </r>
  <r>
    <n v="202002857"/>
    <s v="29/5/2022"/>
    <x v="116"/>
    <s v="Almacen Hoyada*"/>
    <s v="N/A"/>
    <x v="3"/>
    <n v="916"/>
    <n v="6"/>
    <n v="333490.25"/>
    <n v="2000941.5"/>
    <s v="REFRESCO 2LT PEPSI-COLA LIGHT"/>
    <n v="16"/>
    <n v="0"/>
    <n v="0"/>
    <n v="2000941.5"/>
  </r>
  <r>
    <n v="202002857"/>
    <s v="29/5/2022"/>
    <x v="116"/>
    <s v="Almacen Hoyada*"/>
    <s v="N/A"/>
    <x v="3"/>
    <n v="1532"/>
    <n v="6"/>
    <n v="568553.30000000005"/>
    <n v="3411319.8"/>
    <s v="JUGO DE NARANJA 1.5LT YUKERY"/>
    <n v="16"/>
    <n v="0"/>
    <n v="0"/>
    <n v="3411319.8"/>
  </r>
  <r>
    <n v="202002857"/>
    <s v="29/5/2022"/>
    <x v="116"/>
    <s v="Almacen Hoyada*"/>
    <s v="N/A"/>
    <x v="3"/>
    <n v="1629"/>
    <n v="12"/>
    <n v="161654.47"/>
    <n v="1939853.64"/>
    <s v="TE CON LIMON PET 500ML LIPTON"/>
    <n v="16"/>
    <n v="0"/>
    <n v="0"/>
    <n v="1939853.64"/>
  </r>
  <r>
    <n v="202002859"/>
    <s v="30/5/2022"/>
    <x v="117"/>
    <s v="Almacen Hoyada*"/>
    <s v="N/A"/>
    <x v="1"/>
    <n v="418"/>
    <n v="50"/>
    <n v="0"/>
    <n v="0"/>
    <s v="TORTA DE PAN"/>
    <n v="16"/>
    <n v="0"/>
    <n v="0"/>
    <n v="0"/>
  </r>
  <r>
    <n v="202002859"/>
    <s v="30/5/2022"/>
    <x v="117"/>
    <s v="Almacen Hoyada*"/>
    <s v="N/A"/>
    <x v="1"/>
    <n v="4781"/>
    <n v="50"/>
    <n v="0"/>
    <n v="0"/>
    <s v="BESITO DE COCO"/>
    <n v="16"/>
    <n v="0"/>
    <n v="0"/>
    <n v="0"/>
  </r>
  <r>
    <n v="202002860"/>
    <s v="30/5/2022"/>
    <x v="118"/>
    <s v="Almacen Hoyada*"/>
    <s v="N/A"/>
    <x v="0"/>
    <n v="7334"/>
    <n v="24"/>
    <n v="0.66"/>
    <n v="15.84"/>
    <s v="ARVEJA VERDE PARTIDA PANTERA 900 GR"/>
    <n v="0"/>
    <n v="0"/>
    <n v="0"/>
    <n v="15.84"/>
  </r>
  <r>
    <n v="202002860"/>
    <s v="30/5/2022"/>
    <x v="118"/>
    <s v="Almacen Hoyada*"/>
    <s v="N/A"/>
    <x v="0"/>
    <n v="9098"/>
    <n v="24"/>
    <n v="79092"/>
    <n v="1898208"/>
    <s v="ARVEJA 500 GR AMARILLAS PARTIDAS PANTERA."/>
    <n v="0"/>
    <n v="0"/>
    <n v="0"/>
    <n v="1898208"/>
  </r>
  <r>
    <n v="202002860"/>
    <s v="30/5/2022"/>
    <x v="118"/>
    <s v="Almacen Hoyada*"/>
    <s v="N/A"/>
    <x v="0"/>
    <n v="9260"/>
    <n v="24"/>
    <n v="214245.22"/>
    <n v="5141885.28"/>
    <s v="CLORO NATURAL 1LT TAPA AMARILLA"/>
    <n v="16"/>
    <n v="0"/>
    <n v="0"/>
    <n v="5141885.28"/>
  </r>
  <r>
    <n v="202002860"/>
    <s v="30/5/2022"/>
    <x v="118"/>
    <s v="Almacen Hoyada*"/>
    <s v="N/A"/>
    <x v="0"/>
    <n v="1852"/>
    <n v="82.6"/>
    <n v="0"/>
    <n v="0"/>
    <s v="MOLIDA ECONOMICA KG"/>
    <n v="0"/>
    <n v="0"/>
    <n v="0"/>
    <n v="0"/>
  </r>
  <r>
    <n v="202002860"/>
    <s v="30/5/2022"/>
    <x v="118"/>
    <s v="Almacen Hoyada*"/>
    <s v="N/A"/>
    <x v="0"/>
    <n v="2025"/>
    <n v="48.8"/>
    <n v="304.2"/>
    <n v="14844.96"/>
    <s v="PASTA DE CHORIZO CRIOLLO KG"/>
    <n v="16"/>
    <n v="0"/>
    <n v="0"/>
    <n v="14844.96"/>
  </r>
  <r>
    <n v="202002860"/>
    <s v="30/5/2022"/>
    <x v="118"/>
    <s v="Almacen Hoyada*"/>
    <s v="N/A"/>
    <x v="0"/>
    <n v="1850"/>
    <n v="17"/>
    <n v="0"/>
    <n v="0"/>
    <s v="CARNE PARA GUISAR KG"/>
    <n v="0"/>
    <n v="0"/>
    <n v="0"/>
    <n v="0"/>
  </r>
  <r>
    <n v="202002860"/>
    <s v="30/5/2022"/>
    <x v="118"/>
    <s v="Almacen Hoyada*"/>
    <s v="N/A"/>
    <x v="0"/>
    <n v="1887"/>
    <n v="14.4"/>
    <n v="522434.96"/>
    <n v="7523063.4239999996"/>
    <s v="MOLLEJA DE POLLO KG"/>
    <n v="0"/>
    <n v="0"/>
    <n v="0"/>
    <n v="7523063.4239999996"/>
  </r>
  <r>
    <n v="202002860"/>
    <s v="30/5/2022"/>
    <x v="118"/>
    <s v="Almacen Hoyada*"/>
    <s v="N/A"/>
    <x v="0"/>
    <n v="1947"/>
    <n v="28.8"/>
    <n v="522434.96"/>
    <n v="15046126.847999999"/>
    <s v="HIGADO DE POLLO KG"/>
    <n v="0"/>
    <n v="0"/>
    <n v="0"/>
    <n v="15046126.847999999"/>
  </r>
  <r>
    <n v="202002860"/>
    <s v="30/5/2022"/>
    <x v="118"/>
    <s v="Almacen Hoyada*"/>
    <s v="N/A"/>
    <x v="0"/>
    <n v="5149"/>
    <n v="21.4"/>
    <n v="746614.54"/>
    <n v="15977551.155999999"/>
    <s v="ALAS DE POLLO KG"/>
    <n v="0"/>
    <n v="0"/>
    <n v="0"/>
    <n v="15977551.155999999"/>
  </r>
  <r>
    <n v="202002860"/>
    <s v="30/5/2022"/>
    <x v="118"/>
    <s v="Almacen Hoyada*"/>
    <s v="N/A"/>
    <x v="0"/>
    <n v="1987"/>
    <n v="22"/>
    <n v="0"/>
    <n v="0"/>
    <s v="CHORIZO MIXTO AJO Y AHUM (CARNICO)"/>
    <n v="0"/>
    <n v="0"/>
    <n v="0"/>
    <n v="0"/>
  </r>
  <r>
    <n v="202002860"/>
    <s v="30/5/2022"/>
    <x v="118"/>
    <s v="Almacen Hoyada*"/>
    <s v="N/A"/>
    <x v="0"/>
    <n v="88"/>
    <n v="12.2"/>
    <n v="1598.98"/>
    <n v="19507.556"/>
    <s v="POLLO PICADO KG"/>
    <n v="0"/>
    <n v="0"/>
    <n v="0"/>
    <n v="19507.556"/>
  </r>
  <r>
    <n v="202002860"/>
    <s v="30/5/2022"/>
    <x v="118"/>
    <s v="Almacen Hoyada*"/>
    <s v="N/A"/>
    <x v="0"/>
    <n v="1786"/>
    <n v="294.60000000000002"/>
    <n v="17.239999999999998"/>
    <n v="5078.9040000000005"/>
    <s v="QUESO DURO LLANERO KG."/>
    <n v="0"/>
    <n v="0"/>
    <n v="0"/>
    <n v="5078.9040000000005"/>
  </r>
  <r>
    <n v="202002861"/>
    <s v="30/5/2022"/>
    <x v="119"/>
    <s v="Almacen Hoyada*"/>
    <s v="N/A"/>
    <x v="0"/>
    <n v="22508"/>
    <n v="40"/>
    <n v="0"/>
    <n v="0"/>
    <s v="CAFE 200 GR LA PROTECTORA"/>
    <n v="0"/>
    <n v="0"/>
    <n v="0"/>
    <n v="0"/>
  </r>
  <r>
    <n v="202002861"/>
    <s v="30/5/2022"/>
    <x v="119"/>
    <s v="Almacen Hoyada*"/>
    <s v="N/A"/>
    <x v="0"/>
    <n v="20899"/>
    <n v="20"/>
    <n v="0"/>
    <n v="0"/>
    <s v="VERO CAFFE MOLIDO 200GR GOURMET"/>
    <n v="0"/>
    <n v="0"/>
    <n v="0"/>
    <n v="0"/>
  </r>
  <r>
    <n v="202002861"/>
    <s v="30/5/2022"/>
    <x v="119"/>
    <s v="Almacen Hoyada*"/>
    <s v="N/A"/>
    <x v="0"/>
    <n v="5987"/>
    <n v="24"/>
    <n v="133087.5"/>
    <n v="3194100"/>
    <s v="CAFE 250 GR GOURMET KALDI"/>
    <n v="0"/>
    <n v="0"/>
    <n v="0"/>
    <n v="3194100"/>
  </r>
  <r>
    <n v="202002861"/>
    <s v="30/5/2022"/>
    <x v="119"/>
    <s v="Almacen Hoyada*"/>
    <s v="N/A"/>
    <x v="0"/>
    <n v="1135"/>
    <n v="12"/>
    <n v="107473.35"/>
    <n v="1289680.2"/>
    <s v="MAIZINA AMERICANA 90 GR ALFONSO RIVAS"/>
    <n v="16"/>
    <n v="0"/>
    <n v="0"/>
    <n v="1289680.2"/>
  </r>
  <r>
    <n v="202002861"/>
    <s v="30/5/2022"/>
    <x v="119"/>
    <s v="Almacen Hoyada*"/>
    <s v="N/A"/>
    <x v="0"/>
    <n v="9254"/>
    <n v="24"/>
    <n v="0.41"/>
    <n v="9.84"/>
    <s v="MAYONESA 175GR MAVESA"/>
    <n v="0"/>
    <n v="0"/>
    <n v="0"/>
    <n v="9.84"/>
  </r>
  <r>
    <n v="202002861"/>
    <s v="30/5/2022"/>
    <x v="119"/>
    <s v="Almacen Hoyada*"/>
    <s v="N/A"/>
    <x v="0"/>
    <n v="9036"/>
    <n v="10"/>
    <n v="0"/>
    <n v="0"/>
    <s v="MAYONESA 240GR FRITZ ."/>
    <n v="0"/>
    <n v="0"/>
    <n v="0"/>
    <n v="0"/>
  </r>
  <r>
    <n v="202002861"/>
    <s v="30/5/2022"/>
    <x v="119"/>
    <s v="Almacen Hoyada*"/>
    <s v="N/A"/>
    <x v="0"/>
    <n v="23240"/>
    <n v="120"/>
    <n v="0"/>
    <n v="0"/>
    <s v="GALAK TUBITO 16 GR NESTLE"/>
    <n v="0"/>
    <n v="0"/>
    <n v="0"/>
    <n v="0"/>
  </r>
  <r>
    <n v="202002862"/>
    <s v="30/5/2022"/>
    <x v="120"/>
    <s v="Almacen Hoyada*"/>
    <s v="N/A"/>
    <x v="2"/>
    <n v="2022"/>
    <n v="21.8"/>
    <n v="16.22"/>
    <n v="353.596"/>
    <s v="CAMBUR EL CENTRO KG"/>
    <n v="0"/>
    <n v="0"/>
    <n v="0"/>
    <n v="353.596"/>
  </r>
  <r>
    <n v="202002858"/>
    <s v="30/5/2022"/>
    <x v="121"/>
    <s v="INSUMOS"/>
    <s v="N/A"/>
    <x v="1"/>
    <n v="8162"/>
    <n v="1"/>
    <n v="0"/>
    <n v="0"/>
    <s v="BOLSA TRANSPARENTE 1KG SIN ASA MILLAR"/>
    <n v="16"/>
    <n v="0"/>
    <n v="0"/>
    <n v="0"/>
  </r>
  <r>
    <n v="202002863"/>
    <s v="31/5/2022"/>
    <x v="122"/>
    <s v="Almacen Hoyada*"/>
    <s v="N/A"/>
    <x v="1"/>
    <n v="4598"/>
    <n v="20"/>
    <n v="0"/>
    <n v="0"/>
    <s v="COMBO DE 4 PANES CAMPESINITO"/>
    <n v="0"/>
    <n v="0"/>
    <n v="0"/>
    <n v="0"/>
  </r>
  <r>
    <n v="202002863"/>
    <s v="31/5/2022"/>
    <x v="122"/>
    <s v="Almacen Hoyada*"/>
    <s v="N/A"/>
    <x v="1"/>
    <n v="13677"/>
    <n v="15"/>
    <n v="3.9"/>
    <n v="58.5"/>
    <s v="COMBO 3 PANES SEMI DULCE"/>
    <n v="16"/>
    <n v="0"/>
    <n v="0"/>
    <n v="58.5"/>
  </r>
  <r>
    <n v="202002863"/>
    <s v="31/5/2022"/>
    <x v="122"/>
    <s v="Almacen Hoyada*"/>
    <s v="N/A"/>
    <x v="1"/>
    <n v="473"/>
    <n v="2"/>
    <n v="9886.5"/>
    <n v="19773"/>
    <s v="PAN DE HAMBURGUESA Y PERRO POR KG"/>
    <n v="16"/>
    <n v="0"/>
    <n v="0"/>
    <n v="19773"/>
  </r>
  <r>
    <n v="202002863"/>
    <s v="31/5/2022"/>
    <x v="122"/>
    <s v="Almacen Hoyada*"/>
    <s v="N/A"/>
    <x v="1"/>
    <n v="4389"/>
    <n v="10"/>
    <n v="5.83"/>
    <n v="58.3"/>
    <s v="COMBO DE PAN DE PERRO 16 UND"/>
    <n v="16"/>
    <n v="0"/>
    <n v="0"/>
    <n v="58.3"/>
  </r>
  <r>
    <n v="202002864"/>
    <s v="31/5/2022"/>
    <x v="123"/>
    <s v="INSUMOS"/>
    <s v="N/A"/>
    <x v="1"/>
    <n v="3584"/>
    <n v="3"/>
    <n v="817.39"/>
    <n v="2452.17"/>
    <s v="BANDEJA ANIME LLANA (A) (PRODUCCION) 1X500"/>
    <n v="16"/>
    <n v="0"/>
    <n v="0"/>
    <n v="2452.17"/>
  </r>
  <r>
    <n v="202002864"/>
    <s v="31/5/2022"/>
    <x v="123"/>
    <s v="INSUMOS"/>
    <s v="N/A"/>
    <x v="1"/>
    <n v="3346"/>
    <n v="2"/>
    <n v="21103.88"/>
    <n v="42207.76"/>
    <s v="ENVOPLAST 1500 METROS (PROVEDURIA)"/>
    <n v="16"/>
    <n v="0"/>
    <n v="0"/>
    <n v="42207.76"/>
  </r>
  <r>
    <n v="202002864"/>
    <s v="31/5/2022"/>
    <x v="123"/>
    <s v="INSUMOS"/>
    <s v="N/A"/>
    <x v="1"/>
    <n v="11958"/>
    <n v="4"/>
    <n v="0"/>
    <n v="0"/>
    <s v="JABON USO INTERNO 1 LITRO"/>
    <n v="16"/>
    <n v="0"/>
    <n v="0"/>
    <n v="0"/>
  </r>
  <r>
    <n v="202002864"/>
    <s v="31/5/2022"/>
    <x v="123"/>
    <s v="INSUMOS"/>
    <s v="N/A"/>
    <x v="1"/>
    <n v="11959"/>
    <n v="8"/>
    <n v="0"/>
    <n v="0"/>
    <s v="CLORO PARA USO INTERNO 1 LITRO"/>
    <n v="16"/>
    <n v="0"/>
    <n v="0"/>
    <n v="0"/>
  </r>
  <r>
    <n v="202002864"/>
    <s v="31/5/2022"/>
    <x v="123"/>
    <s v="INSUMOS"/>
    <s v="N/A"/>
    <x v="1"/>
    <n v="11960"/>
    <n v="4"/>
    <n v="0"/>
    <n v="0"/>
    <s v="DESINFECTANTE USO INTERNO 1 LITRO"/>
    <n v="16"/>
    <n v="0"/>
    <n v="0"/>
    <n v="0"/>
  </r>
  <r>
    <m/>
    <m/>
    <x v="124"/>
    <m/>
    <m/>
    <x v="6"/>
    <m/>
    <m/>
    <m/>
    <m/>
    <m/>
    <m/>
    <m/>
    <m/>
    <m/>
  </r>
  <r>
    <m/>
    <m/>
    <x v="124"/>
    <m/>
    <m/>
    <x v="6"/>
    <m/>
    <m/>
    <m/>
    <m/>
    <m/>
    <m/>
    <m/>
    <m/>
    <m/>
  </r>
  <r>
    <m/>
    <m/>
    <x v="124"/>
    <m/>
    <m/>
    <x v="6"/>
    <m/>
    <m/>
    <m/>
    <m/>
    <m/>
    <m/>
    <m/>
    <m/>
    <m/>
  </r>
  <r>
    <m/>
    <m/>
    <x v="124"/>
    <m/>
    <m/>
    <x v="6"/>
    <m/>
    <m/>
    <m/>
    <m/>
    <m/>
    <m/>
    <m/>
    <m/>
    <m/>
  </r>
  <r>
    <m/>
    <m/>
    <x v="124"/>
    <m/>
    <m/>
    <x v="6"/>
    <m/>
    <m/>
    <m/>
    <m/>
    <m/>
    <m/>
    <m/>
    <m/>
    <m/>
  </r>
  <r>
    <m/>
    <m/>
    <x v="124"/>
    <m/>
    <m/>
    <x v="6"/>
    <m/>
    <m/>
    <m/>
    <m/>
    <m/>
    <m/>
    <m/>
    <m/>
    <m/>
  </r>
  <r>
    <m/>
    <m/>
    <x v="124"/>
    <m/>
    <m/>
    <x v="6"/>
    <m/>
    <m/>
    <m/>
    <m/>
    <m/>
    <m/>
    <m/>
    <m/>
    <m/>
  </r>
  <r>
    <m/>
    <m/>
    <x v="124"/>
    <m/>
    <m/>
    <x v="6"/>
    <m/>
    <m/>
    <m/>
    <m/>
    <m/>
    <m/>
    <m/>
    <m/>
    <m/>
  </r>
  <r>
    <m/>
    <m/>
    <x v="124"/>
    <m/>
    <m/>
    <x v="6"/>
    <m/>
    <m/>
    <m/>
    <m/>
    <m/>
    <m/>
    <m/>
    <m/>
    <m/>
  </r>
  <r>
    <m/>
    <m/>
    <x v="124"/>
    <m/>
    <m/>
    <x v="6"/>
    <m/>
    <m/>
    <m/>
    <m/>
    <m/>
    <m/>
    <m/>
    <m/>
    <m/>
  </r>
  <r>
    <m/>
    <m/>
    <x v="124"/>
    <m/>
    <m/>
    <x v="6"/>
    <m/>
    <m/>
    <m/>
    <m/>
    <m/>
    <m/>
    <m/>
    <m/>
    <m/>
  </r>
  <r>
    <m/>
    <m/>
    <x v="124"/>
    <m/>
    <m/>
    <x v="6"/>
    <m/>
    <m/>
    <m/>
    <m/>
    <m/>
    <m/>
    <m/>
    <m/>
    <m/>
  </r>
  <r>
    <m/>
    <m/>
    <x v="124"/>
    <m/>
    <m/>
    <x v="6"/>
    <m/>
    <m/>
    <m/>
    <m/>
    <m/>
    <m/>
    <m/>
    <m/>
    <m/>
  </r>
  <r>
    <m/>
    <m/>
    <x v="124"/>
    <s v="19052022n"/>
    <m/>
    <x v="6"/>
    <m/>
    <m/>
    <m/>
    <m/>
    <m/>
    <m/>
    <m/>
    <m/>
    <m/>
  </r>
  <r>
    <m/>
    <m/>
    <x v="124"/>
    <m/>
    <m/>
    <x v="6"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1" cacheId="7" applyNumberFormats="0" applyBorderFormats="0" applyFontFormats="0" applyPatternFormats="0" applyAlignmentFormats="0" applyWidthHeightFormats="1" dataCaption="Valores" updatedVersion="4" minRefreshableVersion="3" useAutoFormatting="1" itemPrintTitles="1" createdVersion="4" indent="0" outline="1" outlineData="1" multipleFieldFilters="0">
  <location ref="A3:A138" firstHeaderRow="1" firstDataRow="1" firstDataCol="1"/>
  <pivotFields count="15">
    <pivotField showAll="0"/>
    <pivotField showAll="0"/>
    <pivotField axis="axisRow" showAll="0">
      <items count="126">
        <item x="15"/>
        <item x="21"/>
        <item x="22"/>
        <item x="17"/>
        <item x="28"/>
        <item x="67"/>
        <item x="78"/>
        <item x="103"/>
        <item x="66"/>
        <item x="96"/>
        <item x="9"/>
        <item x="12"/>
        <item x="0"/>
        <item x="3"/>
        <item x="2"/>
        <item x="1"/>
        <item x="4"/>
        <item x="5"/>
        <item x="8"/>
        <item x="11"/>
        <item x="14"/>
        <item x="18"/>
        <item x="19"/>
        <item x="23"/>
        <item x="13"/>
        <item x="24"/>
        <item x="16"/>
        <item x="27"/>
        <item x="26"/>
        <item x="25"/>
        <item x="73"/>
        <item x="74"/>
        <item x="101"/>
        <item x="33"/>
        <item x="31"/>
        <item x="29"/>
        <item x="30"/>
        <item x="32"/>
        <item x="36"/>
        <item x="35"/>
        <item x="6"/>
        <item x="20"/>
        <item x="34"/>
        <item x="52"/>
        <item x="84"/>
        <item x="120"/>
        <item x="37"/>
        <item x="38"/>
        <item x="41"/>
        <item x="40"/>
        <item x="44"/>
        <item x="42"/>
        <item x="50"/>
        <item x="43"/>
        <item x="45"/>
        <item x="49"/>
        <item x="48"/>
        <item x="51"/>
        <item x="47"/>
        <item x="53"/>
        <item x="46"/>
        <item x="54"/>
        <item x="56"/>
        <item x="55"/>
        <item x="57"/>
        <item x="63"/>
        <item x="58"/>
        <item x="64"/>
        <item x="61"/>
        <item x="65"/>
        <item x="60"/>
        <item x="62"/>
        <item x="59"/>
        <item x="110"/>
        <item x="68"/>
        <item x="72"/>
        <item x="70"/>
        <item x="69"/>
        <item x="71"/>
        <item x="76"/>
        <item x="79"/>
        <item x="75"/>
        <item x="77"/>
        <item x="80"/>
        <item x="85"/>
        <item x="83"/>
        <item x="82"/>
        <item x="81"/>
        <item x="86"/>
        <item x="87"/>
        <item x="91"/>
        <item x="90"/>
        <item x="88"/>
        <item x="89"/>
        <item x="92"/>
        <item x="93"/>
        <item x="94"/>
        <item x="95"/>
        <item x="100"/>
        <item x="97"/>
        <item x="98"/>
        <item x="99"/>
        <item x="112"/>
        <item x="102"/>
        <item x="115"/>
        <item x="104"/>
        <item x="106"/>
        <item x="107"/>
        <item x="109"/>
        <item x="108"/>
        <item x="111"/>
        <item x="105"/>
        <item x="113"/>
        <item x="114"/>
        <item x="118"/>
        <item x="121"/>
        <item x="117"/>
        <item x="119"/>
        <item x="7"/>
        <item x="123"/>
        <item x="122"/>
        <item x="10"/>
        <item x="116"/>
        <item x="39"/>
        <item x="124"/>
        <item t="default"/>
      </items>
    </pivotField>
    <pivotField showAll="0"/>
    <pivotField showAll="0"/>
    <pivotField axis="axisRow" showAll="0">
      <items count="8">
        <item x="0"/>
        <item x="4"/>
        <item x="5"/>
        <item x="1"/>
        <item x="2"/>
        <item x="3"/>
        <item x="6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2">
    <field x="5"/>
    <field x="2"/>
  </rowFields>
  <rowItems count="135">
    <i>
      <x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21"/>
    </i>
    <i r="1">
      <x v="22"/>
    </i>
    <i r="1">
      <x v="23"/>
    </i>
    <i r="1">
      <x v="26"/>
    </i>
    <i r="1">
      <x v="28"/>
    </i>
    <i r="1">
      <x v="29"/>
    </i>
    <i r="1">
      <x v="34"/>
    </i>
    <i r="1">
      <x v="35"/>
    </i>
    <i r="1">
      <x v="36"/>
    </i>
    <i r="1">
      <x v="37"/>
    </i>
    <i r="1">
      <x v="38"/>
    </i>
    <i r="1">
      <x v="47"/>
    </i>
    <i r="1">
      <x v="50"/>
    </i>
    <i r="1">
      <x v="51"/>
    </i>
    <i r="1">
      <x v="53"/>
    </i>
    <i r="1">
      <x v="54"/>
    </i>
    <i r="1">
      <x v="55"/>
    </i>
    <i r="1">
      <x v="56"/>
    </i>
    <i r="1">
      <x v="58"/>
    </i>
    <i r="1">
      <x v="60"/>
    </i>
    <i r="1">
      <x v="63"/>
    </i>
    <i r="1">
      <x v="65"/>
    </i>
    <i r="1">
      <x v="66"/>
    </i>
    <i r="1">
      <x v="67"/>
    </i>
    <i r="1">
      <x v="68"/>
    </i>
    <i r="1">
      <x v="69"/>
    </i>
    <i r="1">
      <x v="70"/>
    </i>
    <i r="1">
      <x v="71"/>
    </i>
    <i r="1">
      <x v="72"/>
    </i>
    <i r="1">
      <x v="73"/>
    </i>
    <i r="1">
      <x v="76"/>
    </i>
    <i r="1">
      <x v="77"/>
    </i>
    <i r="1">
      <x v="78"/>
    </i>
    <i r="1">
      <x v="81"/>
    </i>
    <i r="1">
      <x v="85"/>
    </i>
    <i r="1">
      <x v="86"/>
    </i>
    <i r="1">
      <x v="87"/>
    </i>
    <i r="1">
      <x v="90"/>
    </i>
    <i r="1">
      <x v="91"/>
    </i>
    <i r="1">
      <x v="92"/>
    </i>
    <i r="1">
      <x v="93"/>
    </i>
    <i r="1">
      <x v="94"/>
    </i>
    <i r="1">
      <x v="95"/>
    </i>
    <i r="1">
      <x v="100"/>
    </i>
    <i r="1">
      <x v="101"/>
    </i>
    <i r="1">
      <x v="103"/>
    </i>
    <i r="1">
      <x v="106"/>
    </i>
    <i r="1">
      <x v="107"/>
    </i>
    <i r="1">
      <x v="108"/>
    </i>
    <i r="1">
      <x v="109"/>
    </i>
    <i r="1">
      <x v="110"/>
    </i>
    <i r="1">
      <x v="111"/>
    </i>
    <i r="1">
      <x v="113"/>
    </i>
    <i r="1">
      <x v="114"/>
    </i>
    <i r="1">
      <x v="117"/>
    </i>
    <i>
      <x v="1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89"/>
    </i>
    <i>
      <x v="2"/>
    </i>
    <i r="1">
      <x v="82"/>
    </i>
    <i>
      <x v="3"/>
    </i>
    <i r="1">
      <x v="17"/>
    </i>
    <i r="1">
      <x v="18"/>
    </i>
    <i r="1">
      <x v="19"/>
    </i>
    <i r="1">
      <x v="20"/>
    </i>
    <i r="1">
      <x v="24"/>
    </i>
    <i r="1">
      <x v="25"/>
    </i>
    <i r="1">
      <x v="27"/>
    </i>
    <i r="1">
      <x v="33"/>
    </i>
    <i r="1">
      <x v="39"/>
    </i>
    <i r="1">
      <x v="46"/>
    </i>
    <i r="1">
      <x v="48"/>
    </i>
    <i r="1">
      <x v="49"/>
    </i>
    <i r="1">
      <x v="52"/>
    </i>
    <i r="1">
      <x v="56"/>
    </i>
    <i r="1">
      <x v="57"/>
    </i>
    <i r="1">
      <x v="59"/>
    </i>
    <i r="1">
      <x v="61"/>
    </i>
    <i r="1">
      <x v="62"/>
    </i>
    <i r="1">
      <x v="64"/>
    </i>
    <i r="1">
      <x v="66"/>
    </i>
    <i r="1">
      <x v="74"/>
    </i>
    <i r="1">
      <x v="75"/>
    </i>
    <i r="1">
      <x v="79"/>
    </i>
    <i r="1">
      <x v="80"/>
    </i>
    <i r="1">
      <x v="83"/>
    </i>
    <i r="1">
      <x v="84"/>
    </i>
    <i r="1">
      <x v="88"/>
    </i>
    <i r="1">
      <x v="96"/>
    </i>
    <i r="1">
      <x v="97"/>
    </i>
    <i r="1">
      <x v="98"/>
    </i>
    <i r="1">
      <x v="99"/>
    </i>
    <i r="1">
      <x v="102"/>
    </i>
    <i r="1">
      <x v="104"/>
    </i>
    <i r="1">
      <x v="105"/>
    </i>
    <i r="1">
      <x v="112"/>
    </i>
    <i r="1">
      <x v="115"/>
    </i>
    <i r="1">
      <x v="116"/>
    </i>
    <i r="1">
      <x v="118"/>
    </i>
    <i r="1">
      <x v="119"/>
    </i>
    <i r="1">
      <x v="120"/>
    </i>
    <i>
      <x v="4"/>
    </i>
    <i r="1">
      <x v="40"/>
    </i>
    <i r="1">
      <x v="41"/>
    </i>
    <i r="1">
      <x v="42"/>
    </i>
    <i r="1">
      <x v="43"/>
    </i>
    <i r="1">
      <x v="44"/>
    </i>
    <i r="1">
      <x v="45"/>
    </i>
    <i>
      <x v="5"/>
    </i>
    <i r="1">
      <x v="30"/>
    </i>
    <i r="1">
      <x v="31"/>
    </i>
    <i r="1">
      <x v="32"/>
    </i>
    <i r="1">
      <x v="121"/>
    </i>
    <i r="1">
      <x v="122"/>
    </i>
    <i r="1">
      <x v="123"/>
    </i>
    <i>
      <x v="6"/>
    </i>
    <i r="1">
      <x v="124"/>
    </i>
    <i t="grand">
      <x/>
    </i>
  </rowItems>
  <colItems count="1">
    <i/>
  </colItems>
  <formats count="38">
    <format dxfId="37">
      <pivotArea dataOnly="0" labelOnly="1" fieldPosition="0">
        <references count="2">
          <reference field="2" count="1">
            <x v="17"/>
          </reference>
          <reference field="5" count="1" selected="0">
            <x v="3"/>
          </reference>
        </references>
      </pivotArea>
    </format>
    <format dxfId="36">
      <pivotArea dataOnly="0" labelOnly="1" fieldPosition="0">
        <references count="2">
          <reference field="2" count="1">
            <x v="18"/>
          </reference>
          <reference field="5" count="1" selected="0">
            <x v="3"/>
          </reference>
        </references>
      </pivotArea>
    </format>
    <format dxfId="35">
      <pivotArea dataOnly="0" labelOnly="1" fieldPosition="0">
        <references count="2">
          <reference field="2" count="1">
            <x v="19"/>
          </reference>
          <reference field="5" count="1" selected="0">
            <x v="3"/>
          </reference>
        </references>
      </pivotArea>
    </format>
    <format dxfId="34">
      <pivotArea dataOnly="0" labelOnly="1" fieldPosition="0">
        <references count="2">
          <reference field="2" count="1">
            <x v="24"/>
          </reference>
          <reference field="5" count="1" selected="0">
            <x v="3"/>
          </reference>
        </references>
      </pivotArea>
    </format>
    <format dxfId="33">
      <pivotArea dataOnly="0" labelOnly="1" fieldPosition="0">
        <references count="2">
          <reference field="2" count="1">
            <x v="25"/>
          </reference>
          <reference field="5" count="1" selected="0">
            <x v="3"/>
          </reference>
        </references>
      </pivotArea>
    </format>
    <format dxfId="32">
      <pivotArea dataOnly="0" labelOnly="1" fieldPosition="0">
        <references count="2">
          <reference field="2" count="1">
            <x v="20"/>
          </reference>
          <reference field="5" count="1" selected="0">
            <x v="3"/>
          </reference>
        </references>
      </pivotArea>
    </format>
    <format dxfId="31">
      <pivotArea dataOnly="0" labelOnly="1" fieldPosition="0">
        <references count="2">
          <reference field="2" count="1">
            <x v="27"/>
          </reference>
          <reference field="5" count="1" selected="0">
            <x v="3"/>
          </reference>
        </references>
      </pivotArea>
    </format>
    <format dxfId="30">
      <pivotArea dataOnly="0" labelOnly="1" fieldPosition="0">
        <references count="2">
          <reference field="2" count="1">
            <x v="33"/>
          </reference>
          <reference field="5" count="1" selected="0">
            <x v="3"/>
          </reference>
        </references>
      </pivotArea>
    </format>
    <format dxfId="29">
      <pivotArea dataOnly="0" labelOnly="1" fieldPosition="0">
        <references count="2">
          <reference field="2" count="1">
            <x v="39"/>
          </reference>
          <reference field="5" count="1" selected="0">
            <x v="3"/>
          </reference>
        </references>
      </pivotArea>
    </format>
    <format dxfId="28">
      <pivotArea dataOnly="0" labelOnly="1" fieldPosition="0">
        <references count="2">
          <reference field="2" count="1">
            <x v="46"/>
          </reference>
          <reference field="5" count="1" selected="0">
            <x v="3"/>
          </reference>
        </references>
      </pivotArea>
    </format>
    <format dxfId="27">
      <pivotArea dataOnly="0" labelOnly="1" fieldPosition="0">
        <references count="2">
          <reference field="2" count="1">
            <x v="49"/>
          </reference>
          <reference field="5" count="1" selected="0">
            <x v="3"/>
          </reference>
        </references>
      </pivotArea>
    </format>
    <format dxfId="26">
      <pivotArea dataOnly="0" labelOnly="1" fieldPosition="0">
        <references count="2">
          <reference field="2" count="1">
            <x v="48"/>
          </reference>
          <reference field="5" count="1" selected="0">
            <x v="3"/>
          </reference>
        </references>
      </pivotArea>
    </format>
    <format dxfId="25">
      <pivotArea dataOnly="0" labelOnly="1" fieldPosition="0">
        <references count="2">
          <reference field="2" count="1">
            <x v="52"/>
          </reference>
          <reference field="5" count="1" selected="0">
            <x v="3"/>
          </reference>
        </references>
      </pivotArea>
    </format>
    <format dxfId="24">
      <pivotArea dataOnly="0" labelOnly="1" fieldPosition="0">
        <references count="2">
          <reference field="2" count="1">
            <x v="59"/>
          </reference>
          <reference field="5" count="1" selected="0">
            <x v="3"/>
          </reference>
        </references>
      </pivotArea>
    </format>
    <format dxfId="23">
      <pivotArea dataOnly="0" labelOnly="1" fieldPosition="0">
        <references count="2">
          <reference field="2" count="1">
            <x v="57"/>
          </reference>
          <reference field="5" count="1" selected="0">
            <x v="3"/>
          </reference>
        </references>
      </pivotArea>
    </format>
    <format dxfId="22">
      <pivotArea dataOnly="0" labelOnly="1" fieldPosition="0">
        <references count="2">
          <reference field="2" count="1">
            <x v="56"/>
          </reference>
          <reference field="5" count="1" selected="0">
            <x v="3"/>
          </reference>
        </references>
      </pivotArea>
    </format>
    <format dxfId="21">
      <pivotArea dataOnly="0" labelOnly="1" fieldPosition="0">
        <references count="2">
          <reference field="2" count="1">
            <x v="62"/>
          </reference>
          <reference field="5" count="1" selected="0">
            <x v="3"/>
          </reference>
        </references>
      </pivotArea>
    </format>
    <format dxfId="20">
      <pivotArea dataOnly="0" labelOnly="1" fieldPosition="0">
        <references count="2">
          <reference field="2" count="1">
            <x v="64"/>
          </reference>
          <reference field="5" count="1" selected="0">
            <x v="3"/>
          </reference>
        </references>
      </pivotArea>
    </format>
    <format dxfId="19">
      <pivotArea dataOnly="0" labelOnly="1" fieldPosition="0">
        <references count="2">
          <reference field="2" count="1">
            <x v="66"/>
          </reference>
          <reference field="5" count="1" selected="0">
            <x v="3"/>
          </reference>
        </references>
      </pivotArea>
    </format>
    <format dxfId="18">
      <pivotArea dataOnly="0" labelOnly="1" fieldPosition="0">
        <references count="2">
          <reference field="2" count="1">
            <x v="74"/>
          </reference>
          <reference field="5" count="1" selected="0">
            <x v="3"/>
          </reference>
        </references>
      </pivotArea>
    </format>
    <format dxfId="17">
      <pivotArea dataOnly="0" labelOnly="1" fieldPosition="0">
        <references count="2">
          <reference field="2" count="1">
            <x v="75"/>
          </reference>
          <reference field="5" count="1" selected="0">
            <x v="3"/>
          </reference>
        </references>
      </pivotArea>
    </format>
    <format dxfId="16">
      <pivotArea dataOnly="0" labelOnly="1" fieldPosition="0">
        <references count="2">
          <reference field="2" count="1">
            <x v="79"/>
          </reference>
          <reference field="5" count="1" selected="0">
            <x v="3"/>
          </reference>
        </references>
      </pivotArea>
    </format>
    <format dxfId="15">
      <pivotArea dataOnly="0" labelOnly="1" fieldPosition="0">
        <references count="2">
          <reference field="2" count="1">
            <x v="80"/>
          </reference>
          <reference field="5" count="1" selected="0">
            <x v="3"/>
          </reference>
        </references>
      </pivotArea>
    </format>
    <format dxfId="14">
      <pivotArea dataOnly="0" labelOnly="1" fieldPosition="0">
        <references count="2">
          <reference field="2" count="1">
            <x v="84"/>
          </reference>
          <reference field="5" count="1" selected="0">
            <x v="3"/>
          </reference>
        </references>
      </pivotArea>
    </format>
    <format dxfId="13">
      <pivotArea dataOnly="0" labelOnly="1" fieldPosition="0">
        <references count="2">
          <reference field="2" count="1">
            <x v="83"/>
          </reference>
          <reference field="5" count="1" selected="0">
            <x v="3"/>
          </reference>
        </references>
      </pivotArea>
    </format>
    <format dxfId="12">
      <pivotArea dataOnly="0" labelOnly="1" fieldPosition="0">
        <references count="2">
          <reference field="2" count="1">
            <x v="88"/>
          </reference>
          <reference field="5" count="1" selected="0">
            <x v="3"/>
          </reference>
        </references>
      </pivotArea>
    </format>
    <format dxfId="11">
      <pivotArea dataOnly="0" labelOnly="1" fieldPosition="0">
        <references count="2">
          <reference field="2" count="1">
            <x v="96"/>
          </reference>
          <reference field="5" count="1" selected="0">
            <x v="3"/>
          </reference>
        </references>
      </pivotArea>
    </format>
    <format dxfId="10">
      <pivotArea dataOnly="0" labelOnly="1" fieldPosition="0">
        <references count="2">
          <reference field="2" count="1">
            <x v="97"/>
          </reference>
          <reference field="5" count="1" selected="0">
            <x v="3"/>
          </reference>
        </references>
      </pivotArea>
    </format>
    <format dxfId="9">
      <pivotArea dataOnly="0" labelOnly="1" fieldPosition="0">
        <references count="2">
          <reference field="2" count="1">
            <x v="99"/>
          </reference>
          <reference field="5" count="1" selected="0">
            <x v="3"/>
          </reference>
        </references>
      </pivotArea>
    </format>
    <format dxfId="8">
      <pivotArea dataOnly="0" labelOnly="1" fieldPosition="0">
        <references count="2">
          <reference field="2" count="1">
            <x v="98"/>
          </reference>
          <reference field="5" count="1" selected="0">
            <x v="3"/>
          </reference>
        </references>
      </pivotArea>
    </format>
    <format dxfId="7">
      <pivotArea dataOnly="0" labelOnly="1" fieldPosition="0">
        <references count="2">
          <reference field="2" count="1">
            <x v="105"/>
          </reference>
          <reference field="5" count="1" selected="0">
            <x v="3"/>
          </reference>
        </references>
      </pivotArea>
    </format>
    <format dxfId="6">
      <pivotArea dataOnly="0" labelOnly="1" fieldPosition="0">
        <references count="2">
          <reference field="2" count="1">
            <x v="102"/>
          </reference>
          <reference field="5" count="1" selected="0">
            <x v="3"/>
          </reference>
        </references>
      </pivotArea>
    </format>
    <format dxfId="5">
      <pivotArea dataOnly="0" labelOnly="1" fieldPosition="0">
        <references count="2">
          <reference field="2" count="1">
            <x v="112"/>
          </reference>
          <reference field="5" count="1" selected="0">
            <x v="3"/>
          </reference>
        </references>
      </pivotArea>
    </format>
    <format dxfId="4">
      <pivotArea dataOnly="0" labelOnly="1" fieldPosition="0">
        <references count="2">
          <reference field="2" count="1">
            <x v="104"/>
          </reference>
          <reference field="5" count="1" selected="0">
            <x v="3"/>
          </reference>
        </references>
      </pivotArea>
    </format>
    <format dxfId="3">
      <pivotArea dataOnly="0" labelOnly="1" fieldPosition="0">
        <references count="2">
          <reference field="2" count="1">
            <x v="115"/>
          </reference>
          <reference field="5" count="1" selected="0">
            <x v="3"/>
          </reference>
        </references>
      </pivotArea>
    </format>
    <format dxfId="2">
      <pivotArea dataOnly="0" labelOnly="1" fieldPosition="0">
        <references count="2">
          <reference field="2" count="1">
            <x v="116"/>
          </reference>
          <reference field="5" count="1" selected="0">
            <x v="3"/>
          </reference>
        </references>
      </pivotArea>
    </format>
    <format dxfId="1">
      <pivotArea dataOnly="0" labelOnly="1" fieldPosition="0">
        <references count="2">
          <reference field="2" count="1">
            <x v="120"/>
          </reference>
          <reference field="5" count="1" selected="0">
            <x v="3"/>
          </reference>
        </references>
      </pivotArea>
    </format>
    <format dxfId="0">
      <pivotArea dataOnly="0" labelOnly="1" fieldPosition="0">
        <references count="2">
          <reference field="2" count="1">
            <x v="119"/>
          </reference>
          <reference field="5" count="1" selected="0">
            <x v="3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1" name="Tabla1" displayName="Tabla1" ref="A1:O980" tableType="xml" totalsRowShown="0" connectionId="1">
  <autoFilter ref="A1:O980">
    <filterColumn colId="5">
      <filters>
        <filter val="BUENO Y BARATO"/>
      </filters>
    </filterColumn>
  </autoFilter>
  <tableColumns count="15">
    <tableColumn id="1" uniqueName="Documento" name="Documento">
      <xmlColumnPr mapId="1" xpath="/ReporteStellar/Registro/Documento" xmlDataType="integer"/>
    </tableColumn>
    <tableColumn id="2" uniqueName="Fecha" name="Fecha">
      <xmlColumnPr mapId="1" xpath="/ReporteStellar/Registro/Fecha" xmlDataType="string"/>
    </tableColumn>
    <tableColumn id="3" uniqueName="Factura" name="Factura">
      <xmlColumnPr mapId="1" xpath="/ReporteStellar/Registro/Factura" xmlDataType="string"/>
    </tableColumn>
    <tableColumn id="4" uniqueName="Deposito_Origen" name="Deposito_Origen">
      <xmlColumnPr mapId="1" xpath="/ReporteStellar/Registro/Deposito_Origen" xmlDataType="string"/>
    </tableColumn>
    <tableColumn id="5" uniqueName="Deposito_Destino" name="Deposito_Destino">
      <xmlColumnPr mapId="1" xpath="/ReporteStellar/Registro/Deposito_Destino" xmlDataType="string"/>
    </tableColumn>
    <tableColumn id="6" uniqueName="Proveedor" name="Proveedor">
      <xmlColumnPr mapId="1" xpath="/ReporteStellar/Registro/Proveedor" xmlDataType="string"/>
    </tableColumn>
    <tableColumn id="7" uniqueName="Articulo" name="Articulo">
      <xmlColumnPr mapId="1" xpath="/ReporteStellar/Registro/Detalle/Articulo" xmlDataType="integer"/>
    </tableColumn>
    <tableColumn id="8" uniqueName="Cantidad" name="Cantidad">
      <xmlColumnPr mapId="1" xpath="/ReporteStellar/Registro/Detalle/Cantidad" xmlDataType="double"/>
    </tableColumn>
    <tableColumn id="9" uniqueName="Costo" name="Costo">
      <xmlColumnPr mapId="1" xpath="/ReporteStellar/Registro/Detalle/Costo" xmlDataType="double"/>
    </tableColumn>
    <tableColumn id="10" uniqueName="Subtotal" name="Subtotal">
      <xmlColumnPr mapId="1" xpath="/ReporteStellar/Registro/Detalle/Subtotal" xmlDataType="double"/>
    </tableColumn>
    <tableColumn id="11" uniqueName="Descripcion" name="Descripcion">
      <xmlColumnPr mapId="1" xpath="/ReporteStellar/Registro/Detalle/Descripcion" xmlDataType="string"/>
    </tableColumn>
    <tableColumn id="12" uniqueName="Impuesto_1" name="Impuesto_1">
      <xmlColumnPr mapId="1" xpath="/ReporteStellar/Registro/Detalle/Impuesto_1" xmlDataType="integer"/>
    </tableColumn>
    <tableColumn id="13" uniqueName="Impuesto_2" name="Impuesto_2">
      <xmlColumnPr mapId="1" xpath="/ReporteStellar/Registro/Detalle/Impuesto_2" xmlDataType="integer"/>
    </tableColumn>
    <tableColumn id="14" uniqueName="Impuesto_3" name="Impuesto_3">
      <xmlColumnPr mapId="1" xpath="/ReporteStellar/Registro/Detalle/Impuesto_3" xmlDataType="integer"/>
    </tableColumn>
    <tableColumn id="15" uniqueName="Monto" name="Monto">
      <xmlColumnPr mapId="1" xpath="/ReporteStellar/Registro/Detalle/Monto" xmlDataType="double"/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7" name="Tabla7" displayName="Tabla7" ref="R2:W128" totalsRowShown="0">
  <autoFilter ref="R2:W128">
    <filterColumn colId="5">
      <filters>
        <filter val="PEPSI-COLA VENEZUELA, C.A."/>
      </filters>
    </filterColumn>
  </autoFilter>
  <tableColumns count="6">
    <tableColumn id="1" name="Subtotal"/>
    <tableColumn id="2" name="Cantidad"/>
    <tableColumn id="3" name="Documento"/>
    <tableColumn id="4" name="Fecha" dataDxfId="61"/>
    <tableColumn id="5" name="Factura" dataDxfId="60"/>
    <tableColumn id="6" name="Proveedor" dataDxfId="59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2" name="Tabla2" displayName="Tabla2" ref="A1:M51" totalsRowShown="0">
  <autoFilter ref="A1:M51">
    <filterColumn colId="3">
      <filters>
        <filter val="AUTOMERCADO EXPRESS 2707 C.A."/>
      </filters>
    </filterColumn>
  </autoFilter>
  <tableColumns count="13">
    <tableColumn id="1" name="Documento"/>
    <tableColumn id="2" name="Fecha" dataDxfId="58"/>
    <tableColumn id="3" name="Localidad" dataDxfId="57"/>
    <tableColumn id="4" name="Proveedor" dataDxfId="56"/>
    <tableColumn id="5" name="Deposito" dataDxfId="55"/>
    <tableColumn id="6" name="Comprador" dataDxfId="54"/>
    <tableColumn id="7" name="Articulo_Det"/>
    <tableColumn id="8" name="Descripcion_Det" dataDxfId="53"/>
    <tableColumn id="9" name="Cantidad_Det"/>
    <tableColumn id="10" name="Costo_Det"/>
    <tableColumn id="11" name="Subtotal_Det"/>
    <tableColumn id="12" name="Impuesto_Det"/>
    <tableColumn id="13" name="Total_Det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6" name="Tabla6" displayName="Tabla6" ref="B1:N575" totalsRowShown="0">
  <autoFilter ref="B1:N575">
    <filterColumn colId="0">
      <filters>
        <filter val="27052022s"/>
      </filters>
    </filterColumn>
  </autoFilter>
  <tableColumns count="13">
    <tableColumn id="1" name="Documento" dataDxfId="52"/>
    <tableColumn id="2" name="Fecha" dataDxfId="51"/>
    <tableColumn id="3" name="Cliente" dataDxfId="50"/>
    <tableColumn id="4" name="RIF" dataDxfId="49"/>
    <tableColumn id="5" name="Sucursal" dataDxfId="48"/>
    <tableColumn id="6" name="Usuario" dataDxfId="47"/>
    <tableColumn id="7" name="Total"/>
    <tableColumn id="8" name="Vendedor" dataDxfId="46"/>
    <tableColumn id="9" name="Articulo"/>
    <tableColumn id="10" name="Descripcion" dataDxfId="45"/>
    <tableColumn id="11" name="Cantidad"/>
    <tableColumn id="12" name="Precio"/>
    <tableColumn id="13" name="Total_D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4" name="Tabla4" displayName="Tabla4" ref="A3:H44" totalsRowShown="0">
  <autoFilter ref="A3:H44"/>
  <tableColumns count="8">
    <tableColumn id="1" name="Documento" dataDxfId="44"/>
    <tableColumn id="2" name="Fecha" dataDxfId="43"/>
    <tableColumn id="3" name="Cliente" dataDxfId="42"/>
    <tableColumn id="4" name="ID" dataDxfId="41"/>
    <tableColumn id="5" name="Sucursal" dataDxfId="40"/>
    <tableColumn id="6" name="Usuario" dataDxfId="39"/>
    <tableColumn id="7" name="Vendedor" dataDxfId="38"/>
    <tableColumn id="8" name="Total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138"/>
  <sheetViews>
    <sheetView tabSelected="1" topLeftCell="A85" workbookViewId="0">
      <selection activeCell="A120" sqref="A120"/>
    </sheetView>
  </sheetViews>
  <sheetFormatPr baseColWidth="10" defaultRowHeight="15" x14ac:dyDescent="0.25"/>
  <cols>
    <col min="1" max="1" width="40.5703125" bestFit="1" customWidth="1"/>
  </cols>
  <sheetData>
    <row r="3" spans="1:1" x14ac:dyDescent="0.25">
      <c r="A3" s="34" t="s">
        <v>916</v>
      </c>
    </row>
    <row r="4" spans="1:1" x14ac:dyDescent="0.25">
      <c r="A4" s="35" t="s">
        <v>170</v>
      </c>
    </row>
    <row r="5" spans="1:1" x14ac:dyDescent="0.25">
      <c r="A5" s="36" t="s">
        <v>52</v>
      </c>
    </row>
    <row r="6" spans="1:1" x14ac:dyDescent="0.25">
      <c r="A6" s="36" t="s">
        <v>55</v>
      </c>
    </row>
    <row r="7" spans="1:1" x14ac:dyDescent="0.25">
      <c r="A7" s="36" t="s">
        <v>43</v>
      </c>
    </row>
    <row r="8" spans="1:1" x14ac:dyDescent="0.25">
      <c r="A8" s="36" t="s">
        <v>46</v>
      </c>
    </row>
    <row r="9" spans="1:1" x14ac:dyDescent="0.25">
      <c r="A9" s="36" t="s">
        <v>45</v>
      </c>
    </row>
    <row r="10" spans="1:1" x14ac:dyDescent="0.25">
      <c r="A10" s="36" t="s">
        <v>44</v>
      </c>
    </row>
    <row r="11" spans="1:1" x14ac:dyDescent="0.25">
      <c r="A11" s="36" t="s">
        <v>47</v>
      </c>
    </row>
    <row r="12" spans="1:1" x14ac:dyDescent="0.25">
      <c r="A12" s="36" t="s">
        <v>61</v>
      </c>
    </row>
    <row r="13" spans="1:1" x14ac:dyDescent="0.25">
      <c r="A13" s="36" t="s">
        <v>62</v>
      </c>
    </row>
    <row r="14" spans="1:1" x14ac:dyDescent="0.25">
      <c r="A14" s="36" t="s">
        <v>66</v>
      </c>
    </row>
    <row r="15" spans="1:1" x14ac:dyDescent="0.25">
      <c r="A15" s="36" t="s">
        <v>59</v>
      </c>
    </row>
    <row r="16" spans="1:1" x14ac:dyDescent="0.25">
      <c r="A16" s="36" t="s">
        <v>69</v>
      </c>
    </row>
    <row r="17" spans="1:1" x14ac:dyDescent="0.25">
      <c r="A17" s="36" t="s">
        <v>68</v>
      </c>
    </row>
    <row r="18" spans="1:1" x14ac:dyDescent="0.25">
      <c r="A18" s="36" t="s">
        <v>74</v>
      </c>
    </row>
    <row r="19" spans="1:1" x14ac:dyDescent="0.25">
      <c r="A19" s="36" t="s">
        <v>72</v>
      </c>
    </row>
    <row r="20" spans="1:1" x14ac:dyDescent="0.25">
      <c r="A20" s="36" t="s">
        <v>73</v>
      </c>
    </row>
    <row r="21" spans="1:1" x14ac:dyDescent="0.25">
      <c r="A21" s="36" t="s">
        <v>75</v>
      </c>
    </row>
    <row r="22" spans="1:1" x14ac:dyDescent="0.25">
      <c r="A22" s="36" t="s">
        <v>79</v>
      </c>
    </row>
    <row r="23" spans="1:1" x14ac:dyDescent="0.25">
      <c r="A23" s="36" t="s">
        <v>81</v>
      </c>
    </row>
    <row r="24" spans="1:1" x14ac:dyDescent="0.25">
      <c r="A24" s="36" t="s">
        <v>87</v>
      </c>
    </row>
    <row r="25" spans="1:1" x14ac:dyDescent="0.25">
      <c r="A25" s="36" t="s">
        <v>85</v>
      </c>
    </row>
    <row r="26" spans="1:1" x14ac:dyDescent="0.25">
      <c r="A26" s="36" t="s">
        <v>86</v>
      </c>
    </row>
    <row r="27" spans="1:1" x14ac:dyDescent="0.25">
      <c r="A27" s="36" t="s">
        <v>88</v>
      </c>
    </row>
    <row r="28" spans="1:1" x14ac:dyDescent="0.25">
      <c r="A28" s="36" t="s">
        <v>92</v>
      </c>
    </row>
    <row r="29" spans="1:1" x14ac:dyDescent="0.25">
      <c r="A29" s="36" t="s">
        <v>91</v>
      </c>
    </row>
    <row r="30" spans="1:1" x14ac:dyDescent="0.25">
      <c r="A30" s="36" t="s">
        <v>90</v>
      </c>
    </row>
    <row r="31" spans="1:1" x14ac:dyDescent="0.25">
      <c r="A31" s="36" t="s">
        <v>89</v>
      </c>
    </row>
    <row r="32" spans="1:1" x14ac:dyDescent="0.25">
      <c r="A32" s="36" t="s">
        <v>98</v>
      </c>
    </row>
    <row r="33" spans="1:1" x14ac:dyDescent="0.25">
      <c r="A33" s="36" t="s">
        <v>106</v>
      </c>
    </row>
    <row r="34" spans="1:1" x14ac:dyDescent="0.25">
      <c r="A34" s="36" t="s">
        <v>101</v>
      </c>
    </row>
    <row r="35" spans="1:1" x14ac:dyDescent="0.25">
      <c r="A35" s="36" t="s">
        <v>107</v>
      </c>
    </row>
    <row r="36" spans="1:1" x14ac:dyDescent="0.25">
      <c r="A36" s="36" t="s">
        <v>104</v>
      </c>
    </row>
    <row r="37" spans="1:1" x14ac:dyDescent="0.25">
      <c r="A37" s="36" t="s">
        <v>108</v>
      </c>
    </row>
    <row r="38" spans="1:1" x14ac:dyDescent="0.25">
      <c r="A38" s="36" t="s">
        <v>103</v>
      </c>
    </row>
    <row r="39" spans="1:1" x14ac:dyDescent="0.25">
      <c r="A39" s="36" t="s">
        <v>105</v>
      </c>
    </row>
    <row r="40" spans="1:1" x14ac:dyDescent="0.25">
      <c r="A40" s="36" t="s">
        <v>102</v>
      </c>
    </row>
    <row r="41" spans="1:1" x14ac:dyDescent="0.25">
      <c r="A41" s="36" t="s">
        <v>153</v>
      </c>
    </row>
    <row r="42" spans="1:1" x14ac:dyDescent="0.25">
      <c r="A42" s="36" t="s">
        <v>113</v>
      </c>
    </row>
    <row r="43" spans="1:1" x14ac:dyDescent="0.25">
      <c r="A43" s="36" t="s">
        <v>112</v>
      </c>
    </row>
    <row r="44" spans="1:1" x14ac:dyDescent="0.25">
      <c r="A44" s="36" t="s">
        <v>114</v>
      </c>
    </row>
    <row r="45" spans="1:1" x14ac:dyDescent="0.25">
      <c r="A45" s="36" t="s">
        <v>118</v>
      </c>
    </row>
    <row r="46" spans="1:1" x14ac:dyDescent="0.25">
      <c r="A46" s="36" t="s">
        <v>126</v>
      </c>
    </row>
    <row r="47" spans="1:1" x14ac:dyDescent="0.25">
      <c r="A47" s="36" t="s">
        <v>125</v>
      </c>
    </row>
    <row r="48" spans="1:1" x14ac:dyDescent="0.25">
      <c r="A48" s="36" t="s">
        <v>124</v>
      </c>
    </row>
    <row r="49" spans="1:1" x14ac:dyDescent="0.25">
      <c r="A49" s="36" t="s">
        <v>134</v>
      </c>
    </row>
    <row r="50" spans="1:1" x14ac:dyDescent="0.25">
      <c r="A50" s="36" t="s">
        <v>133</v>
      </c>
    </row>
    <row r="51" spans="1:1" x14ac:dyDescent="0.25">
      <c r="A51" s="36" t="s">
        <v>131</v>
      </c>
    </row>
    <row r="52" spans="1:1" x14ac:dyDescent="0.25">
      <c r="A52" s="36" t="s">
        <v>132</v>
      </c>
    </row>
    <row r="53" spans="1:1" x14ac:dyDescent="0.25">
      <c r="A53" s="36" t="s">
        <v>135</v>
      </c>
    </row>
    <row r="54" spans="1:1" x14ac:dyDescent="0.25">
      <c r="A54" s="36" t="s">
        <v>136</v>
      </c>
    </row>
    <row r="55" spans="1:1" x14ac:dyDescent="0.25">
      <c r="A55" s="36" t="s">
        <v>141</v>
      </c>
    </row>
    <row r="56" spans="1:1" x14ac:dyDescent="0.25">
      <c r="A56" s="36" t="s">
        <v>142</v>
      </c>
    </row>
    <row r="57" spans="1:1" x14ac:dyDescent="0.25">
      <c r="A57" s="36" t="s">
        <v>145</v>
      </c>
    </row>
    <row r="58" spans="1:1" x14ac:dyDescent="0.25">
      <c r="A58" s="36" t="s">
        <v>149</v>
      </c>
    </row>
    <row r="59" spans="1:1" x14ac:dyDescent="0.25">
      <c r="A59" s="36" t="s">
        <v>150</v>
      </c>
    </row>
    <row r="60" spans="1:1" x14ac:dyDescent="0.25">
      <c r="A60" s="36" t="s">
        <v>152</v>
      </c>
    </row>
    <row r="61" spans="1:1" x14ac:dyDescent="0.25">
      <c r="A61" s="36" t="s">
        <v>151</v>
      </c>
    </row>
    <row r="62" spans="1:1" x14ac:dyDescent="0.25">
      <c r="A62" s="36" t="s">
        <v>154</v>
      </c>
    </row>
    <row r="63" spans="1:1" x14ac:dyDescent="0.25">
      <c r="A63" s="36" t="s">
        <v>148</v>
      </c>
    </row>
    <row r="64" spans="1:1" x14ac:dyDescent="0.25">
      <c r="A64" s="36" t="s">
        <v>157</v>
      </c>
    </row>
    <row r="65" spans="1:1" x14ac:dyDescent="0.25">
      <c r="A65" s="36" t="s">
        <v>161</v>
      </c>
    </row>
    <row r="66" spans="1:1" x14ac:dyDescent="0.25">
      <c r="A66" s="36" t="s">
        <v>162</v>
      </c>
    </row>
    <row r="67" spans="1:1" x14ac:dyDescent="0.25">
      <c r="A67" s="35" t="s">
        <v>174</v>
      </c>
    </row>
    <row r="68" spans="1:1" x14ac:dyDescent="0.25">
      <c r="A68" s="36" t="s">
        <v>58</v>
      </c>
    </row>
    <row r="69" spans="1:1" x14ac:dyDescent="0.25">
      <c r="A69" s="36" t="s">
        <v>64</v>
      </c>
    </row>
    <row r="70" spans="1:1" x14ac:dyDescent="0.25">
      <c r="A70" s="36" t="s">
        <v>65</v>
      </c>
    </row>
    <row r="71" spans="1:1" x14ac:dyDescent="0.25">
      <c r="A71" s="36" t="s">
        <v>60</v>
      </c>
    </row>
    <row r="72" spans="1:1" x14ac:dyDescent="0.25">
      <c r="A72" s="36" t="s">
        <v>71</v>
      </c>
    </row>
    <row r="73" spans="1:1" x14ac:dyDescent="0.25">
      <c r="A73" s="36" t="s">
        <v>110</v>
      </c>
    </row>
    <row r="74" spans="1:1" x14ac:dyDescent="0.25">
      <c r="A74" s="36" t="s">
        <v>121</v>
      </c>
    </row>
    <row r="75" spans="1:1" x14ac:dyDescent="0.25">
      <c r="A75" s="36" t="s">
        <v>146</v>
      </c>
    </row>
    <row r="76" spans="1:1" x14ac:dyDescent="0.25">
      <c r="A76" s="36" t="s">
        <v>109</v>
      </c>
    </row>
    <row r="77" spans="1:1" x14ac:dyDescent="0.25">
      <c r="A77" s="36" t="s">
        <v>139</v>
      </c>
    </row>
    <row r="78" spans="1:1" x14ac:dyDescent="0.25">
      <c r="A78" s="36" t="s">
        <v>130</v>
      </c>
    </row>
    <row r="79" spans="1:1" x14ac:dyDescent="0.25">
      <c r="A79" s="35" t="s">
        <v>175</v>
      </c>
    </row>
    <row r="80" spans="1:1" x14ac:dyDescent="0.25">
      <c r="A80" s="36" t="s">
        <v>120</v>
      </c>
    </row>
    <row r="81" spans="1:1" x14ac:dyDescent="0.25">
      <c r="A81" s="35" t="s">
        <v>171</v>
      </c>
    </row>
    <row r="82" spans="1:1" x14ac:dyDescent="0.25">
      <c r="A82" s="37" t="s">
        <v>48</v>
      </c>
    </row>
    <row r="83" spans="1:1" x14ac:dyDescent="0.25">
      <c r="A83" s="37" t="s">
        <v>51</v>
      </c>
    </row>
    <row r="84" spans="1:1" x14ac:dyDescent="0.25">
      <c r="A84" s="37" t="s">
        <v>54</v>
      </c>
    </row>
    <row r="85" spans="1:1" x14ac:dyDescent="0.25">
      <c r="A85" s="37" t="s">
        <v>57</v>
      </c>
    </row>
    <row r="86" spans="1:1" x14ac:dyDescent="0.25">
      <c r="A86" s="37" t="s">
        <v>56</v>
      </c>
    </row>
    <row r="87" spans="1:1" x14ac:dyDescent="0.25">
      <c r="A87" s="37" t="s">
        <v>67</v>
      </c>
    </row>
    <row r="88" spans="1:1" x14ac:dyDescent="0.25">
      <c r="A88" s="37" t="s">
        <v>70</v>
      </c>
    </row>
    <row r="89" spans="1:1" x14ac:dyDescent="0.25">
      <c r="A89" s="37" t="s">
        <v>76</v>
      </c>
    </row>
    <row r="90" spans="1:1" x14ac:dyDescent="0.25">
      <c r="A90" s="37" t="s">
        <v>78</v>
      </c>
    </row>
    <row r="91" spans="1:1" x14ac:dyDescent="0.25">
      <c r="A91" s="37" t="s">
        <v>80</v>
      </c>
    </row>
    <row r="92" spans="1:1" x14ac:dyDescent="0.25">
      <c r="A92" s="37" t="s">
        <v>84</v>
      </c>
    </row>
    <row r="93" spans="1:1" x14ac:dyDescent="0.25">
      <c r="A93" s="37" t="s">
        <v>83</v>
      </c>
    </row>
    <row r="94" spans="1:1" x14ac:dyDescent="0.25">
      <c r="A94" s="37" t="s">
        <v>93</v>
      </c>
    </row>
    <row r="95" spans="1:1" x14ac:dyDescent="0.25">
      <c r="A95" s="37" t="s">
        <v>91</v>
      </c>
    </row>
    <row r="96" spans="1:1" x14ac:dyDescent="0.25">
      <c r="A96" s="37" t="s">
        <v>94</v>
      </c>
    </row>
    <row r="97" spans="1:1" x14ac:dyDescent="0.25">
      <c r="A97" s="37" t="s">
        <v>96</v>
      </c>
    </row>
    <row r="98" spans="1:1" x14ac:dyDescent="0.25">
      <c r="A98" s="36" t="s">
        <v>97</v>
      </c>
    </row>
    <row r="99" spans="1:1" x14ac:dyDescent="0.25">
      <c r="A99" s="37" t="s">
        <v>99</v>
      </c>
    </row>
    <row r="100" spans="1:1" x14ac:dyDescent="0.25">
      <c r="A100" s="37" t="s">
        <v>100</v>
      </c>
    </row>
    <row r="101" spans="1:1" x14ac:dyDescent="0.25">
      <c r="A101" s="37" t="s">
        <v>101</v>
      </c>
    </row>
    <row r="102" spans="1:1" x14ac:dyDescent="0.25">
      <c r="A102" s="37" t="s">
        <v>111</v>
      </c>
    </row>
    <row r="103" spans="1:1" x14ac:dyDescent="0.25">
      <c r="A103" s="37" t="s">
        <v>115</v>
      </c>
    </row>
    <row r="104" spans="1:1" x14ac:dyDescent="0.25">
      <c r="A104" s="37" t="s">
        <v>119</v>
      </c>
    </row>
    <row r="105" spans="1:1" x14ac:dyDescent="0.25">
      <c r="A105" s="37" t="s">
        <v>122</v>
      </c>
    </row>
    <row r="106" spans="1:1" x14ac:dyDescent="0.25">
      <c r="A106" s="37" t="s">
        <v>123</v>
      </c>
    </row>
    <row r="107" spans="1:1" x14ac:dyDescent="0.25">
      <c r="A107" s="37" t="s">
        <v>128</v>
      </c>
    </row>
    <row r="108" spans="1:1" x14ac:dyDescent="0.25">
      <c r="A108" s="37" t="s">
        <v>129</v>
      </c>
    </row>
    <row r="109" spans="1:1" x14ac:dyDescent="0.25">
      <c r="A109" s="37" t="s">
        <v>137</v>
      </c>
    </row>
    <row r="110" spans="1:1" x14ac:dyDescent="0.25">
      <c r="A110" s="37" t="s">
        <v>138</v>
      </c>
    </row>
    <row r="111" spans="1:1" x14ac:dyDescent="0.25">
      <c r="A111" s="37" t="s">
        <v>143</v>
      </c>
    </row>
    <row r="112" spans="1:1" x14ac:dyDescent="0.25">
      <c r="A112" s="37" t="s">
        <v>140</v>
      </c>
    </row>
    <row r="113" spans="1:1" x14ac:dyDescent="0.25">
      <c r="A113" s="37" t="s">
        <v>155</v>
      </c>
    </row>
    <row r="114" spans="1:1" x14ac:dyDescent="0.25">
      <c r="A114" s="37" t="s">
        <v>158</v>
      </c>
    </row>
    <row r="115" spans="1:1" x14ac:dyDescent="0.25">
      <c r="A115" s="37" t="s">
        <v>147</v>
      </c>
    </row>
    <row r="116" spans="1:1" x14ac:dyDescent="0.25">
      <c r="A116" s="37" t="s">
        <v>156</v>
      </c>
    </row>
    <row r="117" spans="1:1" x14ac:dyDescent="0.25">
      <c r="A117" s="37" t="s">
        <v>164</v>
      </c>
    </row>
    <row r="118" spans="1:1" x14ac:dyDescent="0.25">
      <c r="A118" s="37" t="s">
        <v>160</v>
      </c>
    </row>
    <row r="119" spans="1:1" x14ac:dyDescent="0.25">
      <c r="A119" s="36" t="s">
        <v>50</v>
      </c>
    </row>
    <row r="120" spans="1:1" x14ac:dyDescent="0.25">
      <c r="A120" s="37" t="s">
        <v>166</v>
      </c>
    </row>
    <row r="121" spans="1:1" x14ac:dyDescent="0.25">
      <c r="A121" s="37" t="s">
        <v>165</v>
      </c>
    </row>
    <row r="122" spans="1:1" x14ac:dyDescent="0.25">
      <c r="A122" s="35" t="s">
        <v>172</v>
      </c>
    </row>
    <row r="123" spans="1:1" x14ac:dyDescent="0.25">
      <c r="A123" s="36" t="s">
        <v>49</v>
      </c>
    </row>
    <row r="124" spans="1:1" x14ac:dyDescent="0.25">
      <c r="A124" s="36" t="s">
        <v>63</v>
      </c>
    </row>
    <row r="125" spans="1:1" x14ac:dyDescent="0.25">
      <c r="A125" s="36" t="s">
        <v>77</v>
      </c>
    </row>
    <row r="126" spans="1:1" x14ac:dyDescent="0.25">
      <c r="A126" s="36" t="s">
        <v>95</v>
      </c>
    </row>
    <row r="127" spans="1:1" x14ac:dyDescent="0.25">
      <c r="A127" s="36" t="s">
        <v>127</v>
      </c>
    </row>
    <row r="128" spans="1:1" x14ac:dyDescent="0.25">
      <c r="A128" s="36" t="s">
        <v>163</v>
      </c>
    </row>
    <row r="129" spans="1:1" x14ac:dyDescent="0.25">
      <c r="A129" s="35" t="s">
        <v>173</v>
      </c>
    </row>
    <row r="130" spans="1:1" x14ac:dyDescent="0.25">
      <c r="A130" s="36" t="s">
        <v>116</v>
      </c>
    </row>
    <row r="131" spans="1:1" x14ac:dyDescent="0.25">
      <c r="A131" s="36" t="s">
        <v>117</v>
      </c>
    </row>
    <row r="132" spans="1:1" x14ac:dyDescent="0.25">
      <c r="A132" s="36" t="s">
        <v>144</v>
      </c>
    </row>
    <row r="133" spans="1:1" x14ac:dyDescent="0.25">
      <c r="A133" s="36" t="s">
        <v>53</v>
      </c>
    </row>
    <row r="134" spans="1:1" x14ac:dyDescent="0.25">
      <c r="A134" s="36" t="s">
        <v>159</v>
      </c>
    </row>
    <row r="135" spans="1:1" x14ac:dyDescent="0.25">
      <c r="A135" s="36" t="s">
        <v>82</v>
      </c>
    </row>
    <row r="136" spans="1:1" x14ac:dyDescent="0.25">
      <c r="A136" s="35" t="s">
        <v>917</v>
      </c>
    </row>
    <row r="137" spans="1:1" x14ac:dyDescent="0.25">
      <c r="A137" s="36" t="s">
        <v>917</v>
      </c>
    </row>
    <row r="138" spans="1:1" x14ac:dyDescent="0.25">
      <c r="A138" s="35" t="s">
        <v>918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994"/>
  <sheetViews>
    <sheetView workbookViewId="0">
      <selection sqref="A1:O1048576"/>
    </sheetView>
  </sheetViews>
  <sheetFormatPr baseColWidth="10" defaultRowHeight="15" x14ac:dyDescent="0.25"/>
  <cols>
    <col min="1" max="1" width="13.5703125" bestFit="1" customWidth="1"/>
    <col min="2" max="2" width="9.7109375" bestFit="1" customWidth="1"/>
    <col min="3" max="3" width="13" bestFit="1" customWidth="1"/>
    <col min="4" max="4" width="18.42578125" bestFit="1" customWidth="1"/>
    <col min="5" max="5" width="19.28515625" bestFit="1" customWidth="1"/>
    <col min="6" max="6" width="38.5703125" bestFit="1" customWidth="1"/>
    <col min="7" max="7" width="10.28515625" bestFit="1" customWidth="1"/>
    <col min="8" max="8" width="11.140625" bestFit="1" customWidth="1"/>
    <col min="9" max="9" width="11" bestFit="1" customWidth="1"/>
    <col min="10" max="10" width="12" bestFit="1" customWidth="1"/>
    <col min="11" max="11" width="60.85546875" bestFit="1" customWidth="1"/>
    <col min="12" max="14" width="13.7109375" bestFit="1" customWidth="1"/>
    <col min="15" max="15" width="12" bestFit="1" customWidth="1"/>
    <col min="20" max="20" width="13.42578125" customWidth="1"/>
    <col min="22" max="22" width="13.42578125" customWidth="1"/>
    <col min="23" max="23" width="38.5703125" bestFit="1" customWidth="1"/>
    <col min="25" max="25" width="38.5703125" bestFit="1" customWidth="1"/>
  </cols>
  <sheetData>
    <row r="1" spans="1:23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V1" t="s">
        <v>785</v>
      </c>
    </row>
    <row r="2" spans="1:23" hidden="1" x14ac:dyDescent="0.25">
      <c r="A2">
        <v>202002739</v>
      </c>
      <c r="B2" s="1" t="s">
        <v>15</v>
      </c>
      <c r="C2" s="1" t="s">
        <v>43</v>
      </c>
      <c r="D2" s="1" t="s">
        <v>167</v>
      </c>
      <c r="E2" s="1" t="s">
        <v>169</v>
      </c>
      <c r="F2" s="1" t="s">
        <v>170</v>
      </c>
      <c r="G2">
        <v>13381</v>
      </c>
      <c r="H2">
        <v>120</v>
      </c>
      <c r="I2">
        <v>0</v>
      </c>
      <c r="J2">
        <v>0</v>
      </c>
      <c r="K2" s="1" t="s">
        <v>176</v>
      </c>
      <c r="L2">
        <v>0</v>
      </c>
      <c r="M2">
        <v>0</v>
      </c>
      <c r="N2">
        <v>0</v>
      </c>
      <c r="O2">
        <v>0</v>
      </c>
      <c r="R2" s="20" t="s">
        <v>9</v>
      </c>
      <c r="S2" s="20" t="s">
        <v>7</v>
      </c>
      <c r="T2" s="20" t="s">
        <v>0</v>
      </c>
      <c r="U2" s="20" t="s">
        <v>1</v>
      </c>
      <c r="V2" s="20" t="s">
        <v>2</v>
      </c>
      <c r="W2" s="20" t="s">
        <v>5</v>
      </c>
    </row>
    <row r="3" spans="1:23" hidden="1" x14ac:dyDescent="0.25">
      <c r="A3">
        <v>202002739</v>
      </c>
      <c r="B3" s="1" t="s">
        <v>15</v>
      </c>
      <c r="C3" s="1" t="s">
        <v>43</v>
      </c>
      <c r="D3" s="1" t="s">
        <v>167</v>
      </c>
      <c r="E3" s="1" t="s">
        <v>169</v>
      </c>
      <c r="F3" s="1" t="s">
        <v>170</v>
      </c>
      <c r="G3">
        <v>3609</v>
      </c>
      <c r="H3">
        <v>36</v>
      </c>
      <c r="I3">
        <v>431685</v>
      </c>
      <c r="J3">
        <v>15540660</v>
      </c>
      <c r="K3" s="1" t="s">
        <v>177</v>
      </c>
      <c r="L3">
        <v>0</v>
      </c>
      <c r="M3">
        <v>0</v>
      </c>
      <c r="N3">
        <v>0</v>
      </c>
      <c r="O3">
        <v>15540660</v>
      </c>
      <c r="R3" s="20">
        <v>140254953</v>
      </c>
      <c r="S3" s="20">
        <v>910</v>
      </c>
      <c r="T3" s="20">
        <v>202002739</v>
      </c>
      <c r="U3" s="21" t="s">
        <v>15</v>
      </c>
      <c r="V3" s="21" t="s">
        <v>43</v>
      </c>
      <c r="W3" s="21" t="s">
        <v>170</v>
      </c>
    </row>
    <row r="4" spans="1:23" hidden="1" x14ac:dyDescent="0.25">
      <c r="A4">
        <v>202002739</v>
      </c>
      <c r="B4" s="1" t="s">
        <v>15</v>
      </c>
      <c r="C4" s="1" t="s">
        <v>43</v>
      </c>
      <c r="D4" s="1" t="s">
        <v>167</v>
      </c>
      <c r="E4" s="1" t="s">
        <v>169</v>
      </c>
      <c r="F4" s="1" t="s">
        <v>170</v>
      </c>
      <c r="G4">
        <v>4722</v>
      </c>
      <c r="H4">
        <v>36</v>
      </c>
      <c r="I4">
        <v>465700.5</v>
      </c>
      <c r="J4">
        <v>16765218</v>
      </c>
      <c r="K4" s="1" t="s">
        <v>178</v>
      </c>
      <c r="L4">
        <v>0</v>
      </c>
      <c r="M4">
        <v>0</v>
      </c>
      <c r="N4">
        <v>0</v>
      </c>
      <c r="O4">
        <v>16765218</v>
      </c>
      <c r="R4" s="20">
        <v>55919689.233999997</v>
      </c>
      <c r="S4" s="20">
        <v>361.6</v>
      </c>
      <c r="T4" s="20">
        <v>202002740</v>
      </c>
      <c r="U4" s="21" t="s">
        <v>15</v>
      </c>
      <c r="V4" s="21" t="s">
        <v>44</v>
      </c>
      <c r="W4" s="21" t="s">
        <v>170</v>
      </c>
    </row>
    <row r="5" spans="1:23" hidden="1" x14ac:dyDescent="0.25">
      <c r="A5">
        <v>202002739</v>
      </c>
      <c r="B5" s="1" t="s">
        <v>15</v>
      </c>
      <c r="C5" s="1" t="s">
        <v>43</v>
      </c>
      <c r="D5" s="1" t="s">
        <v>167</v>
      </c>
      <c r="E5" s="1" t="s">
        <v>169</v>
      </c>
      <c r="F5" s="1" t="s">
        <v>170</v>
      </c>
      <c r="G5">
        <v>2033</v>
      </c>
      <c r="H5">
        <v>300</v>
      </c>
      <c r="I5">
        <v>199859.45</v>
      </c>
      <c r="J5">
        <v>59957835</v>
      </c>
      <c r="K5" s="1" t="s">
        <v>179</v>
      </c>
      <c r="L5">
        <v>0</v>
      </c>
      <c r="M5">
        <v>0</v>
      </c>
      <c r="N5">
        <v>0</v>
      </c>
      <c r="O5">
        <v>59957835</v>
      </c>
      <c r="R5" s="20">
        <v>32467006.98</v>
      </c>
      <c r="S5" s="20">
        <v>347.2</v>
      </c>
      <c r="T5" s="20">
        <v>202002741</v>
      </c>
      <c r="U5" s="21" t="s">
        <v>15</v>
      </c>
      <c r="V5" s="21" t="s">
        <v>45</v>
      </c>
      <c r="W5" s="21" t="s">
        <v>170</v>
      </c>
    </row>
    <row r="6" spans="1:23" hidden="1" x14ac:dyDescent="0.25">
      <c r="A6">
        <v>202002739</v>
      </c>
      <c r="B6" s="1" t="s">
        <v>15</v>
      </c>
      <c r="C6" s="1" t="s">
        <v>43</v>
      </c>
      <c r="D6" s="1" t="s">
        <v>167</v>
      </c>
      <c r="E6" s="1" t="s">
        <v>169</v>
      </c>
      <c r="F6" s="1" t="s">
        <v>170</v>
      </c>
      <c r="G6">
        <v>1023</v>
      </c>
      <c r="H6">
        <v>24</v>
      </c>
      <c r="I6">
        <v>324000</v>
      </c>
      <c r="J6">
        <v>7776000</v>
      </c>
      <c r="K6" s="1" t="s">
        <v>180</v>
      </c>
      <c r="L6">
        <v>0</v>
      </c>
      <c r="M6">
        <v>0</v>
      </c>
      <c r="N6">
        <v>0</v>
      </c>
      <c r="O6">
        <v>7776000</v>
      </c>
      <c r="R6" s="20">
        <v>32527110.199999999</v>
      </c>
      <c r="S6" s="20">
        <v>362</v>
      </c>
      <c r="T6" s="20">
        <v>202002742</v>
      </c>
      <c r="U6" s="21" t="s">
        <v>15</v>
      </c>
      <c r="V6" s="21" t="s">
        <v>46</v>
      </c>
      <c r="W6" s="21" t="s">
        <v>170</v>
      </c>
    </row>
    <row r="7" spans="1:23" hidden="1" x14ac:dyDescent="0.25">
      <c r="A7">
        <v>202002739</v>
      </c>
      <c r="B7" s="1" t="s">
        <v>15</v>
      </c>
      <c r="C7" s="1" t="s">
        <v>43</v>
      </c>
      <c r="D7" s="1" t="s">
        <v>167</v>
      </c>
      <c r="E7" s="1" t="s">
        <v>169</v>
      </c>
      <c r="F7" s="1" t="s">
        <v>170</v>
      </c>
      <c r="G7">
        <v>3151</v>
      </c>
      <c r="H7">
        <v>72</v>
      </c>
      <c r="I7">
        <v>354600</v>
      </c>
      <c r="J7">
        <v>25531200</v>
      </c>
      <c r="K7" s="1" t="s">
        <v>181</v>
      </c>
      <c r="L7">
        <v>0</v>
      </c>
      <c r="M7">
        <v>0</v>
      </c>
      <c r="N7">
        <v>0</v>
      </c>
      <c r="O7">
        <v>25531200</v>
      </c>
      <c r="R7" s="20">
        <v>32644732.98</v>
      </c>
      <c r="S7" s="20">
        <v>522</v>
      </c>
      <c r="T7" s="20">
        <v>202002743</v>
      </c>
      <c r="U7" s="21" t="s">
        <v>15</v>
      </c>
      <c r="V7" s="21" t="s">
        <v>47</v>
      </c>
      <c r="W7" s="21" t="s">
        <v>170</v>
      </c>
    </row>
    <row r="8" spans="1:23" hidden="1" x14ac:dyDescent="0.25">
      <c r="A8">
        <v>202002739</v>
      </c>
      <c r="B8" s="1" t="s">
        <v>15</v>
      </c>
      <c r="C8" s="1" t="s">
        <v>43</v>
      </c>
      <c r="D8" s="1" t="s">
        <v>167</v>
      </c>
      <c r="E8" s="1" t="s">
        <v>169</v>
      </c>
      <c r="F8" s="1" t="s">
        <v>170</v>
      </c>
      <c r="G8">
        <v>1019</v>
      </c>
      <c r="H8">
        <v>24</v>
      </c>
      <c r="I8">
        <v>324000</v>
      </c>
      <c r="J8">
        <v>7776000</v>
      </c>
      <c r="K8" s="1" t="s">
        <v>182</v>
      </c>
      <c r="L8">
        <v>0</v>
      </c>
      <c r="M8">
        <v>0</v>
      </c>
      <c r="N8">
        <v>0</v>
      </c>
      <c r="O8">
        <v>7776000</v>
      </c>
      <c r="R8" s="20">
        <v>21179.200000000001</v>
      </c>
      <c r="S8" s="20">
        <v>152.4</v>
      </c>
      <c r="T8" s="20">
        <v>202002744</v>
      </c>
      <c r="U8" s="21" t="s">
        <v>16</v>
      </c>
      <c r="V8" s="21" t="s">
        <v>48</v>
      </c>
      <c r="W8" s="21" t="s">
        <v>171</v>
      </c>
    </row>
    <row r="9" spans="1:23" hidden="1" x14ac:dyDescent="0.25">
      <c r="A9">
        <v>202002739</v>
      </c>
      <c r="B9" s="1" t="s">
        <v>15</v>
      </c>
      <c r="C9" s="1" t="s">
        <v>43</v>
      </c>
      <c r="D9" s="1" t="s">
        <v>167</v>
      </c>
      <c r="E9" s="1" t="s">
        <v>169</v>
      </c>
      <c r="F9" s="1" t="s">
        <v>170</v>
      </c>
      <c r="G9">
        <v>6586</v>
      </c>
      <c r="H9">
        <v>200</v>
      </c>
      <c r="I9">
        <v>0</v>
      </c>
      <c r="J9">
        <v>0</v>
      </c>
      <c r="K9" s="1" t="s">
        <v>183</v>
      </c>
      <c r="L9">
        <v>0</v>
      </c>
      <c r="M9">
        <v>0</v>
      </c>
      <c r="N9">
        <v>0</v>
      </c>
      <c r="O9">
        <v>0</v>
      </c>
      <c r="R9" s="20">
        <v>1454.47</v>
      </c>
      <c r="S9" s="20">
        <v>28</v>
      </c>
      <c r="T9" s="20">
        <v>202002745</v>
      </c>
      <c r="U9" s="21" t="s">
        <v>16</v>
      </c>
      <c r="V9" s="21" t="s">
        <v>50</v>
      </c>
      <c r="W9" s="21" t="s">
        <v>171</v>
      </c>
    </row>
    <row r="10" spans="1:23" hidden="1" x14ac:dyDescent="0.25">
      <c r="A10">
        <v>202002739</v>
      </c>
      <c r="B10" s="1" t="s">
        <v>15</v>
      </c>
      <c r="C10" s="1" t="s">
        <v>43</v>
      </c>
      <c r="D10" s="1" t="s">
        <v>167</v>
      </c>
      <c r="E10" s="1" t="s">
        <v>169</v>
      </c>
      <c r="F10" s="1" t="s">
        <v>170</v>
      </c>
      <c r="G10">
        <v>2771</v>
      </c>
      <c r="H10">
        <v>48</v>
      </c>
      <c r="I10">
        <v>0</v>
      </c>
      <c r="J10">
        <v>0</v>
      </c>
      <c r="K10" s="1" t="s">
        <v>184</v>
      </c>
      <c r="L10">
        <v>16</v>
      </c>
      <c r="M10">
        <v>0</v>
      </c>
      <c r="N10">
        <v>0</v>
      </c>
      <c r="O10">
        <v>0</v>
      </c>
      <c r="R10" s="20">
        <v>519.48</v>
      </c>
      <c r="S10" s="20">
        <v>36</v>
      </c>
      <c r="T10" s="20">
        <v>202002746</v>
      </c>
      <c r="U10" s="21" t="s">
        <v>16</v>
      </c>
      <c r="V10" s="21" t="s">
        <v>49</v>
      </c>
      <c r="W10" s="21" t="s">
        <v>172</v>
      </c>
    </row>
    <row r="11" spans="1:23" hidden="1" x14ac:dyDescent="0.25">
      <c r="A11">
        <v>202002739</v>
      </c>
      <c r="B11" s="1" t="s">
        <v>15</v>
      </c>
      <c r="C11" s="1" t="s">
        <v>43</v>
      </c>
      <c r="D11" s="1" t="s">
        <v>167</v>
      </c>
      <c r="E11" s="1" t="s">
        <v>169</v>
      </c>
      <c r="F11" s="1" t="s">
        <v>170</v>
      </c>
      <c r="G11">
        <v>2002</v>
      </c>
      <c r="H11">
        <v>50</v>
      </c>
      <c r="I11">
        <v>138160.79999999999</v>
      </c>
      <c r="J11">
        <v>6908040</v>
      </c>
      <c r="K11" s="1" t="s">
        <v>185</v>
      </c>
      <c r="L11">
        <v>0</v>
      </c>
      <c r="M11">
        <v>0</v>
      </c>
      <c r="N11">
        <v>0</v>
      </c>
      <c r="O11">
        <v>6908040</v>
      </c>
      <c r="R11" s="20">
        <v>72.88</v>
      </c>
      <c r="S11" s="20">
        <v>66</v>
      </c>
      <c r="T11" s="20">
        <v>202002747</v>
      </c>
      <c r="U11" s="21" t="s">
        <v>17</v>
      </c>
      <c r="V11" s="21" t="s">
        <v>51</v>
      </c>
      <c r="W11" s="21" t="s">
        <v>171</v>
      </c>
    </row>
    <row r="12" spans="1:23" hidden="1" x14ac:dyDescent="0.25">
      <c r="A12">
        <v>202002740</v>
      </c>
      <c r="B12" s="1" t="s">
        <v>15</v>
      </c>
      <c r="C12" s="1" t="s">
        <v>44</v>
      </c>
      <c r="D12" s="1" t="s">
        <v>167</v>
      </c>
      <c r="E12" s="1" t="s">
        <v>169</v>
      </c>
      <c r="F12" s="1" t="s">
        <v>170</v>
      </c>
      <c r="G12">
        <v>3120</v>
      </c>
      <c r="H12">
        <v>64.2</v>
      </c>
      <c r="I12">
        <v>0.09</v>
      </c>
      <c r="J12">
        <v>5.7779999999999996</v>
      </c>
      <c r="K12" s="1" t="s">
        <v>186</v>
      </c>
      <c r="L12">
        <v>0</v>
      </c>
      <c r="M12">
        <v>0</v>
      </c>
      <c r="N12">
        <v>0</v>
      </c>
      <c r="O12">
        <v>5.7779999999999996</v>
      </c>
      <c r="R12" s="20">
        <v>53534736.311999999</v>
      </c>
      <c r="S12" s="20">
        <v>251.2</v>
      </c>
      <c r="T12" s="20">
        <v>202002748</v>
      </c>
      <c r="U12" s="21" t="s">
        <v>17</v>
      </c>
      <c r="V12" s="21" t="s">
        <v>52</v>
      </c>
      <c r="W12" s="21" t="s">
        <v>170</v>
      </c>
    </row>
    <row r="13" spans="1:23" hidden="1" x14ac:dyDescent="0.25">
      <c r="A13">
        <v>202002740</v>
      </c>
      <c r="B13" s="1" t="s">
        <v>15</v>
      </c>
      <c r="C13" s="1" t="s">
        <v>44</v>
      </c>
      <c r="D13" s="1" t="s">
        <v>167</v>
      </c>
      <c r="E13" s="1" t="s">
        <v>169</v>
      </c>
      <c r="F13" s="1" t="s">
        <v>170</v>
      </c>
      <c r="G13">
        <v>1852</v>
      </c>
      <c r="H13">
        <v>93.8</v>
      </c>
      <c r="I13">
        <v>0</v>
      </c>
      <c r="J13">
        <v>0</v>
      </c>
      <c r="K13" s="1" t="s">
        <v>187</v>
      </c>
      <c r="L13">
        <v>0</v>
      </c>
      <c r="M13">
        <v>0</v>
      </c>
      <c r="N13">
        <v>0</v>
      </c>
      <c r="O13">
        <v>0</v>
      </c>
      <c r="R13" s="20">
        <v>9635654.7599999998</v>
      </c>
      <c r="S13" s="20">
        <v>102</v>
      </c>
      <c r="T13" s="20">
        <v>202002749</v>
      </c>
      <c r="U13" s="21" t="s">
        <v>18</v>
      </c>
      <c r="V13" s="23" t="s">
        <v>53</v>
      </c>
      <c r="W13" s="21" t="s">
        <v>173</v>
      </c>
    </row>
    <row r="14" spans="1:23" hidden="1" x14ac:dyDescent="0.25">
      <c r="A14">
        <v>202002740</v>
      </c>
      <c r="B14" s="1" t="s">
        <v>15</v>
      </c>
      <c r="C14" s="1" t="s">
        <v>44</v>
      </c>
      <c r="D14" s="1" t="s">
        <v>167</v>
      </c>
      <c r="E14" s="1" t="s">
        <v>169</v>
      </c>
      <c r="F14" s="1" t="s">
        <v>170</v>
      </c>
      <c r="G14">
        <v>1921</v>
      </c>
      <c r="H14">
        <v>12.6</v>
      </c>
      <c r="I14">
        <v>21.38</v>
      </c>
      <c r="J14">
        <v>269.38799999999998</v>
      </c>
      <c r="K14" s="1" t="s">
        <v>188</v>
      </c>
      <c r="L14">
        <v>0</v>
      </c>
      <c r="M14">
        <v>0</v>
      </c>
      <c r="N14">
        <v>0</v>
      </c>
      <c r="O14">
        <v>269.38799999999998</v>
      </c>
      <c r="R14" s="20">
        <v>14.22</v>
      </c>
      <c r="S14" s="20">
        <v>76</v>
      </c>
      <c r="T14" s="20">
        <v>202002750</v>
      </c>
      <c r="U14" s="21" t="s">
        <v>18</v>
      </c>
      <c r="V14" s="21" t="s">
        <v>54</v>
      </c>
      <c r="W14" s="21" t="s">
        <v>171</v>
      </c>
    </row>
    <row r="15" spans="1:23" hidden="1" x14ac:dyDescent="0.25">
      <c r="A15">
        <v>202002740</v>
      </c>
      <c r="B15" s="1" t="s">
        <v>15</v>
      </c>
      <c r="C15" s="1" t="s">
        <v>44</v>
      </c>
      <c r="D15" s="1" t="s">
        <v>167</v>
      </c>
      <c r="E15" s="1" t="s">
        <v>169</v>
      </c>
      <c r="F15" s="1" t="s">
        <v>170</v>
      </c>
      <c r="G15">
        <v>5149</v>
      </c>
      <c r="H15">
        <v>62.2</v>
      </c>
      <c r="I15">
        <v>662675.63</v>
      </c>
      <c r="J15">
        <v>41218424.185999997</v>
      </c>
      <c r="K15" s="1" t="s">
        <v>189</v>
      </c>
      <c r="L15">
        <v>0</v>
      </c>
      <c r="M15">
        <v>0</v>
      </c>
      <c r="N15">
        <v>0</v>
      </c>
      <c r="O15">
        <v>41218424.185999997</v>
      </c>
      <c r="R15" s="20">
        <v>21604310</v>
      </c>
      <c r="S15" s="20">
        <v>117.4</v>
      </c>
      <c r="T15" s="20">
        <v>202002751</v>
      </c>
      <c r="U15" s="21" t="s">
        <v>18</v>
      </c>
      <c r="V15" s="21" t="s">
        <v>55</v>
      </c>
      <c r="W15" s="21" t="s">
        <v>170</v>
      </c>
    </row>
    <row r="16" spans="1:23" hidden="1" x14ac:dyDescent="0.25">
      <c r="A16">
        <v>202002740</v>
      </c>
      <c r="B16" s="1" t="s">
        <v>15</v>
      </c>
      <c r="C16" s="1" t="s">
        <v>44</v>
      </c>
      <c r="D16" s="1" t="s">
        <v>167</v>
      </c>
      <c r="E16" s="1" t="s">
        <v>169</v>
      </c>
      <c r="F16" s="1" t="s">
        <v>170</v>
      </c>
      <c r="G16">
        <v>5148</v>
      </c>
      <c r="H16">
        <v>26.8</v>
      </c>
      <c r="I16">
        <v>8.24</v>
      </c>
      <c r="J16">
        <v>220.83199999999999</v>
      </c>
      <c r="K16" s="1" t="s">
        <v>190</v>
      </c>
      <c r="L16">
        <v>0</v>
      </c>
      <c r="M16">
        <v>0</v>
      </c>
      <c r="N16">
        <v>0</v>
      </c>
      <c r="O16">
        <v>220.83199999999999</v>
      </c>
      <c r="R16" s="20">
        <v>127.92</v>
      </c>
      <c r="S16" s="20">
        <v>51</v>
      </c>
      <c r="T16" s="20">
        <v>202002752</v>
      </c>
      <c r="U16" s="21" t="s">
        <v>19</v>
      </c>
      <c r="V16" s="21" t="s">
        <v>56</v>
      </c>
      <c r="W16" s="21" t="s">
        <v>171</v>
      </c>
    </row>
    <row r="17" spans="1:23" hidden="1" x14ac:dyDescent="0.25">
      <c r="A17">
        <v>202002740</v>
      </c>
      <c r="B17" s="1" t="s">
        <v>15</v>
      </c>
      <c r="C17" s="1" t="s">
        <v>44</v>
      </c>
      <c r="D17" s="1" t="s">
        <v>167</v>
      </c>
      <c r="E17" s="1" t="s">
        <v>169</v>
      </c>
      <c r="F17" s="1" t="s">
        <v>170</v>
      </c>
      <c r="G17">
        <v>1947</v>
      </c>
      <c r="H17">
        <v>11.6</v>
      </c>
      <c r="I17">
        <v>463699.67</v>
      </c>
      <c r="J17">
        <v>5378916.1720000003</v>
      </c>
      <c r="K17" s="1" t="s">
        <v>191</v>
      </c>
      <c r="L17">
        <v>0</v>
      </c>
      <c r="M17">
        <v>0</v>
      </c>
      <c r="N17">
        <v>0</v>
      </c>
      <c r="O17">
        <v>5378916.1720000003</v>
      </c>
      <c r="R17" s="20">
        <v>172.96</v>
      </c>
      <c r="S17" s="20">
        <v>38</v>
      </c>
      <c r="T17" s="20">
        <v>202002753</v>
      </c>
      <c r="U17" s="21" t="s">
        <v>19</v>
      </c>
      <c r="V17" s="21" t="s">
        <v>67</v>
      </c>
      <c r="W17" s="21" t="s">
        <v>171</v>
      </c>
    </row>
    <row r="18" spans="1:23" hidden="1" x14ac:dyDescent="0.25">
      <c r="A18">
        <v>202002740</v>
      </c>
      <c r="B18" s="1" t="s">
        <v>15</v>
      </c>
      <c r="C18" s="1" t="s">
        <v>44</v>
      </c>
      <c r="D18" s="1" t="s">
        <v>167</v>
      </c>
      <c r="E18" s="1" t="s">
        <v>169</v>
      </c>
      <c r="F18" s="1" t="s">
        <v>170</v>
      </c>
      <c r="G18">
        <v>1887</v>
      </c>
      <c r="H18">
        <v>12.4</v>
      </c>
      <c r="I18">
        <v>463699.67</v>
      </c>
      <c r="J18">
        <v>5749875.9079999998</v>
      </c>
      <c r="K18" s="1" t="s">
        <v>192</v>
      </c>
      <c r="L18">
        <v>0</v>
      </c>
      <c r="M18">
        <v>0</v>
      </c>
      <c r="N18">
        <v>0</v>
      </c>
      <c r="O18">
        <v>5749875.9079999998</v>
      </c>
      <c r="R18" s="20">
        <v>323134.32</v>
      </c>
      <c r="S18" s="20">
        <v>362</v>
      </c>
      <c r="T18" s="20">
        <v>202002754</v>
      </c>
      <c r="U18" s="21" t="s">
        <v>19</v>
      </c>
      <c r="V18" s="21" t="s">
        <v>57</v>
      </c>
      <c r="W18" s="21" t="s">
        <v>171</v>
      </c>
    </row>
    <row r="19" spans="1:23" hidden="1" x14ac:dyDescent="0.25">
      <c r="A19">
        <v>202002740</v>
      </c>
      <c r="B19" s="1" t="s">
        <v>15</v>
      </c>
      <c r="C19" s="1" t="s">
        <v>44</v>
      </c>
      <c r="D19" s="1" t="s">
        <v>167</v>
      </c>
      <c r="E19" s="1" t="s">
        <v>169</v>
      </c>
      <c r="F19" s="1" t="s">
        <v>170</v>
      </c>
      <c r="G19">
        <v>1987</v>
      </c>
      <c r="H19">
        <v>18.600000000000001</v>
      </c>
      <c r="I19">
        <v>0</v>
      </c>
      <c r="J19">
        <v>0</v>
      </c>
      <c r="K19" s="1" t="s">
        <v>193</v>
      </c>
      <c r="L19">
        <v>0</v>
      </c>
      <c r="M19">
        <v>0</v>
      </c>
      <c r="N19">
        <v>0</v>
      </c>
      <c r="O19">
        <v>0</v>
      </c>
      <c r="R19" s="20">
        <v>0</v>
      </c>
      <c r="S19" s="20">
        <v>76.3</v>
      </c>
      <c r="T19" s="20">
        <v>202002755</v>
      </c>
      <c r="U19" s="21" t="s">
        <v>19</v>
      </c>
      <c r="V19" s="21" t="s">
        <v>58</v>
      </c>
      <c r="W19" s="21" t="s">
        <v>174</v>
      </c>
    </row>
    <row r="20" spans="1:23" hidden="1" x14ac:dyDescent="0.25">
      <c r="A20">
        <v>202002740</v>
      </c>
      <c r="B20" s="1" t="s">
        <v>15</v>
      </c>
      <c r="C20" s="1" t="s">
        <v>44</v>
      </c>
      <c r="D20" s="1" t="s">
        <v>167</v>
      </c>
      <c r="E20" s="1" t="s">
        <v>169</v>
      </c>
      <c r="F20" s="1" t="s">
        <v>170</v>
      </c>
      <c r="G20">
        <v>5918</v>
      </c>
      <c r="H20">
        <v>14</v>
      </c>
      <c r="I20">
        <v>0</v>
      </c>
      <c r="J20">
        <v>0</v>
      </c>
      <c r="K20" s="1" t="s">
        <v>194</v>
      </c>
      <c r="L20">
        <v>0</v>
      </c>
      <c r="M20">
        <v>0</v>
      </c>
      <c r="N20">
        <v>0</v>
      </c>
      <c r="O20">
        <v>0</v>
      </c>
      <c r="R20" s="20">
        <v>36509404.855999999</v>
      </c>
      <c r="S20" s="20">
        <v>193.4</v>
      </c>
      <c r="T20" s="20">
        <v>202002756</v>
      </c>
      <c r="U20" s="21" t="s">
        <v>19</v>
      </c>
      <c r="V20" s="21" t="s">
        <v>59</v>
      </c>
      <c r="W20" s="21" t="s">
        <v>170</v>
      </c>
    </row>
    <row r="21" spans="1:23" hidden="1" x14ac:dyDescent="0.25">
      <c r="A21">
        <v>202002740</v>
      </c>
      <c r="B21" s="1" t="s">
        <v>15</v>
      </c>
      <c r="C21" s="1" t="s">
        <v>44</v>
      </c>
      <c r="D21" s="1" t="s">
        <v>167</v>
      </c>
      <c r="E21" s="1" t="s">
        <v>169</v>
      </c>
      <c r="F21" s="1" t="s">
        <v>170</v>
      </c>
      <c r="G21">
        <v>1850</v>
      </c>
      <c r="H21">
        <v>15.4</v>
      </c>
      <c r="I21">
        <v>0</v>
      </c>
      <c r="J21">
        <v>0</v>
      </c>
      <c r="K21" s="1" t="s">
        <v>195</v>
      </c>
      <c r="L21">
        <v>0</v>
      </c>
      <c r="M21">
        <v>0</v>
      </c>
      <c r="N21">
        <v>0</v>
      </c>
      <c r="O21">
        <v>0</v>
      </c>
      <c r="R21" s="20">
        <v>33.119999999999997</v>
      </c>
      <c r="S21" s="20">
        <v>65</v>
      </c>
      <c r="T21" s="20">
        <v>202002757</v>
      </c>
      <c r="U21" s="21" t="s">
        <v>19</v>
      </c>
      <c r="V21" s="21" t="s">
        <v>60</v>
      </c>
      <c r="W21" s="21" t="s">
        <v>174</v>
      </c>
    </row>
    <row r="22" spans="1:23" hidden="1" x14ac:dyDescent="0.25">
      <c r="A22">
        <v>202002740</v>
      </c>
      <c r="B22" s="1" t="s">
        <v>15</v>
      </c>
      <c r="C22" s="1" t="s">
        <v>44</v>
      </c>
      <c r="D22" s="1" t="s">
        <v>167</v>
      </c>
      <c r="E22" s="1" t="s">
        <v>169</v>
      </c>
      <c r="F22" s="1" t="s">
        <v>170</v>
      </c>
      <c r="G22">
        <v>1973</v>
      </c>
      <c r="H22">
        <v>24.6</v>
      </c>
      <c r="I22">
        <v>39.96</v>
      </c>
      <c r="J22">
        <v>983.01599999999996</v>
      </c>
      <c r="K22" s="1" t="s">
        <v>196</v>
      </c>
      <c r="L22">
        <v>0</v>
      </c>
      <c r="M22">
        <v>0</v>
      </c>
      <c r="N22">
        <v>0</v>
      </c>
      <c r="O22">
        <v>983.01599999999996</v>
      </c>
      <c r="R22" s="20">
        <v>7897216.0999999996</v>
      </c>
      <c r="S22" s="20">
        <v>142</v>
      </c>
      <c r="T22" s="20">
        <v>202002758</v>
      </c>
      <c r="U22" s="21" t="s">
        <v>19</v>
      </c>
      <c r="V22" s="21" t="s">
        <v>61</v>
      </c>
      <c r="W22" s="21" t="s">
        <v>170</v>
      </c>
    </row>
    <row r="23" spans="1:23" hidden="1" x14ac:dyDescent="0.25">
      <c r="A23">
        <v>202002740</v>
      </c>
      <c r="B23" s="1" t="s">
        <v>15</v>
      </c>
      <c r="C23" s="1" t="s">
        <v>44</v>
      </c>
      <c r="D23" s="1" t="s">
        <v>167</v>
      </c>
      <c r="E23" s="1" t="s">
        <v>169</v>
      </c>
      <c r="F23" s="1" t="s">
        <v>170</v>
      </c>
      <c r="G23">
        <v>1910</v>
      </c>
      <c r="H23">
        <v>1.8</v>
      </c>
      <c r="I23">
        <v>971385.53</v>
      </c>
      <c r="J23">
        <v>1748493.9539999999</v>
      </c>
      <c r="K23" s="1" t="s">
        <v>197</v>
      </c>
      <c r="L23">
        <v>16</v>
      </c>
      <c r="M23">
        <v>0</v>
      </c>
      <c r="N23">
        <v>0</v>
      </c>
      <c r="O23">
        <v>1748493.9539999999</v>
      </c>
      <c r="R23" s="20">
        <v>697697.52</v>
      </c>
      <c r="S23" s="20">
        <v>112</v>
      </c>
      <c r="T23" s="20">
        <v>202002759</v>
      </c>
      <c r="U23" s="21" t="s">
        <v>19</v>
      </c>
      <c r="V23" s="21" t="s">
        <v>62</v>
      </c>
      <c r="W23" s="21" t="s">
        <v>170</v>
      </c>
    </row>
    <row r="24" spans="1:23" hidden="1" x14ac:dyDescent="0.25">
      <c r="A24">
        <v>202002740</v>
      </c>
      <c r="B24" s="1" t="s">
        <v>15</v>
      </c>
      <c r="C24" s="1" t="s">
        <v>44</v>
      </c>
      <c r="D24" s="1" t="s">
        <v>167</v>
      </c>
      <c r="E24" s="1" t="s">
        <v>169</v>
      </c>
      <c r="F24" s="1" t="s">
        <v>170</v>
      </c>
      <c r="G24">
        <v>1906</v>
      </c>
      <c r="H24">
        <v>1.8</v>
      </c>
      <c r="I24">
        <v>1012500</v>
      </c>
      <c r="J24">
        <v>1822500</v>
      </c>
      <c r="K24" s="1" t="s">
        <v>198</v>
      </c>
      <c r="L24">
        <v>16</v>
      </c>
      <c r="M24">
        <v>0</v>
      </c>
      <c r="N24">
        <v>0</v>
      </c>
      <c r="O24">
        <v>1822500</v>
      </c>
      <c r="R24" s="20">
        <v>583.6</v>
      </c>
      <c r="S24" s="20">
        <v>40</v>
      </c>
      <c r="T24" s="20">
        <v>202002760</v>
      </c>
      <c r="U24" s="21" t="s">
        <v>19</v>
      </c>
      <c r="V24" s="21" t="s">
        <v>63</v>
      </c>
      <c r="W24" s="21" t="s">
        <v>172</v>
      </c>
    </row>
    <row r="25" spans="1:23" hidden="1" x14ac:dyDescent="0.25">
      <c r="A25">
        <v>202002740</v>
      </c>
      <c r="B25" s="1" t="s">
        <v>15</v>
      </c>
      <c r="C25" s="1" t="s">
        <v>44</v>
      </c>
      <c r="D25" s="1" t="s">
        <v>167</v>
      </c>
      <c r="E25" s="1" t="s">
        <v>169</v>
      </c>
      <c r="F25" s="1" t="s">
        <v>170</v>
      </c>
      <c r="G25">
        <v>15587</v>
      </c>
      <c r="H25">
        <v>1.8</v>
      </c>
      <c r="I25">
        <v>0</v>
      </c>
      <c r="J25">
        <v>0</v>
      </c>
      <c r="K25" s="1" t="s">
        <v>199</v>
      </c>
      <c r="L25">
        <v>16</v>
      </c>
      <c r="M25">
        <v>0</v>
      </c>
      <c r="N25">
        <v>0</v>
      </c>
      <c r="O25">
        <v>0</v>
      </c>
      <c r="R25" s="20">
        <v>1257.8699999999999</v>
      </c>
      <c r="S25" s="20">
        <v>140</v>
      </c>
      <c r="T25" s="20">
        <v>202002761</v>
      </c>
      <c r="U25" s="21" t="s">
        <v>19</v>
      </c>
      <c r="V25" s="21" t="s">
        <v>64</v>
      </c>
      <c r="W25" s="21" t="s">
        <v>174</v>
      </c>
    </row>
    <row r="26" spans="1:23" hidden="1" x14ac:dyDescent="0.25">
      <c r="A26">
        <v>202002741</v>
      </c>
      <c r="B26" s="1" t="s">
        <v>15</v>
      </c>
      <c r="C26" s="1" t="s">
        <v>45</v>
      </c>
      <c r="D26" s="1" t="s">
        <v>167</v>
      </c>
      <c r="E26" s="1" t="s">
        <v>169</v>
      </c>
      <c r="F26" s="1" t="s">
        <v>170</v>
      </c>
      <c r="G26">
        <v>22050</v>
      </c>
      <c r="H26">
        <v>120</v>
      </c>
      <c r="I26">
        <v>0</v>
      </c>
      <c r="J26">
        <v>0</v>
      </c>
      <c r="K26" s="1" t="s">
        <v>200</v>
      </c>
      <c r="L26">
        <v>0</v>
      </c>
      <c r="M26">
        <v>0</v>
      </c>
      <c r="N26">
        <v>0</v>
      </c>
      <c r="O26">
        <v>0</v>
      </c>
      <c r="R26" s="20">
        <v>0</v>
      </c>
      <c r="S26" s="20">
        <v>12</v>
      </c>
      <c r="T26" s="20">
        <v>202002762</v>
      </c>
      <c r="U26" s="21" t="s">
        <v>19</v>
      </c>
      <c r="V26" s="21" t="s">
        <v>65</v>
      </c>
      <c r="W26" s="21" t="s">
        <v>174</v>
      </c>
    </row>
    <row r="27" spans="1:23" hidden="1" x14ac:dyDescent="0.25">
      <c r="A27">
        <v>202002741</v>
      </c>
      <c r="B27" s="1" t="s">
        <v>15</v>
      </c>
      <c r="C27" s="1" t="s">
        <v>45</v>
      </c>
      <c r="D27" s="1" t="s">
        <v>167</v>
      </c>
      <c r="E27" s="1" t="s">
        <v>169</v>
      </c>
      <c r="F27" s="1" t="s">
        <v>170</v>
      </c>
      <c r="G27">
        <v>1786</v>
      </c>
      <c r="H27">
        <v>85</v>
      </c>
      <c r="I27">
        <v>15.3</v>
      </c>
      <c r="J27">
        <v>1300.5</v>
      </c>
      <c r="K27" s="1" t="s">
        <v>201</v>
      </c>
      <c r="L27">
        <v>0</v>
      </c>
      <c r="M27">
        <v>0</v>
      </c>
      <c r="N27">
        <v>0</v>
      </c>
      <c r="O27">
        <v>1300.5</v>
      </c>
      <c r="R27" s="20">
        <v>0</v>
      </c>
      <c r="S27" s="20">
        <v>360</v>
      </c>
      <c r="T27" s="20">
        <v>202002763</v>
      </c>
      <c r="U27" s="21" t="s">
        <v>19</v>
      </c>
      <c r="V27" s="21" t="s">
        <v>66</v>
      </c>
      <c r="W27" s="21" t="s">
        <v>170</v>
      </c>
    </row>
    <row r="28" spans="1:23" hidden="1" x14ac:dyDescent="0.25">
      <c r="A28">
        <v>202002741</v>
      </c>
      <c r="B28" s="1" t="s">
        <v>15</v>
      </c>
      <c r="C28" s="1" t="s">
        <v>45</v>
      </c>
      <c r="D28" s="1" t="s">
        <v>167</v>
      </c>
      <c r="E28" s="1" t="s">
        <v>169</v>
      </c>
      <c r="F28" s="1" t="s">
        <v>170</v>
      </c>
      <c r="G28">
        <v>1633</v>
      </c>
      <c r="H28">
        <v>2.6</v>
      </c>
      <c r="I28">
        <v>0</v>
      </c>
      <c r="J28">
        <v>0</v>
      </c>
      <c r="K28" s="1" t="s">
        <v>202</v>
      </c>
      <c r="L28">
        <v>0</v>
      </c>
      <c r="M28">
        <v>0</v>
      </c>
      <c r="N28">
        <v>0</v>
      </c>
      <c r="O28">
        <v>0</v>
      </c>
      <c r="R28" s="20">
        <v>0</v>
      </c>
      <c r="S28" s="20">
        <v>300</v>
      </c>
      <c r="T28" s="20">
        <v>202002764</v>
      </c>
      <c r="U28" s="21" t="s">
        <v>20</v>
      </c>
      <c r="V28" s="21" t="s">
        <v>68</v>
      </c>
      <c r="W28" s="21" t="s">
        <v>170</v>
      </c>
    </row>
    <row r="29" spans="1:23" hidden="1" x14ac:dyDescent="0.25">
      <c r="A29">
        <v>202002741</v>
      </c>
      <c r="B29" s="1" t="s">
        <v>15</v>
      </c>
      <c r="C29" s="1" t="s">
        <v>45</v>
      </c>
      <c r="D29" s="1" t="s">
        <v>167</v>
      </c>
      <c r="E29" s="1" t="s">
        <v>169</v>
      </c>
      <c r="F29" s="1" t="s">
        <v>170</v>
      </c>
      <c r="G29">
        <v>10352</v>
      </c>
      <c r="H29">
        <v>3.4</v>
      </c>
      <c r="I29">
        <v>0</v>
      </c>
      <c r="J29">
        <v>0</v>
      </c>
      <c r="K29" s="1" t="s">
        <v>203</v>
      </c>
      <c r="L29">
        <v>0</v>
      </c>
      <c r="M29">
        <v>0</v>
      </c>
      <c r="N29">
        <v>0</v>
      </c>
      <c r="O29">
        <v>0</v>
      </c>
      <c r="R29" s="20">
        <v>36715306.439999998</v>
      </c>
      <c r="S29" s="20">
        <v>192</v>
      </c>
      <c r="T29" s="20">
        <v>202002765</v>
      </c>
      <c r="U29" s="21" t="s">
        <v>20</v>
      </c>
      <c r="V29" s="21" t="s">
        <v>69</v>
      </c>
      <c r="W29" s="21" t="s">
        <v>170</v>
      </c>
    </row>
    <row r="30" spans="1:23" hidden="1" x14ac:dyDescent="0.25">
      <c r="A30">
        <v>202002741</v>
      </c>
      <c r="B30" s="1" t="s">
        <v>15</v>
      </c>
      <c r="C30" s="1" t="s">
        <v>45</v>
      </c>
      <c r="D30" s="1" t="s">
        <v>167</v>
      </c>
      <c r="E30" s="1" t="s">
        <v>169</v>
      </c>
      <c r="F30" s="1" t="s">
        <v>170</v>
      </c>
      <c r="G30">
        <v>4351</v>
      </c>
      <c r="H30">
        <v>4.2</v>
      </c>
      <c r="I30">
        <v>0</v>
      </c>
      <c r="J30">
        <v>0</v>
      </c>
      <c r="K30" s="1" t="s">
        <v>204</v>
      </c>
      <c r="L30">
        <v>16</v>
      </c>
      <c r="M30">
        <v>0</v>
      </c>
      <c r="N30">
        <v>0</v>
      </c>
      <c r="O30">
        <v>0</v>
      </c>
      <c r="R30" s="20">
        <v>152.6</v>
      </c>
      <c r="S30" s="20">
        <v>195</v>
      </c>
      <c r="T30" s="20">
        <v>202002766</v>
      </c>
      <c r="U30" s="21" t="s">
        <v>20</v>
      </c>
      <c r="V30" s="21" t="s">
        <v>70</v>
      </c>
      <c r="W30" s="21" t="s">
        <v>171</v>
      </c>
    </row>
    <row r="31" spans="1:23" hidden="1" x14ac:dyDescent="0.25">
      <c r="A31">
        <v>202002741</v>
      </c>
      <c r="B31" s="1" t="s">
        <v>15</v>
      </c>
      <c r="C31" s="1" t="s">
        <v>45</v>
      </c>
      <c r="D31" s="1" t="s">
        <v>167</v>
      </c>
      <c r="E31" s="1" t="s">
        <v>169</v>
      </c>
      <c r="F31" s="1" t="s">
        <v>170</v>
      </c>
      <c r="G31">
        <v>1688</v>
      </c>
      <c r="H31">
        <v>4.4000000000000004</v>
      </c>
      <c r="I31">
        <v>14.4</v>
      </c>
      <c r="J31">
        <v>63.36</v>
      </c>
      <c r="K31" s="1" t="s">
        <v>205</v>
      </c>
      <c r="L31">
        <v>16</v>
      </c>
      <c r="M31">
        <v>0</v>
      </c>
      <c r="N31">
        <v>0</v>
      </c>
      <c r="O31">
        <v>63.36</v>
      </c>
      <c r="R31" s="20">
        <v>0</v>
      </c>
      <c r="S31" s="20">
        <v>32.43</v>
      </c>
      <c r="T31" s="20">
        <v>202002767</v>
      </c>
      <c r="U31" s="21" t="s">
        <v>21</v>
      </c>
      <c r="V31" s="21" t="s">
        <v>71</v>
      </c>
      <c r="W31" s="21" t="s">
        <v>174</v>
      </c>
    </row>
    <row r="32" spans="1:23" hidden="1" x14ac:dyDescent="0.25">
      <c r="A32">
        <v>202002741</v>
      </c>
      <c r="B32" s="1" t="s">
        <v>15</v>
      </c>
      <c r="C32" s="1" t="s">
        <v>45</v>
      </c>
      <c r="D32" s="1" t="s">
        <v>167</v>
      </c>
      <c r="E32" s="1" t="s">
        <v>169</v>
      </c>
      <c r="F32" s="1" t="s">
        <v>170</v>
      </c>
      <c r="G32">
        <v>2049</v>
      </c>
      <c r="H32">
        <v>2</v>
      </c>
      <c r="I32">
        <v>0</v>
      </c>
      <c r="J32">
        <v>0</v>
      </c>
      <c r="K32" s="1" t="s">
        <v>206</v>
      </c>
      <c r="L32">
        <v>16</v>
      </c>
      <c r="M32">
        <v>0</v>
      </c>
      <c r="N32">
        <v>0</v>
      </c>
      <c r="O32">
        <v>0</v>
      </c>
      <c r="R32" s="20">
        <v>40343.67</v>
      </c>
      <c r="S32" s="20">
        <v>5</v>
      </c>
      <c r="T32" s="20">
        <v>202002768</v>
      </c>
      <c r="U32" s="21" t="s">
        <v>21</v>
      </c>
      <c r="V32" s="21" t="s">
        <v>76</v>
      </c>
      <c r="W32" s="21" t="s">
        <v>171</v>
      </c>
    </row>
    <row r="33" spans="1:23" hidden="1" x14ac:dyDescent="0.25">
      <c r="A33">
        <v>202002741</v>
      </c>
      <c r="B33" s="1" t="s">
        <v>15</v>
      </c>
      <c r="C33" s="1" t="s">
        <v>45</v>
      </c>
      <c r="D33" s="1" t="s">
        <v>167</v>
      </c>
      <c r="E33" s="1" t="s">
        <v>169</v>
      </c>
      <c r="F33" s="1" t="s">
        <v>170</v>
      </c>
      <c r="G33">
        <v>2021</v>
      </c>
      <c r="H33">
        <v>2.8</v>
      </c>
      <c r="I33">
        <v>11.7</v>
      </c>
      <c r="J33">
        <v>32.76</v>
      </c>
      <c r="K33" s="1" t="s">
        <v>207</v>
      </c>
      <c r="L33">
        <v>0</v>
      </c>
      <c r="M33">
        <v>0</v>
      </c>
      <c r="N33">
        <v>0</v>
      </c>
      <c r="O33">
        <v>32.76</v>
      </c>
      <c r="R33" s="20">
        <v>115924543.76000001</v>
      </c>
      <c r="S33" s="20">
        <v>1694</v>
      </c>
      <c r="T33" s="20">
        <v>202002769</v>
      </c>
      <c r="U33" s="21" t="s">
        <v>21</v>
      </c>
      <c r="V33" s="21" t="s">
        <v>72</v>
      </c>
      <c r="W33" s="21" t="s">
        <v>170</v>
      </c>
    </row>
    <row r="34" spans="1:23" hidden="1" x14ac:dyDescent="0.25">
      <c r="A34">
        <v>202002741</v>
      </c>
      <c r="B34" s="1" t="s">
        <v>15</v>
      </c>
      <c r="C34" s="1" t="s">
        <v>45</v>
      </c>
      <c r="D34" s="1" t="s">
        <v>167</v>
      </c>
      <c r="E34" s="1" t="s">
        <v>169</v>
      </c>
      <c r="F34" s="1" t="s">
        <v>170</v>
      </c>
      <c r="G34">
        <v>5066</v>
      </c>
      <c r="H34">
        <v>2.8</v>
      </c>
      <c r="I34">
        <v>0</v>
      </c>
      <c r="J34">
        <v>0</v>
      </c>
      <c r="K34" s="1" t="s">
        <v>208</v>
      </c>
      <c r="L34">
        <v>0</v>
      </c>
      <c r="M34">
        <v>0</v>
      </c>
      <c r="N34">
        <v>0</v>
      </c>
      <c r="O34">
        <v>0</v>
      </c>
      <c r="R34" s="20">
        <v>26393853.600000001</v>
      </c>
      <c r="S34" s="20">
        <v>258</v>
      </c>
      <c r="T34" s="20">
        <v>202002770</v>
      </c>
      <c r="U34" s="21" t="s">
        <v>21</v>
      </c>
      <c r="V34" s="21" t="s">
        <v>73</v>
      </c>
      <c r="W34" s="21" t="s">
        <v>170</v>
      </c>
    </row>
    <row r="35" spans="1:23" hidden="1" x14ac:dyDescent="0.25">
      <c r="A35">
        <v>202002741</v>
      </c>
      <c r="B35" s="1" t="s">
        <v>15</v>
      </c>
      <c r="C35" s="1" t="s">
        <v>45</v>
      </c>
      <c r="D35" s="1" t="s">
        <v>167</v>
      </c>
      <c r="E35" s="1" t="s">
        <v>169</v>
      </c>
      <c r="F35" s="1" t="s">
        <v>170</v>
      </c>
      <c r="G35">
        <v>1692</v>
      </c>
      <c r="H35">
        <v>2.8</v>
      </c>
      <c r="I35">
        <v>0</v>
      </c>
      <c r="J35">
        <v>0</v>
      </c>
      <c r="K35" s="1" t="s">
        <v>209</v>
      </c>
      <c r="L35">
        <v>0</v>
      </c>
      <c r="M35">
        <v>0</v>
      </c>
      <c r="N35">
        <v>0</v>
      </c>
      <c r="O35">
        <v>0</v>
      </c>
      <c r="R35" s="20">
        <v>57050117.723999999</v>
      </c>
      <c r="S35" s="20">
        <v>301</v>
      </c>
      <c r="T35" s="20">
        <v>202002771</v>
      </c>
      <c r="U35" s="21" t="s">
        <v>21</v>
      </c>
      <c r="V35" s="21" t="s">
        <v>74</v>
      </c>
      <c r="W35" s="21" t="s">
        <v>170</v>
      </c>
    </row>
    <row r="36" spans="1:23" hidden="1" x14ac:dyDescent="0.25">
      <c r="A36">
        <v>202002741</v>
      </c>
      <c r="B36" s="1" t="s">
        <v>15</v>
      </c>
      <c r="C36" s="1" t="s">
        <v>45</v>
      </c>
      <c r="D36" s="1" t="s">
        <v>167</v>
      </c>
      <c r="E36" s="1" t="s">
        <v>169</v>
      </c>
      <c r="F36" s="1" t="s">
        <v>170</v>
      </c>
      <c r="G36">
        <v>3754</v>
      </c>
      <c r="H36">
        <v>40</v>
      </c>
      <c r="I36">
        <v>679667.31</v>
      </c>
      <c r="J36">
        <v>27186692.399999999</v>
      </c>
      <c r="K36" s="1" t="s">
        <v>210</v>
      </c>
      <c r="L36">
        <v>0</v>
      </c>
      <c r="M36">
        <v>0</v>
      </c>
      <c r="N36">
        <v>0</v>
      </c>
      <c r="O36">
        <v>27186692.399999999</v>
      </c>
      <c r="R36" s="20">
        <v>20754236.670000002</v>
      </c>
      <c r="S36" s="20">
        <v>501</v>
      </c>
      <c r="T36" s="20">
        <v>202002772</v>
      </c>
      <c r="U36" s="21" t="s">
        <v>21</v>
      </c>
      <c r="V36" s="21" t="s">
        <v>75</v>
      </c>
      <c r="W36" s="21" t="s">
        <v>170</v>
      </c>
    </row>
    <row r="37" spans="1:23" hidden="1" x14ac:dyDescent="0.25">
      <c r="A37">
        <v>202002741</v>
      </c>
      <c r="B37" s="1" t="s">
        <v>15</v>
      </c>
      <c r="C37" s="1" t="s">
        <v>45</v>
      </c>
      <c r="D37" s="1" t="s">
        <v>167</v>
      </c>
      <c r="E37" s="1" t="s">
        <v>169</v>
      </c>
      <c r="F37" s="1" t="s">
        <v>170</v>
      </c>
      <c r="G37">
        <v>22049</v>
      </c>
      <c r="H37">
        <v>64</v>
      </c>
      <c r="I37">
        <v>0</v>
      </c>
      <c r="J37">
        <v>0</v>
      </c>
      <c r="K37" s="1" t="s">
        <v>211</v>
      </c>
      <c r="L37">
        <v>0</v>
      </c>
      <c r="M37">
        <v>0</v>
      </c>
      <c r="N37">
        <v>0</v>
      </c>
      <c r="O37">
        <v>0</v>
      </c>
      <c r="R37" s="20">
        <v>300.52999999999997</v>
      </c>
      <c r="S37" s="20">
        <v>20.5</v>
      </c>
      <c r="T37" s="20">
        <v>202002773</v>
      </c>
      <c r="U37" s="21" t="s">
        <v>22</v>
      </c>
      <c r="V37" s="21" t="s">
        <v>77</v>
      </c>
      <c r="W37" s="21" t="s">
        <v>172</v>
      </c>
    </row>
    <row r="38" spans="1:23" hidden="1" x14ac:dyDescent="0.25">
      <c r="A38">
        <v>202002741</v>
      </c>
      <c r="B38" s="1" t="s">
        <v>15</v>
      </c>
      <c r="C38" s="1" t="s">
        <v>45</v>
      </c>
      <c r="D38" s="1" t="s">
        <v>167</v>
      </c>
      <c r="E38" s="1" t="s">
        <v>169</v>
      </c>
      <c r="F38" s="1" t="s">
        <v>170</v>
      </c>
      <c r="G38">
        <v>3561</v>
      </c>
      <c r="H38">
        <v>3.2</v>
      </c>
      <c r="I38">
        <v>0</v>
      </c>
      <c r="J38">
        <v>0</v>
      </c>
      <c r="K38" s="1" t="s">
        <v>212</v>
      </c>
      <c r="L38">
        <v>0</v>
      </c>
      <c r="M38">
        <v>0</v>
      </c>
      <c r="N38">
        <v>0</v>
      </c>
      <c r="O38">
        <v>0</v>
      </c>
      <c r="R38" s="20">
        <v>39368.589999999997</v>
      </c>
      <c r="S38" s="20">
        <v>91.4</v>
      </c>
      <c r="T38" s="20">
        <v>202002774</v>
      </c>
      <c r="U38" s="21" t="s">
        <v>22</v>
      </c>
      <c r="V38" s="21" t="s">
        <v>78</v>
      </c>
      <c r="W38" s="21" t="s">
        <v>171</v>
      </c>
    </row>
    <row r="39" spans="1:23" hidden="1" x14ac:dyDescent="0.25">
      <c r="A39">
        <v>202002741</v>
      </c>
      <c r="B39" s="1" t="s">
        <v>15</v>
      </c>
      <c r="C39" s="1" t="s">
        <v>45</v>
      </c>
      <c r="D39" s="1" t="s">
        <v>167</v>
      </c>
      <c r="E39" s="1" t="s">
        <v>169</v>
      </c>
      <c r="F39" s="1" t="s">
        <v>170</v>
      </c>
      <c r="G39">
        <v>1796</v>
      </c>
      <c r="H39">
        <v>5.4</v>
      </c>
      <c r="I39">
        <v>77.400000000000006</v>
      </c>
      <c r="J39">
        <v>417.96</v>
      </c>
      <c r="K39" s="1" t="s">
        <v>213</v>
      </c>
      <c r="L39">
        <v>0</v>
      </c>
      <c r="M39">
        <v>0</v>
      </c>
      <c r="N39">
        <v>0</v>
      </c>
      <c r="O39">
        <v>417.96</v>
      </c>
      <c r="R39" s="20">
        <v>2044.8</v>
      </c>
      <c r="S39" s="20">
        <v>365</v>
      </c>
      <c r="T39" s="20">
        <v>202002775</v>
      </c>
      <c r="U39" s="21" t="s">
        <v>22</v>
      </c>
      <c r="V39" s="21" t="s">
        <v>79</v>
      </c>
      <c r="W39" s="21" t="s">
        <v>170</v>
      </c>
    </row>
    <row r="40" spans="1:23" hidden="1" x14ac:dyDescent="0.25">
      <c r="A40">
        <v>202002741</v>
      </c>
      <c r="B40" s="1" t="s">
        <v>15</v>
      </c>
      <c r="C40" s="1" t="s">
        <v>45</v>
      </c>
      <c r="D40" s="1" t="s">
        <v>167</v>
      </c>
      <c r="E40" s="1" t="s">
        <v>169</v>
      </c>
      <c r="F40" s="1" t="s">
        <v>170</v>
      </c>
      <c r="G40">
        <v>1794</v>
      </c>
      <c r="H40">
        <v>4.5999999999999996</v>
      </c>
      <c r="I40">
        <v>1147500</v>
      </c>
      <c r="J40">
        <v>5278500</v>
      </c>
      <c r="K40" s="1" t="s">
        <v>214</v>
      </c>
      <c r="L40">
        <v>0</v>
      </c>
      <c r="M40">
        <v>0</v>
      </c>
      <c r="N40">
        <v>0</v>
      </c>
      <c r="O40">
        <v>5278500</v>
      </c>
      <c r="R40" s="20">
        <v>28.4</v>
      </c>
      <c r="S40" s="20">
        <v>88</v>
      </c>
      <c r="T40" s="20">
        <v>202002776</v>
      </c>
      <c r="U40" s="21" t="s">
        <v>23</v>
      </c>
      <c r="V40" s="21" t="s">
        <v>80</v>
      </c>
      <c r="W40" s="21" t="s">
        <v>171</v>
      </c>
    </row>
    <row r="41" spans="1:23" hidden="1" x14ac:dyDescent="0.25">
      <c r="A41">
        <v>202002742</v>
      </c>
      <c r="B41" s="1" t="s">
        <v>15</v>
      </c>
      <c r="C41" s="1" t="s">
        <v>46</v>
      </c>
      <c r="D41" s="1" t="s">
        <v>167</v>
      </c>
      <c r="E41" s="1" t="s">
        <v>169</v>
      </c>
      <c r="F41" s="1" t="s">
        <v>170</v>
      </c>
      <c r="G41">
        <v>15366</v>
      </c>
      <c r="H41">
        <v>60</v>
      </c>
      <c r="I41">
        <v>0</v>
      </c>
      <c r="J41">
        <v>0</v>
      </c>
      <c r="K41" s="1" t="s">
        <v>215</v>
      </c>
      <c r="L41">
        <v>0</v>
      </c>
      <c r="M41">
        <v>0</v>
      </c>
      <c r="N41">
        <v>0</v>
      </c>
      <c r="O41">
        <v>0</v>
      </c>
      <c r="R41" s="20">
        <v>45788728.939999998</v>
      </c>
      <c r="S41" s="20">
        <v>368.4</v>
      </c>
      <c r="T41" s="20">
        <v>202002777</v>
      </c>
      <c r="U41" s="21" t="s">
        <v>23</v>
      </c>
      <c r="V41" s="21" t="s">
        <v>81</v>
      </c>
      <c r="W41" s="21" t="s">
        <v>170</v>
      </c>
    </row>
    <row r="42" spans="1:23" hidden="1" x14ac:dyDescent="0.25">
      <c r="A42">
        <v>202002742</v>
      </c>
      <c r="B42" s="1" t="s">
        <v>15</v>
      </c>
      <c r="C42" s="1" t="s">
        <v>46</v>
      </c>
      <c r="D42" s="1" t="s">
        <v>167</v>
      </c>
      <c r="E42" s="1" t="s">
        <v>169</v>
      </c>
      <c r="F42" s="1" t="s">
        <v>170</v>
      </c>
      <c r="G42">
        <v>6340</v>
      </c>
      <c r="H42">
        <v>36</v>
      </c>
      <c r="I42">
        <v>601230.32999999996</v>
      </c>
      <c r="J42">
        <v>21644291.879999999</v>
      </c>
      <c r="K42" s="1" t="s">
        <v>216</v>
      </c>
      <c r="L42">
        <v>0</v>
      </c>
      <c r="M42">
        <v>0</v>
      </c>
      <c r="N42">
        <v>0</v>
      </c>
      <c r="O42">
        <v>21644291.879999999</v>
      </c>
      <c r="R42" s="20">
        <v>12130759.380000001</v>
      </c>
      <c r="S42" s="20">
        <v>240</v>
      </c>
      <c r="T42" s="20">
        <v>202002778</v>
      </c>
      <c r="U42" s="21" t="s">
        <v>23</v>
      </c>
      <c r="V42" s="23" t="s">
        <v>82</v>
      </c>
      <c r="W42" s="21" t="s">
        <v>173</v>
      </c>
    </row>
    <row r="43" spans="1:23" hidden="1" x14ac:dyDescent="0.25">
      <c r="A43">
        <v>202002742</v>
      </c>
      <c r="B43" s="1" t="s">
        <v>15</v>
      </c>
      <c r="C43" s="1" t="s">
        <v>46</v>
      </c>
      <c r="D43" s="1" t="s">
        <v>167</v>
      </c>
      <c r="E43" s="1" t="s">
        <v>169</v>
      </c>
      <c r="F43" s="1" t="s">
        <v>170</v>
      </c>
      <c r="G43">
        <v>6341</v>
      </c>
      <c r="H43">
        <v>36</v>
      </c>
      <c r="I43">
        <v>0</v>
      </c>
      <c r="J43">
        <v>0</v>
      </c>
      <c r="K43" s="1" t="s">
        <v>217</v>
      </c>
      <c r="L43">
        <v>0</v>
      </c>
      <c r="M43">
        <v>0</v>
      </c>
      <c r="N43">
        <v>0</v>
      </c>
      <c r="O43">
        <v>0</v>
      </c>
      <c r="R43" s="20">
        <v>47.75</v>
      </c>
      <c r="S43" s="20">
        <v>45</v>
      </c>
      <c r="T43" s="20">
        <v>202002779</v>
      </c>
      <c r="U43" s="21" t="s">
        <v>24</v>
      </c>
      <c r="V43" s="21" t="s">
        <v>83</v>
      </c>
      <c r="W43" s="21" t="s">
        <v>171</v>
      </c>
    </row>
    <row r="44" spans="1:23" hidden="1" x14ac:dyDescent="0.25">
      <c r="A44">
        <v>202002742</v>
      </c>
      <c r="B44" s="1" t="s">
        <v>15</v>
      </c>
      <c r="C44" s="1" t="s">
        <v>46</v>
      </c>
      <c r="D44" s="1" t="s">
        <v>167</v>
      </c>
      <c r="E44" s="1" t="s">
        <v>169</v>
      </c>
      <c r="F44" s="1" t="s">
        <v>170</v>
      </c>
      <c r="G44">
        <v>13914</v>
      </c>
      <c r="H44">
        <v>12</v>
      </c>
      <c r="I44">
        <v>0</v>
      </c>
      <c r="J44">
        <v>0</v>
      </c>
      <c r="K44" s="1" t="s">
        <v>218</v>
      </c>
      <c r="L44">
        <v>0</v>
      </c>
      <c r="M44">
        <v>0</v>
      </c>
      <c r="N44">
        <v>0</v>
      </c>
      <c r="O44">
        <v>0</v>
      </c>
      <c r="R44" s="20">
        <v>0</v>
      </c>
      <c r="S44" s="20">
        <v>37.200000000000003</v>
      </c>
      <c r="T44" s="20">
        <v>202002780</v>
      </c>
      <c r="U44" s="21" t="s">
        <v>24</v>
      </c>
      <c r="V44" s="21" t="s">
        <v>84</v>
      </c>
      <c r="W44" s="21" t="s">
        <v>171</v>
      </c>
    </row>
    <row r="45" spans="1:23" hidden="1" x14ac:dyDescent="0.25">
      <c r="A45">
        <v>202002742</v>
      </c>
      <c r="B45" s="1" t="s">
        <v>15</v>
      </c>
      <c r="C45" s="1" t="s">
        <v>46</v>
      </c>
      <c r="D45" s="1" t="s">
        <v>167</v>
      </c>
      <c r="E45" s="1" t="s">
        <v>169</v>
      </c>
      <c r="F45" s="1" t="s">
        <v>170</v>
      </c>
      <c r="G45">
        <v>13196</v>
      </c>
      <c r="H45">
        <v>12</v>
      </c>
      <c r="I45">
        <v>0</v>
      </c>
      <c r="J45">
        <v>0</v>
      </c>
      <c r="K45" s="1" t="s">
        <v>219</v>
      </c>
      <c r="L45">
        <v>0</v>
      </c>
      <c r="M45">
        <v>0</v>
      </c>
      <c r="N45">
        <v>0</v>
      </c>
      <c r="O45">
        <v>0</v>
      </c>
      <c r="R45" s="20">
        <v>229820054.99000001</v>
      </c>
      <c r="S45" s="20">
        <v>2012</v>
      </c>
      <c r="T45" s="20">
        <v>202002781</v>
      </c>
      <c r="U45" s="21" t="s">
        <v>24</v>
      </c>
      <c r="V45" s="21" t="s">
        <v>85</v>
      </c>
      <c r="W45" s="21" t="s">
        <v>170</v>
      </c>
    </row>
    <row r="46" spans="1:23" hidden="1" x14ac:dyDescent="0.25">
      <c r="A46">
        <v>202002742</v>
      </c>
      <c r="B46" s="1" t="s">
        <v>15</v>
      </c>
      <c r="C46" s="1" t="s">
        <v>46</v>
      </c>
      <c r="D46" s="1" t="s">
        <v>167</v>
      </c>
      <c r="E46" s="1" t="s">
        <v>169</v>
      </c>
      <c r="F46" s="1" t="s">
        <v>170</v>
      </c>
      <c r="G46">
        <v>9594</v>
      </c>
      <c r="H46">
        <v>40</v>
      </c>
      <c r="I46">
        <v>0</v>
      </c>
      <c r="J46">
        <v>0</v>
      </c>
      <c r="K46" s="1" t="s">
        <v>220</v>
      </c>
      <c r="L46">
        <v>0</v>
      </c>
      <c r="M46">
        <v>0</v>
      </c>
      <c r="N46">
        <v>0</v>
      </c>
      <c r="O46">
        <v>0</v>
      </c>
      <c r="R46" s="20">
        <v>26236438.079999998</v>
      </c>
      <c r="S46" s="20">
        <v>120</v>
      </c>
      <c r="T46" s="20">
        <v>202002782</v>
      </c>
      <c r="U46" s="21" t="s">
        <v>24</v>
      </c>
      <c r="V46" s="21" t="s">
        <v>86</v>
      </c>
      <c r="W46" s="21" t="s">
        <v>170</v>
      </c>
    </row>
    <row r="47" spans="1:23" hidden="1" x14ac:dyDescent="0.25">
      <c r="A47">
        <v>202002742</v>
      </c>
      <c r="B47" s="1" t="s">
        <v>15</v>
      </c>
      <c r="C47" s="1" t="s">
        <v>46</v>
      </c>
      <c r="D47" s="1" t="s">
        <v>167</v>
      </c>
      <c r="E47" s="1" t="s">
        <v>169</v>
      </c>
      <c r="F47" s="1" t="s">
        <v>170</v>
      </c>
      <c r="G47">
        <v>3867</v>
      </c>
      <c r="H47">
        <v>24</v>
      </c>
      <c r="I47">
        <v>80167.23</v>
      </c>
      <c r="J47">
        <v>1924013.52</v>
      </c>
      <c r="K47" s="1" t="s">
        <v>221</v>
      </c>
      <c r="L47">
        <v>16</v>
      </c>
      <c r="M47">
        <v>0</v>
      </c>
      <c r="N47">
        <v>0</v>
      </c>
      <c r="O47">
        <v>1924013.52</v>
      </c>
      <c r="R47" s="20">
        <v>0</v>
      </c>
      <c r="S47" s="20">
        <v>144</v>
      </c>
      <c r="T47" s="20">
        <v>202002783</v>
      </c>
      <c r="U47" s="21" t="s">
        <v>24</v>
      </c>
      <c r="V47" s="21" t="s">
        <v>87</v>
      </c>
      <c r="W47" s="21" t="s">
        <v>170</v>
      </c>
    </row>
    <row r="48" spans="1:23" hidden="1" x14ac:dyDescent="0.25">
      <c r="A48">
        <v>202002742</v>
      </c>
      <c r="B48" s="1" t="s">
        <v>15</v>
      </c>
      <c r="C48" s="1" t="s">
        <v>46</v>
      </c>
      <c r="D48" s="1" t="s">
        <v>167</v>
      </c>
      <c r="E48" s="1" t="s">
        <v>169</v>
      </c>
      <c r="F48" s="1" t="s">
        <v>170</v>
      </c>
      <c r="G48">
        <v>7085</v>
      </c>
      <c r="H48">
        <v>24</v>
      </c>
      <c r="I48">
        <v>0</v>
      </c>
      <c r="J48">
        <v>0</v>
      </c>
      <c r="K48" s="1" t="s">
        <v>222</v>
      </c>
      <c r="L48">
        <v>16</v>
      </c>
      <c r="M48">
        <v>0</v>
      </c>
      <c r="N48">
        <v>0</v>
      </c>
      <c r="O48">
        <v>0</v>
      </c>
      <c r="R48" s="20">
        <v>32257574.256000001</v>
      </c>
      <c r="S48" s="20">
        <v>166</v>
      </c>
      <c r="T48" s="20">
        <v>202002784</v>
      </c>
      <c r="U48" s="21" t="s">
        <v>24</v>
      </c>
      <c r="V48" s="21" t="s">
        <v>88</v>
      </c>
      <c r="W48" s="21" t="s">
        <v>170</v>
      </c>
    </row>
    <row r="49" spans="1:23" hidden="1" x14ac:dyDescent="0.25">
      <c r="A49">
        <v>202002742</v>
      </c>
      <c r="B49" s="1" t="s">
        <v>15</v>
      </c>
      <c r="C49" s="1" t="s">
        <v>46</v>
      </c>
      <c r="D49" s="1" t="s">
        <v>167</v>
      </c>
      <c r="E49" s="1" t="s">
        <v>169</v>
      </c>
      <c r="F49" s="1" t="s">
        <v>170</v>
      </c>
      <c r="G49">
        <v>908</v>
      </c>
      <c r="H49">
        <v>24</v>
      </c>
      <c r="I49">
        <v>188812.53</v>
      </c>
      <c r="J49">
        <v>4531500.72</v>
      </c>
      <c r="K49" s="1" t="s">
        <v>223</v>
      </c>
      <c r="L49">
        <v>16</v>
      </c>
      <c r="M49">
        <v>0</v>
      </c>
      <c r="N49">
        <v>0</v>
      </c>
      <c r="O49">
        <v>4531500.72</v>
      </c>
      <c r="R49" s="20">
        <v>49146674.104000002</v>
      </c>
      <c r="S49" s="20">
        <v>330.4</v>
      </c>
      <c r="T49" s="20">
        <v>202002785</v>
      </c>
      <c r="U49" s="21" t="s">
        <v>25</v>
      </c>
      <c r="V49" s="21" t="s">
        <v>89</v>
      </c>
      <c r="W49" s="21" t="s">
        <v>170</v>
      </c>
    </row>
    <row r="50" spans="1:23" hidden="1" x14ac:dyDescent="0.25">
      <c r="A50">
        <v>202002742</v>
      </c>
      <c r="B50" s="1" t="s">
        <v>15</v>
      </c>
      <c r="C50" s="1" t="s">
        <v>46</v>
      </c>
      <c r="D50" s="1" t="s">
        <v>167</v>
      </c>
      <c r="E50" s="1" t="s">
        <v>169</v>
      </c>
      <c r="F50" s="1" t="s">
        <v>170</v>
      </c>
      <c r="G50">
        <v>20034</v>
      </c>
      <c r="H50">
        <v>12</v>
      </c>
      <c r="I50">
        <v>0</v>
      </c>
      <c r="J50">
        <v>0</v>
      </c>
      <c r="K50" s="1" t="s">
        <v>224</v>
      </c>
      <c r="L50">
        <v>0</v>
      </c>
      <c r="M50">
        <v>0</v>
      </c>
      <c r="N50">
        <v>0</v>
      </c>
      <c r="O50">
        <v>0</v>
      </c>
      <c r="R50" s="20">
        <v>19485241.359999999</v>
      </c>
      <c r="S50" s="20">
        <v>680</v>
      </c>
      <c r="T50" s="20">
        <v>202002786</v>
      </c>
      <c r="U50" s="21" t="s">
        <v>25</v>
      </c>
      <c r="V50" s="21" t="s">
        <v>90</v>
      </c>
      <c r="W50" s="21" t="s">
        <v>170</v>
      </c>
    </row>
    <row r="51" spans="1:23" hidden="1" x14ac:dyDescent="0.25">
      <c r="A51">
        <v>202002742</v>
      </c>
      <c r="B51" s="1" t="s">
        <v>15</v>
      </c>
      <c r="C51" s="1" t="s">
        <v>46</v>
      </c>
      <c r="D51" s="1" t="s">
        <v>167</v>
      </c>
      <c r="E51" s="1" t="s">
        <v>169</v>
      </c>
      <c r="F51" s="1" t="s">
        <v>170</v>
      </c>
      <c r="G51">
        <v>22508</v>
      </c>
      <c r="H51">
        <v>12</v>
      </c>
      <c r="I51">
        <v>0</v>
      </c>
      <c r="J51">
        <v>0</v>
      </c>
      <c r="K51" s="1" t="s">
        <v>225</v>
      </c>
      <c r="L51">
        <v>0</v>
      </c>
      <c r="M51">
        <v>0</v>
      </c>
      <c r="N51">
        <v>0</v>
      </c>
      <c r="O51">
        <v>0</v>
      </c>
      <c r="R51" s="20">
        <v>24258416.199999999</v>
      </c>
      <c r="S51" s="20">
        <v>354</v>
      </c>
      <c r="T51" s="20">
        <v>202002787</v>
      </c>
      <c r="U51" s="21" t="s">
        <v>25</v>
      </c>
      <c r="V51" s="21" t="s">
        <v>91</v>
      </c>
      <c r="W51" s="21" t="s">
        <v>170</v>
      </c>
    </row>
    <row r="52" spans="1:23" hidden="1" x14ac:dyDescent="0.25">
      <c r="A52">
        <v>202002742</v>
      </c>
      <c r="B52" s="1" t="s">
        <v>15</v>
      </c>
      <c r="C52" s="1" t="s">
        <v>46</v>
      </c>
      <c r="D52" s="1" t="s">
        <v>167</v>
      </c>
      <c r="E52" s="1" t="s">
        <v>169</v>
      </c>
      <c r="F52" s="1" t="s">
        <v>170</v>
      </c>
      <c r="G52">
        <v>9100</v>
      </c>
      <c r="H52">
        <v>24</v>
      </c>
      <c r="I52">
        <v>0.32</v>
      </c>
      <c r="J52">
        <v>7.68</v>
      </c>
      <c r="K52" s="1" t="s">
        <v>226</v>
      </c>
      <c r="L52">
        <v>16</v>
      </c>
      <c r="M52">
        <v>0</v>
      </c>
      <c r="N52">
        <v>0</v>
      </c>
      <c r="O52">
        <v>7.68</v>
      </c>
      <c r="R52" s="20">
        <v>2943171.84</v>
      </c>
      <c r="S52" s="20">
        <v>70</v>
      </c>
      <c r="T52" s="20">
        <v>202002788</v>
      </c>
      <c r="U52" s="21" t="s">
        <v>25</v>
      </c>
      <c r="V52" s="21" t="s">
        <v>92</v>
      </c>
      <c r="W52" s="21" t="s">
        <v>170</v>
      </c>
    </row>
    <row r="53" spans="1:23" hidden="1" x14ac:dyDescent="0.25">
      <c r="A53">
        <v>202002742</v>
      </c>
      <c r="B53" s="1" t="s">
        <v>15</v>
      </c>
      <c r="C53" s="1" t="s">
        <v>46</v>
      </c>
      <c r="D53" s="1" t="s">
        <v>167</v>
      </c>
      <c r="E53" s="1" t="s">
        <v>169</v>
      </c>
      <c r="F53" s="1" t="s">
        <v>170</v>
      </c>
      <c r="G53">
        <v>21674</v>
      </c>
      <c r="H53">
        <v>6</v>
      </c>
      <c r="I53">
        <v>0</v>
      </c>
      <c r="J53">
        <v>0</v>
      </c>
      <c r="K53" s="1" t="s">
        <v>227</v>
      </c>
      <c r="L53">
        <v>16</v>
      </c>
      <c r="M53">
        <v>0</v>
      </c>
      <c r="N53">
        <v>0</v>
      </c>
      <c r="O53">
        <v>0</v>
      </c>
      <c r="R53" s="20">
        <v>17438499.600000001</v>
      </c>
      <c r="S53" s="20">
        <v>942</v>
      </c>
      <c r="T53" s="20">
        <v>202002789</v>
      </c>
      <c r="U53" s="21" t="s">
        <v>25</v>
      </c>
      <c r="V53" s="21" t="s">
        <v>93</v>
      </c>
      <c r="W53" s="21" t="s">
        <v>171</v>
      </c>
    </row>
    <row r="54" spans="1:23" hidden="1" x14ac:dyDescent="0.25">
      <c r="A54">
        <v>202002742</v>
      </c>
      <c r="B54" s="1" t="s">
        <v>15</v>
      </c>
      <c r="C54" s="1" t="s">
        <v>46</v>
      </c>
      <c r="D54" s="1" t="s">
        <v>167</v>
      </c>
      <c r="E54" s="1" t="s">
        <v>169</v>
      </c>
      <c r="F54" s="1" t="s">
        <v>170</v>
      </c>
      <c r="G54">
        <v>1383</v>
      </c>
      <c r="H54">
        <v>20</v>
      </c>
      <c r="I54">
        <v>110682.41</v>
      </c>
      <c r="J54">
        <v>2213648.2000000002</v>
      </c>
      <c r="K54" s="1" t="s">
        <v>228</v>
      </c>
      <c r="L54">
        <v>16</v>
      </c>
      <c r="M54">
        <v>0</v>
      </c>
      <c r="N54">
        <v>0</v>
      </c>
      <c r="O54">
        <v>2213648.2000000002</v>
      </c>
      <c r="R54" s="20">
        <v>0</v>
      </c>
      <c r="S54" s="20">
        <v>12</v>
      </c>
      <c r="T54" s="20">
        <v>202002790</v>
      </c>
      <c r="U54" s="21" t="s">
        <v>25</v>
      </c>
      <c r="V54" s="21" t="s">
        <v>96</v>
      </c>
      <c r="W54" s="21" t="s">
        <v>171</v>
      </c>
    </row>
    <row r="55" spans="1:23" hidden="1" x14ac:dyDescent="0.25">
      <c r="A55">
        <v>202002742</v>
      </c>
      <c r="B55" s="1" t="s">
        <v>15</v>
      </c>
      <c r="C55" s="1" t="s">
        <v>46</v>
      </c>
      <c r="D55" s="1" t="s">
        <v>167</v>
      </c>
      <c r="E55" s="1" t="s">
        <v>169</v>
      </c>
      <c r="F55" s="1" t="s">
        <v>170</v>
      </c>
      <c r="G55">
        <v>3556</v>
      </c>
      <c r="H55">
        <v>20</v>
      </c>
      <c r="I55">
        <v>110682.41</v>
      </c>
      <c r="J55">
        <v>2213648.2000000002</v>
      </c>
      <c r="K55" s="1" t="s">
        <v>229</v>
      </c>
      <c r="L55">
        <v>16</v>
      </c>
      <c r="M55">
        <v>0</v>
      </c>
      <c r="N55">
        <v>0</v>
      </c>
      <c r="O55">
        <v>2213648.2000000002</v>
      </c>
      <c r="R55" s="20">
        <v>0</v>
      </c>
      <c r="S55" s="20">
        <v>40</v>
      </c>
      <c r="T55" s="20">
        <v>202002791</v>
      </c>
      <c r="U55" s="21" t="s">
        <v>25</v>
      </c>
      <c r="V55" s="21" t="s">
        <v>94</v>
      </c>
      <c r="W55" s="21" t="s">
        <v>171</v>
      </c>
    </row>
    <row r="56" spans="1:23" hidden="1" x14ac:dyDescent="0.25">
      <c r="A56">
        <v>202002743</v>
      </c>
      <c r="B56" s="1" t="s">
        <v>15</v>
      </c>
      <c r="C56" s="1" t="s">
        <v>47</v>
      </c>
      <c r="D56" s="1" t="s">
        <v>167</v>
      </c>
      <c r="E56" s="1" t="s">
        <v>169</v>
      </c>
      <c r="F56" s="1" t="s">
        <v>170</v>
      </c>
      <c r="G56">
        <v>13163</v>
      </c>
      <c r="H56">
        <v>48</v>
      </c>
      <c r="I56">
        <v>0</v>
      </c>
      <c r="J56">
        <v>0</v>
      </c>
      <c r="K56" s="1" t="s">
        <v>230</v>
      </c>
      <c r="L56">
        <v>0</v>
      </c>
      <c r="M56">
        <v>0</v>
      </c>
      <c r="N56">
        <v>0</v>
      </c>
      <c r="O56">
        <v>0</v>
      </c>
      <c r="R56" s="20">
        <v>3043.84</v>
      </c>
      <c r="S56" s="20">
        <v>4</v>
      </c>
      <c r="T56" s="20">
        <v>202002792</v>
      </c>
      <c r="U56" s="21" t="s">
        <v>25</v>
      </c>
      <c r="V56" s="21" t="s">
        <v>91</v>
      </c>
      <c r="W56" s="21" t="s">
        <v>171</v>
      </c>
    </row>
    <row r="57" spans="1:23" hidden="1" x14ac:dyDescent="0.25">
      <c r="A57">
        <v>202002743</v>
      </c>
      <c r="B57" s="1" t="s">
        <v>15</v>
      </c>
      <c r="C57" s="1" t="s">
        <v>47</v>
      </c>
      <c r="D57" s="1" t="s">
        <v>167</v>
      </c>
      <c r="E57" s="1" t="s">
        <v>169</v>
      </c>
      <c r="F57" s="1" t="s">
        <v>170</v>
      </c>
      <c r="G57">
        <v>10172</v>
      </c>
      <c r="H57">
        <v>100</v>
      </c>
      <c r="I57">
        <v>0</v>
      </c>
      <c r="J57">
        <v>0</v>
      </c>
      <c r="K57" s="1" t="s">
        <v>231</v>
      </c>
      <c r="L57">
        <v>0</v>
      </c>
      <c r="M57">
        <v>0</v>
      </c>
      <c r="N57">
        <v>0</v>
      </c>
      <c r="O57">
        <v>0</v>
      </c>
      <c r="R57" s="20">
        <v>634.20000000000005</v>
      </c>
      <c r="S57" s="20">
        <v>42</v>
      </c>
      <c r="T57" s="20">
        <v>202002793</v>
      </c>
      <c r="U57" s="21" t="s">
        <v>25</v>
      </c>
      <c r="V57" s="21" t="s">
        <v>95</v>
      </c>
      <c r="W57" s="21" t="s">
        <v>172</v>
      </c>
    </row>
    <row r="58" spans="1:23" hidden="1" x14ac:dyDescent="0.25">
      <c r="A58">
        <v>202002743</v>
      </c>
      <c r="B58" s="1" t="s">
        <v>15</v>
      </c>
      <c r="C58" s="1" t="s">
        <v>47</v>
      </c>
      <c r="D58" s="1" t="s">
        <v>167</v>
      </c>
      <c r="E58" s="1" t="s">
        <v>169</v>
      </c>
      <c r="F58" s="1" t="s">
        <v>170</v>
      </c>
      <c r="G58">
        <v>2179</v>
      </c>
      <c r="H58">
        <v>12</v>
      </c>
      <c r="I58">
        <v>135412.79</v>
      </c>
      <c r="J58">
        <v>1624953.48</v>
      </c>
      <c r="K58" s="1" t="s">
        <v>232</v>
      </c>
      <c r="L58">
        <v>16</v>
      </c>
      <c r="M58">
        <v>0</v>
      </c>
      <c r="N58">
        <v>0</v>
      </c>
      <c r="O58">
        <v>1624953.48</v>
      </c>
      <c r="R58" s="20">
        <v>18722.05</v>
      </c>
      <c r="S58" s="20">
        <v>197</v>
      </c>
      <c r="T58" s="20">
        <v>202002794</v>
      </c>
      <c r="U58" s="21" t="s">
        <v>26</v>
      </c>
      <c r="V58" s="21" t="s">
        <v>97</v>
      </c>
      <c r="W58" s="21" t="s">
        <v>171</v>
      </c>
    </row>
    <row r="59" spans="1:23" hidden="1" x14ac:dyDescent="0.25">
      <c r="A59">
        <v>202002743</v>
      </c>
      <c r="B59" s="1" t="s">
        <v>15</v>
      </c>
      <c r="C59" s="1" t="s">
        <v>47</v>
      </c>
      <c r="D59" s="1" t="s">
        <v>167</v>
      </c>
      <c r="E59" s="1" t="s">
        <v>169</v>
      </c>
      <c r="F59" s="1" t="s">
        <v>170</v>
      </c>
      <c r="G59">
        <v>2177</v>
      </c>
      <c r="H59">
        <v>12</v>
      </c>
      <c r="I59">
        <v>60330.69</v>
      </c>
      <c r="J59">
        <v>723968.28</v>
      </c>
      <c r="K59" s="1" t="s">
        <v>233</v>
      </c>
      <c r="L59">
        <v>16</v>
      </c>
      <c r="M59">
        <v>0</v>
      </c>
      <c r="N59">
        <v>0</v>
      </c>
      <c r="O59">
        <v>723968.28</v>
      </c>
      <c r="R59" s="20">
        <v>0.28999999999999998</v>
      </c>
      <c r="S59" s="20">
        <v>1</v>
      </c>
      <c r="T59" s="20">
        <v>202002795</v>
      </c>
      <c r="U59" s="21" t="s">
        <v>26</v>
      </c>
      <c r="V59" s="21" t="s">
        <v>99</v>
      </c>
      <c r="W59" s="21" t="s">
        <v>171</v>
      </c>
    </row>
    <row r="60" spans="1:23" hidden="1" x14ac:dyDescent="0.25">
      <c r="A60">
        <v>202002743</v>
      </c>
      <c r="B60" s="1" t="s">
        <v>15</v>
      </c>
      <c r="C60" s="1" t="s">
        <v>47</v>
      </c>
      <c r="D60" s="1" t="s">
        <v>167</v>
      </c>
      <c r="E60" s="1" t="s">
        <v>169</v>
      </c>
      <c r="F60" s="1" t="s">
        <v>170</v>
      </c>
      <c r="G60">
        <v>2732</v>
      </c>
      <c r="H60">
        <v>10</v>
      </c>
      <c r="I60">
        <v>32948.06</v>
      </c>
      <c r="J60">
        <v>329480.59999999998</v>
      </c>
      <c r="K60" s="1" t="s">
        <v>234</v>
      </c>
      <c r="L60">
        <v>16</v>
      </c>
      <c r="M60">
        <v>0</v>
      </c>
      <c r="N60">
        <v>0</v>
      </c>
      <c r="O60">
        <v>329480.59999999998</v>
      </c>
      <c r="R60" s="20">
        <v>0</v>
      </c>
      <c r="S60" s="20">
        <v>72</v>
      </c>
      <c r="T60" s="20">
        <v>202002796</v>
      </c>
      <c r="U60" s="21" t="s">
        <v>26</v>
      </c>
      <c r="V60" s="21" t="s">
        <v>98</v>
      </c>
      <c r="W60" s="21" t="s">
        <v>170</v>
      </c>
    </row>
    <row r="61" spans="1:23" hidden="1" x14ac:dyDescent="0.25">
      <c r="A61">
        <v>202002743</v>
      </c>
      <c r="B61" s="1" t="s">
        <v>15</v>
      </c>
      <c r="C61" s="1" t="s">
        <v>47</v>
      </c>
      <c r="D61" s="1" t="s">
        <v>167</v>
      </c>
      <c r="E61" s="1" t="s">
        <v>169</v>
      </c>
      <c r="F61" s="1" t="s">
        <v>170</v>
      </c>
      <c r="G61">
        <v>2181</v>
      </c>
      <c r="H61">
        <v>10</v>
      </c>
      <c r="I61">
        <v>103024.44</v>
      </c>
      <c r="J61">
        <v>1030244.4</v>
      </c>
      <c r="K61" s="1" t="s">
        <v>235</v>
      </c>
      <c r="L61">
        <v>16</v>
      </c>
      <c r="M61">
        <v>0</v>
      </c>
      <c r="N61">
        <v>0</v>
      </c>
      <c r="O61">
        <v>1030244.4</v>
      </c>
      <c r="R61" s="20">
        <v>0</v>
      </c>
      <c r="S61" s="20">
        <v>400</v>
      </c>
      <c r="T61" s="20">
        <v>202002797</v>
      </c>
      <c r="U61" s="21" t="s">
        <v>27</v>
      </c>
      <c r="V61" s="21" t="s">
        <v>100</v>
      </c>
      <c r="W61" s="21" t="s">
        <v>171</v>
      </c>
    </row>
    <row r="62" spans="1:23" hidden="1" x14ac:dyDescent="0.25">
      <c r="A62">
        <v>202002743</v>
      </c>
      <c r="B62" s="1" t="s">
        <v>15</v>
      </c>
      <c r="C62" s="1" t="s">
        <v>47</v>
      </c>
      <c r="D62" s="1" t="s">
        <v>167</v>
      </c>
      <c r="E62" s="1" t="s">
        <v>169</v>
      </c>
      <c r="F62" s="1" t="s">
        <v>170</v>
      </c>
      <c r="G62">
        <v>9259</v>
      </c>
      <c r="H62">
        <v>80</v>
      </c>
      <c r="I62">
        <v>1.62</v>
      </c>
      <c r="J62">
        <v>129.6</v>
      </c>
      <c r="K62" s="1" t="s">
        <v>236</v>
      </c>
      <c r="L62">
        <v>0</v>
      </c>
      <c r="M62">
        <v>0</v>
      </c>
      <c r="N62">
        <v>0</v>
      </c>
      <c r="O62">
        <v>129.6</v>
      </c>
      <c r="R62" s="20">
        <v>54.9</v>
      </c>
      <c r="S62" s="20">
        <v>30</v>
      </c>
      <c r="T62" s="20">
        <v>202002798</v>
      </c>
      <c r="U62" s="21" t="s">
        <v>27</v>
      </c>
      <c r="V62" s="21" t="s">
        <v>101</v>
      </c>
      <c r="W62" s="21" t="s">
        <v>171</v>
      </c>
    </row>
    <row r="63" spans="1:23" hidden="1" x14ac:dyDescent="0.25">
      <c r="A63">
        <v>202002743</v>
      </c>
      <c r="B63" s="1" t="s">
        <v>15</v>
      </c>
      <c r="C63" s="1" t="s">
        <v>47</v>
      </c>
      <c r="D63" s="1" t="s">
        <v>167</v>
      </c>
      <c r="E63" s="1" t="s">
        <v>169</v>
      </c>
      <c r="F63" s="1" t="s">
        <v>170</v>
      </c>
      <c r="G63">
        <v>9385</v>
      </c>
      <c r="H63">
        <v>24</v>
      </c>
      <c r="I63">
        <v>386264.34</v>
      </c>
      <c r="J63">
        <v>9270344.1600000001</v>
      </c>
      <c r="K63" s="1" t="s">
        <v>237</v>
      </c>
      <c r="L63">
        <v>16</v>
      </c>
      <c r="M63">
        <v>0</v>
      </c>
      <c r="N63">
        <v>0</v>
      </c>
      <c r="O63">
        <v>9270344.1600000001</v>
      </c>
      <c r="R63" s="20">
        <v>37246821.522</v>
      </c>
      <c r="S63" s="20">
        <v>287</v>
      </c>
      <c r="T63" s="20">
        <v>202002799</v>
      </c>
      <c r="U63" s="21" t="s">
        <v>27</v>
      </c>
      <c r="V63" s="21" t="s">
        <v>102</v>
      </c>
      <c r="W63" s="21" t="s">
        <v>170</v>
      </c>
    </row>
    <row r="64" spans="1:23" hidden="1" x14ac:dyDescent="0.25">
      <c r="A64">
        <v>202002743</v>
      </c>
      <c r="B64" s="1" t="s">
        <v>15</v>
      </c>
      <c r="C64" s="1" t="s">
        <v>47</v>
      </c>
      <c r="D64" s="1" t="s">
        <v>167</v>
      </c>
      <c r="E64" s="1" t="s">
        <v>169</v>
      </c>
      <c r="F64" s="1" t="s">
        <v>170</v>
      </c>
      <c r="G64">
        <v>9386</v>
      </c>
      <c r="H64">
        <v>24</v>
      </c>
      <c r="I64">
        <v>573088.94999999995</v>
      </c>
      <c r="J64">
        <v>13754134.800000001</v>
      </c>
      <c r="K64" s="1" t="s">
        <v>238</v>
      </c>
      <c r="L64">
        <v>16</v>
      </c>
      <c r="M64">
        <v>0</v>
      </c>
      <c r="N64">
        <v>0</v>
      </c>
      <c r="O64">
        <v>13754134.800000001</v>
      </c>
      <c r="R64" s="20">
        <v>1975754.3119999999</v>
      </c>
      <c r="S64" s="20">
        <v>655.6</v>
      </c>
      <c r="T64" s="20">
        <v>202002800</v>
      </c>
      <c r="U64" s="21" t="s">
        <v>27</v>
      </c>
      <c r="V64" s="21" t="s">
        <v>103</v>
      </c>
      <c r="W64" s="21" t="s">
        <v>170</v>
      </c>
    </row>
    <row r="65" spans="1:23" hidden="1" x14ac:dyDescent="0.25">
      <c r="A65">
        <v>202002743</v>
      </c>
      <c r="B65" s="1" t="s">
        <v>15</v>
      </c>
      <c r="C65" s="1" t="s">
        <v>47</v>
      </c>
      <c r="D65" s="1" t="s">
        <v>167</v>
      </c>
      <c r="E65" s="1" t="s">
        <v>169</v>
      </c>
      <c r="F65" s="1" t="s">
        <v>170</v>
      </c>
      <c r="G65">
        <v>21145</v>
      </c>
      <c r="H65">
        <v>24</v>
      </c>
      <c r="I65">
        <v>0</v>
      </c>
      <c r="J65">
        <v>0</v>
      </c>
      <c r="K65" s="1" t="s">
        <v>239</v>
      </c>
      <c r="L65">
        <v>16</v>
      </c>
      <c r="M65">
        <v>0</v>
      </c>
      <c r="N65">
        <v>0</v>
      </c>
      <c r="O65">
        <v>0</v>
      </c>
      <c r="R65" s="20">
        <v>72139036.769999996</v>
      </c>
      <c r="S65" s="20">
        <v>813</v>
      </c>
      <c r="T65" s="20">
        <v>202002801</v>
      </c>
      <c r="U65" s="21" t="s">
        <v>27</v>
      </c>
      <c r="V65" s="21" t="s">
        <v>104</v>
      </c>
      <c r="W65" s="21" t="s">
        <v>170</v>
      </c>
    </row>
    <row r="66" spans="1:23" hidden="1" x14ac:dyDescent="0.25">
      <c r="A66">
        <v>202002743</v>
      </c>
      <c r="B66" s="1" t="s">
        <v>15</v>
      </c>
      <c r="C66" s="1" t="s">
        <v>47</v>
      </c>
      <c r="D66" s="1" t="s">
        <v>167</v>
      </c>
      <c r="E66" s="1" t="s">
        <v>169</v>
      </c>
      <c r="F66" s="1" t="s">
        <v>170</v>
      </c>
      <c r="G66">
        <v>5044</v>
      </c>
      <c r="H66">
        <v>7</v>
      </c>
      <c r="I66">
        <v>282593.21000000002</v>
      </c>
      <c r="J66">
        <v>1978152.47</v>
      </c>
      <c r="K66" s="1" t="s">
        <v>240</v>
      </c>
      <c r="L66">
        <v>16</v>
      </c>
      <c r="M66">
        <v>0</v>
      </c>
      <c r="N66">
        <v>0</v>
      </c>
      <c r="O66">
        <v>1978152.47</v>
      </c>
      <c r="R66" s="20">
        <v>5921405.96</v>
      </c>
      <c r="S66" s="20">
        <v>641</v>
      </c>
      <c r="T66" s="20">
        <v>202002802</v>
      </c>
      <c r="U66" s="21" t="s">
        <v>27</v>
      </c>
      <c r="V66" s="21" t="s">
        <v>105</v>
      </c>
      <c r="W66" s="21" t="s">
        <v>170</v>
      </c>
    </row>
    <row r="67" spans="1:23" hidden="1" x14ac:dyDescent="0.25">
      <c r="A67">
        <v>202002743</v>
      </c>
      <c r="B67" s="1" t="s">
        <v>15</v>
      </c>
      <c r="C67" s="1" t="s">
        <v>47</v>
      </c>
      <c r="D67" s="1" t="s">
        <v>167</v>
      </c>
      <c r="E67" s="1" t="s">
        <v>169</v>
      </c>
      <c r="F67" s="1" t="s">
        <v>170</v>
      </c>
      <c r="G67">
        <v>5092</v>
      </c>
      <c r="H67">
        <v>7</v>
      </c>
      <c r="I67">
        <v>282593.21000000002</v>
      </c>
      <c r="J67">
        <v>1978152.47</v>
      </c>
      <c r="K67" s="1" t="s">
        <v>241</v>
      </c>
      <c r="L67">
        <v>16</v>
      </c>
      <c r="M67">
        <v>0</v>
      </c>
      <c r="N67">
        <v>0</v>
      </c>
      <c r="O67">
        <v>1978152.47</v>
      </c>
      <c r="R67" s="20">
        <v>0</v>
      </c>
      <c r="S67" s="20">
        <v>108</v>
      </c>
      <c r="T67" s="20">
        <v>202002803</v>
      </c>
      <c r="U67" s="21" t="s">
        <v>27</v>
      </c>
      <c r="V67" s="21" t="s">
        <v>106</v>
      </c>
      <c r="W67" s="21" t="s">
        <v>170</v>
      </c>
    </row>
    <row r="68" spans="1:23" hidden="1" x14ac:dyDescent="0.25">
      <c r="A68">
        <v>202002743</v>
      </c>
      <c r="B68" s="1" t="s">
        <v>15</v>
      </c>
      <c r="C68" s="1" t="s">
        <v>47</v>
      </c>
      <c r="D68" s="1" t="s">
        <v>167</v>
      </c>
      <c r="E68" s="1" t="s">
        <v>169</v>
      </c>
      <c r="F68" s="1" t="s">
        <v>170</v>
      </c>
      <c r="G68">
        <v>9598</v>
      </c>
      <c r="H68">
        <v>24</v>
      </c>
      <c r="I68">
        <v>81465.53</v>
      </c>
      <c r="J68">
        <v>1955172.72</v>
      </c>
      <c r="K68" s="1" t="s">
        <v>242</v>
      </c>
      <c r="L68">
        <v>16</v>
      </c>
      <c r="M68">
        <v>0</v>
      </c>
      <c r="N68">
        <v>0</v>
      </c>
      <c r="O68">
        <v>1955172.72</v>
      </c>
      <c r="R68" s="20">
        <v>1624923543.8499999</v>
      </c>
      <c r="S68" s="20">
        <v>503</v>
      </c>
      <c r="T68" s="20">
        <v>202002804</v>
      </c>
      <c r="U68" s="21" t="s">
        <v>27</v>
      </c>
      <c r="V68" s="21" t="s">
        <v>101</v>
      </c>
      <c r="W68" s="21" t="s">
        <v>170</v>
      </c>
    </row>
    <row r="69" spans="1:23" hidden="1" x14ac:dyDescent="0.25">
      <c r="A69">
        <v>202002743</v>
      </c>
      <c r="B69" s="1" t="s">
        <v>15</v>
      </c>
      <c r="C69" s="1" t="s">
        <v>47</v>
      </c>
      <c r="D69" s="1" t="s">
        <v>167</v>
      </c>
      <c r="E69" s="1" t="s">
        <v>169</v>
      </c>
      <c r="F69" s="1" t="s">
        <v>170</v>
      </c>
      <c r="G69">
        <v>22947</v>
      </c>
      <c r="H69">
        <v>60</v>
      </c>
      <c r="I69">
        <v>0</v>
      </c>
      <c r="J69">
        <v>0</v>
      </c>
      <c r="K69" s="1" t="s">
        <v>243</v>
      </c>
      <c r="L69">
        <v>0</v>
      </c>
      <c r="M69">
        <v>0</v>
      </c>
      <c r="N69">
        <v>0</v>
      </c>
      <c r="O69">
        <v>0</v>
      </c>
      <c r="R69" s="20">
        <v>32509.56</v>
      </c>
      <c r="S69" s="20">
        <v>84</v>
      </c>
      <c r="T69" s="20">
        <v>202002805</v>
      </c>
      <c r="U69" s="21" t="s">
        <v>27</v>
      </c>
      <c r="V69" s="21" t="s">
        <v>107</v>
      </c>
      <c r="W69" s="21" t="s">
        <v>170</v>
      </c>
    </row>
    <row r="70" spans="1:23" hidden="1" x14ac:dyDescent="0.25">
      <c r="A70">
        <v>202002743</v>
      </c>
      <c r="B70" s="1" t="s">
        <v>15</v>
      </c>
      <c r="C70" s="1" t="s">
        <v>47</v>
      </c>
      <c r="D70" s="1" t="s">
        <v>167</v>
      </c>
      <c r="E70" s="1" t="s">
        <v>169</v>
      </c>
      <c r="F70" s="1" t="s">
        <v>170</v>
      </c>
      <c r="G70">
        <v>14543</v>
      </c>
      <c r="H70">
        <v>40</v>
      </c>
      <c r="I70">
        <v>0</v>
      </c>
      <c r="J70">
        <v>0</v>
      </c>
      <c r="K70" s="1" t="s">
        <v>244</v>
      </c>
      <c r="L70">
        <v>0</v>
      </c>
      <c r="M70">
        <v>0</v>
      </c>
      <c r="N70">
        <v>0</v>
      </c>
      <c r="O70">
        <v>0</v>
      </c>
      <c r="R70" s="20">
        <v>554.79999999999995</v>
      </c>
      <c r="S70" s="20">
        <v>289</v>
      </c>
      <c r="T70" s="20">
        <v>202002806</v>
      </c>
      <c r="U70" s="21" t="s">
        <v>27</v>
      </c>
      <c r="V70" s="21" t="s">
        <v>108</v>
      </c>
      <c r="W70" s="21" t="s">
        <v>170</v>
      </c>
    </row>
    <row r="71" spans="1:23" hidden="1" x14ac:dyDescent="0.25">
      <c r="A71">
        <v>202002743</v>
      </c>
      <c r="B71" s="1" t="s">
        <v>15</v>
      </c>
      <c r="C71" s="1" t="s">
        <v>47</v>
      </c>
      <c r="D71" s="1" t="s">
        <v>167</v>
      </c>
      <c r="E71" s="1" t="s">
        <v>169</v>
      </c>
      <c r="F71" s="1" t="s">
        <v>170</v>
      </c>
      <c r="G71">
        <v>14548</v>
      </c>
      <c r="H71">
        <v>40</v>
      </c>
      <c r="I71">
        <v>0</v>
      </c>
      <c r="J71">
        <v>0</v>
      </c>
      <c r="K71" s="1" t="s">
        <v>245</v>
      </c>
      <c r="L71">
        <v>0</v>
      </c>
      <c r="M71">
        <v>0</v>
      </c>
      <c r="N71">
        <v>0</v>
      </c>
      <c r="O71">
        <v>0</v>
      </c>
      <c r="R71" s="20">
        <v>444.6</v>
      </c>
      <c r="S71" s="20">
        <v>45</v>
      </c>
      <c r="T71" s="20">
        <v>202002807</v>
      </c>
      <c r="U71" s="21" t="s">
        <v>28</v>
      </c>
      <c r="V71" s="21" t="s">
        <v>109</v>
      </c>
      <c r="W71" s="21" t="s">
        <v>174</v>
      </c>
    </row>
    <row r="72" spans="1:23" hidden="1" x14ac:dyDescent="0.25">
      <c r="A72">
        <v>202002744</v>
      </c>
      <c r="B72" s="1" t="s">
        <v>16</v>
      </c>
      <c r="C72" s="1" t="s">
        <v>48</v>
      </c>
      <c r="D72" s="1" t="s">
        <v>167</v>
      </c>
      <c r="E72" s="1" t="s">
        <v>169</v>
      </c>
      <c r="F72" s="1" t="s">
        <v>171</v>
      </c>
      <c r="G72">
        <v>4598</v>
      </c>
      <c r="H72">
        <v>30</v>
      </c>
      <c r="I72">
        <v>0</v>
      </c>
      <c r="J72">
        <v>0</v>
      </c>
      <c r="K72" s="1" t="s">
        <v>246</v>
      </c>
      <c r="L72">
        <v>0</v>
      </c>
      <c r="M72">
        <v>0</v>
      </c>
      <c r="N72">
        <v>0</v>
      </c>
      <c r="O72">
        <v>0</v>
      </c>
      <c r="R72" s="20">
        <v>338887.57</v>
      </c>
      <c r="S72" s="20">
        <v>392</v>
      </c>
      <c r="T72" s="20">
        <v>202002808</v>
      </c>
      <c r="U72" s="21" t="s">
        <v>29</v>
      </c>
      <c r="V72" s="21" t="s">
        <v>110</v>
      </c>
      <c r="W72" s="21" t="s">
        <v>174</v>
      </c>
    </row>
    <row r="73" spans="1:23" hidden="1" x14ac:dyDescent="0.25">
      <c r="A73">
        <v>202002744</v>
      </c>
      <c r="B73" s="1" t="s">
        <v>16</v>
      </c>
      <c r="C73" s="1" t="s">
        <v>48</v>
      </c>
      <c r="D73" s="1" t="s">
        <v>167</v>
      </c>
      <c r="E73" s="1" t="s">
        <v>169</v>
      </c>
      <c r="F73" s="1" t="s">
        <v>171</v>
      </c>
      <c r="G73">
        <v>4781</v>
      </c>
      <c r="H73">
        <v>50</v>
      </c>
      <c r="I73">
        <v>0</v>
      </c>
      <c r="J73">
        <v>0</v>
      </c>
      <c r="K73" s="1" t="s">
        <v>247</v>
      </c>
      <c r="L73">
        <v>16</v>
      </c>
      <c r="M73">
        <v>0</v>
      </c>
      <c r="N73">
        <v>0</v>
      </c>
      <c r="O73">
        <v>0</v>
      </c>
      <c r="R73" s="20">
        <v>20690.62</v>
      </c>
      <c r="S73" s="20">
        <v>97.2</v>
      </c>
      <c r="T73" s="20">
        <v>202002809</v>
      </c>
      <c r="U73" s="21" t="s">
        <v>29</v>
      </c>
      <c r="V73" s="21" t="s">
        <v>111</v>
      </c>
      <c r="W73" s="21" t="s">
        <v>171</v>
      </c>
    </row>
    <row r="74" spans="1:23" hidden="1" x14ac:dyDescent="0.25">
      <c r="A74">
        <v>202002744</v>
      </c>
      <c r="B74" s="1" t="s">
        <v>16</v>
      </c>
      <c r="C74" s="1" t="s">
        <v>48</v>
      </c>
      <c r="D74" s="1" t="s">
        <v>167</v>
      </c>
      <c r="E74" s="1" t="s">
        <v>169</v>
      </c>
      <c r="F74" s="1" t="s">
        <v>171</v>
      </c>
      <c r="G74">
        <v>473</v>
      </c>
      <c r="H74">
        <v>2.4</v>
      </c>
      <c r="I74">
        <v>8794.5</v>
      </c>
      <c r="J74">
        <v>21106.799999999999</v>
      </c>
      <c r="K74" s="1" t="s">
        <v>248</v>
      </c>
      <c r="L74">
        <v>16</v>
      </c>
      <c r="M74">
        <v>0</v>
      </c>
      <c r="N74">
        <v>0</v>
      </c>
      <c r="O74">
        <v>21106.799999999999</v>
      </c>
      <c r="R74" s="20">
        <v>40258.019999999997</v>
      </c>
      <c r="S74" s="20">
        <v>59</v>
      </c>
      <c r="T74" s="20">
        <v>202002810</v>
      </c>
      <c r="U74" s="21" t="s">
        <v>29</v>
      </c>
      <c r="V74" s="21" t="s">
        <v>115</v>
      </c>
      <c r="W74" s="21" t="s">
        <v>171</v>
      </c>
    </row>
    <row r="75" spans="1:23" hidden="1" x14ac:dyDescent="0.25">
      <c r="A75">
        <v>202002744</v>
      </c>
      <c r="B75" s="1" t="s">
        <v>16</v>
      </c>
      <c r="C75" s="1" t="s">
        <v>48</v>
      </c>
      <c r="D75" s="1" t="s">
        <v>167</v>
      </c>
      <c r="E75" s="1" t="s">
        <v>169</v>
      </c>
      <c r="F75" s="1" t="s">
        <v>171</v>
      </c>
      <c r="G75">
        <v>13677</v>
      </c>
      <c r="H75">
        <v>10</v>
      </c>
      <c r="I75">
        <v>3.47</v>
      </c>
      <c r="J75">
        <v>34.700000000000003</v>
      </c>
      <c r="K75" s="1" t="s">
        <v>249</v>
      </c>
      <c r="L75">
        <v>16</v>
      </c>
      <c r="M75">
        <v>0</v>
      </c>
      <c r="N75">
        <v>0</v>
      </c>
      <c r="O75">
        <v>34.700000000000003</v>
      </c>
      <c r="R75" s="20">
        <v>102130283.32799999</v>
      </c>
      <c r="S75" s="20">
        <v>340</v>
      </c>
      <c r="T75" s="20">
        <v>202002811</v>
      </c>
      <c r="U75" s="21" t="s">
        <v>29</v>
      </c>
      <c r="V75" s="21" t="s">
        <v>112</v>
      </c>
      <c r="W75" s="21" t="s">
        <v>170</v>
      </c>
    </row>
    <row r="76" spans="1:23" hidden="1" x14ac:dyDescent="0.25">
      <c r="A76">
        <v>202002744</v>
      </c>
      <c r="B76" s="1" t="s">
        <v>16</v>
      </c>
      <c r="C76" s="1" t="s">
        <v>48</v>
      </c>
      <c r="D76" s="1" t="s">
        <v>167</v>
      </c>
      <c r="E76" s="1" t="s">
        <v>169</v>
      </c>
      <c r="F76" s="1" t="s">
        <v>171</v>
      </c>
      <c r="G76">
        <v>4389</v>
      </c>
      <c r="H76">
        <v>5</v>
      </c>
      <c r="I76">
        <v>5.19</v>
      </c>
      <c r="J76">
        <v>25.95</v>
      </c>
      <c r="K76" s="1" t="s">
        <v>250</v>
      </c>
      <c r="L76">
        <v>16</v>
      </c>
      <c r="M76">
        <v>0</v>
      </c>
      <c r="N76">
        <v>0</v>
      </c>
      <c r="O76">
        <v>25.95</v>
      </c>
      <c r="R76" s="20">
        <v>2142</v>
      </c>
      <c r="S76" s="20">
        <v>360</v>
      </c>
      <c r="T76" s="20">
        <v>202002812</v>
      </c>
      <c r="U76" s="21" t="s">
        <v>29</v>
      </c>
      <c r="V76" s="21" t="s">
        <v>113</v>
      </c>
      <c r="W76" s="21" t="s">
        <v>170</v>
      </c>
    </row>
    <row r="77" spans="1:23" hidden="1" x14ac:dyDescent="0.25">
      <c r="A77">
        <v>202002744</v>
      </c>
      <c r="B77" s="1" t="s">
        <v>16</v>
      </c>
      <c r="C77" s="1" t="s">
        <v>48</v>
      </c>
      <c r="D77" s="1" t="s">
        <v>167</v>
      </c>
      <c r="E77" s="1" t="s">
        <v>169</v>
      </c>
      <c r="F77" s="1" t="s">
        <v>171</v>
      </c>
      <c r="G77">
        <v>13676</v>
      </c>
      <c r="H77">
        <v>5</v>
      </c>
      <c r="I77">
        <v>2.35</v>
      </c>
      <c r="J77">
        <v>11.75</v>
      </c>
      <c r="K77" s="1" t="s">
        <v>251</v>
      </c>
      <c r="L77">
        <v>16</v>
      </c>
      <c r="M77">
        <v>0</v>
      </c>
      <c r="N77">
        <v>0</v>
      </c>
      <c r="O77">
        <v>11.75</v>
      </c>
      <c r="R77" s="20">
        <v>38400000</v>
      </c>
      <c r="S77" s="20">
        <v>204</v>
      </c>
      <c r="T77" s="20">
        <v>202002813</v>
      </c>
      <c r="U77" s="21" t="s">
        <v>29</v>
      </c>
      <c r="V77" s="21" t="s">
        <v>114</v>
      </c>
      <c r="W77" s="21" t="s">
        <v>170</v>
      </c>
    </row>
    <row r="78" spans="1:23" hidden="1" x14ac:dyDescent="0.25">
      <c r="A78">
        <v>202002744</v>
      </c>
      <c r="B78" s="1" t="s">
        <v>16</v>
      </c>
      <c r="C78" s="1" t="s">
        <v>48</v>
      </c>
      <c r="D78" s="1" t="s">
        <v>167</v>
      </c>
      <c r="E78" s="1" t="s">
        <v>169</v>
      </c>
      <c r="F78" s="1" t="s">
        <v>171</v>
      </c>
      <c r="G78">
        <v>418</v>
      </c>
      <c r="H78">
        <v>50</v>
      </c>
      <c r="I78">
        <v>0</v>
      </c>
      <c r="J78">
        <v>0</v>
      </c>
      <c r="K78" s="1" t="s">
        <v>252</v>
      </c>
      <c r="L78">
        <v>16</v>
      </c>
      <c r="M78">
        <v>0</v>
      </c>
      <c r="N78">
        <v>0</v>
      </c>
      <c r="O78">
        <v>0</v>
      </c>
      <c r="R78" s="20">
        <v>0.28999999999999998</v>
      </c>
      <c r="S78" s="20">
        <v>31</v>
      </c>
      <c r="T78" s="20">
        <v>202002814</v>
      </c>
      <c r="U78" s="21" t="s">
        <v>30</v>
      </c>
      <c r="V78" s="21" t="s">
        <v>119</v>
      </c>
      <c r="W78" s="21" t="s">
        <v>171</v>
      </c>
    </row>
    <row r="79" spans="1:23" hidden="1" x14ac:dyDescent="0.25">
      <c r="A79">
        <v>202002746</v>
      </c>
      <c r="B79" s="1" t="s">
        <v>16</v>
      </c>
      <c r="C79" s="1" t="s">
        <v>49</v>
      </c>
      <c r="D79" s="1" t="s">
        <v>167</v>
      </c>
      <c r="E79" s="1" t="s">
        <v>169</v>
      </c>
      <c r="F79" s="1" t="s">
        <v>172</v>
      </c>
      <c r="G79">
        <v>2022</v>
      </c>
      <c r="H79">
        <v>36</v>
      </c>
      <c r="I79">
        <v>14.43</v>
      </c>
      <c r="J79">
        <v>519.48</v>
      </c>
      <c r="K79" s="1" t="s">
        <v>253</v>
      </c>
      <c r="L79">
        <v>0</v>
      </c>
      <c r="M79">
        <v>0</v>
      </c>
      <c r="N79">
        <v>0</v>
      </c>
      <c r="O79">
        <v>519.48</v>
      </c>
      <c r="R79" s="20">
        <v>30872109.899999999</v>
      </c>
      <c r="S79" s="20">
        <v>180</v>
      </c>
      <c r="T79" s="20">
        <v>202002815</v>
      </c>
      <c r="U79" s="21" t="s">
        <v>30</v>
      </c>
      <c r="V79" s="23" t="s">
        <v>116</v>
      </c>
      <c r="W79" s="21" t="s">
        <v>173</v>
      </c>
    </row>
    <row r="80" spans="1:23" hidden="1" x14ac:dyDescent="0.25">
      <c r="A80">
        <v>202002745</v>
      </c>
      <c r="B80" s="1" t="s">
        <v>16</v>
      </c>
      <c r="C80" s="1" t="s">
        <v>50</v>
      </c>
      <c r="D80" s="1" t="s">
        <v>168</v>
      </c>
      <c r="E80" s="1" t="s">
        <v>169</v>
      </c>
      <c r="F80" s="1" t="s">
        <v>171</v>
      </c>
      <c r="G80">
        <v>10569</v>
      </c>
      <c r="H80">
        <v>25</v>
      </c>
      <c r="I80">
        <v>0</v>
      </c>
      <c r="J80">
        <v>0</v>
      </c>
      <c r="K80" s="1" t="s">
        <v>254</v>
      </c>
      <c r="L80">
        <v>16</v>
      </c>
      <c r="M80">
        <v>0</v>
      </c>
      <c r="N80">
        <v>0</v>
      </c>
      <c r="O80">
        <v>0</v>
      </c>
      <c r="R80" s="20">
        <v>3.48</v>
      </c>
      <c r="S80" s="20">
        <v>12</v>
      </c>
      <c r="T80" s="20">
        <v>202002816</v>
      </c>
      <c r="U80" s="21" t="s">
        <v>30</v>
      </c>
      <c r="V80" s="23" t="s">
        <v>117</v>
      </c>
      <c r="W80" s="21" t="s">
        <v>173</v>
      </c>
    </row>
    <row r="81" spans="1:23" hidden="1" x14ac:dyDescent="0.25">
      <c r="A81">
        <v>202002745</v>
      </c>
      <c r="B81" s="1" t="s">
        <v>16</v>
      </c>
      <c r="C81" s="1" t="s">
        <v>50</v>
      </c>
      <c r="D81" s="1" t="s">
        <v>168</v>
      </c>
      <c r="E81" s="1" t="s">
        <v>169</v>
      </c>
      <c r="F81" s="1" t="s">
        <v>171</v>
      </c>
      <c r="G81">
        <v>4173</v>
      </c>
      <c r="H81">
        <v>1</v>
      </c>
      <c r="I81">
        <v>0.27</v>
      </c>
      <c r="J81">
        <v>0.27</v>
      </c>
      <c r="K81" s="1" t="s">
        <v>255</v>
      </c>
      <c r="L81">
        <v>16</v>
      </c>
      <c r="M81">
        <v>0</v>
      </c>
      <c r="N81">
        <v>0</v>
      </c>
      <c r="O81">
        <v>0.27</v>
      </c>
      <c r="R81" s="20">
        <v>35848260</v>
      </c>
      <c r="S81" s="20">
        <v>183.2</v>
      </c>
      <c r="T81" s="20">
        <v>202002817</v>
      </c>
      <c r="U81" s="21" t="s">
        <v>30</v>
      </c>
      <c r="V81" s="21" t="s">
        <v>118</v>
      </c>
      <c r="W81" s="21" t="s">
        <v>170</v>
      </c>
    </row>
    <row r="82" spans="1:23" hidden="1" x14ac:dyDescent="0.25">
      <c r="A82">
        <v>202002745</v>
      </c>
      <c r="B82" s="1" t="s">
        <v>16</v>
      </c>
      <c r="C82" s="1" t="s">
        <v>50</v>
      </c>
      <c r="D82" s="1" t="s">
        <v>168</v>
      </c>
      <c r="E82" s="1" t="s">
        <v>169</v>
      </c>
      <c r="F82" s="1" t="s">
        <v>171</v>
      </c>
      <c r="G82">
        <v>3584</v>
      </c>
      <c r="H82">
        <v>2</v>
      </c>
      <c r="I82">
        <v>727.1</v>
      </c>
      <c r="J82">
        <v>1454.2</v>
      </c>
      <c r="K82" s="1" t="s">
        <v>256</v>
      </c>
      <c r="L82">
        <v>16</v>
      </c>
      <c r="M82">
        <v>0</v>
      </c>
      <c r="N82">
        <v>0</v>
      </c>
      <c r="O82">
        <v>1454.2</v>
      </c>
      <c r="R82" s="20">
        <v>4031660.88</v>
      </c>
      <c r="S82" s="20">
        <v>1992</v>
      </c>
      <c r="T82" s="20">
        <v>202002818</v>
      </c>
      <c r="U82" s="21" t="s">
        <v>31</v>
      </c>
      <c r="V82" s="21" t="s">
        <v>120</v>
      </c>
      <c r="W82" s="21" t="s">
        <v>175</v>
      </c>
    </row>
    <row r="83" spans="1:23" hidden="1" x14ac:dyDescent="0.25">
      <c r="A83">
        <v>202002747</v>
      </c>
      <c r="B83" s="1" t="s">
        <v>17</v>
      </c>
      <c r="C83" s="1" t="s">
        <v>51</v>
      </c>
      <c r="D83" s="1" t="s">
        <v>167</v>
      </c>
      <c r="E83" s="1" t="s">
        <v>169</v>
      </c>
      <c r="F83" s="1" t="s">
        <v>171</v>
      </c>
      <c r="G83">
        <v>418</v>
      </c>
      <c r="H83">
        <v>50</v>
      </c>
      <c r="I83">
        <v>0</v>
      </c>
      <c r="J83">
        <v>0</v>
      </c>
      <c r="K83" s="1" t="s">
        <v>252</v>
      </c>
      <c r="L83">
        <v>16</v>
      </c>
      <c r="M83">
        <v>0</v>
      </c>
      <c r="N83">
        <v>0</v>
      </c>
      <c r="O83">
        <v>0</v>
      </c>
      <c r="R83" s="20">
        <v>0</v>
      </c>
      <c r="S83" s="20">
        <v>2</v>
      </c>
      <c r="T83" s="20">
        <v>202002819</v>
      </c>
      <c r="U83" s="21" t="s">
        <v>31</v>
      </c>
      <c r="V83" s="21" t="s">
        <v>121</v>
      </c>
      <c r="W83" s="21" t="s">
        <v>174</v>
      </c>
    </row>
    <row r="84" spans="1:23" hidden="1" x14ac:dyDescent="0.25">
      <c r="A84">
        <v>202002747</v>
      </c>
      <c r="B84" s="1" t="s">
        <v>17</v>
      </c>
      <c r="C84" s="1" t="s">
        <v>51</v>
      </c>
      <c r="D84" s="1" t="s">
        <v>167</v>
      </c>
      <c r="E84" s="1" t="s">
        <v>169</v>
      </c>
      <c r="F84" s="1" t="s">
        <v>171</v>
      </c>
      <c r="G84">
        <v>13677</v>
      </c>
      <c r="H84">
        <v>6</v>
      </c>
      <c r="I84">
        <v>3.48</v>
      </c>
      <c r="J84">
        <v>20.88</v>
      </c>
      <c r="K84" s="1" t="s">
        <v>249</v>
      </c>
      <c r="L84">
        <v>16</v>
      </c>
      <c r="M84">
        <v>0</v>
      </c>
      <c r="N84">
        <v>0</v>
      </c>
      <c r="O84">
        <v>20.88</v>
      </c>
      <c r="R84" s="20">
        <v>5951063.4000000004</v>
      </c>
      <c r="S84" s="20">
        <v>660</v>
      </c>
      <c r="T84" s="20">
        <v>202002820</v>
      </c>
      <c r="U84" s="21" t="s">
        <v>31</v>
      </c>
      <c r="V84" s="21" t="s">
        <v>122</v>
      </c>
      <c r="W84" s="21" t="s">
        <v>171</v>
      </c>
    </row>
    <row r="85" spans="1:23" hidden="1" x14ac:dyDescent="0.25">
      <c r="A85">
        <v>202002747</v>
      </c>
      <c r="B85" s="1" t="s">
        <v>17</v>
      </c>
      <c r="C85" s="1" t="s">
        <v>51</v>
      </c>
      <c r="D85" s="1" t="s">
        <v>167</v>
      </c>
      <c r="E85" s="1" t="s">
        <v>169</v>
      </c>
      <c r="F85" s="1" t="s">
        <v>171</v>
      </c>
      <c r="G85">
        <v>4389</v>
      </c>
      <c r="H85">
        <v>10</v>
      </c>
      <c r="I85">
        <v>5.2</v>
      </c>
      <c r="J85">
        <v>52</v>
      </c>
      <c r="K85" s="1" t="s">
        <v>250</v>
      </c>
      <c r="L85">
        <v>16</v>
      </c>
      <c r="M85">
        <v>0</v>
      </c>
      <c r="N85">
        <v>0</v>
      </c>
      <c r="O85">
        <v>52</v>
      </c>
      <c r="R85" s="20">
        <v>0</v>
      </c>
      <c r="S85" s="20">
        <v>2</v>
      </c>
      <c r="T85" s="20">
        <v>202002821</v>
      </c>
      <c r="U85" s="21" t="s">
        <v>31</v>
      </c>
      <c r="V85" s="21" t="s">
        <v>128</v>
      </c>
      <c r="W85" s="21" t="s">
        <v>171</v>
      </c>
    </row>
    <row r="86" spans="1:23" hidden="1" x14ac:dyDescent="0.25">
      <c r="A86">
        <v>202002748</v>
      </c>
      <c r="B86" s="1" t="s">
        <v>17</v>
      </c>
      <c r="C86" s="1" t="s">
        <v>52</v>
      </c>
      <c r="D86" s="1" t="s">
        <v>167</v>
      </c>
      <c r="E86" s="1" t="s">
        <v>169</v>
      </c>
      <c r="F86" s="1" t="s">
        <v>170</v>
      </c>
      <c r="G86">
        <v>1937</v>
      </c>
      <c r="H86">
        <v>10.199999999999999</v>
      </c>
      <c r="I86">
        <v>929571.67</v>
      </c>
      <c r="J86">
        <v>9481631.034</v>
      </c>
      <c r="K86" s="1" t="s">
        <v>257</v>
      </c>
      <c r="L86">
        <v>0</v>
      </c>
      <c r="M86">
        <v>0</v>
      </c>
      <c r="N86">
        <v>0</v>
      </c>
      <c r="O86">
        <v>9481631.034</v>
      </c>
      <c r="R86" s="20">
        <v>11696.16</v>
      </c>
      <c r="S86" s="20">
        <v>2039.2</v>
      </c>
      <c r="T86" s="20">
        <v>202002822</v>
      </c>
      <c r="U86" s="21" t="s">
        <v>31</v>
      </c>
      <c r="V86" s="21" t="s">
        <v>123</v>
      </c>
      <c r="W86" s="21" t="s">
        <v>171</v>
      </c>
    </row>
    <row r="87" spans="1:23" hidden="1" x14ac:dyDescent="0.25">
      <c r="A87">
        <v>202002748</v>
      </c>
      <c r="B87" s="1" t="s">
        <v>17</v>
      </c>
      <c r="C87" s="1" t="s">
        <v>52</v>
      </c>
      <c r="D87" s="1" t="s">
        <v>167</v>
      </c>
      <c r="E87" s="1" t="s">
        <v>169</v>
      </c>
      <c r="F87" s="1" t="s">
        <v>170</v>
      </c>
      <c r="G87">
        <v>1850</v>
      </c>
      <c r="H87">
        <v>13.2</v>
      </c>
      <c r="I87">
        <v>0</v>
      </c>
      <c r="J87">
        <v>0</v>
      </c>
      <c r="K87" s="1" t="s">
        <v>195</v>
      </c>
      <c r="L87">
        <v>0</v>
      </c>
      <c r="M87">
        <v>0</v>
      </c>
      <c r="N87">
        <v>0</v>
      </c>
      <c r="O87">
        <v>0</v>
      </c>
      <c r="R87" s="20">
        <v>33540127.945999999</v>
      </c>
      <c r="S87" s="20">
        <v>308.8</v>
      </c>
      <c r="T87" s="20">
        <v>202002823</v>
      </c>
      <c r="U87" s="21" t="s">
        <v>31</v>
      </c>
      <c r="V87" s="21" t="s">
        <v>124</v>
      </c>
      <c r="W87" s="21" t="s">
        <v>170</v>
      </c>
    </row>
    <row r="88" spans="1:23" hidden="1" x14ac:dyDescent="0.25">
      <c r="A88">
        <v>202002748</v>
      </c>
      <c r="B88" s="1" t="s">
        <v>17</v>
      </c>
      <c r="C88" s="1" t="s">
        <v>52</v>
      </c>
      <c r="D88" s="1" t="s">
        <v>167</v>
      </c>
      <c r="E88" s="1" t="s">
        <v>169</v>
      </c>
      <c r="F88" s="1" t="s">
        <v>170</v>
      </c>
      <c r="G88">
        <v>1887</v>
      </c>
      <c r="H88">
        <v>12</v>
      </c>
      <c r="I88">
        <v>465760.55</v>
      </c>
      <c r="J88">
        <v>5589126.5999999996</v>
      </c>
      <c r="K88" s="1" t="s">
        <v>192</v>
      </c>
      <c r="L88">
        <v>0</v>
      </c>
      <c r="M88">
        <v>0</v>
      </c>
      <c r="N88">
        <v>0</v>
      </c>
      <c r="O88">
        <v>5589126.5999999996</v>
      </c>
      <c r="R88" s="20">
        <v>19817495.592</v>
      </c>
      <c r="S88" s="20">
        <v>458.4</v>
      </c>
      <c r="T88" s="20">
        <v>202002824</v>
      </c>
      <c r="U88" s="21" t="s">
        <v>31</v>
      </c>
      <c r="V88" s="21" t="s">
        <v>125</v>
      </c>
      <c r="W88" s="21" t="s">
        <v>170</v>
      </c>
    </row>
    <row r="89" spans="1:23" hidden="1" x14ac:dyDescent="0.25">
      <c r="A89">
        <v>202002748</v>
      </c>
      <c r="B89" s="1" t="s">
        <v>17</v>
      </c>
      <c r="C89" s="1" t="s">
        <v>52</v>
      </c>
      <c r="D89" s="1" t="s">
        <v>167</v>
      </c>
      <c r="E89" s="1" t="s">
        <v>169</v>
      </c>
      <c r="F89" s="1" t="s">
        <v>170</v>
      </c>
      <c r="G89">
        <v>1921</v>
      </c>
      <c r="H89">
        <v>2.4</v>
      </c>
      <c r="I89">
        <v>21.47</v>
      </c>
      <c r="J89">
        <v>51.527999999999999</v>
      </c>
      <c r="K89" s="1" t="s">
        <v>188</v>
      </c>
      <c r="L89">
        <v>0</v>
      </c>
      <c r="M89">
        <v>0</v>
      </c>
      <c r="N89">
        <v>0</v>
      </c>
      <c r="O89">
        <v>51.527999999999999</v>
      </c>
      <c r="R89" s="20">
        <v>0</v>
      </c>
      <c r="S89" s="20">
        <v>10</v>
      </c>
      <c r="T89" s="20">
        <v>202002825</v>
      </c>
      <c r="U89" s="21" t="s">
        <v>31</v>
      </c>
      <c r="V89" s="21" t="s">
        <v>126</v>
      </c>
      <c r="W89" s="21" t="s">
        <v>170</v>
      </c>
    </row>
    <row r="90" spans="1:23" hidden="1" x14ac:dyDescent="0.25">
      <c r="A90">
        <v>202002748</v>
      </c>
      <c r="B90" s="1" t="s">
        <v>17</v>
      </c>
      <c r="C90" s="1" t="s">
        <v>52</v>
      </c>
      <c r="D90" s="1" t="s">
        <v>167</v>
      </c>
      <c r="E90" s="1" t="s">
        <v>169</v>
      </c>
      <c r="F90" s="1" t="s">
        <v>170</v>
      </c>
      <c r="G90">
        <v>1852</v>
      </c>
      <c r="H90">
        <v>62.8</v>
      </c>
      <c r="I90">
        <v>0</v>
      </c>
      <c r="J90">
        <v>0</v>
      </c>
      <c r="K90" s="1" t="s">
        <v>187</v>
      </c>
      <c r="L90">
        <v>0</v>
      </c>
      <c r="M90">
        <v>0</v>
      </c>
      <c r="N90">
        <v>0</v>
      </c>
      <c r="O90">
        <v>0</v>
      </c>
      <c r="R90" s="20">
        <v>316.8</v>
      </c>
      <c r="S90" s="20">
        <v>20</v>
      </c>
      <c r="T90" s="20">
        <v>202002826</v>
      </c>
      <c r="U90" s="21" t="s">
        <v>31</v>
      </c>
      <c r="V90" s="21" t="s">
        <v>127</v>
      </c>
      <c r="W90" s="21" t="s">
        <v>172</v>
      </c>
    </row>
    <row r="91" spans="1:23" hidden="1" x14ac:dyDescent="0.25">
      <c r="A91">
        <v>202002748</v>
      </c>
      <c r="B91" s="1" t="s">
        <v>17</v>
      </c>
      <c r="C91" s="1" t="s">
        <v>52</v>
      </c>
      <c r="D91" s="1" t="s">
        <v>167</v>
      </c>
      <c r="E91" s="1" t="s">
        <v>169</v>
      </c>
      <c r="F91" s="1" t="s">
        <v>170</v>
      </c>
      <c r="G91">
        <v>1786</v>
      </c>
      <c r="H91">
        <v>47.6</v>
      </c>
      <c r="I91">
        <v>15.37</v>
      </c>
      <c r="J91">
        <v>731.61199999999997</v>
      </c>
      <c r="K91" s="1" t="s">
        <v>201</v>
      </c>
      <c r="L91">
        <v>0</v>
      </c>
      <c r="M91">
        <v>0</v>
      </c>
      <c r="N91">
        <v>0</v>
      </c>
      <c r="O91">
        <v>731.61199999999997</v>
      </c>
      <c r="R91" s="20">
        <v>34919.949999999997</v>
      </c>
      <c r="S91" s="20">
        <v>198.6</v>
      </c>
      <c r="T91" s="20">
        <v>202002827</v>
      </c>
      <c r="U91" s="21" t="s">
        <v>32</v>
      </c>
      <c r="V91" s="21" t="s">
        <v>129</v>
      </c>
      <c r="W91" s="21" t="s">
        <v>171</v>
      </c>
    </row>
    <row r="92" spans="1:23" hidden="1" x14ac:dyDescent="0.25">
      <c r="A92">
        <v>202002748</v>
      </c>
      <c r="B92" s="1" t="s">
        <v>17</v>
      </c>
      <c r="C92" s="1" t="s">
        <v>52</v>
      </c>
      <c r="D92" s="1" t="s">
        <v>167</v>
      </c>
      <c r="E92" s="1" t="s">
        <v>169</v>
      </c>
      <c r="F92" s="1" t="s">
        <v>170</v>
      </c>
      <c r="G92">
        <v>1793</v>
      </c>
      <c r="H92">
        <v>9.6</v>
      </c>
      <c r="I92">
        <v>339000</v>
      </c>
      <c r="J92">
        <v>3254400</v>
      </c>
      <c r="K92" s="1" t="s">
        <v>258</v>
      </c>
      <c r="L92">
        <v>0</v>
      </c>
      <c r="M92">
        <v>0</v>
      </c>
      <c r="N92">
        <v>0</v>
      </c>
      <c r="O92">
        <v>3254400</v>
      </c>
      <c r="R92" s="20">
        <v>0</v>
      </c>
      <c r="S92" s="20">
        <v>175</v>
      </c>
      <c r="T92" s="20">
        <v>202002828</v>
      </c>
      <c r="U92" s="21" t="s">
        <v>33</v>
      </c>
      <c r="V92" s="21" t="s">
        <v>130</v>
      </c>
      <c r="W92" s="21" t="s">
        <v>174</v>
      </c>
    </row>
    <row r="93" spans="1:23" hidden="1" x14ac:dyDescent="0.25">
      <c r="A93">
        <v>202002748</v>
      </c>
      <c r="B93" s="1" t="s">
        <v>17</v>
      </c>
      <c r="C93" s="1" t="s">
        <v>52</v>
      </c>
      <c r="D93" s="1" t="s">
        <v>167</v>
      </c>
      <c r="E93" s="1" t="s">
        <v>169</v>
      </c>
      <c r="F93" s="1" t="s">
        <v>170</v>
      </c>
      <c r="G93">
        <v>1781</v>
      </c>
      <c r="H93">
        <v>43.4</v>
      </c>
      <c r="I93">
        <v>811262.57</v>
      </c>
      <c r="J93">
        <v>35208795.538000003</v>
      </c>
      <c r="K93" s="1" t="s">
        <v>259</v>
      </c>
      <c r="L93">
        <v>0</v>
      </c>
      <c r="M93">
        <v>0</v>
      </c>
      <c r="N93">
        <v>0</v>
      </c>
      <c r="O93">
        <v>35208795.538000003</v>
      </c>
      <c r="R93" s="20">
        <v>23384609.357999999</v>
      </c>
      <c r="S93" s="20">
        <v>277.60000000000002</v>
      </c>
      <c r="T93" s="20">
        <v>202002829</v>
      </c>
      <c r="U93" s="21" t="s">
        <v>34</v>
      </c>
      <c r="V93" s="21" t="s">
        <v>131</v>
      </c>
      <c r="W93" s="21" t="s">
        <v>170</v>
      </c>
    </row>
    <row r="94" spans="1:23" hidden="1" x14ac:dyDescent="0.25">
      <c r="A94">
        <v>202002748</v>
      </c>
      <c r="B94" s="1" t="s">
        <v>17</v>
      </c>
      <c r="C94" s="1" t="s">
        <v>52</v>
      </c>
      <c r="D94" s="1" t="s">
        <v>167</v>
      </c>
      <c r="E94" s="1" t="s">
        <v>169</v>
      </c>
      <c r="F94" s="1" t="s">
        <v>170</v>
      </c>
      <c r="G94">
        <v>10823</v>
      </c>
      <c r="H94">
        <v>50</v>
      </c>
      <c r="I94">
        <v>0</v>
      </c>
      <c r="J94">
        <v>0</v>
      </c>
      <c r="K94" s="1" t="s">
        <v>260</v>
      </c>
      <c r="L94">
        <v>0</v>
      </c>
      <c r="M94">
        <v>0</v>
      </c>
      <c r="N94">
        <v>0</v>
      </c>
      <c r="O94">
        <v>0</v>
      </c>
      <c r="R94" s="20">
        <v>17984003.578000002</v>
      </c>
      <c r="S94" s="20">
        <v>206.8</v>
      </c>
      <c r="T94" s="20">
        <v>202002830</v>
      </c>
      <c r="U94" s="21" t="s">
        <v>34</v>
      </c>
      <c r="V94" s="21" t="s">
        <v>132</v>
      </c>
      <c r="W94" s="21" t="s">
        <v>170</v>
      </c>
    </row>
    <row r="95" spans="1:23" hidden="1" x14ac:dyDescent="0.25">
      <c r="A95">
        <v>202002749</v>
      </c>
      <c r="B95" s="1" t="s">
        <v>18</v>
      </c>
      <c r="C95" s="1" t="s">
        <v>53</v>
      </c>
      <c r="D95" s="1" t="s">
        <v>167</v>
      </c>
      <c r="E95" s="1" t="s">
        <v>169</v>
      </c>
      <c r="F95" s="1" t="s">
        <v>173</v>
      </c>
      <c r="G95">
        <v>2414</v>
      </c>
      <c r="H95">
        <v>6</v>
      </c>
      <c r="I95">
        <v>0.18</v>
      </c>
      <c r="J95">
        <v>1.08</v>
      </c>
      <c r="K95" s="1" t="s">
        <v>261</v>
      </c>
      <c r="L95">
        <v>16</v>
      </c>
      <c r="M95">
        <v>0</v>
      </c>
      <c r="N95">
        <v>0</v>
      </c>
      <c r="O95">
        <v>1.08</v>
      </c>
      <c r="R95" s="20">
        <v>4299630.46</v>
      </c>
      <c r="S95" s="20">
        <v>102</v>
      </c>
      <c r="T95" s="20">
        <v>202002831</v>
      </c>
      <c r="U95" s="21" t="s">
        <v>34</v>
      </c>
      <c r="V95" s="21" t="s">
        <v>133</v>
      </c>
      <c r="W95" s="21" t="s">
        <v>170</v>
      </c>
    </row>
    <row r="96" spans="1:23" hidden="1" x14ac:dyDescent="0.25">
      <c r="A96">
        <v>202002749</v>
      </c>
      <c r="B96" s="1" t="s">
        <v>18</v>
      </c>
      <c r="C96" s="1" t="s">
        <v>53</v>
      </c>
      <c r="D96" s="1" t="s">
        <v>167</v>
      </c>
      <c r="E96" s="1" t="s">
        <v>169</v>
      </c>
      <c r="F96" s="1" t="s">
        <v>173</v>
      </c>
      <c r="G96">
        <v>3427</v>
      </c>
      <c r="H96">
        <v>6</v>
      </c>
      <c r="I96">
        <v>0.23</v>
      </c>
      <c r="J96">
        <v>1.38</v>
      </c>
      <c r="K96" s="1" t="s">
        <v>262</v>
      </c>
      <c r="L96">
        <v>16</v>
      </c>
      <c r="M96">
        <v>0</v>
      </c>
      <c r="N96">
        <v>0</v>
      </c>
      <c r="O96">
        <v>1.38</v>
      </c>
      <c r="R96" s="20">
        <v>160731262</v>
      </c>
      <c r="S96" s="20">
        <v>1392</v>
      </c>
      <c r="T96" s="20">
        <v>202002832</v>
      </c>
      <c r="U96" s="21" t="s">
        <v>34</v>
      </c>
      <c r="V96" s="21" t="s">
        <v>134</v>
      </c>
      <c r="W96" s="21" t="s">
        <v>170</v>
      </c>
    </row>
    <row r="97" spans="1:23" hidden="1" x14ac:dyDescent="0.25">
      <c r="A97">
        <v>202002749</v>
      </c>
      <c r="B97" s="1" t="s">
        <v>18</v>
      </c>
      <c r="C97" s="1" t="s">
        <v>53</v>
      </c>
      <c r="D97" s="1" t="s">
        <v>167</v>
      </c>
      <c r="E97" s="1" t="s">
        <v>169</v>
      </c>
      <c r="F97" s="1" t="s">
        <v>173</v>
      </c>
      <c r="G97">
        <v>6357</v>
      </c>
      <c r="H97">
        <v>6</v>
      </c>
      <c r="I97">
        <v>0.23</v>
      </c>
      <c r="J97">
        <v>1.38</v>
      </c>
      <c r="K97" s="1" t="s">
        <v>263</v>
      </c>
      <c r="L97">
        <v>16</v>
      </c>
      <c r="M97">
        <v>0</v>
      </c>
      <c r="N97">
        <v>0</v>
      </c>
      <c r="O97">
        <v>1.38</v>
      </c>
      <c r="R97" s="20">
        <v>761656.5</v>
      </c>
      <c r="S97" s="20">
        <v>106</v>
      </c>
      <c r="T97" s="20">
        <v>202002833</v>
      </c>
      <c r="U97" s="21" t="s">
        <v>34</v>
      </c>
      <c r="V97" s="21" t="s">
        <v>135</v>
      </c>
      <c r="W97" s="21" t="s">
        <v>170</v>
      </c>
    </row>
    <row r="98" spans="1:23" hidden="1" x14ac:dyDescent="0.25">
      <c r="A98">
        <v>202002749</v>
      </c>
      <c r="B98" s="1" t="s">
        <v>18</v>
      </c>
      <c r="C98" s="1" t="s">
        <v>53</v>
      </c>
      <c r="D98" s="1" t="s">
        <v>167</v>
      </c>
      <c r="E98" s="1" t="s">
        <v>169</v>
      </c>
      <c r="F98" s="1" t="s">
        <v>173</v>
      </c>
      <c r="G98">
        <v>913</v>
      </c>
      <c r="H98">
        <v>18</v>
      </c>
      <c r="I98">
        <v>299286.12</v>
      </c>
      <c r="J98">
        <v>5387150.1600000001</v>
      </c>
      <c r="K98" s="1" t="s">
        <v>264</v>
      </c>
      <c r="L98">
        <v>0</v>
      </c>
      <c r="M98">
        <v>0</v>
      </c>
      <c r="N98">
        <v>0</v>
      </c>
      <c r="O98">
        <v>5387150.1600000001</v>
      </c>
      <c r="R98" s="20">
        <v>9912944.0399999991</v>
      </c>
      <c r="S98" s="20">
        <v>128</v>
      </c>
      <c r="T98" s="20">
        <v>202002834</v>
      </c>
      <c r="U98" s="21" t="s">
        <v>34</v>
      </c>
      <c r="V98" s="21" t="s">
        <v>136</v>
      </c>
      <c r="W98" s="21" t="s">
        <v>170</v>
      </c>
    </row>
    <row r="99" spans="1:23" hidden="1" x14ac:dyDescent="0.25">
      <c r="A99">
        <v>202002749</v>
      </c>
      <c r="B99" s="1" t="s">
        <v>18</v>
      </c>
      <c r="C99" s="1" t="s">
        <v>53</v>
      </c>
      <c r="D99" s="1" t="s">
        <v>167</v>
      </c>
      <c r="E99" s="1" t="s">
        <v>169</v>
      </c>
      <c r="F99" s="1" t="s">
        <v>173</v>
      </c>
      <c r="G99">
        <v>1531</v>
      </c>
      <c r="H99">
        <v>6</v>
      </c>
      <c r="I99">
        <v>0.32</v>
      </c>
      <c r="J99">
        <v>1.92</v>
      </c>
      <c r="K99" s="1" t="s">
        <v>265</v>
      </c>
      <c r="L99">
        <v>16</v>
      </c>
      <c r="M99">
        <v>0</v>
      </c>
      <c r="N99">
        <v>0</v>
      </c>
      <c r="O99">
        <v>1.92</v>
      </c>
      <c r="R99" s="20">
        <v>136.05000000000001</v>
      </c>
      <c r="S99" s="20">
        <v>90</v>
      </c>
      <c r="T99" s="20">
        <v>202002835</v>
      </c>
      <c r="U99" s="21" t="s">
        <v>35</v>
      </c>
      <c r="V99" s="21" t="s">
        <v>137</v>
      </c>
      <c r="W99" s="21" t="s">
        <v>171</v>
      </c>
    </row>
    <row r="100" spans="1:23" hidden="1" x14ac:dyDescent="0.25">
      <c r="A100">
        <v>202002749</v>
      </c>
      <c r="B100" s="1" t="s">
        <v>18</v>
      </c>
      <c r="C100" s="1" t="s">
        <v>53</v>
      </c>
      <c r="D100" s="1" t="s">
        <v>167</v>
      </c>
      <c r="E100" s="1" t="s">
        <v>169</v>
      </c>
      <c r="F100" s="1" t="s">
        <v>173</v>
      </c>
      <c r="G100">
        <v>3230</v>
      </c>
      <c r="H100">
        <v>12</v>
      </c>
      <c r="I100">
        <v>175356.23</v>
      </c>
      <c r="J100">
        <v>2104274.7599999998</v>
      </c>
      <c r="K100" s="1" t="s">
        <v>266</v>
      </c>
      <c r="L100">
        <v>16</v>
      </c>
      <c r="M100">
        <v>0</v>
      </c>
      <c r="N100">
        <v>0</v>
      </c>
      <c r="O100">
        <v>2104274.7599999998</v>
      </c>
      <c r="R100" s="20">
        <v>13679368.76</v>
      </c>
      <c r="S100" s="20">
        <v>856</v>
      </c>
      <c r="T100" s="20">
        <v>202002836</v>
      </c>
      <c r="U100" s="21" t="s">
        <v>35</v>
      </c>
      <c r="V100" s="21" t="s">
        <v>138</v>
      </c>
      <c r="W100" s="21" t="s">
        <v>171</v>
      </c>
    </row>
    <row r="101" spans="1:23" hidden="1" x14ac:dyDescent="0.25">
      <c r="A101">
        <v>202002749</v>
      </c>
      <c r="B101" s="1" t="s">
        <v>18</v>
      </c>
      <c r="C101" s="1" t="s">
        <v>53</v>
      </c>
      <c r="D101" s="1" t="s">
        <v>167</v>
      </c>
      <c r="E101" s="1" t="s">
        <v>169</v>
      </c>
      <c r="F101" s="1" t="s">
        <v>173</v>
      </c>
      <c r="G101">
        <v>847</v>
      </c>
      <c r="H101">
        <v>24</v>
      </c>
      <c r="I101">
        <v>28362.2</v>
      </c>
      <c r="J101">
        <v>680692.8</v>
      </c>
      <c r="K101" s="1" t="s">
        <v>267</v>
      </c>
      <c r="L101">
        <v>16</v>
      </c>
      <c r="M101">
        <v>0</v>
      </c>
      <c r="N101">
        <v>0</v>
      </c>
      <c r="O101">
        <v>680692.8</v>
      </c>
      <c r="R101" s="20">
        <v>0</v>
      </c>
      <c r="S101" s="20">
        <v>29.3</v>
      </c>
      <c r="T101" s="20">
        <v>202002837</v>
      </c>
      <c r="U101" s="21" t="s">
        <v>35</v>
      </c>
      <c r="V101" s="21" t="s">
        <v>139</v>
      </c>
      <c r="W101" s="21" t="s">
        <v>174</v>
      </c>
    </row>
    <row r="102" spans="1:23" hidden="1" x14ac:dyDescent="0.25">
      <c r="A102">
        <v>202002749</v>
      </c>
      <c r="B102" s="1" t="s">
        <v>18</v>
      </c>
      <c r="C102" s="1" t="s">
        <v>53</v>
      </c>
      <c r="D102" s="1" t="s">
        <v>167</v>
      </c>
      <c r="E102" s="1" t="s">
        <v>169</v>
      </c>
      <c r="F102" s="1" t="s">
        <v>173</v>
      </c>
      <c r="G102">
        <v>884</v>
      </c>
      <c r="H102">
        <v>24</v>
      </c>
      <c r="I102">
        <v>60980.47</v>
      </c>
      <c r="J102">
        <v>1463531.28</v>
      </c>
      <c r="K102" s="1" t="s">
        <v>268</v>
      </c>
      <c r="L102">
        <v>0</v>
      </c>
      <c r="M102">
        <v>0</v>
      </c>
      <c r="N102">
        <v>0</v>
      </c>
      <c r="O102">
        <v>1463531.28</v>
      </c>
      <c r="R102" s="20">
        <v>42624.42</v>
      </c>
      <c r="S102" s="20">
        <v>53.4</v>
      </c>
      <c r="T102" s="20">
        <v>202002838</v>
      </c>
      <c r="U102" s="21" t="s">
        <v>36</v>
      </c>
      <c r="V102" s="21" t="s">
        <v>140</v>
      </c>
      <c r="W102" s="21" t="s">
        <v>171</v>
      </c>
    </row>
    <row r="103" spans="1:23" hidden="1" x14ac:dyDescent="0.25">
      <c r="A103">
        <v>202002750</v>
      </c>
      <c r="B103" s="1" t="s">
        <v>18</v>
      </c>
      <c r="C103" s="1" t="s">
        <v>54</v>
      </c>
      <c r="D103" s="1" t="s">
        <v>167</v>
      </c>
      <c r="E103" s="1" t="s">
        <v>169</v>
      </c>
      <c r="F103" s="1" t="s">
        <v>171</v>
      </c>
      <c r="G103">
        <v>418</v>
      </c>
      <c r="H103">
        <v>50</v>
      </c>
      <c r="I103">
        <v>0</v>
      </c>
      <c r="J103">
        <v>0</v>
      </c>
      <c r="K103" s="1" t="s">
        <v>252</v>
      </c>
      <c r="L103">
        <v>16</v>
      </c>
      <c r="M103">
        <v>0</v>
      </c>
      <c r="N103">
        <v>0</v>
      </c>
      <c r="O103">
        <v>0</v>
      </c>
      <c r="R103" s="20">
        <v>43690.95</v>
      </c>
      <c r="S103" s="20">
        <v>5</v>
      </c>
      <c r="T103" s="20">
        <v>202002839</v>
      </c>
      <c r="U103" s="21" t="s">
        <v>36</v>
      </c>
      <c r="V103" s="21" t="s">
        <v>143</v>
      </c>
      <c r="W103" s="21" t="s">
        <v>171</v>
      </c>
    </row>
    <row r="104" spans="1:23" hidden="1" x14ac:dyDescent="0.25">
      <c r="A104">
        <v>202002750</v>
      </c>
      <c r="B104" s="1" t="s">
        <v>18</v>
      </c>
      <c r="C104" s="1" t="s">
        <v>54</v>
      </c>
      <c r="D104" s="1" t="s">
        <v>167</v>
      </c>
      <c r="E104" s="1" t="s">
        <v>169</v>
      </c>
      <c r="F104" s="1" t="s">
        <v>171</v>
      </c>
      <c r="G104">
        <v>13676</v>
      </c>
      <c r="H104">
        <v>6</v>
      </c>
      <c r="I104">
        <v>2.37</v>
      </c>
      <c r="J104">
        <v>14.22</v>
      </c>
      <c r="K104" s="1" t="s">
        <v>251</v>
      </c>
      <c r="L104">
        <v>16</v>
      </c>
      <c r="M104">
        <v>0</v>
      </c>
      <c r="N104">
        <v>0</v>
      </c>
      <c r="O104">
        <v>14.22</v>
      </c>
      <c r="R104" s="20">
        <v>85168344.167999998</v>
      </c>
      <c r="S104" s="20">
        <v>897.4</v>
      </c>
      <c r="T104" s="20">
        <v>202002840</v>
      </c>
      <c r="U104" s="21" t="s">
        <v>36</v>
      </c>
      <c r="V104" s="21" t="s">
        <v>141</v>
      </c>
      <c r="W104" s="21" t="s">
        <v>170</v>
      </c>
    </row>
    <row r="105" spans="1:23" hidden="1" x14ac:dyDescent="0.25">
      <c r="A105">
        <v>202002750</v>
      </c>
      <c r="B105" s="1" t="s">
        <v>18</v>
      </c>
      <c r="C105" s="1" t="s">
        <v>54</v>
      </c>
      <c r="D105" s="1" t="s">
        <v>167</v>
      </c>
      <c r="E105" s="1" t="s">
        <v>169</v>
      </c>
      <c r="F105" s="1" t="s">
        <v>171</v>
      </c>
      <c r="G105">
        <v>4598</v>
      </c>
      <c r="H105">
        <v>20</v>
      </c>
      <c r="I105">
        <v>0</v>
      </c>
      <c r="J105">
        <v>0</v>
      </c>
      <c r="K105" s="1" t="s">
        <v>246</v>
      </c>
      <c r="L105">
        <v>0</v>
      </c>
      <c r="M105">
        <v>0</v>
      </c>
      <c r="N105">
        <v>0</v>
      </c>
      <c r="O105">
        <v>0</v>
      </c>
      <c r="R105" s="20">
        <v>43340916.479999997</v>
      </c>
      <c r="S105" s="20">
        <v>336</v>
      </c>
      <c r="T105" s="20">
        <v>202002841</v>
      </c>
      <c r="U105" s="21" t="s">
        <v>36</v>
      </c>
      <c r="V105" s="21" t="s">
        <v>142</v>
      </c>
      <c r="W105" s="21" t="s">
        <v>170</v>
      </c>
    </row>
    <row r="106" spans="1:23" hidden="1" x14ac:dyDescent="0.25">
      <c r="A106">
        <v>202002751</v>
      </c>
      <c r="B106" s="1" t="s">
        <v>18</v>
      </c>
      <c r="C106" s="1" t="s">
        <v>55</v>
      </c>
      <c r="D106" s="1" t="s">
        <v>167</v>
      </c>
      <c r="E106" s="1" t="s">
        <v>169</v>
      </c>
      <c r="F106" s="1" t="s">
        <v>170</v>
      </c>
      <c r="G106">
        <v>78</v>
      </c>
      <c r="H106">
        <v>20.8</v>
      </c>
      <c r="I106">
        <v>364000</v>
      </c>
      <c r="J106">
        <v>7571200</v>
      </c>
      <c r="K106" s="1" t="s">
        <v>269</v>
      </c>
      <c r="L106">
        <v>0</v>
      </c>
      <c r="M106">
        <v>0</v>
      </c>
      <c r="N106">
        <v>0</v>
      </c>
      <c r="O106">
        <v>7571200</v>
      </c>
      <c r="R106" s="20">
        <v>22391703.120000001</v>
      </c>
      <c r="S106" s="20">
        <v>96</v>
      </c>
      <c r="T106" s="20">
        <v>202002842</v>
      </c>
      <c r="U106" s="21" t="s">
        <v>37</v>
      </c>
      <c r="V106" s="23" t="s">
        <v>144</v>
      </c>
      <c r="W106" s="21" t="s">
        <v>173</v>
      </c>
    </row>
    <row r="107" spans="1:23" hidden="1" x14ac:dyDescent="0.25">
      <c r="A107">
        <v>202002751</v>
      </c>
      <c r="B107" s="1" t="s">
        <v>18</v>
      </c>
      <c r="C107" s="1" t="s">
        <v>55</v>
      </c>
      <c r="D107" s="1" t="s">
        <v>167</v>
      </c>
      <c r="E107" s="1" t="s">
        <v>169</v>
      </c>
      <c r="F107" s="1" t="s">
        <v>170</v>
      </c>
      <c r="G107">
        <v>19</v>
      </c>
      <c r="H107">
        <v>57</v>
      </c>
      <c r="I107">
        <v>136500</v>
      </c>
      <c r="J107">
        <v>7780500</v>
      </c>
      <c r="K107" s="1" t="s">
        <v>270</v>
      </c>
      <c r="L107">
        <v>0</v>
      </c>
      <c r="M107">
        <v>0</v>
      </c>
      <c r="N107">
        <v>0</v>
      </c>
      <c r="O107">
        <v>7780500</v>
      </c>
      <c r="R107" s="20">
        <v>51137235.5</v>
      </c>
      <c r="S107" s="20">
        <v>227.8</v>
      </c>
      <c r="T107" s="20">
        <v>202002843</v>
      </c>
      <c r="U107" s="21" t="s">
        <v>37</v>
      </c>
      <c r="V107" s="21" t="s">
        <v>145</v>
      </c>
      <c r="W107" s="21" t="s">
        <v>170</v>
      </c>
    </row>
    <row r="108" spans="1:23" hidden="1" x14ac:dyDescent="0.25">
      <c r="A108">
        <v>202002751</v>
      </c>
      <c r="B108" s="1" t="s">
        <v>18</v>
      </c>
      <c r="C108" s="1" t="s">
        <v>55</v>
      </c>
      <c r="D108" s="1" t="s">
        <v>167</v>
      </c>
      <c r="E108" s="1" t="s">
        <v>169</v>
      </c>
      <c r="F108" s="1" t="s">
        <v>170</v>
      </c>
      <c r="G108">
        <v>71</v>
      </c>
      <c r="H108">
        <v>6.4</v>
      </c>
      <c r="I108">
        <v>59150</v>
      </c>
      <c r="J108">
        <v>378560</v>
      </c>
      <c r="K108" s="1" t="s">
        <v>271</v>
      </c>
      <c r="L108">
        <v>0</v>
      </c>
      <c r="M108">
        <v>0</v>
      </c>
      <c r="N108">
        <v>0</v>
      </c>
      <c r="O108">
        <v>378560</v>
      </c>
      <c r="R108" s="20">
        <v>0</v>
      </c>
      <c r="S108" s="20">
        <v>18</v>
      </c>
      <c r="T108" s="20">
        <v>202002844</v>
      </c>
      <c r="U108" s="21" t="s">
        <v>37</v>
      </c>
      <c r="V108" s="21" t="s">
        <v>146</v>
      </c>
      <c r="W108" s="21" t="s">
        <v>174</v>
      </c>
    </row>
    <row r="109" spans="1:23" hidden="1" x14ac:dyDescent="0.25">
      <c r="A109">
        <v>202002751</v>
      </c>
      <c r="B109" s="1" t="s">
        <v>18</v>
      </c>
      <c r="C109" s="1" t="s">
        <v>55</v>
      </c>
      <c r="D109" s="1" t="s">
        <v>167</v>
      </c>
      <c r="E109" s="1" t="s">
        <v>169</v>
      </c>
      <c r="F109" s="1" t="s">
        <v>170</v>
      </c>
      <c r="G109">
        <v>9</v>
      </c>
      <c r="H109">
        <v>19.600000000000001</v>
      </c>
      <c r="I109">
        <v>182000</v>
      </c>
      <c r="J109">
        <v>3567200</v>
      </c>
      <c r="K109" s="1" t="s">
        <v>272</v>
      </c>
      <c r="L109">
        <v>0</v>
      </c>
      <c r="M109">
        <v>0</v>
      </c>
      <c r="N109">
        <v>0</v>
      </c>
      <c r="O109">
        <v>3567200</v>
      </c>
      <c r="R109" s="20">
        <v>161.4</v>
      </c>
      <c r="S109" s="20">
        <v>138</v>
      </c>
      <c r="T109" s="20">
        <v>202002845</v>
      </c>
      <c r="U109" s="21" t="s">
        <v>38</v>
      </c>
      <c r="V109" s="21" t="s">
        <v>147</v>
      </c>
      <c r="W109" s="21" t="s">
        <v>171</v>
      </c>
    </row>
    <row r="110" spans="1:23" hidden="1" x14ac:dyDescent="0.25">
      <c r="A110">
        <v>202002751</v>
      </c>
      <c r="B110" s="1" t="s">
        <v>18</v>
      </c>
      <c r="C110" s="1" t="s">
        <v>55</v>
      </c>
      <c r="D110" s="1" t="s">
        <v>167</v>
      </c>
      <c r="E110" s="1" t="s">
        <v>169</v>
      </c>
      <c r="F110" s="1" t="s">
        <v>170</v>
      </c>
      <c r="G110">
        <v>31</v>
      </c>
      <c r="H110">
        <v>1.6</v>
      </c>
      <c r="I110">
        <v>204750</v>
      </c>
      <c r="J110">
        <v>327600</v>
      </c>
      <c r="K110" s="1" t="s">
        <v>273</v>
      </c>
      <c r="L110">
        <v>0</v>
      </c>
      <c r="M110">
        <v>0</v>
      </c>
      <c r="N110">
        <v>0</v>
      </c>
      <c r="O110">
        <v>327600</v>
      </c>
      <c r="R110" s="20">
        <v>6761.34</v>
      </c>
      <c r="S110" s="20">
        <v>395.4</v>
      </c>
      <c r="T110" s="20">
        <v>202002846</v>
      </c>
      <c r="U110" s="21" t="s">
        <v>38</v>
      </c>
      <c r="V110" s="21" t="s">
        <v>148</v>
      </c>
      <c r="W110" s="21" t="s">
        <v>170</v>
      </c>
    </row>
    <row r="111" spans="1:23" hidden="1" x14ac:dyDescent="0.25">
      <c r="A111">
        <v>202002751</v>
      </c>
      <c r="B111" s="1" t="s">
        <v>18</v>
      </c>
      <c r="C111" s="1" t="s">
        <v>55</v>
      </c>
      <c r="D111" s="1" t="s">
        <v>167</v>
      </c>
      <c r="E111" s="1" t="s">
        <v>169</v>
      </c>
      <c r="F111" s="1" t="s">
        <v>170</v>
      </c>
      <c r="G111">
        <v>7</v>
      </c>
      <c r="H111">
        <v>5</v>
      </c>
      <c r="I111">
        <v>204750</v>
      </c>
      <c r="J111">
        <v>1023750</v>
      </c>
      <c r="K111" s="1" t="s">
        <v>274</v>
      </c>
      <c r="L111">
        <v>0</v>
      </c>
      <c r="M111">
        <v>0</v>
      </c>
      <c r="N111">
        <v>0</v>
      </c>
      <c r="O111">
        <v>1023750</v>
      </c>
      <c r="R111" s="20">
        <v>69542652.760000005</v>
      </c>
      <c r="S111" s="20">
        <v>1272</v>
      </c>
      <c r="T111" s="20">
        <v>202002847</v>
      </c>
      <c r="U111" s="21" t="s">
        <v>38</v>
      </c>
      <c r="V111" s="21" t="s">
        <v>149</v>
      </c>
      <c r="W111" s="21" t="s">
        <v>170</v>
      </c>
    </row>
    <row r="112" spans="1:23" hidden="1" x14ac:dyDescent="0.25">
      <c r="A112">
        <v>202002751</v>
      </c>
      <c r="B112" s="1" t="s">
        <v>18</v>
      </c>
      <c r="C112" s="1" t="s">
        <v>55</v>
      </c>
      <c r="D112" s="1" t="s">
        <v>167</v>
      </c>
      <c r="E112" s="1" t="s">
        <v>169</v>
      </c>
      <c r="F112" s="1" t="s">
        <v>170</v>
      </c>
      <c r="G112">
        <v>4</v>
      </c>
      <c r="H112">
        <v>7</v>
      </c>
      <c r="I112">
        <v>136500</v>
      </c>
      <c r="J112">
        <v>955500</v>
      </c>
      <c r="K112" s="1" t="s">
        <v>275</v>
      </c>
      <c r="L112">
        <v>0</v>
      </c>
      <c r="M112">
        <v>0</v>
      </c>
      <c r="N112">
        <v>0</v>
      </c>
      <c r="O112">
        <v>955500</v>
      </c>
      <c r="R112" s="20">
        <v>95255481.840000004</v>
      </c>
      <c r="S112" s="20">
        <v>298</v>
      </c>
      <c r="T112" s="20">
        <v>202002848</v>
      </c>
      <c r="U112" s="21" t="s">
        <v>38</v>
      </c>
      <c r="V112" s="21" t="s">
        <v>150</v>
      </c>
      <c r="W112" s="21" t="s">
        <v>170</v>
      </c>
    </row>
    <row r="113" spans="1:23" hidden="1" x14ac:dyDescent="0.25">
      <c r="A113">
        <v>202002752</v>
      </c>
      <c r="B113" s="1" t="s">
        <v>19</v>
      </c>
      <c r="C113" s="1" t="s">
        <v>56</v>
      </c>
      <c r="D113" s="1" t="s">
        <v>167</v>
      </c>
      <c r="E113" s="1" t="s">
        <v>169</v>
      </c>
      <c r="F113" s="1" t="s">
        <v>171</v>
      </c>
      <c r="G113">
        <v>13676</v>
      </c>
      <c r="H113">
        <v>6</v>
      </c>
      <c r="I113">
        <v>2.37</v>
      </c>
      <c r="J113">
        <v>14.22</v>
      </c>
      <c r="K113" s="1" t="s">
        <v>251</v>
      </c>
      <c r="L113">
        <v>16</v>
      </c>
      <c r="M113">
        <v>0</v>
      </c>
      <c r="N113">
        <v>0</v>
      </c>
      <c r="O113">
        <v>14.22</v>
      </c>
      <c r="R113" s="20">
        <v>28348055.719999999</v>
      </c>
      <c r="S113" s="20">
        <v>264.60000000000002</v>
      </c>
      <c r="T113" s="20">
        <v>202002849</v>
      </c>
      <c r="U113" s="21" t="s">
        <v>38</v>
      </c>
      <c r="V113" s="21" t="s">
        <v>151</v>
      </c>
      <c r="W113" s="21" t="s">
        <v>170</v>
      </c>
    </row>
    <row r="114" spans="1:23" hidden="1" x14ac:dyDescent="0.25">
      <c r="A114">
        <v>202002752</v>
      </c>
      <c r="B114" s="1" t="s">
        <v>19</v>
      </c>
      <c r="C114" s="1" t="s">
        <v>56</v>
      </c>
      <c r="D114" s="1" t="s">
        <v>167</v>
      </c>
      <c r="E114" s="1" t="s">
        <v>169</v>
      </c>
      <c r="F114" s="1" t="s">
        <v>171</v>
      </c>
      <c r="G114">
        <v>4389</v>
      </c>
      <c r="H114">
        <v>15</v>
      </c>
      <c r="I114">
        <v>5.24</v>
      </c>
      <c r="J114">
        <v>78.599999999999994</v>
      </c>
      <c r="K114" s="1" t="s">
        <v>250</v>
      </c>
      <c r="L114">
        <v>16</v>
      </c>
      <c r="M114">
        <v>0</v>
      </c>
      <c r="N114">
        <v>0</v>
      </c>
      <c r="O114">
        <v>78.599999999999994</v>
      </c>
      <c r="R114" s="20">
        <v>21647181.02</v>
      </c>
      <c r="S114" s="20">
        <v>245</v>
      </c>
      <c r="T114" s="20">
        <v>202002850</v>
      </c>
      <c r="U114" s="21" t="s">
        <v>38</v>
      </c>
      <c r="V114" s="21" t="s">
        <v>152</v>
      </c>
      <c r="W114" s="21" t="s">
        <v>170</v>
      </c>
    </row>
    <row r="115" spans="1:23" hidden="1" x14ac:dyDescent="0.25">
      <c r="A115">
        <v>202002752</v>
      </c>
      <c r="B115" s="1" t="s">
        <v>19</v>
      </c>
      <c r="C115" s="1" t="s">
        <v>56</v>
      </c>
      <c r="D115" s="1" t="s">
        <v>167</v>
      </c>
      <c r="E115" s="1" t="s">
        <v>169</v>
      </c>
      <c r="F115" s="1" t="s">
        <v>171</v>
      </c>
      <c r="G115">
        <v>13677</v>
      </c>
      <c r="H115">
        <v>10</v>
      </c>
      <c r="I115">
        <v>3.51</v>
      </c>
      <c r="J115">
        <v>35.1</v>
      </c>
      <c r="K115" s="1" t="s">
        <v>249</v>
      </c>
      <c r="L115">
        <v>16</v>
      </c>
      <c r="M115">
        <v>0</v>
      </c>
      <c r="N115">
        <v>0</v>
      </c>
      <c r="O115">
        <v>35.1</v>
      </c>
      <c r="R115" s="20">
        <v>117782175.53</v>
      </c>
      <c r="S115" s="20">
        <v>435</v>
      </c>
      <c r="T115" s="20">
        <v>202002851</v>
      </c>
      <c r="U115" s="21" t="s">
        <v>38</v>
      </c>
      <c r="V115" s="21" t="s">
        <v>153</v>
      </c>
      <c r="W115" s="21" t="s">
        <v>170</v>
      </c>
    </row>
    <row r="116" spans="1:23" hidden="1" x14ac:dyDescent="0.25">
      <c r="A116">
        <v>202002752</v>
      </c>
      <c r="B116" s="1" t="s">
        <v>19</v>
      </c>
      <c r="C116" s="1" t="s">
        <v>56</v>
      </c>
      <c r="D116" s="1" t="s">
        <v>167</v>
      </c>
      <c r="E116" s="1" t="s">
        <v>169</v>
      </c>
      <c r="F116" s="1" t="s">
        <v>171</v>
      </c>
      <c r="G116">
        <v>4781</v>
      </c>
      <c r="H116">
        <v>20</v>
      </c>
      <c r="I116">
        <v>0</v>
      </c>
      <c r="J116">
        <v>0</v>
      </c>
      <c r="K116" s="1" t="s">
        <v>247</v>
      </c>
      <c r="L116">
        <v>16</v>
      </c>
      <c r="M116">
        <v>0</v>
      </c>
      <c r="N116">
        <v>0</v>
      </c>
      <c r="O116">
        <v>0</v>
      </c>
      <c r="R116" s="20">
        <v>773966.1</v>
      </c>
      <c r="S116" s="20">
        <v>130</v>
      </c>
      <c r="T116" s="20">
        <v>202002852</v>
      </c>
      <c r="U116" s="21" t="s">
        <v>38</v>
      </c>
      <c r="V116" s="21" t="s">
        <v>154</v>
      </c>
      <c r="W116" s="21" t="s">
        <v>170</v>
      </c>
    </row>
    <row r="117" spans="1:23" hidden="1" x14ac:dyDescent="0.25">
      <c r="A117">
        <v>202002754</v>
      </c>
      <c r="B117" s="1" t="s">
        <v>19</v>
      </c>
      <c r="C117" s="1" t="s">
        <v>57</v>
      </c>
      <c r="D117" s="1" t="s">
        <v>167</v>
      </c>
      <c r="E117" s="1" t="s">
        <v>169</v>
      </c>
      <c r="F117" s="1" t="s">
        <v>171</v>
      </c>
      <c r="G117">
        <v>12702</v>
      </c>
      <c r="H117">
        <v>200</v>
      </c>
      <c r="I117">
        <v>0</v>
      </c>
      <c r="J117">
        <v>0</v>
      </c>
      <c r="K117" s="1" t="s">
        <v>276</v>
      </c>
      <c r="L117">
        <v>0</v>
      </c>
      <c r="M117">
        <v>0</v>
      </c>
      <c r="N117">
        <v>0</v>
      </c>
      <c r="O117">
        <v>0</v>
      </c>
      <c r="R117" s="20">
        <v>0</v>
      </c>
      <c r="S117" s="20">
        <v>60</v>
      </c>
      <c r="T117" s="20">
        <v>202002853</v>
      </c>
      <c r="U117" s="21" t="s">
        <v>38</v>
      </c>
      <c r="V117" s="21" t="s">
        <v>155</v>
      </c>
      <c r="W117" s="21" t="s">
        <v>171</v>
      </c>
    </row>
    <row r="118" spans="1:23" hidden="1" x14ac:dyDescent="0.25">
      <c r="A118">
        <v>202002754</v>
      </c>
      <c r="B118" s="1" t="s">
        <v>19</v>
      </c>
      <c r="C118" s="1" t="s">
        <v>57</v>
      </c>
      <c r="D118" s="1" t="s">
        <v>167</v>
      </c>
      <c r="E118" s="1" t="s">
        <v>169</v>
      </c>
      <c r="F118" s="1" t="s">
        <v>171</v>
      </c>
      <c r="G118">
        <v>12851</v>
      </c>
      <c r="H118">
        <v>150</v>
      </c>
      <c r="I118">
        <v>0</v>
      </c>
      <c r="J118">
        <v>0</v>
      </c>
      <c r="K118" s="1" t="s">
        <v>277</v>
      </c>
      <c r="L118">
        <v>0</v>
      </c>
      <c r="M118">
        <v>0</v>
      </c>
      <c r="N118">
        <v>0</v>
      </c>
      <c r="O118">
        <v>0</v>
      </c>
      <c r="R118" s="20">
        <v>171.2</v>
      </c>
      <c r="S118" s="20">
        <v>114</v>
      </c>
      <c r="T118" s="20">
        <v>202002854</v>
      </c>
      <c r="U118" s="21" t="s">
        <v>39</v>
      </c>
      <c r="V118" s="21" t="s">
        <v>156</v>
      </c>
      <c r="W118" s="21" t="s">
        <v>171</v>
      </c>
    </row>
    <row r="119" spans="1:23" hidden="1" x14ac:dyDescent="0.25">
      <c r="A119">
        <v>202002754</v>
      </c>
      <c r="B119" s="1" t="s">
        <v>19</v>
      </c>
      <c r="C119" s="1" t="s">
        <v>57</v>
      </c>
      <c r="D119" s="1" t="s">
        <v>167</v>
      </c>
      <c r="E119" s="1" t="s">
        <v>169</v>
      </c>
      <c r="F119" s="1" t="s">
        <v>171</v>
      </c>
      <c r="G119">
        <v>4912</v>
      </c>
      <c r="H119">
        <v>12</v>
      </c>
      <c r="I119">
        <v>26927.86</v>
      </c>
      <c r="J119">
        <v>323134.32</v>
      </c>
      <c r="K119" s="1" t="s">
        <v>278</v>
      </c>
      <c r="L119">
        <v>0</v>
      </c>
      <c r="M119">
        <v>0</v>
      </c>
      <c r="N119">
        <v>0</v>
      </c>
      <c r="O119">
        <v>323134.32</v>
      </c>
      <c r="R119" s="20">
        <v>0</v>
      </c>
      <c r="S119" s="20">
        <v>180</v>
      </c>
      <c r="T119" s="20">
        <v>202002855</v>
      </c>
      <c r="U119" s="21" t="s">
        <v>39</v>
      </c>
      <c r="V119" s="21" t="s">
        <v>157</v>
      </c>
      <c r="W119" s="21" t="s">
        <v>170</v>
      </c>
    </row>
    <row r="120" spans="1:23" x14ac:dyDescent="0.25">
      <c r="A120">
        <v>202002755</v>
      </c>
      <c r="B120" s="1" t="s">
        <v>19</v>
      </c>
      <c r="C120" s="1" t="s">
        <v>58</v>
      </c>
      <c r="D120" s="1" t="s">
        <v>167</v>
      </c>
      <c r="E120" s="1" t="s">
        <v>169</v>
      </c>
      <c r="F120" s="1" t="s">
        <v>174</v>
      </c>
      <c r="G120">
        <v>7728</v>
      </c>
      <c r="H120">
        <v>1</v>
      </c>
      <c r="I120">
        <v>0</v>
      </c>
      <c r="J120">
        <v>0</v>
      </c>
      <c r="K120" s="1" t="s">
        <v>279</v>
      </c>
      <c r="L120">
        <v>16</v>
      </c>
      <c r="M120">
        <v>0</v>
      </c>
      <c r="N120">
        <v>0</v>
      </c>
      <c r="O120">
        <v>0</v>
      </c>
      <c r="R120" s="20">
        <v>15941309</v>
      </c>
      <c r="S120" s="20">
        <v>640</v>
      </c>
      <c r="T120" s="20">
        <v>202002856</v>
      </c>
      <c r="U120" s="21" t="s">
        <v>39</v>
      </c>
      <c r="V120" s="21" t="s">
        <v>158</v>
      </c>
      <c r="W120" s="21" t="s">
        <v>171</v>
      </c>
    </row>
    <row r="121" spans="1:23" x14ac:dyDescent="0.25">
      <c r="A121">
        <v>202002755</v>
      </c>
      <c r="B121" s="1" t="s">
        <v>19</v>
      </c>
      <c r="C121" s="1" t="s">
        <v>58</v>
      </c>
      <c r="D121" s="1" t="s">
        <v>167</v>
      </c>
      <c r="E121" s="1" t="s">
        <v>169</v>
      </c>
      <c r="F121" s="1" t="s">
        <v>174</v>
      </c>
      <c r="G121">
        <v>22299</v>
      </c>
      <c r="H121">
        <v>24</v>
      </c>
      <c r="I121">
        <v>0</v>
      </c>
      <c r="J121">
        <v>0</v>
      </c>
      <c r="K121" s="1" t="s">
        <v>280</v>
      </c>
      <c r="L121">
        <v>16</v>
      </c>
      <c r="M121">
        <v>0</v>
      </c>
      <c r="N121">
        <v>0</v>
      </c>
      <c r="O121">
        <v>0</v>
      </c>
      <c r="R121" s="20">
        <v>7352114.9400000004</v>
      </c>
      <c r="S121" s="20">
        <v>24</v>
      </c>
      <c r="T121" s="20">
        <v>202002857</v>
      </c>
      <c r="U121" s="21" t="s">
        <v>40</v>
      </c>
      <c r="V121" s="23" t="s">
        <v>159</v>
      </c>
      <c r="W121" s="21" t="s">
        <v>173</v>
      </c>
    </row>
    <row r="122" spans="1:23" x14ac:dyDescent="0.25">
      <c r="A122">
        <v>202002755</v>
      </c>
      <c r="B122" s="1" t="s">
        <v>19</v>
      </c>
      <c r="C122" s="1" t="s">
        <v>58</v>
      </c>
      <c r="D122" s="1" t="s">
        <v>167</v>
      </c>
      <c r="E122" s="1" t="s">
        <v>169</v>
      </c>
      <c r="F122" s="1" t="s">
        <v>174</v>
      </c>
      <c r="G122">
        <v>4448</v>
      </c>
      <c r="H122">
        <v>10</v>
      </c>
      <c r="I122">
        <v>0</v>
      </c>
      <c r="J122">
        <v>0</v>
      </c>
      <c r="K122" s="1" t="s">
        <v>281</v>
      </c>
      <c r="L122">
        <v>0</v>
      </c>
      <c r="M122">
        <v>0</v>
      </c>
      <c r="N122">
        <v>0</v>
      </c>
      <c r="O122">
        <v>0</v>
      </c>
      <c r="R122" s="20">
        <v>0</v>
      </c>
      <c r="S122" s="20">
        <v>1</v>
      </c>
      <c r="T122" s="20">
        <v>202002858</v>
      </c>
      <c r="U122" s="21" t="s">
        <v>41</v>
      </c>
      <c r="V122" s="21" t="s">
        <v>164</v>
      </c>
      <c r="W122" s="21" t="s">
        <v>171</v>
      </c>
    </row>
    <row r="123" spans="1:23" x14ac:dyDescent="0.25">
      <c r="A123">
        <v>202002755</v>
      </c>
      <c r="B123" s="1" t="s">
        <v>19</v>
      </c>
      <c r="C123" s="1" t="s">
        <v>58</v>
      </c>
      <c r="D123" s="1" t="s">
        <v>167</v>
      </c>
      <c r="E123" s="1" t="s">
        <v>169</v>
      </c>
      <c r="F123" s="1" t="s">
        <v>174</v>
      </c>
      <c r="G123">
        <v>15104</v>
      </c>
      <c r="H123">
        <v>0.3</v>
      </c>
      <c r="I123">
        <v>0</v>
      </c>
      <c r="J123">
        <v>0</v>
      </c>
      <c r="K123" s="1" t="s">
        <v>282</v>
      </c>
      <c r="L123">
        <v>0</v>
      </c>
      <c r="M123">
        <v>0</v>
      </c>
      <c r="N123">
        <v>0</v>
      </c>
      <c r="O123">
        <v>0</v>
      </c>
      <c r="R123" s="20">
        <v>0</v>
      </c>
      <c r="S123" s="20">
        <v>100</v>
      </c>
      <c r="T123" s="20">
        <v>202002859</v>
      </c>
      <c r="U123" s="21" t="s">
        <v>41</v>
      </c>
      <c r="V123" s="21" t="s">
        <v>160</v>
      </c>
      <c r="W123" s="21" t="s">
        <v>171</v>
      </c>
    </row>
    <row r="124" spans="1:23" x14ac:dyDescent="0.25">
      <c r="A124">
        <v>202002755</v>
      </c>
      <c r="B124" s="1" t="s">
        <v>19</v>
      </c>
      <c r="C124" s="1" t="s">
        <v>58</v>
      </c>
      <c r="D124" s="1" t="s">
        <v>167</v>
      </c>
      <c r="E124" s="1" t="s">
        <v>169</v>
      </c>
      <c r="F124" s="1" t="s">
        <v>174</v>
      </c>
      <c r="G124">
        <v>14155</v>
      </c>
      <c r="H124">
        <v>3</v>
      </c>
      <c r="I124">
        <v>0</v>
      </c>
      <c r="J124">
        <v>0</v>
      </c>
      <c r="K124" s="1" t="s">
        <v>283</v>
      </c>
      <c r="L124">
        <v>0</v>
      </c>
      <c r="M124">
        <v>0</v>
      </c>
      <c r="N124">
        <v>0</v>
      </c>
      <c r="O124">
        <v>0</v>
      </c>
      <c r="R124" s="20">
        <v>45626281.968000002</v>
      </c>
      <c r="S124" s="20">
        <v>613.79999999999995</v>
      </c>
      <c r="T124" s="20">
        <v>202002860</v>
      </c>
      <c r="U124" s="21" t="s">
        <v>41</v>
      </c>
      <c r="V124" s="21" t="s">
        <v>161</v>
      </c>
      <c r="W124" s="21" t="s">
        <v>170</v>
      </c>
    </row>
    <row r="125" spans="1:23" x14ac:dyDescent="0.25">
      <c r="A125">
        <v>202002755</v>
      </c>
      <c r="B125" s="1" t="s">
        <v>19</v>
      </c>
      <c r="C125" s="1" t="s">
        <v>58</v>
      </c>
      <c r="D125" s="1" t="s">
        <v>167</v>
      </c>
      <c r="E125" s="1" t="s">
        <v>169</v>
      </c>
      <c r="F125" s="1" t="s">
        <v>174</v>
      </c>
      <c r="G125">
        <v>14695</v>
      </c>
      <c r="H125">
        <v>2</v>
      </c>
      <c r="I125">
        <v>0</v>
      </c>
      <c r="J125">
        <v>0</v>
      </c>
      <c r="K125" s="1" t="s">
        <v>284</v>
      </c>
      <c r="L125">
        <v>0</v>
      </c>
      <c r="M125">
        <v>0</v>
      </c>
      <c r="N125">
        <v>0</v>
      </c>
      <c r="O125">
        <v>0</v>
      </c>
      <c r="R125" s="20">
        <v>4483790.04</v>
      </c>
      <c r="S125" s="20">
        <v>250</v>
      </c>
      <c r="T125" s="20">
        <v>202002861</v>
      </c>
      <c r="U125" s="21" t="s">
        <v>41</v>
      </c>
      <c r="V125" s="21" t="s">
        <v>162</v>
      </c>
      <c r="W125" s="21" t="s">
        <v>170</v>
      </c>
    </row>
    <row r="126" spans="1:23" x14ac:dyDescent="0.25">
      <c r="A126">
        <v>202002755</v>
      </c>
      <c r="B126" s="1" t="s">
        <v>19</v>
      </c>
      <c r="C126" s="1" t="s">
        <v>58</v>
      </c>
      <c r="D126" s="1" t="s">
        <v>167</v>
      </c>
      <c r="E126" s="1" t="s">
        <v>169</v>
      </c>
      <c r="F126" s="1" t="s">
        <v>174</v>
      </c>
      <c r="G126">
        <v>1762</v>
      </c>
      <c r="H126">
        <v>2</v>
      </c>
      <c r="I126">
        <v>0</v>
      </c>
      <c r="J126">
        <v>0</v>
      </c>
      <c r="K126" s="1" t="s">
        <v>285</v>
      </c>
      <c r="L126">
        <v>0</v>
      </c>
      <c r="M126">
        <v>0</v>
      </c>
      <c r="N126">
        <v>0</v>
      </c>
      <c r="O126">
        <v>0</v>
      </c>
      <c r="R126" s="20">
        <v>353.596</v>
      </c>
      <c r="S126" s="20">
        <v>21.8</v>
      </c>
      <c r="T126" s="20">
        <v>202002862</v>
      </c>
      <c r="U126" s="21" t="s">
        <v>41</v>
      </c>
      <c r="V126" s="21" t="s">
        <v>163</v>
      </c>
      <c r="W126" s="21" t="s">
        <v>172</v>
      </c>
    </row>
    <row r="127" spans="1:23" x14ac:dyDescent="0.25">
      <c r="A127">
        <v>202002755</v>
      </c>
      <c r="B127" s="1" t="s">
        <v>19</v>
      </c>
      <c r="C127" s="1" t="s">
        <v>58</v>
      </c>
      <c r="D127" s="1" t="s">
        <v>167</v>
      </c>
      <c r="E127" s="1" t="s">
        <v>169</v>
      </c>
      <c r="F127" s="1" t="s">
        <v>174</v>
      </c>
      <c r="G127">
        <v>4630</v>
      </c>
      <c r="H127">
        <v>3</v>
      </c>
      <c r="I127">
        <v>0</v>
      </c>
      <c r="J127">
        <v>0</v>
      </c>
      <c r="K127" s="1" t="s">
        <v>286</v>
      </c>
      <c r="L127">
        <v>0</v>
      </c>
      <c r="M127">
        <v>0</v>
      </c>
      <c r="N127">
        <v>0</v>
      </c>
      <c r="O127">
        <v>0</v>
      </c>
      <c r="R127" s="20">
        <v>19889.8</v>
      </c>
      <c r="S127" s="20">
        <v>47</v>
      </c>
      <c r="T127" s="20">
        <v>202002863</v>
      </c>
      <c r="U127" s="21" t="s">
        <v>42</v>
      </c>
      <c r="V127" s="21" t="s">
        <v>165</v>
      </c>
      <c r="W127" s="21" t="s">
        <v>171</v>
      </c>
    </row>
    <row r="128" spans="1:23" x14ac:dyDescent="0.25">
      <c r="A128">
        <v>202002755</v>
      </c>
      <c r="B128" s="1" t="s">
        <v>19</v>
      </c>
      <c r="C128" s="1" t="s">
        <v>58</v>
      </c>
      <c r="D128" s="1" t="s">
        <v>167</v>
      </c>
      <c r="E128" s="1" t="s">
        <v>169</v>
      </c>
      <c r="F128" s="1" t="s">
        <v>174</v>
      </c>
      <c r="G128">
        <v>4527</v>
      </c>
      <c r="H128">
        <v>3</v>
      </c>
      <c r="I128">
        <v>0</v>
      </c>
      <c r="J128">
        <v>0</v>
      </c>
      <c r="K128" s="1" t="s">
        <v>287</v>
      </c>
      <c r="L128">
        <v>0</v>
      </c>
      <c r="M128">
        <v>0</v>
      </c>
      <c r="N128">
        <v>0</v>
      </c>
      <c r="O128">
        <v>0</v>
      </c>
      <c r="R128" s="20">
        <v>44659.93</v>
      </c>
      <c r="S128" s="20">
        <v>21</v>
      </c>
      <c r="T128" s="20">
        <v>202002864</v>
      </c>
      <c r="U128" s="21" t="s">
        <v>42</v>
      </c>
      <c r="V128" s="21" t="s">
        <v>166</v>
      </c>
      <c r="W128" s="21" t="s">
        <v>171</v>
      </c>
    </row>
    <row r="129" spans="1:15" x14ac:dyDescent="0.25">
      <c r="A129">
        <v>202002755</v>
      </c>
      <c r="B129" s="1" t="s">
        <v>19</v>
      </c>
      <c r="C129" s="1" t="s">
        <v>58</v>
      </c>
      <c r="D129" s="1" t="s">
        <v>167</v>
      </c>
      <c r="E129" s="1" t="s">
        <v>169</v>
      </c>
      <c r="F129" s="1" t="s">
        <v>174</v>
      </c>
      <c r="G129">
        <v>15410</v>
      </c>
      <c r="H129">
        <v>1</v>
      </c>
      <c r="I129">
        <v>0</v>
      </c>
      <c r="J129">
        <v>0</v>
      </c>
      <c r="K129" s="1" t="s">
        <v>288</v>
      </c>
      <c r="L129">
        <v>16</v>
      </c>
      <c r="M129">
        <v>0</v>
      </c>
      <c r="N129">
        <v>0</v>
      </c>
      <c r="O129">
        <v>0</v>
      </c>
    </row>
    <row r="130" spans="1:15" x14ac:dyDescent="0.25">
      <c r="A130">
        <v>202002755</v>
      </c>
      <c r="B130" s="1" t="s">
        <v>19</v>
      </c>
      <c r="C130" s="1" t="s">
        <v>58</v>
      </c>
      <c r="D130" s="1" t="s">
        <v>167</v>
      </c>
      <c r="E130" s="1" t="s">
        <v>169</v>
      </c>
      <c r="F130" s="1" t="s">
        <v>174</v>
      </c>
      <c r="G130">
        <v>15112</v>
      </c>
      <c r="H130">
        <v>1</v>
      </c>
      <c r="I130">
        <v>0</v>
      </c>
      <c r="J130">
        <v>0</v>
      </c>
      <c r="K130" s="1" t="s">
        <v>289</v>
      </c>
      <c r="L130">
        <v>16</v>
      </c>
      <c r="M130">
        <v>0</v>
      </c>
      <c r="N130">
        <v>0</v>
      </c>
      <c r="O130">
        <v>0</v>
      </c>
    </row>
    <row r="131" spans="1:15" x14ac:dyDescent="0.25">
      <c r="A131">
        <v>202002755</v>
      </c>
      <c r="B131" s="1" t="s">
        <v>19</v>
      </c>
      <c r="C131" s="1" t="s">
        <v>58</v>
      </c>
      <c r="D131" s="1" t="s">
        <v>167</v>
      </c>
      <c r="E131" s="1" t="s">
        <v>169</v>
      </c>
      <c r="F131" s="1" t="s">
        <v>174</v>
      </c>
      <c r="G131">
        <v>14719</v>
      </c>
      <c r="H131">
        <v>1</v>
      </c>
      <c r="I131">
        <v>0</v>
      </c>
      <c r="J131">
        <v>0</v>
      </c>
      <c r="K131" s="1" t="s">
        <v>290</v>
      </c>
      <c r="L131">
        <v>16</v>
      </c>
      <c r="M131">
        <v>0</v>
      </c>
      <c r="N131">
        <v>0</v>
      </c>
      <c r="O131">
        <v>0</v>
      </c>
    </row>
    <row r="132" spans="1:15" x14ac:dyDescent="0.25">
      <c r="A132">
        <v>202002755</v>
      </c>
      <c r="B132" s="1" t="s">
        <v>19</v>
      </c>
      <c r="C132" s="1" t="s">
        <v>58</v>
      </c>
      <c r="D132" s="1" t="s">
        <v>167</v>
      </c>
      <c r="E132" s="1" t="s">
        <v>169</v>
      </c>
      <c r="F132" s="1" t="s">
        <v>174</v>
      </c>
      <c r="G132">
        <v>1788</v>
      </c>
      <c r="H132">
        <v>2</v>
      </c>
      <c r="I132">
        <v>0</v>
      </c>
      <c r="J132">
        <v>0</v>
      </c>
      <c r="K132" s="1" t="s">
        <v>291</v>
      </c>
      <c r="L132">
        <v>16</v>
      </c>
      <c r="M132">
        <v>0</v>
      </c>
      <c r="N132">
        <v>0</v>
      </c>
      <c r="O132">
        <v>0</v>
      </c>
    </row>
    <row r="133" spans="1:15" x14ac:dyDescent="0.25">
      <c r="A133">
        <v>202002755</v>
      </c>
      <c r="B133" s="1" t="s">
        <v>19</v>
      </c>
      <c r="C133" s="1" t="s">
        <v>58</v>
      </c>
      <c r="D133" s="1" t="s">
        <v>167</v>
      </c>
      <c r="E133" s="1" t="s">
        <v>169</v>
      </c>
      <c r="F133" s="1" t="s">
        <v>174</v>
      </c>
      <c r="G133">
        <v>14152</v>
      </c>
      <c r="H133">
        <v>3</v>
      </c>
      <c r="I133">
        <v>0</v>
      </c>
      <c r="J133">
        <v>0</v>
      </c>
      <c r="K133" s="1" t="s">
        <v>292</v>
      </c>
      <c r="L133">
        <v>16</v>
      </c>
      <c r="M133">
        <v>0</v>
      </c>
      <c r="N133">
        <v>0</v>
      </c>
      <c r="O133">
        <v>0</v>
      </c>
    </row>
    <row r="134" spans="1:15" x14ac:dyDescent="0.25">
      <c r="A134">
        <v>202002755</v>
      </c>
      <c r="B134" s="1" t="s">
        <v>19</v>
      </c>
      <c r="C134" s="1" t="s">
        <v>58</v>
      </c>
      <c r="D134" s="1" t="s">
        <v>167</v>
      </c>
      <c r="E134" s="1" t="s">
        <v>169</v>
      </c>
      <c r="F134" s="1" t="s">
        <v>174</v>
      </c>
      <c r="G134">
        <v>3780</v>
      </c>
      <c r="H134">
        <v>0.5</v>
      </c>
      <c r="I134">
        <v>0</v>
      </c>
      <c r="J134">
        <v>0</v>
      </c>
      <c r="K134" s="1" t="s">
        <v>293</v>
      </c>
      <c r="L134">
        <v>0</v>
      </c>
      <c r="M134">
        <v>0</v>
      </c>
      <c r="N134">
        <v>0</v>
      </c>
      <c r="O134">
        <v>0</v>
      </c>
    </row>
    <row r="135" spans="1:15" x14ac:dyDescent="0.25">
      <c r="A135">
        <v>202002755</v>
      </c>
      <c r="B135" s="1" t="s">
        <v>19</v>
      </c>
      <c r="C135" s="1" t="s">
        <v>58</v>
      </c>
      <c r="D135" s="1" t="s">
        <v>167</v>
      </c>
      <c r="E135" s="1" t="s">
        <v>169</v>
      </c>
      <c r="F135" s="1" t="s">
        <v>174</v>
      </c>
      <c r="G135">
        <v>4628</v>
      </c>
      <c r="H135">
        <v>0.5</v>
      </c>
      <c r="I135">
        <v>0</v>
      </c>
      <c r="J135">
        <v>0</v>
      </c>
      <c r="K135" s="1" t="s">
        <v>294</v>
      </c>
      <c r="L135">
        <v>0</v>
      </c>
      <c r="M135">
        <v>0</v>
      </c>
      <c r="N135">
        <v>0</v>
      </c>
      <c r="O135">
        <v>0</v>
      </c>
    </row>
    <row r="136" spans="1:15" x14ac:dyDescent="0.25">
      <c r="A136">
        <v>202002755</v>
      </c>
      <c r="B136" s="1" t="s">
        <v>19</v>
      </c>
      <c r="C136" s="1" t="s">
        <v>58</v>
      </c>
      <c r="D136" s="1" t="s">
        <v>167</v>
      </c>
      <c r="E136" s="1" t="s">
        <v>169</v>
      </c>
      <c r="F136" s="1" t="s">
        <v>174</v>
      </c>
      <c r="G136">
        <v>20014</v>
      </c>
      <c r="H136">
        <v>2</v>
      </c>
      <c r="I136">
        <v>0</v>
      </c>
      <c r="J136">
        <v>0</v>
      </c>
      <c r="K136" s="1" t="s">
        <v>295</v>
      </c>
      <c r="L136">
        <v>0</v>
      </c>
      <c r="M136">
        <v>0</v>
      </c>
      <c r="N136">
        <v>0</v>
      </c>
      <c r="O136">
        <v>0</v>
      </c>
    </row>
    <row r="137" spans="1:15" x14ac:dyDescent="0.25">
      <c r="A137">
        <v>202002755</v>
      </c>
      <c r="B137" s="1" t="s">
        <v>19</v>
      </c>
      <c r="C137" s="1" t="s">
        <v>58</v>
      </c>
      <c r="D137" s="1" t="s">
        <v>167</v>
      </c>
      <c r="E137" s="1" t="s">
        <v>169</v>
      </c>
      <c r="F137" s="1" t="s">
        <v>174</v>
      </c>
      <c r="G137">
        <v>14912</v>
      </c>
      <c r="H137">
        <v>8</v>
      </c>
      <c r="I137">
        <v>0</v>
      </c>
      <c r="J137">
        <v>0</v>
      </c>
      <c r="K137" s="1" t="s">
        <v>296</v>
      </c>
      <c r="L137">
        <v>16</v>
      </c>
      <c r="M137">
        <v>0</v>
      </c>
      <c r="N137">
        <v>0</v>
      </c>
      <c r="O137">
        <v>0</v>
      </c>
    </row>
    <row r="138" spans="1:15" x14ac:dyDescent="0.25">
      <c r="A138">
        <v>202002755</v>
      </c>
      <c r="B138" s="1" t="s">
        <v>19</v>
      </c>
      <c r="C138" s="1" t="s">
        <v>58</v>
      </c>
      <c r="D138" s="1" t="s">
        <v>167</v>
      </c>
      <c r="E138" s="1" t="s">
        <v>169</v>
      </c>
      <c r="F138" s="1" t="s">
        <v>174</v>
      </c>
      <c r="G138">
        <v>14911</v>
      </c>
      <c r="H138">
        <v>8</v>
      </c>
      <c r="I138">
        <v>0</v>
      </c>
      <c r="J138">
        <v>0</v>
      </c>
      <c r="K138" s="1" t="s">
        <v>297</v>
      </c>
      <c r="L138">
        <v>16</v>
      </c>
      <c r="M138">
        <v>0</v>
      </c>
      <c r="N138">
        <v>0</v>
      </c>
      <c r="O138">
        <v>0</v>
      </c>
    </row>
    <row r="139" spans="1:15" x14ac:dyDescent="0.25">
      <c r="A139">
        <v>202002755</v>
      </c>
      <c r="B139" s="1" t="s">
        <v>19</v>
      </c>
      <c r="C139" s="1" t="s">
        <v>58</v>
      </c>
      <c r="D139" s="1" t="s">
        <v>167</v>
      </c>
      <c r="E139" s="1" t="s">
        <v>169</v>
      </c>
      <c r="F139" s="1" t="s">
        <v>174</v>
      </c>
      <c r="G139">
        <v>4513</v>
      </c>
      <c r="H139">
        <v>1</v>
      </c>
      <c r="I139">
        <v>0</v>
      </c>
      <c r="J139">
        <v>0</v>
      </c>
      <c r="K139" s="1" t="s">
        <v>298</v>
      </c>
      <c r="L139">
        <v>0</v>
      </c>
      <c r="M139">
        <v>0</v>
      </c>
      <c r="N139">
        <v>0</v>
      </c>
      <c r="O139">
        <v>0</v>
      </c>
    </row>
    <row r="140" spans="1:15" hidden="1" x14ac:dyDescent="0.25">
      <c r="A140">
        <v>202002756</v>
      </c>
      <c r="B140" s="1" t="s">
        <v>19</v>
      </c>
      <c r="C140" s="1" t="s">
        <v>59</v>
      </c>
      <c r="D140" s="1" t="s">
        <v>167</v>
      </c>
      <c r="E140" s="1" t="s">
        <v>169</v>
      </c>
      <c r="F140" s="1" t="s">
        <v>170</v>
      </c>
      <c r="G140">
        <v>1887</v>
      </c>
      <c r="H140">
        <v>12.6</v>
      </c>
      <c r="I140">
        <v>469882.33</v>
      </c>
      <c r="J140">
        <v>5920517.358</v>
      </c>
      <c r="K140" s="1" t="s">
        <v>192</v>
      </c>
      <c r="L140">
        <v>0</v>
      </c>
      <c r="M140">
        <v>0</v>
      </c>
      <c r="N140">
        <v>0</v>
      </c>
      <c r="O140">
        <v>5920517.358</v>
      </c>
    </row>
    <row r="141" spans="1:15" hidden="1" x14ac:dyDescent="0.25">
      <c r="A141">
        <v>202002756</v>
      </c>
      <c r="B141" s="1" t="s">
        <v>19</v>
      </c>
      <c r="C141" s="1" t="s">
        <v>59</v>
      </c>
      <c r="D141" s="1" t="s">
        <v>167</v>
      </c>
      <c r="E141" s="1" t="s">
        <v>169</v>
      </c>
      <c r="F141" s="1" t="s">
        <v>170</v>
      </c>
      <c r="G141">
        <v>1947</v>
      </c>
      <c r="H141">
        <v>28.2</v>
      </c>
      <c r="I141">
        <v>469882.33</v>
      </c>
      <c r="J141">
        <v>13250681.706</v>
      </c>
      <c r="K141" s="1" t="s">
        <v>191</v>
      </c>
      <c r="L141">
        <v>0</v>
      </c>
      <c r="M141">
        <v>0</v>
      </c>
      <c r="N141">
        <v>0</v>
      </c>
      <c r="O141">
        <v>13250681.706</v>
      </c>
    </row>
    <row r="142" spans="1:15" hidden="1" x14ac:dyDescent="0.25">
      <c r="A142">
        <v>202002756</v>
      </c>
      <c r="B142" s="1" t="s">
        <v>19</v>
      </c>
      <c r="C142" s="1" t="s">
        <v>59</v>
      </c>
      <c r="D142" s="1" t="s">
        <v>167</v>
      </c>
      <c r="E142" s="1" t="s">
        <v>169</v>
      </c>
      <c r="F142" s="1" t="s">
        <v>170</v>
      </c>
      <c r="G142">
        <v>1987</v>
      </c>
      <c r="H142">
        <v>36.200000000000003</v>
      </c>
      <c r="I142">
        <v>0</v>
      </c>
      <c r="J142">
        <v>0</v>
      </c>
      <c r="K142" s="1" t="s">
        <v>193</v>
      </c>
      <c r="L142">
        <v>0</v>
      </c>
      <c r="M142">
        <v>0</v>
      </c>
      <c r="N142">
        <v>0</v>
      </c>
      <c r="O142">
        <v>0</v>
      </c>
    </row>
    <row r="143" spans="1:15" hidden="1" x14ac:dyDescent="0.25">
      <c r="A143">
        <v>202002756</v>
      </c>
      <c r="B143" s="1" t="s">
        <v>19</v>
      </c>
      <c r="C143" s="1" t="s">
        <v>59</v>
      </c>
      <c r="D143" s="1" t="s">
        <v>167</v>
      </c>
      <c r="E143" s="1" t="s">
        <v>169</v>
      </c>
      <c r="F143" s="1" t="s">
        <v>170</v>
      </c>
      <c r="G143">
        <v>1852</v>
      </c>
      <c r="H143">
        <v>34.4</v>
      </c>
      <c r="I143">
        <v>0</v>
      </c>
      <c r="J143">
        <v>0</v>
      </c>
      <c r="K143" s="1" t="s">
        <v>187</v>
      </c>
      <c r="L143">
        <v>0</v>
      </c>
      <c r="M143">
        <v>0</v>
      </c>
      <c r="N143">
        <v>0</v>
      </c>
      <c r="O143">
        <v>0</v>
      </c>
    </row>
    <row r="144" spans="1:15" hidden="1" x14ac:dyDescent="0.25">
      <c r="A144">
        <v>202002756</v>
      </c>
      <c r="B144" s="1" t="s">
        <v>19</v>
      </c>
      <c r="C144" s="1" t="s">
        <v>59</v>
      </c>
      <c r="D144" s="1" t="s">
        <v>167</v>
      </c>
      <c r="E144" s="1" t="s">
        <v>169</v>
      </c>
      <c r="F144" s="1" t="s">
        <v>170</v>
      </c>
      <c r="G144">
        <v>1986</v>
      </c>
      <c r="H144">
        <v>17.399999999999999</v>
      </c>
      <c r="I144">
        <v>201378.13</v>
      </c>
      <c r="J144">
        <v>3503979.4619999998</v>
      </c>
      <c r="K144" s="1" t="s">
        <v>299</v>
      </c>
      <c r="L144">
        <v>0</v>
      </c>
      <c r="M144">
        <v>0</v>
      </c>
      <c r="N144">
        <v>0</v>
      </c>
      <c r="O144">
        <v>3503979.4619999998</v>
      </c>
    </row>
    <row r="145" spans="1:15" hidden="1" x14ac:dyDescent="0.25">
      <c r="A145">
        <v>202002756</v>
      </c>
      <c r="B145" s="1" t="s">
        <v>19</v>
      </c>
      <c r="C145" s="1" t="s">
        <v>59</v>
      </c>
      <c r="D145" s="1" t="s">
        <v>167</v>
      </c>
      <c r="E145" s="1" t="s">
        <v>169</v>
      </c>
      <c r="F145" s="1" t="s">
        <v>170</v>
      </c>
      <c r="G145">
        <v>1973</v>
      </c>
      <c r="H145">
        <v>22.6</v>
      </c>
      <c r="I145">
        <v>40.49</v>
      </c>
      <c r="J145">
        <v>915.07399999999996</v>
      </c>
      <c r="K145" s="1" t="s">
        <v>196</v>
      </c>
      <c r="L145">
        <v>0</v>
      </c>
      <c r="M145">
        <v>0</v>
      </c>
      <c r="N145">
        <v>0</v>
      </c>
      <c r="O145">
        <v>915.07399999999996</v>
      </c>
    </row>
    <row r="146" spans="1:15" hidden="1" x14ac:dyDescent="0.25">
      <c r="A146">
        <v>202002756</v>
      </c>
      <c r="B146" s="1" t="s">
        <v>19</v>
      </c>
      <c r="C146" s="1" t="s">
        <v>59</v>
      </c>
      <c r="D146" s="1" t="s">
        <v>167</v>
      </c>
      <c r="E146" s="1" t="s">
        <v>169</v>
      </c>
      <c r="F146" s="1" t="s">
        <v>170</v>
      </c>
      <c r="G146">
        <v>5149</v>
      </c>
      <c r="H146">
        <v>20.6</v>
      </c>
      <c r="I146">
        <v>671511.3</v>
      </c>
      <c r="J146">
        <v>13833132.779999999</v>
      </c>
      <c r="K146" s="1" t="s">
        <v>189</v>
      </c>
      <c r="L146">
        <v>0</v>
      </c>
      <c r="M146">
        <v>0</v>
      </c>
      <c r="N146">
        <v>0</v>
      </c>
      <c r="O146">
        <v>13833132.779999999</v>
      </c>
    </row>
    <row r="147" spans="1:15" hidden="1" x14ac:dyDescent="0.25">
      <c r="A147">
        <v>202002756</v>
      </c>
      <c r="B147" s="1" t="s">
        <v>19</v>
      </c>
      <c r="C147" s="1" t="s">
        <v>59</v>
      </c>
      <c r="D147" s="1" t="s">
        <v>167</v>
      </c>
      <c r="E147" s="1" t="s">
        <v>169</v>
      </c>
      <c r="F147" s="1" t="s">
        <v>170</v>
      </c>
      <c r="G147">
        <v>5148</v>
      </c>
      <c r="H147">
        <v>21.4</v>
      </c>
      <c r="I147">
        <v>8.34</v>
      </c>
      <c r="J147">
        <v>178.476</v>
      </c>
      <c r="K147" s="1" t="s">
        <v>190</v>
      </c>
      <c r="L147">
        <v>0</v>
      </c>
      <c r="M147">
        <v>0</v>
      </c>
      <c r="N147">
        <v>0</v>
      </c>
      <c r="O147">
        <v>178.476</v>
      </c>
    </row>
    <row r="148" spans="1:15" x14ac:dyDescent="0.25">
      <c r="A148">
        <v>202002757</v>
      </c>
      <c r="B148" s="1" t="s">
        <v>19</v>
      </c>
      <c r="C148" s="1" t="s">
        <v>60</v>
      </c>
      <c r="D148" s="1" t="s">
        <v>167</v>
      </c>
      <c r="E148" s="1" t="s">
        <v>169</v>
      </c>
      <c r="F148" s="1" t="s">
        <v>174</v>
      </c>
      <c r="G148">
        <v>308</v>
      </c>
      <c r="H148">
        <v>6</v>
      </c>
      <c r="I148">
        <v>5.52</v>
      </c>
      <c r="J148">
        <v>33.119999999999997</v>
      </c>
      <c r="K148" s="1" t="s">
        <v>300</v>
      </c>
      <c r="L148">
        <v>16</v>
      </c>
      <c r="M148">
        <v>0</v>
      </c>
      <c r="N148">
        <v>0</v>
      </c>
      <c r="O148">
        <v>33.119999999999997</v>
      </c>
    </row>
    <row r="149" spans="1:15" x14ac:dyDescent="0.25">
      <c r="A149">
        <v>202002757</v>
      </c>
      <c r="B149" s="1" t="s">
        <v>19</v>
      </c>
      <c r="C149" s="1" t="s">
        <v>60</v>
      </c>
      <c r="D149" s="1" t="s">
        <v>167</v>
      </c>
      <c r="E149" s="1" t="s">
        <v>169</v>
      </c>
      <c r="F149" s="1" t="s">
        <v>174</v>
      </c>
      <c r="G149">
        <v>22915</v>
      </c>
      <c r="H149">
        <v>8</v>
      </c>
      <c r="I149">
        <v>0</v>
      </c>
      <c r="J149">
        <v>0</v>
      </c>
      <c r="K149" s="1" t="s">
        <v>301</v>
      </c>
      <c r="L149">
        <v>16</v>
      </c>
      <c r="M149">
        <v>0</v>
      </c>
      <c r="N149">
        <v>0</v>
      </c>
      <c r="O149">
        <v>0</v>
      </c>
    </row>
    <row r="150" spans="1:15" x14ac:dyDescent="0.25">
      <c r="A150">
        <v>202002757</v>
      </c>
      <c r="B150" s="1" t="s">
        <v>19</v>
      </c>
      <c r="C150" s="1" t="s">
        <v>60</v>
      </c>
      <c r="D150" s="1" t="s">
        <v>167</v>
      </c>
      <c r="E150" s="1" t="s">
        <v>169</v>
      </c>
      <c r="F150" s="1" t="s">
        <v>174</v>
      </c>
      <c r="G150">
        <v>14542</v>
      </c>
      <c r="H150">
        <v>2</v>
      </c>
      <c r="I150">
        <v>0</v>
      </c>
      <c r="J150">
        <v>0</v>
      </c>
      <c r="K150" s="1" t="s">
        <v>302</v>
      </c>
      <c r="L150">
        <v>16</v>
      </c>
      <c r="M150">
        <v>0</v>
      </c>
      <c r="N150">
        <v>0</v>
      </c>
      <c r="O150">
        <v>0</v>
      </c>
    </row>
    <row r="151" spans="1:15" x14ac:dyDescent="0.25">
      <c r="A151">
        <v>202002757</v>
      </c>
      <c r="B151" s="1" t="s">
        <v>19</v>
      </c>
      <c r="C151" s="1" t="s">
        <v>60</v>
      </c>
      <c r="D151" s="1" t="s">
        <v>167</v>
      </c>
      <c r="E151" s="1" t="s">
        <v>169</v>
      </c>
      <c r="F151" s="1" t="s">
        <v>174</v>
      </c>
      <c r="G151">
        <v>21805</v>
      </c>
      <c r="H151">
        <v>3</v>
      </c>
      <c r="I151">
        <v>0</v>
      </c>
      <c r="J151">
        <v>0</v>
      </c>
      <c r="K151" s="1" t="s">
        <v>303</v>
      </c>
      <c r="L151">
        <v>16</v>
      </c>
      <c r="M151">
        <v>0</v>
      </c>
      <c r="N151">
        <v>0</v>
      </c>
      <c r="O151">
        <v>0</v>
      </c>
    </row>
    <row r="152" spans="1:15" x14ac:dyDescent="0.25">
      <c r="A152">
        <v>202002757</v>
      </c>
      <c r="B152" s="1" t="s">
        <v>19</v>
      </c>
      <c r="C152" s="1" t="s">
        <v>60</v>
      </c>
      <c r="D152" s="1" t="s">
        <v>167</v>
      </c>
      <c r="E152" s="1" t="s">
        <v>169</v>
      </c>
      <c r="F152" s="1" t="s">
        <v>174</v>
      </c>
      <c r="G152">
        <v>21510</v>
      </c>
      <c r="H152">
        <v>4</v>
      </c>
      <c r="I152">
        <v>0</v>
      </c>
      <c r="J152">
        <v>0</v>
      </c>
      <c r="K152" s="1" t="s">
        <v>304</v>
      </c>
      <c r="L152">
        <v>16</v>
      </c>
      <c r="M152">
        <v>0</v>
      </c>
      <c r="N152">
        <v>0</v>
      </c>
      <c r="O152">
        <v>0</v>
      </c>
    </row>
    <row r="153" spans="1:15" x14ac:dyDescent="0.25">
      <c r="A153">
        <v>202002757</v>
      </c>
      <c r="B153" s="1" t="s">
        <v>19</v>
      </c>
      <c r="C153" s="1" t="s">
        <v>60</v>
      </c>
      <c r="D153" s="1" t="s">
        <v>167</v>
      </c>
      <c r="E153" s="1" t="s">
        <v>169</v>
      </c>
      <c r="F153" s="1" t="s">
        <v>174</v>
      </c>
      <c r="G153">
        <v>14201</v>
      </c>
      <c r="H153">
        <v>12</v>
      </c>
      <c r="I153">
        <v>0</v>
      </c>
      <c r="J153">
        <v>0</v>
      </c>
      <c r="K153" s="1" t="s">
        <v>305</v>
      </c>
      <c r="L153">
        <v>16</v>
      </c>
      <c r="M153">
        <v>0</v>
      </c>
      <c r="N153">
        <v>0</v>
      </c>
      <c r="O153">
        <v>0</v>
      </c>
    </row>
    <row r="154" spans="1:15" x14ac:dyDescent="0.25">
      <c r="A154">
        <v>202002757</v>
      </c>
      <c r="B154" s="1" t="s">
        <v>19</v>
      </c>
      <c r="C154" s="1" t="s">
        <v>60</v>
      </c>
      <c r="D154" s="1" t="s">
        <v>167</v>
      </c>
      <c r="E154" s="1" t="s">
        <v>169</v>
      </c>
      <c r="F154" s="1" t="s">
        <v>174</v>
      </c>
      <c r="G154">
        <v>23175</v>
      </c>
      <c r="H154">
        <v>6</v>
      </c>
      <c r="I154">
        <v>0</v>
      </c>
      <c r="J154">
        <v>0</v>
      </c>
      <c r="K154" s="1" t="s">
        <v>306</v>
      </c>
      <c r="L154">
        <v>16</v>
      </c>
      <c r="M154">
        <v>0</v>
      </c>
      <c r="N154">
        <v>0</v>
      </c>
      <c r="O154">
        <v>0</v>
      </c>
    </row>
    <row r="155" spans="1:15" x14ac:dyDescent="0.25">
      <c r="A155">
        <v>202002757</v>
      </c>
      <c r="B155" s="1" t="s">
        <v>19</v>
      </c>
      <c r="C155" s="1" t="s">
        <v>60</v>
      </c>
      <c r="D155" s="1" t="s">
        <v>167</v>
      </c>
      <c r="E155" s="1" t="s">
        <v>169</v>
      </c>
      <c r="F155" s="1" t="s">
        <v>174</v>
      </c>
      <c r="G155">
        <v>21511</v>
      </c>
      <c r="H155">
        <v>6</v>
      </c>
      <c r="I155">
        <v>0</v>
      </c>
      <c r="J155">
        <v>0</v>
      </c>
      <c r="K155" s="1" t="s">
        <v>307</v>
      </c>
      <c r="L155">
        <v>16</v>
      </c>
      <c r="M155">
        <v>0</v>
      </c>
      <c r="N155">
        <v>0</v>
      </c>
      <c r="O155">
        <v>0</v>
      </c>
    </row>
    <row r="156" spans="1:15" x14ac:dyDescent="0.25">
      <c r="A156">
        <v>202002757</v>
      </c>
      <c r="B156" s="1" t="s">
        <v>19</v>
      </c>
      <c r="C156" s="1" t="s">
        <v>60</v>
      </c>
      <c r="D156" s="1" t="s">
        <v>167</v>
      </c>
      <c r="E156" s="1" t="s">
        <v>169</v>
      </c>
      <c r="F156" s="1" t="s">
        <v>174</v>
      </c>
      <c r="G156">
        <v>21902</v>
      </c>
      <c r="H156">
        <v>2</v>
      </c>
      <c r="I156">
        <v>0</v>
      </c>
      <c r="J156">
        <v>0</v>
      </c>
      <c r="K156" s="1" t="s">
        <v>308</v>
      </c>
      <c r="L156">
        <v>16</v>
      </c>
      <c r="M156">
        <v>0</v>
      </c>
      <c r="N156">
        <v>0</v>
      </c>
      <c r="O156">
        <v>0</v>
      </c>
    </row>
    <row r="157" spans="1:15" x14ac:dyDescent="0.25">
      <c r="A157">
        <v>202002757</v>
      </c>
      <c r="B157" s="1" t="s">
        <v>19</v>
      </c>
      <c r="C157" s="1" t="s">
        <v>60</v>
      </c>
      <c r="D157" s="1" t="s">
        <v>167</v>
      </c>
      <c r="E157" s="1" t="s">
        <v>169</v>
      </c>
      <c r="F157" s="1" t="s">
        <v>174</v>
      </c>
      <c r="G157">
        <v>21036</v>
      </c>
      <c r="H157">
        <v>1</v>
      </c>
      <c r="I157">
        <v>0</v>
      </c>
      <c r="J157">
        <v>0</v>
      </c>
      <c r="K157" s="1" t="s">
        <v>309</v>
      </c>
      <c r="L157">
        <v>16</v>
      </c>
      <c r="M157">
        <v>0</v>
      </c>
      <c r="N157">
        <v>0</v>
      </c>
      <c r="O157">
        <v>0</v>
      </c>
    </row>
    <row r="158" spans="1:15" x14ac:dyDescent="0.25">
      <c r="A158">
        <v>202002757</v>
      </c>
      <c r="B158" s="1" t="s">
        <v>19</v>
      </c>
      <c r="C158" s="1" t="s">
        <v>60</v>
      </c>
      <c r="D158" s="1" t="s">
        <v>167</v>
      </c>
      <c r="E158" s="1" t="s">
        <v>169</v>
      </c>
      <c r="F158" s="1" t="s">
        <v>174</v>
      </c>
      <c r="G158">
        <v>21265</v>
      </c>
      <c r="H158">
        <v>1</v>
      </c>
      <c r="I158">
        <v>0</v>
      </c>
      <c r="J158">
        <v>0</v>
      </c>
      <c r="K158" s="1" t="s">
        <v>310</v>
      </c>
      <c r="L158">
        <v>16</v>
      </c>
      <c r="M158">
        <v>0</v>
      </c>
      <c r="N158">
        <v>0</v>
      </c>
      <c r="O158">
        <v>0</v>
      </c>
    </row>
    <row r="159" spans="1:15" x14ac:dyDescent="0.25">
      <c r="A159">
        <v>202002757</v>
      </c>
      <c r="B159" s="1" t="s">
        <v>19</v>
      </c>
      <c r="C159" s="1" t="s">
        <v>60</v>
      </c>
      <c r="D159" s="1" t="s">
        <v>167</v>
      </c>
      <c r="E159" s="1" t="s">
        <v>169</v>
      </c>
      <c r="F159" s="1" t="s">
        <v>174</v>
      </c>
      <c r="G159">
        <v>23160</v>
      </c>
      <c r="H159">
        <v>2</v>
      </c>
      <c r="I159">
        <v>0</v>
      </c>
      <c r="J159">
        <v>0</v>
      </c>
      <c r="K159" s="1" t="s">
        <v>311</v>
      </c>
      <c r="L159">
        <v>16</v>
      </c>
      <c r="M159">
        <v>0</v>
      </c>
      <c r="N159">
        <v>0</v>
      </c>
      <c r="O159">
        <v>0</v>
      </c>
    </row>
    <row r="160" spans="1:15" x14ac:dyDescent="0.25">
      <c r="A160">
        <v>202002757</v>
      </c>
      <c r="B160" s="1" t="s">
        <v>19</v>
      </c>
      <c r="C160" s="1" t="s">
        <v>60</v>
      </c>
      <c r="D160" s="1" t="s">
        <v>167</v>
      </c>
      <c r="E160" s="1" t="s">
        <v>169</v>
      </c>
      <c r="F160" s="1" t="s">
        <v>174</v>
      </c>
      <c r="G160">
        <v>23176</v>
      </c>
      <c r="H160">
        <v>6</v>
      </c>
      <c r="I160">
        <v>0</v>
      </c>
      <c r="J160">
        <v>0</v>
      </c>
      <c r="K160" s="1" t="s">
        <v>312</v>
      </c>
      <c r="L160">
        <v>16</v>
      </c>
      <c r="M160">
        <v>0</v>
      </c>
      <c r="N160">
        <v>0</v>
      </c>
      <c r="O160">
        <v>0</v>
      </c>
    </row>
    <row r="161" spans="1:15" x14ac:dyDescent="0.25">
      <c r="A161">
        <v>202002757</v>
      </c>
      <c r="B161" s="1" t="s">
        <v>19</v>
      </c>
      <c r="C161" s="1" t="s">
        <v>60</v>
      </c>
      <c r="D161" s="1" t="s">
        <v>167</v>
      </c>
      <c r="E161" s="1" t="s">
        <v>169</v>
      </c>
      <c r="F161" s="1" t="s">
        <v>174</v>
      </c>
      <c r="G161">
        <v>22407</v>
      </c>
      <c r="H161">
        <v>6</v>
      </c>
      <c r="I161">
        <v>0</v>
      </c>
      <c r="J161">
        <v>0</v>
      </c>
      <c r="K161" s="1" t="s">
        <v>313</v>
      </c>
      <c r="L161">
        <v>16</v>
      </c>
      <c r="M161">
        <v>0</v>
      </c>
      <c r="N161">
        <v>0</v>
      </c>
      <c r="O161">
        <v>0</v>
      </c>
    </row>
    <row r="162" spans="1:15" hidden="1" x14ac:dyDescent="0.25">
      <c r="A162">
        <v>202002758</v>
      </c>
      <c r="B162" s="1" t="s">
        <v>19</v>
      </c>
      <c r="C162" s="1" t="s">
        <v>61</v>
      </c>
      <c r="D162" s="1" t="s">
        <v>167</v>
      </c>
      <c r="E162" s="1" t="s">
        <v>169</v>
      </c>
      <c r="F162" s="1" t="s">
        <v>170</v>
      </c>
      <c r="G162">
        <v>10238</v>
      </c>
      <c r="H162">
        <v>6</v>
      </c>
      <c r="I162">
        <v>0</v>
      </c>
      <c r="J162">
        <v>0</v>
      </c>
      <c r="K162" s="1" t="s">
        <v>314</v>
      </c>
      <c r="L162">
        <v>0</v>
      </c>
      <c r="M162">
        <v>0</v>
      </c>
      <c r="N162">
        <v>0</v>
      </c>
      <c r="O162">
        <v>0</v>
      </c>
    </row>
    <row r="163" spans="1:15" hidden="1" x14ac:dyDescent="0.25">
      <c r="A163">
        <v>202002758</v>
      </c>
      <c r="B163" s="1" t="s">
        <v>19</v>
      </c>
      <c r="C163" s="1" t="s">
        <v>61</v>
      </c>
      <c r="D163" s="1" t="s">
        <v>167</v>
      </c>
      <c r="E163" s="1" t="s">
        <v>169</v>
      </c>
      <c r="F163" s="1" t="s">
        <v>170</v>
      </c>
      <c r="G163">
        <v>20034</v>
      </c>
      <c r="H163">
        <v>12</v>
      </c>
      <c r="I163">
        <v>0</v>
      </c>
      <c r="J163">
        <v>0</v>
      </c>
      <c r="K163" s="1" t="s">
        <v>224</v>
      </c>
      <c r="L163">
        <v>0</v>
      </c>
      <c r="M163">
        <v>0</v>
      </c>
      <c r="N163">
        <v>0</v>
      </c>
      <c r="O163">
        <v>0</v>
      </c>
    </row>
    <row r="164" spans="1:15" hidden="1" x14ac:dyDescent="0.25">
      <c r="A164">
        <v>202002758</v>
      </c>
      <c r="B164" s="1" t="s">
        <v>19</v>
      </c>
      <c r="C164" s="1" t="s">
        <v>61</v>
      </c>
      <c r="D164" s="1" t="s">
        <v>167</v>
      </c>
      <c r="E164" s="1" t="s">
        <v>169</v>
      </c>
      <c r="F164" s="1" t="s">
        <v>170</v>
      </c>
      <c r="G164">
        <v>9831</v>
      </c>
      <c r="H164">
        <v>14</v>
      </c>
      <c r="I164">
        <v>0.14000000000000001</v>
      </c>
      <c r="J164">
        <v>1.96</v>
      </c>
      <c r="K164" s="1" t="s">
        <v>315</v>
      </c>
      <c r="L164">
        <v>16</v>
      </c>
      <c r="M164">
        <v>0</v>
      </c>
      <c r="N164">
        <v>0</v>
      </c>
      <c r="O164">
        <v>1.96</v>
      </c>
    </row>
    <row r="165" spans="1:15" hidden="1" x14ac:dyDescent="0.25">
      <c r="A165">
        <v>202002758</v>
      </c>
      <c r="B165" s="1" t="s">
        <v>19</v>
      </c>
      <c r="C165" s="1" t="s">
        <v>61</v>
      </c>
      <c r="D165" s="1" t="s">
        <v>167</v>
      </c>
      <c r="E165" s="1" t="s">
        <v>169</v>
      </c>
      <c r="F165" s="1" t="s">
        <v>170</v>
      </c>
      <c r="G165">
        <v>9704</v>
      </c>
      <c r="H165">
        <v>14</v>
      </c>
      <c r="I165">
        <v>0.09</v>
      </c>
      <c r="J165">
        <v>1.26</v>
      </c>
      <c r="K165" s="1" t="s">
        <v>316</v>
      </c>
      <c r="L165">
        <v>16</v>
      </c>
      <c r="M165">
        <v>0</v>
      </c>
      <c r="N165">
        <v>0</v>
      </c>
      <c r="O165">
        <v>1.26</v>
      </c>
    </row>
    <row r="166" spans="1:15" hidden="1" x14ac:dyDescent="0.25">
      <c r="A166">
        <v>202002758</v>
      </c>
      <c r="B166" s="1" t="s">
        <v>19</v>
      </c>
      <c r="C166" s="1" t="s">
        <v>61</v>
      </c>
      <c r="D166" s="1" t="s">
        <v>167</v>
      </c>
      <c r="E166" s="1" t="s">
        <v>169</v>
      </c>
      <c r="F166" s="1" t="s">
        <v>170</v>
      </c>
      <c r="G166">
        <v>10331</v>
      </c>
      <c r="H166">
        <v>14</v>
      </c>
      <c r="I166">
        <v>0</v>
      </c>
      <c r="J166">
        <v>0</v>
      </c>
      <c r="K166" s="1" t="s">
        <v>317</v>
      </c>
      <c r="L166">
        <v>16</v>
      </c>
      <c r="M166">
        <v>0</v>
      </c>
      <c r="N166">
        <v>0</v>
      </c>
      <c r="O166">
        <v>0</v>
      </c>
    </row>
    <row r="167" spans="1:15" hidden="1" x14ac:dyDescent="0.25">
      <c r="A167">
        <v>202002758</v>
      </c>
      <c r="B167" s="1" t="s">
        <v>19</v>
      </c>
      <c r="C167" s="1" t="s">
        <v>61</v>
      </c>
      <c r="D167" s="1" t="s">
        <v>167</v>
      </c>
      <c r="E167" s="1" t="s">
        <v>169</v>
      </c>
      <c r="F167" s="1" t="s">
        <v>170</v>
      </c>
      <c r="G167">
        <v>14039</v>
      </c>
      <c r="H167">
        <v>14</v>
      </c>
      <c r="I167">
        <v>0</v>
      </c>
      <c r="J167">
        <v>0</v>
      </c>
      <c r="K167" s="1" t="s">
        <v>318</v>
      </c>
      <c r="L167">
        <v>16</v>
      </c>
      <c r="M167">
        <v>0</v>
      </c>
      <c r="N167">
        <v>0</v>
      </c>
      <c r="O167">
        <v>0</v>
      </c>
    </row>
    <row r="168" spans="1:15" hidden="1" x14ac:dyDescent="0.25">
      <c r="A168">
        <v>202002758</v>
      </c>
      <c r="B168" s="1" t="s">
        <v>19</v>
      </c>
      <c r="C168" s="1" t="s">
        <v>61</v>
      </c>
      <c r="D168" s="1" t="s">
        <v>167</v>
      </c>
      <c r="E168" s="1" t="s">
        <v>169</v>
      </c>
      <c r="F168" s="1" t="s">
        <v>170</v>
      </c>
      <c r="G168">
        <v>9100</v>
      </c>
      <c r="H168">
        <v>12</v>
      </c>
      <c r="I168">
        <v>0.32</v>
      </c>
      <c r="J168">
        <v>3.84</v>
      </c>
      <c r="K168" s="1" t="s">
        <v>226</v>
      </c>
      <c r="L168">
        <v>16</v>
      </c>
      <c r="M168">
        <v>0</v>
      </c>
      <c r="N168">
        <v>0</v>
      </c>
      <c r="O168">
        <v>3.84</v>
      </c>
    </row>
    <row r="169" spans="1:15" hidden="1" x14ac:dyDescent="0.25">
      <c r="A169">
        <v>202002758</v>
      </c>
      <c r="B169" s="1" t="s">
        <v>19</v>
      </c>
      <c r="C169" s="1" t="s">
        <v>61</v>
      </c>
      <c r="D169" s="1" t="s">
        <v>167</v>
      </c>
      <c r="E169" s="1" t="s">
        <v>169</v>
      </c>
      <c r="F169" s="1" t="s">
        <v>170</v>
      </c>
      <c r="G169">
        <v>823</v>
      </c>
      <c r="H169">
        <v>8</v>
      </c>
      <c r="I169">
        <v>0.68</v>
      </c>
      <c r="J169">
        <v>5.44</v>
      </c>
      <c r="K169" s="1" t="s">
        <v>319</v>
      </c>
      <c r="L169">
        <v>16</v>
      </c>
      <c r="M169">
        <v>0</v>
      </c>
      <c r="N169">
        <v>0</v>
      </c>
      <c r="O169">
        <v>5.44</v>
      </c>
    </row>
    <row r="170" spans="1:15" hidden="1" x14ac:dyDescent="0.25">
      <c r="A170">
        <v>202002758</v>
      </c>
      <c r="B170" s="1" t="s">
        <v>19</v>
      </c>
      <c r="C170" s="1" t="s">
        <v>61</v>
      </c>
      <c r="D170" s="1" t="s">
        <v>167</v>
      </c>
      <c r="E170" s="1" t="s">
        <v>169</v>
      </c>
      <c r="F170" s="1" t="s">
        <v>170</v>
      </c>
      <c r="G170">
        <v>1293</v>
      </c>
      <c r="H170">
        <v>24</v>
      </c>
      <c r="I170">
        <v>0.55000000000000004</v>
      </c>
      <c r="J170">
        <v>13.2</v>
      </c>
      <c r="K170" s="1" t="s">
        <v>320</v>
      </c>
      <c r="L170">
        <v>16</v>
      </c>
      <c r="M170">
        <v>0</v>
      </c>
      <c r="N170">
        <v>0</v>
      </c>
      <c r="O170">
        <v>13.2</v>
      </c>
    </row>
    <row r="171" spans="1:15" hidden="1" x14ac:dyDescent="0.25">
      <c r="A171">
        <v>202002758</v>
      </c>
      <c r="B171" s="1" t="s">
        <v>19</v>
      </c>
      <c r="C171" s="1" t="s">
        <v>61</v>
      </c>
      <c r="D171" s="1" t="s">
        <v>167</v>
      </c>
      <c r="E171" s="1" t="s">
        <v>169</v>
      </c>
      <c r="F171" s="1" t="s">
        <v>170</v>
      </c>
      <c r="G171">
        <v>5864</v>
      </c>
      <c r="H171">
        <v>12</v>
      </c>
      <c r="I171">
        <v>658099.19999999995</v>
      </c>
      <c r="J171">
        <v>7897190.4000000004</v>
      </c>
      <c r="K171" s="1" t="s">
        <v>321</v>
      </c>
      <c r="L171">
        <v>0</v>
      </c>
      <c r="M171">
        <v>0</v>
      </c>
      <c r="N171">
        <v>0</v>
      </c>
      <c r="O171">
        <v>7897190.4000000004</v>
      </c>
    </row>
    <row r="172" spans="1:15" hidden="1" x14ac:dyDescent="0.25">
      <c r="A172">
        <v>202002758</v>
      </c>
      <c r="B172" s="1" t="s">
        <v>19</v>
      </c>
      <c r="C172" s="1" t="s">
        <v>61</v>
      </c>
      <c r="D172" s="1" t="s">
        <v>167</v>
      </c>
      <c r="E172" s="1" t="s">
        <v>169</v>
      </c>
      <c r="F172" s="1" t="s">
        <v>170</v>
      </c>
      <c r="G172">
        <v>15249</v>
      </c>
      <c r="H172">
        <v>12</v>
      </c>
      <c r="I172">
        <v>0</v>
      </c>
      <c r="J172">
        <v>0</v>
      </c>
      <c r="K172" s="1" t="s">
        <v>322</v>
      </c>
      <c r="L172">
        <v>0</v>
      </c>
      <c r="M172">
        <v>0</v>
      </c>
      <c r="N172">
        <v>0</v>
      </c>
      <c r="O172">
        <v>0</v>
      </c>
    </row>
    <row r="173" spans="1:15" hidden="1" x14ac:dyDescent="0.25">
      <c r="A173">
        <v>202002759</v>
      </c>
      <c r="B173" s="1" t="s">
        <v>19</v>
      </c>
      <c r="C173" s="1" t="s">
        <v>62</v>
      </c>
      <c r="D173" s="1" t="s">
        <v>167</v>
      </c>
      <c r="E173" s="1" t="s">
        <v>169</v>
      </c>
      <c r="F173" s="1" t="s">
        <v>170</v>
      </c>
      <c r="G173">
        <v>23077</v>
      </c>
      <c r="H173">
        <v>12</v>
      </c>
      <c r="I173">
        <v>0</v>
      </c>
      <c r="J173">
        <v>0</v>
      </c>
      <c r="K173" s="1" t="s">
        <v>323</v>
      </c>
      <c r="L173">
        <v>0</v>
      </c>
      <c r="M173">
        <v>0</v>
      </c>
      <c r="N173">
        <v>0</v>
      </c>
      <c r="O173">
        <v>0</v>
      </c>
    </row>
    <row r="174" spans="1:15" hidden="1" x14ac:dyDescent="0.25">
      <c r="A174">
        <v>202002759</v>
      </c>
      <c r="B174" s="1" t="s">
        <v>19</v>
      </c>
      <c r="C174" s="1" t="s">
        <v>62</v>
      </c>
      <c r="D174" s="1" t="s">
        <v>167</v>
      </c>
      <c r="E174" s="1" t="s">
        <v>169</v>
      </c>
      <c r="F174" s="1" t="s">
        <v>170</v>
      </c>
      <c r="G174">
        <v>7643</v>
      </c>
      <c r="H174">
        <v>12</v>
      </c>
      <c r="I174">
        <v>1.46</v>
      </c>
      <c r="J174">
        <v>17.52</v>
      </c>
      <c r="K174" s="1" t="s">
        <v>324</v>
      </c>
      <c r="L174">
        <v>0</v>
      </c>
      <c r="M174">
        <v>0</v>
      </c>
      <c r="N174">
        <v>0</v>
      </c>
      <c r="O174">
        <v>17.52</v>
      </c>
    </row>
    <row r="175" spans="1:15" hidden="1" x14ac:dyDescent="0.25">
      <c r="A175">
        <v>202002759</v>
      </c>
      <c r="B175" s="1" t="s">
        <v>19</v>
      </c>
      <c r="C175" s="1" t="s">
        <v>62</v>
      </c>
      <c r="D175" s="1" t="s">
        <v>167</v>
      </c>
      <c r="E175" s="1" t="s">
        <v>169</v>
      </c>
      <c r="F175" s="1" t="s">
        <v>170</v>
      </c>
      <c r="G175">
        <v>20903</v>
      </c>
      <c r="H175">
        <v>12</v>
      </c>
      <c r="I175">
        <v>0</v>
      </c>
      <c r="J175">
        <v>0</v>
      </c>
      <c r="K175" s="1" t="s">
        <v>325</v>
      </c>
      <c r="L175">
        <v>0</v>
      </c>
      <c r="M175">
        <v>0</v>
      </c>
      <c r="N175">
        <v>0</v>
      </c>
      <c r="O175">
        <v>0</v>
      </c>
    </row>
    <row r="176" spans="1:15" hidden="1" x14ac:dyDescent="0.25">
      <c r="A176">
        <v>202002759</v>
      </c>
      <c r="B176" s="1" t="s">
        <v>19</v>
      </c>
      <c r="C176" s="1" t="s">
        <v>62</v>
      </c>
      <c r="D176" s="1" t="s">
        <v>167</v>
      </c>
      <c r="E176" s="1" t="s">
        <v>169</v>
      </c>
      <c r="F176" s="1" t="s">
        <v>170</v>
      </c>
      <c r="G176">
        <v>15754</v>
      </c>
      <c r="H176">
        <v>12</v>
      </c>
      <c r="I176">
        <v>0</v>
      </c>
      <c r="J176">
        <v>0</v>
      </c>
      <c r="K176" s="1" t="s">
        <v>326</v>
      </c>
      <c r="L176">
        <v>16</v>
      </c>
      <c r="M176">
        <v>0</v>
      </c>
      <c r="N176">
        <v>0</v>
      </c>
      <c r="O176">
        <v>0</v>
      </c>
    </row>
    <row r="177" spans="1:15" hidden="1" x14ac:dyDescent="0.25">
      <c r="A177">
        <v>202002759</v>
      </c>
      <c r="B177" s="1" t="s">
        <v>19</v>
      </c>
      <c r="C177" s="1" t="s">
        <v>62</v>
      </c>
      <c r="D177" s="1" t="s">
        <v>167</v>
      </c>
      <c r="E177" s="1" t="s">
        <v>169</v>
      </c>
      <c r="F177" s="1" t="s">
        <v>170</v>
      </c>
      <c r="G177">
        <v>22384</v>
      </c>
      <c r="H177">
        <v>30</v>
      </c>
      <c r="I177">
        <v>0</v>
      </c>
      <c r="J177">
        <v>0</v>
      </c>
      <c r="K177" s="1" t="s">
        <v>327</v>
      </c>
      <c r="L177">
        <v>0</v>
      </c>
      <c r="M177">
        <v>0</v>
      </c>
      <c r="N177">
        <v>0</v>
      </c>
      <c r="O177">
        <v>0</v>
      </c>
    </row>
    <row r="178" spans="1:15" hidden="1" x14ac:dyDescent="0.25">
      <c r="A178">
        <v>202002759</v>
      </c>
      <c r="B178" s="1" t="s">
        <v>19</v>
      </c>
      <c r="C178" s="1" t="s">
        <v>62</v>
      </c>
      <c r="D178" s="1" t="s">
        <v>167</v>
      </c>
      <c r="E178" s="1" t="s">
        <v>169</v>
      </c>
      <c r="F178" s="1" t="s">
        <v>170</v>
      </c>
      <c r="G178">
        <v>12633</v>
      </c>
      <c r="H178">
        <v>4</v>
      </c>
      <c r="I178">
        <v>0</v>
      </c>
      <c r="J178">
        <v>0</v>
      </c>
      <c r="K178" s="1" t="s">
        <v>328</v>
      </c>
      <c r="L178">
        <v>16</v>
      </c>
      <c r="M178">
        <v>0</v>
      </c>
      <c r="N178">
        <v>0</v>
      </c>
      <c r="O178">
        <v>0</v>
      </c>
    </row>
    <row r="179" spans="1:15" hidden="1" x14ac:dyDescent="0.25">
      <c r="A179">
        <v>202002759</v>
      </c>
      <c r="B179" s="1" t="s">
        <v>19</v>
      </c>
      <c r="C179" s="1" t="s">
        <v>62</v>
      </c>
      <c r="D179" s="1" t="s">
        <v>167</v>
      </c>
      <c r="E179" s="1" t="s">
        <v>169</v>
      </c>
      <c r="F179" s="1" t="s">
        <v>170</v>
      </c>
      <c r="G179">
        <v>13577</v>
      </c>
      <c r="H179">
        <v>12</v>
      </c>
      <c r="I179">
        <v>0</v>
      </c>
      <c r="J179">
        <v>0</v>
      </c>
      <c r="K179" s="1" t="s">
        <v>329</v>
      </c>
      <c r="L179">
        <v>16</v>
      </c>
      <c r="M179">
        <v>0</v>
      </c>
      <c r="N179">
        <v>0</v>
      </c>
      <c r="O179">
        <v>0</v>
      </c>
    </row>
    <row r="180" spans="1:15" hidden="1" x14ac:dyDescent="0.25">
      <c r="A180">
        <v>202002759</v>
      </c>
      <c r="B180" s="1" t="s">
        <v>19</v>
      </c>
      <c r="C180" s="1" t="s">
        <v>62</v>
      </c>
      <c r="D180" s="1" t="s">
        <v>167</v>
      </c>
      <c r="E180" s="1" t="s">
        <v>169</v>
      </c>
      <c r="F180" s="1" t="s">
        <v>170</v>
      </c>
      <c r="G180">
        <v>6330</v>
      </c>
      <c r="H180">
        <v>12</v>
      </c>
      <c r="I180">
        <v>0</v>
      </c>
      <c r="J180">
        <v>0</v>
      </c>
      <c r="K180" s="1" t="s">
        <v>330</v>
      </c>
      <c r="L180">
        <v>0</v>
      </c>
      <c r="M180">
        <v>0</v>
      </c>
      <c r="N180">
        <v>0</v>
      </c>
      <c r="O180">
        <v>0</v>
      </c>
    </row>
    <row r="181" spans="1:15" hidden="1" x14ac:dyDescent="0.25">
      <c r="A181">
        <v>202002759</v>
      </c>
      <c r="B181" s="1" t="s">
        <v>19</v>
      </c>
      <c r="C181" s="1" t="s">
        <v>62</v>
      </c>
      <c r="D181" s="1" t="s">
        <v>167</v>
      </c>
      <c r="E181" s="1" t="s">
        <v>169</v>
      </c>
      <c r="F181" s="1" t="s">
        <v>170</v>
      </c>
      <c r="G181">
        <v>1999</v>
      </c>
      <c r="H181">
        <v>6</v>
      </c>
      <c r="I181">
        <v>116280</v>
      </c>
      <c r="J181">
        <v>697680</v>
      </c>
      <c r="K181" s="1" t="s">
        <v>331</v>
      </c>
      <c r="L181">
        <v>16</v>
      </c>
      <c r="M181">
        <v>0</v>
      </c>
      <c r="N181">
        <v>0</v>
      </c>
      <c r="O181">
        <v>697680</v>
      </c>
    </row>
    <row r="182" spans="1:15" hidden="1" x14ac:dyDescent="0.25">
      <c r="A182">
        <v>202002760</v>
      </c>
      <c r="B182" s="1" t="s">
        <v>19</v>
      </c>
      <c r="C182" s="1" t="s">
        <v>63</v>
      </c>
      <c r="D182" s="1" t="s">
        <v>167</v>
      </c>
      <c r="E182" s="1" t="s">
        <v>169</v>
      </c>
      <c r="F182" s="1" t="s">
        <v>172</v>
      </c>
      <c r="G182">
        <v>2022</v>
      </c>
      <c r="H182">
        <v>40</v>
      </c>
      <c r="I182">
        <v>14.59</v>
      </c>
      <c r="J182">
        <v>583.6</v>
      </c>
      <c r="K182" s="1" t="s">
        <v>253</v>
      </c>
      <c r="L182">
        <v>0</v>
      </c>
      <c r="M182">
        <v>0</v>
      </c>
      <c r="N182">
        <v>0</v>
      </c>
      <c r="O182">
        <v>583.6</v>
      </c>
    </row>
    <row r="183" spans="1:15" x14ac:dyDescent="0.25">
      <c r="A183">
        <v>202002761</v>
      </c>
      <c r="B183" s="1" t="s">
        <v>19</v>
      </c>
      <c r="C183" s="1" t="s">
        <v>64</v>
      </c>
      <c r="D183" s="1" t="s">
        <v>167</v>
      </c>
      <c r="E183" s="1" t="s">
        <v>169</v>
      </c>
      <c r="F183" s="1" t="s">
        <v>174</v>
      </c>
      <c r="G183">
        <v>21573</v>
      </c>
      <c r="H183">
        <v>1</v>
      </c>
      <c r="I183">
        <v>0</v>
      </c>
      <c r="J183">
        <v>0</v>
      </c>
      <c r="K183" s="1" t="s">
        <v>332</v>
      </c>
      <c r="L183">
        <v>16</v>
      </c>
      <c r="M183">
        <v>0</v>
      </c>
      <c r="N183">
        <v>0</v>
      </c>
      <c r="O183">
        <v>0</v>
      </c>
    </row>
    <row r="184" spans="1:15" x14ac:dyDescent="0.25">
      <c r="A184">
        <v>202002761</v>
      </c>
      <c r="B184" s="1" t="s">
        <v>19</v>
      </c>
      <c r="C184" s="1" t="s">
        <v>64</v>
      </c>
      <c r="D184" s="1" t="s">
        <v>167</v>
      </c>
      <c r="E184" s="1" t="s">
        <v>169</v>
      </c>
      <c r="F184" s="1" t="s">
        <v>174</v>
      </c>
      <c r="G184">
        <v>21573</v>
      </c>
      <c r="H184">
        <v>1</v>
      </c>
      <c r="I184">
        <v>0</v>
      </c>
      <c r="J184">
        <v>0</v>
      </c>
      <c r="K184" s="1" t="s">
        <v>332</v>
      </c>
      <c r="L184">
        <v>16</v>
      </c>
      <c r="M184">
        <v>0</v>
      </c>
      <c r="N184">
        <v>0</v>
      </c>
      <c r="O184">
        <v>0</v>
      </c>
    </row>
    <row r="185" spans="1:15" x14ac:dyDescent="0.25">
      <c r="A185">
        <v>202002761</v>
      </c>
      <c r="B185" s="1" t="s">
        <v>19</v>
      </c>
      <c r="C185" s="1" t="s">
        <v>64</v>
      </c>
      <c r="D185" s="1" t="s">
        <v>167</v>
      </c>
      <c r="E185" s="1" t="s">
        <v>169</v>
      </c>
      <c r="F185" s="1" t="s">
        <v>174</v>
      </c>
      <c r="G185">
        <v>21573</v>
      </c>
      <c r="H185">
        <v>1</v>
      </c>
      <c r="I185">
        <v>0</v>
      </c>
      <c r="J185">
        <v>0</v>
      </c>
      <c r="K185" s="1" t="s">
        <v>332</v>
      </c>
      <c r="L185">
        <v>16</v>
      </c>
      <c r="M185">
        <v>0</v>
      </c>
      <c r="N185">
        <v>0</v>
      </c>
      <c r="O185">
        <v>0</v>
      </c>
    </row>
    <row r="186" spans="1:15" x14ac:dyDescent="0.25">
      <c r="A186">
        <v>202002761</v>
      </c>
      <c r="B186" s="1" t="s">
        <v>19</v>
      </c>
      <c r="C186" s="1" t="s">
        <v>64</v>
      </c>
      <c r="D186" s="1" t="s">
        <v>167</v>
      </c>
      <c r="E186" s="1" t="s">
        <v>169</v>
      </c>
      <c r="F186" s="1" t="s">
        <v>174</v>
      </c>
      <c r="G186">
        <v>21573</v>
      </c>
      <c r="H186">
        <v>1</v>
      </c>
      <c r="I186">
        <v>0</v>
      </c>
      <c r="J186">
        <v>0</v>
      </c>
      <c r="K186" s="1" t="s">
        <v>332</v>
      </c>
      <c r="L186">
        <v>16</v>
      </c>
      <c r="M186">
        <v>0</v>
      </c>
      <c r="N186">
        <v>0</v>
      </c>
      <c r="O186">
        <v>0</v>
      </c>
    </row>
    <row r="187" spans="1:15" x14ac:dyDescent="0.25">
      <c r="A187">
        <v>202002761</v>
      </c>
      <c r="B187" s="1" t="s">
        <v>19</v>
      </c>
      <c r="C187" s="1" t="s">
        <v>64</v>
      </c>
      <c r="D187" s="1" t="s">
        <v>167</v>
      </c>
      <c r="E187" s="1" t="s">
        <v>169</v>
      </c>
      <c r="F187" s="1" t="s">
        <v>174</v>
      </c>
      <c r="G187">
        <v>21573</v>
      </c>
      <c r="H187">
        <v>1</v>
      </c>
      <c r="I187">
        <v>0</v>
      </c>
      <c r="J187">
        <v>0</v>
      </c>
      <c r="K187" s="1" t="s">
        <v>332</v>
      </c>
      <c r="L187">
        <v>16</v>
      </c>
      <c r="M187">
        <v>0</v>
      </c>
      <c r="N187">
        <v>0</v>
      </c>
      <c r="O187">
        <v>0</v>
      </c>
    </row>
    <row r="188" spans="1:15" x14ac:dyDescent="0.25">
      <c r="A188">
        <v>202002761</v>
      </c>
      <c r="B188" s="1" t="s">
        <v>19</v>
      </c>
      <c r="C188" s="1" t="s">
        <v>64</v>
      </c>
      <c r="D188" s="1" t="s">
        <v>167</v>
      </c>
      <c r="E188" s="1" t="s">
        <v>169</v>
      </c>
      <c r="F188" s="1" t="s">
        <v>174</v>
      </c>
      <c r="G188">
        <v>21573</v>
      </c>
      <c r="H188">
        <v>1</v>
      </c>
      <c r="I188">
        <v>0</v>
      </c>
      <c r="J188">
        <v>0</v>
      </c>
      <c r="K188" s="1" t="s">
        <v>332</v>
      </c>
      <c r="L188">
        <v>16</v>
      </c>
      <c r="M188">
        <v>0</v>
      </c>
      <c r="N188">
        <v>0</v>
      </c>
      <c r="O188">
        <v>0</v>
      </c>
    </row>
    <row r="189" spans="1:15" x14ac:dyDescent="0.25">
      <c r="A189">
        <v>202002761</v>
      </c>
      <c r="B189" s="1" t="s">
        <v>19</v>
      </c>
      <c r="C189" s="1" t="s">
        <v>64</v>
      </c>
      <c r="D189" s="1" t="s">
        <v>167</v>
      </c>
      <c r="E189" s="1" t="s">
        <v>169</v>
      </c>
      <c r="F189" s="1" t="s">
        <v>174</v>
      </c>
      <c r="G189">
        <v>21573</v>
      </c>
      <c r="H189">
        <v>1</v>
      </c>
      <c r="I189">
        <v>0</v>
      </c>
      <c r="J189">
        <v>0</v>
      </c>
      <c r="K189" s="1" t="s">
        <v>332</v>
      </c>
      <c r="L189">
        <v>16</v>
      </c>
      <c r="M189">
        <v>0</v>
      </c>
      <c r="N189">
        <v>0</v>
      </c>
      <c r="O189">
        <v>0</v>
      </c>
    </row>
    <row r="190" spans="1:15" x14ac:dyDescent="0.25">
      <c r="A190">
        <v>202002761</v>
      </c>
      <c r="B190" s="1" t="s">
        <v>19</v>
      </c>
      <c r="C190" s="1" t="s">
        <v>64</v>
      </c>
      <c r="D190" s="1" t="s">
        <v>167</v>
      </c>
      <c r="E190" s="1" t="s">
        <v>169</v>
      </c>
      <c r="F190" s="1" t="s">
        <v>174</v>
      </c>
      <c r="G190">
        <v>21573</v>
      </c>
      <c r="H190">
        <v>1</v>
      </c>
      <c r="I190">
        <v>0</v>
      </c>
      <c r="J190">
        <v>0</v>
      </c>
      <c r="K190" s="1" t="s">
        <v>332</v>
      </c>
      <c r="L190">
        <v>16</v>
      </c>
      <c r="M190">
        <v>0</v>
      </c>
      <c r="N190">
        <v>0</v>
      </c>
      <c r="O190">
        <v>0</v>
      </c>
    </row>
    <row r="191" spans="1:15" x14ac:dyDescent="0.25">
      <c r="A191">
        <v>202002761</v>
      </c>
      <c r="B191" s="1" t="s">
        <v>19</v>
      </c>
      <c r="C191" s="1" t="s">
        <v>64</v>
      </c>
      <c r="D191" s="1" t="s">
        <v>167</v>
      </c>
      <c r="E191" s="1" t="s">
        <v>169</v>
      </c>
      <c r="F191" s="1" t="s">
        <v>174</v>
      </c>
      <c r="G191">
        <v>21573</v>
      </c>
      <c r="H191">
        <v>1</v>
      </c>
      <c r="I191">
        <v>0</v>
      </c>
      <c r="J191">
        <v>0</v>
      </c>
      <c r="K191" s="1" t="s">
        <v>332</v>
      </c>
      <c r="L191">
        <v>16</v>
      </c>
      <c r="M191">
        <v>0</v>
      </c>
      <c r="N191">
        <v>0</v>
      </c>
      <c r="O191">
        <v>0</v>
      </c>
    </row>
    <row r="192" spans="1:15" x14ac:dyDescent="0.25">
      <c r="A192">
        <v>202002761</v>
      </c>
      <c r="B192" s="1" t="s">
        <v>19</v>
      </c>
      <c r="C192" s="1" t="s">
        <v>64</v>
      </c>
      <c r="D192" s="1" t="s">
        <v>167</v>
      </c>
      <c r="E192" s="1" t="s">
        <v>169</v>
      </c>
      <c r="F192" s="1" t="s">
        <v>174</v>
      </c>
      <c r="G192">
        <v>21573</v>
      </c>
      <c r="H192">
        <v>1</v>
      </c>
      <c r="I192">
        <v>0</v>
      </c>
      <c r="J192">
        <v>0</v>
      </c>
      <c r="K192" s="1" t="s">
        <v>332</v>
      </c>
      <c r="L192">
        <v>16</v>
      </c>
      <c r="M192">
        <v>0</v>
      </c>
      <c r="N192">
        <v>0</v>
      </c>
      <c r="O192">
        <v>0</v>
      </c>
    </row>
    <row r="193" spans="1:15" x14ac:dyDescent="0.25">
      <c r="A193">
        <v>202002761</v>
      </c>
      <c r="B193" s="1" t="s">
        <v>19</v>
      </c>
      <c r="C193" s="1" t="s">
        <v>64</v>
      </c>
      <c r="D193" s="1" t="s">
        <v>167</v>
      </c>
      <c r="E193" s="1" t="s">
        <v>169</v>
      </c>
      <c r="F193" s="1" t="s">
        <v>174</v>
      </c>
      <c r="G193">
        <v>21573</v>
      </c>
      <c r="H193">
        <v>2</v>
      </c>
      <c r="I193">
        <v>0</v>
      </c>
      <c r="J193">
        <v>0</v>
      </c>
      <c r="K193" s="1" t="s">
        <v>332</v>
      </c>
      <c r="L193">
        <v>16</v>
      </c>
      <c r="M193">
        <v>0</v>
      </c>
      <c r="N193">
        <v>0</v>
      </c>
      <c r="O193">
        <v>0</v>
      </c>
    </row>
    <row r="194" spans="1:15" x14ac:dyDescent="0.25">
      <c r="A194">
        <v>202002761</v>
      </c>
      <c r="B194" s="1" t="s">
        <v>19</v>
      </c>
      <c r="C194" s="1" t="s">
        <v>64</v>
      </c>
      <c r="D194" s="1" t="s">
        <v>167</v>
      </c>
      <c r="E194" s="1" t="s">
        <v>169</v>
      </c>
      <c r="F194" s="1" t="s">
        <v>174</v>
      </c>
      <c r="G194">
        <v>21573</v>
      </c>
      <c r="H194">
        <v>2</v>
      </c>
      <c r="I194">
        <v>0</v>
      </c>
      <c r="J194">
        <v>0</v>
      </c>
      <c r="K194" s="1" t="s">
        <v>332</v>
      </c>
      <c r="L194">
        <v>16</v>
      </c>
      <c r="M194">
        <v>0</v>
      </c>
      <c r="N194">
        <v>0</v>
      </c>
      <c r="O194">
        <v>0</v>
      </c>
    </row>
    <row r="195" spans="1:15" x14ac:dyDescent="0.25">
      <c r="A195">
        <v>202002761</v>
      </c>
      <c r="B195" s="1" t="s">
        <v>19</v>
      </c>
      <c r="C195" s="1" t="s">
        <v>64</v>
      </c>
      <c r="D195" s="1" t="s">
        <v>167</v>
      </c>
      <c r="E195" s="1" t="s">
        <v>169</v>
      </c>
      <c r="F195" s="1" t="s">
        <v>174</v>
      </c>
      <c r="G195">
        <v>21573</v>
      </c>
      <c r="H195">
        <v>2</v>
      </c>
      <c r="I195">
        <v>0</v>
      </c>
      <c r="J195">
        <v>0</v>
      </c>
      <c r="K195" s="1" t="s">
        <v>332</v>
      </c>
      <c r="L195">
        <v>16</v>
      </c>
      <c r="M195">
        <v>0</v>
      </c>
      <c r="N195">
        <v>0</v>
      </c>
      <c r="O195">
        <v>0</v>
      </c>
    </row>
    <row r="196" spans="1:15" x14ac:dyDescent="0.25">
      <c r="A196">
        <v>202002761</v>
      </c>
      <c r="B196" s="1" t="s">
        <v>19</v>
      </c>
      <c r="C196" s="1" t="s">
        <v>64</v>
      </c>
      <c r="D196" s="1" t="s">
        <v>167</v>
      </c>
      <c r="E196" s="1" t="s">
        <v>169</v>
      </c>
      <c r="F196" s="1" t="s">
        <v>174</v>
      </c>
      <c r="G196">
        <v>21573</v>
      </c>
      <c r="H196">
        <v>4</v>
      </c>
      <c r="I196">
        <v>0</v>
      </c>
      <c r="J196">
        <v>0</v>
      </c>
      <c r="K196" s="1" t="s">
        <v>332</v>
      </c>
      <c r="L196">
        <v>16</v>
      </c>
      <c r="M196">
        <v>0</v>
      </c>
      <c r="N196">
        <v>0</v>
      </c>
      <c r="O196">
        <v>0</v>
      </c>
    </row>
    <row r="197" spans="1:15" x14ac:dyDescent="0.25">
      <c r="A197">
        <v>202002761</v>
      </c>
      <c r="B197" s="1" t="s">
        <v>19</v>
      </c>
      <c r="C197" s="1" t="s">
        <v>64</v>
      </c>
      <c r="D197" s="1" t="s">
        <v>167</v>
      </c>
      <c r="E197" s="1" t="s">
        <v>169</v>
      </c>
      <c r="F197" s="1" t="s">
        <v>174</v>
      </c>
      <c r="G197">
        <v>21573</v>
      </c>
      <c r="H197">
        <v>2</v>
      </c>
      <c r="I197">
        <v>0</v>
      </c>
      <c r="J197">
        <v>0</v>
      </c>
      <c r="K197" s="1" t="s">
        <v>332</v>
      </c>
      <c r="L197">
        <v>16</v>
      </c>
      <c r="M197">
        <v>0</v>
      </c>
      <c r="N197">
        <v>0</v>
      </c>
      <c r="O197">
        <v>0</v>
      </c>
    </row>
    <row r="198" spans="1:15" x14ac:dyDescent="0.25">
      <c r="A198">
        <v>202002761</v>
      </c>
      <c r="B198" s="1" t="s">
        <v>19</v>
      </c>
      <c r="C198" s="1" t="s">
        <v>64</v>
      </c>
      <c r="D198" s="1" t="s">
        <v>167</v>
      </c>
      <c r="E198" s="1" t="s">
        <v>169</v>
      </c>
      <c r="F198" s="1" t="s">
        <v>174</v>
      </c>
      <c r="G198">
        <v>21573</v>
      </c>
      <c r="H198">
        <v>2</v>
      </c>
      <c r="I198">
        <v>0</v>
      </c>
      <c r="J198">
        <v>0</v>
      </c>
      <c r="K198" s="1" t="s">
        <v>332</v>
      </c>
      <c r="L198">
        <v>16</v>
      </c>
      <c r="M198">
        <v>0</v>
      </c>
      <c r="N198">
        <v>0</v>
      </c>
      <c r="O198">
        <v>0</v>
      </c>
    </row>
    <row r="199" spans="1:15" x14ac:dyDescent="0.25">
      <c r="A199">
        <v>202002761</v>
      </c>
      <c r="B199" s="1" t="s">
        <v>19</v>
      </c>
      <c r="C199" s="1" t="s">
        <v>64</v>
      </c>
      <c r="D199" s="1" t="s">
        <v>167</v>
      </c>
      <c r="E199" s="1" t="s">
        <v>169</v>
      </c>
      <c r="F199" s="1" t="s">
        <v>174</v>
      </c>
      <c r="G199">
        <v>21573</v>
      </c>
      <c r="H199">
        <v>2</v>
      </c>
      <c r="I199">
        <v>0</v>
      </c>
      <c r="J199">
        <v>0</v>
      </c>
      <c r="K199" s="1" t="s">
        <v>332</v>
      </c>
      <c r="L199">
        <v>16</v>
      </c>
      <c r="M199">
        <v>0</v>
      </c>
      <c r="N199">
        <v>0</v>
      </c>
      <c r="O199">
        <v>0</v>
      </c>
    </row>
    <row r="200" spans="1:15" x14ac:dyDescent="0.25">
      <c r="A200">
        <v>202002761</v>
      </c>
      <c r="B200" s="1" t="s">
        <v>19</v>
      </c>
      <c r="C200" s="1" t="s">
        <v>64</v>
      </c>
      <c r="D200" s="1" t="s">
        <v>167</v>
      </c>
      <c r="E200" s="1" t="s">
        <v>169</v>
      </c>
      <c r="F200" s="1" t="s">
        <v>174</v>
      </c>
      <c r="G200">
        <v>21573</v>
      </c>
      <c r="H200">
        <v>2</v>
      </c>
      <c r="I200">
        <v>0</v>
      </c>
      <c r="J200">
        <v>0</v>
      </c>
      <c r="K200" s="1" t="s">
        <v>332</v>
      </c>
      <c r="L200">
        <v>16</v>
      </c>
      <c r="M200">
        <v>0</v>
      </c>
      <c r="N200">
        <v>0</v>
      </c>
      <c r="O200">
        <v>0</v>
      </c>
    </row>
    <row r="201" spans="1:15" x14ac:dyDescent="0.25">
      <c r="A201">
        <v>202002761</v>
      </c>
      <c r="B201" s="1" t="s">
        <v>19</v>
      </c>
      <c r="C201" s="1" t="s">
        <v>64</v>
      </c>
      <c r="D201" s="1" t="s">
        <v>167</v>
      </c>
      <c r="E201" s="1" t="s">
        <v>169</v>
      </c>
      <c r="F201" s="1" t="s">
        <v>174</v>
      </c>
      <c r="G201">
        <v>21573</v>
      </c>
      <c r="H201">
        <v>2</v>
      </c>
      <c r="I201">
        <v>0</v>
      </c>
      <c r="J201">
        <v>0</v>
      </c>
      <c r="K201" s="1" t="s">
        <v>332</v>
      </c>
      <c r="L201">
        <v>16</v>
      </c>
      <c r="M201">
        <v>0</v>
      </c>
      <c r="N201">
        <v>0</v>
      </c>
      <c r="O201">
        <v>0</v>
      </c>
    </row>
    <row r="202" spans="1:15" x14ac:dyDescent="0.25">
      <c r="A202">
        <v>202002761</v>
      </c>
      <c r="B202" s="1" t="s">
        <v>19</v>
      </c>
      <c r="C202" s="1" t="s">
        <v>64</v>
      </c>
      <c r="D202" s="1" t="s">
        <v>167</v>
      </c>
      <c r="E202" s="1" t="s">
        <v>169</v>
      </c>
      <c r="F202" s="1" t="s">
        <v>174</v>
      </c>
      <c r="G202">
        <v>21573</v>
      </c>
      <c r="H202">
        <v>2</v>
      </c>
      <c r="I202">
        <v>0</v>
      </c>
      <c r="J202">
        <v>0</v>
      </c>
      <c r="K202" s="1" t="s">
        <v>332</v>
      </c>
      <c r="L202">
        <v>16</v>
      </c>
      <c r="M202">
        <v>0</v>
      </c>
      <c r="N202">
        <v>0</v>
      </c>
      <c r="O202">
        <v>0</v>
      </c>
    </row>
    <row r="203" spans="1:15" x14ac:dyDescent="0.25">
      <c r="A203">
        <v>202002761</v>
      </c>
      <c r="B203" s="1" t="s">
        <v>19</v>
      </c>
      <c r="C203" s="1" t="s">
        <v>64</v>
      </c>
      <c r="D203" s="1" t="s">
        <v>167</v>
      </c>
      <c r="E203" s="1" t="s">
        <v>169</v>
      </c>
      <c r="F203" s="1" t="s">
        <v>174</v>
      </c>
      <c r="G203">
        <v>21573</v>
      </c>
      <c r="H203">
        <v>1</v>
      </c>
      <c r="I203">
        <v>0</v>
      </c>
      <c r="J203">
        <v>0</v>
      </c>
      <c r="K203" s="1" t="s">
        <v>332</v>
      </c>
      <c r="L203">
        <v>16</v>
      </c>
      <c r="M203">
        <v>0</v>
      </c>
      <c r="N203">
        <v>0</v>
      </c>
      <c r="O203">
        <v>0</v>
      </c>
    </row>
    <row r="204" spans="1:15" x14ac:dyDescent="0.25">
      <c r="A204">
        <v>202002761</v>
      </c>
      <c r="B204" s="1" t="s">
        <v>19</v>
      </c>
      <c r="C204" s="1" t="s">
        <v>64</v>
      </c>
      <c r="D204" s="1" t="s">
        <v>167</v>
      </c>
      <c r="E204" s="1" t="s">
        <v>169</v>
      </c>
      <c r="F204" s="1" t="s">
        <v>174</v>
      </c>
      <c r="G204">
        <v>21573</v>
      </c>
      <c r="H204">
        <v>1</v>
      </c>
      <c r="I204">
        <v>0</v>
      </c>
      <c r="J204">
        <v>0</v>
      </c>
      <c r="K204" s="1" t="s">
        <v>332</v>
      </c>
      <c r="L204">
        <v>16</v>
      </c>
      <c r="M204">
        <v>0</v>
      </c>
      <c r="N204">
        <v>0</v>
      </c>
      <c r="O204">
        <v>0</v>
      </c>
    </row>
    <row r="205" spans="1:15" x14ac:dyDescent="0.25">
      <c r="A205">
        <v>202002761</v>
      </c>
      <c r="B205" s="1" t="s">
        <v>19</v>
      </c>
      <c r="C205" s="1" t="s">
        <v>64</v>
      </c>
      <c r="D205" s="1" t="s">
        <v>167</v>
      </c>
      <c r="E205" s="1" t="s">
        <v>169</v>
      </c>
      <c r="F205" s="1" t="s">
        <v>174</v>
      </c>
      <c r="G205">
        <v>21573</v>
      </c>
      <c r="H205">
        <v>1</v>
      </c>
      <c r="I205">
        <v>0</v>
      </c>
      <c r="J205">
        <v>0</v>
      </c>
      <c r="K205" s="1" t="s">
        <v>332</v>
      </c>
      <c r="L205">
        <v>16</v>
      </c>
      <c r="M205">
        <v>0</v>
      </c>
      <c r="N205">
        <v>0</v>
      </c>
      <c r="O205">
        <v>0</v>
      </c>
    </row>
    <row r="206" spans="1:15" x14ac:dyDescent="0.25">
      <c r="A206">
        <v>202002761</v>
      </c>
      <c r="B206" s="1" t="s">
        <v>19</v>
      </c>
      <c r="C206" s="1" t="s">
        <v>64</v>
      </c>
      <c r="D206" s="1" t="s">
        <v>167</v>
      </c>
      <c r="E206" s="1" t="s">
        <v>169</v>
      </c>
      <c r="F206" s="1" t="s">
        <v>174</v>
      </c>
      <c r="G206">
        <v>21573</v>
      </c>
      <c r="H206">
        <v>1</v>
      </c>
      <c r="I206">
        <v>0</v>
      </c>
      <c r="J206">
        <v>0</v>
      </c>
      <c r="K206" s="1" t="s">
        <v>332</v>
      </c>
      <c r="L206">
        <v>16</v>
      </c>
      <c r="M206">
        <v>0</v>
      </c>
      <c r="N206">
        <v>0</v>
      </c>
      <c r="O206">
        <v>0</v>
      </c>
    </row>
    <row r="207" spans="1:15" x14ac:dyDescent="0.25">
      <c r="A207">
        <v>202002761</v>
      </c>
      <c r="B207" s="1" t="s">
        <v>19</v>
      </c>
      <c r="C207" s="1" t="s">
        <v>64</v>
      </c>
      <c r="D207" s="1" t="s">
        <v>167</v>
      </c>
      <c r="E207" s="1" t="s">
        <v>169</v>
      </c>
      <c r="F207" s="1" t="s">
        <v>174</v>
      </c>
      <c r="G207">
        <v>21573</v>
      </c>
      <c r="H207">
        <v>1</v>
      </c>
      <c r="I207">
        <v>0</v>
      </c>
      <c r="J207">
        <v>0</v>
      </c>
      <c r="K207" s="1" t="s">
        <v>332</v>
      </c>
      <c r="L207">
        <v>16</v>
      </c>
      <c r="M207">
        <v>0</v>
      </c>
      <c r="N207">
        <v>0</v>
      </c>
      <c r="O207">
        <v>0</v>
      </c>
    </row>
    <row r="208" spans="1:15" x14ac:dyDescent="0.25">
      <c r="A208">
        <v>202002761</v>
      </c>
      <c r="B208" s="1" t="s">
        <v>19</v>
      </c>
      <c r="C208" s="1" t="s">
        <v>64</v>
      </c>
      <c r="D208" s="1" t="s">
        <v>167</v>
      </c>
      <c r="E208" s="1" t="s">
        <v>169</v>
      </c>
      <c r="F208" s="1" t="s">
        <v>174</v>
      </c>
      <c r="G208">
        <v>21573</v>
      </c>
      <c r="H208">
        <v>1</v>
      </c>
      <c r="I208">
        <v>0</v>
      </c>
      <c r="J208">
        <v>0</v>
      </c>
      <c r="K208" s="1" t="s">
        <v>332</v>
      </c>
      <c r="L208">
        <v>16</v>
      </c>
      <c r="M208">
        <v>0</v>
      </c>
      <c r="N208">
        <v>0</v>
      </c>
      <c r="O208">
        <v>0</v>
      </c>
    </row>
    <row r="209" spans="1:15" x14ac:dyDescent="0.25">
      <c r="A209">
        <v>202002761</v>
      </c>
      <c r="B209" s="1" t="s">
        <v>19</v>
      </c>
      <c r="C209" s="1" t="s">
        <v>64</v>
      </c>
      <c r="D209" s="1" t="s">
        <v>167</v>
      </c>
      <c r="E209" s="1" t="s">
        <v>169</v>
      </c>
      <c r="F209" s="1" t="s">
        <v>174</v>
      </c>
      <c r="G209">
        <v>21573</v>
      </c>
      <c r="H209">
        <v>1</v>
      </c>
      <c r="I209">
        <v>0</v>
      </c>
      <c r="J209">
        <v>0</v>
      </c>
      <c r="K209" s="1" t="s">
        <v>332</v>
      </c>
      <c r="L209">
        <v>16</v>
      </c>
      <c r="M209">
        <v>0</v>
      </c>
      <c r="N209">
        <v>0</v>
      </c>
      <c r="O209">
        <v>0</v>
      </c>
    </row>
    <row r="210" spans="1:15" x14ac:dyDescent="0.25">
      <c r="A210">
        <v>202002761</v>
      </c>
      <c r="B210" s="1" t="s">
        <v>19</v>
      </c>
      <c r="C210" s="1" t="s">
        <v>64</v>
      </c>
      <c r="D210" s="1" t="s">
        <v>167</v>
      </c>
      <c r="E210" s="1" t="s">
        <v>169</v>
      </c>
      <c r="F210" s="1" t="s">
        <v>174</v>
      </c>
      <c r="G210">
        <v>21573</v>
      </c>
      <c r="H210">
        <v>2</v>
      </c>
      <c r="I210">
        <v>0</v>
      </c>
      <c r="J210">
        <v>0</v>
      </c>
      <c r="K210" s="1" t="s">
        <v>332</v>
      </c>
      <c r="L210">
        <v>16</v>
      </c>
      <c r="M210">
        <v>0</v>
      </c>
      <c r="N210">
        <v>0</v>
      </c>
      <c r="O210">
        <v>0</v>
      </c>
    </row>
    <row r="211" spans="1:15" x14ac:dyDescent="0.25">
      <c r="A211">
        <v>202002761</v>
      </c>
      <c r="B211" s="1" t="s">
        <v>19</v>
      </c>
      <c r="C211" s="1" t="s">
        <v>64</v>
      </c>
      <c r="D211" s="1" t="s">
        <v>167</v>
      </c>
      <c r="E211" s="1" t="s">
        <v>169</v>
      </c>
      <c r="F211" s="1" t="s">
        <v>174</v>
      </c>
      <c r="G211">
        <v>21573</v>
      </c>
      <c r="H211">
        <v>1</v>
      </c>
      <c r="I211">
        <v>0</v>
      </c>
      <c r="J211">
        <v>0</v>
      </c>
      <c r="K211" s="1" t="s">
        <v>332</v>
      </c>
      <c r="L211">
        <v>16</v>
      </c>
      <c r="M211">
        <v>0</v>
      </c>
      <c r="N211">
        <v>0</v>
      </c>
      <c r="O211">
        <v>0</v>
      </c>
    </row>
    <row r="212" spans="1:15" x14ac:dyDescent="0.25">
      <c r="A212">
        <v>202002761</v>
      </c>
      <c r="B212" s="1" t="s">
        <v>19</v>
      </c>
      <c r="C212" s="1" t="s">
        <v>64</v>
      </c>
      <c r="D212" s="1" t="s">
        <v>167</v>
      </c>
      <c r="E212" s="1" t="s">
        <v>169</v>
      </c>
      <c r="F212" s="1" t="s">
        <v>174</v>
      </c>
      <c r="G212">
        <v>21573</v>
      </c>
      <c r="H212">
        <v>1</v>
      </c>
      <c r="I212">
        <v>0</v>
      </c>
      <c r="J212">
        <v>0</v>
      </c>
      <c r="K212" s="1" t="s">
        <v>332</v>
      </c>
      <c r="L212">
        <v>16</v>
      </c>
      <c r="M212">
        <v>0</v>
      </c>
      <c r="N212">
        <v>0</v>
      </c>
      <c r="O212">
        <v>0</v>
      </c>
    </row>
    <row r="213" spans="1:15" x14ac:dyDescent="0.25">
      <c r="A213">
        <v>202002761</v>
      </c>
      <c r="B213" s="1" t="s">
        <v>19</v>
      </c>
      <c r="C213" s="1" t="s">
        <v>64</v>
      </c>
      <c r="D213" s="1" t="s">
        <v>167</v>
      </c>
      <c r="E213" s="1" t="s">
        <v>169</v>
      </c>
      <c r="F213" s="1" t="s">
        <v>174</v>
      </c>
      <c r="G213">
        <v>21573</v>
      </c>
      <c r="H213">
        <v>1</v>
      </c>
      <c r="I213">
        <v>0</v>
      </c>
      <c r="J213">
        <v>0</v>
      </c>
      <c r="K213" s="1" t="s">
        <v>332</v>
      </c>
      <c r="L213">
        <v>16</v>
      </c>
      <c r="M213">
        <v>0</v>
      </c>
      <c r="N213">
        <v>0</v>
      </c>
      <c r="O213">
        <v>0</v>
      </c>
    </row>
    <row r="214" spans="1:15" x14ac:dyDescent="0.25">
      <c r="A214">
        <v>202002761</v>
      </c>
      <c r="B214" s="1" t="s">
        <v>19</v>
      </c>
      <c r="C214" s="1" t="s">
        <v>64</v>
      </c>
      <c r="D214" s="1" t="s">
        <v>167</v>
      </c>
      <c r="E214" s="1" t="s">
        <v>169</v>
      </c>
      <c r="F214" s="1" t="s">
        <v>174</v>
      </c>
      <c r="G214">
        <v>21573</v>
      </c>
      <c r="H214">
        <v>2</v>
      </c>
      <c r="I214">
        <v>0</v>
      </c>
      <c r="J214">
        <v>0</v>
      </c>
      <c r="K214" s="1" t="s">
        <v>332</v>
      </c>
      <c r="L214">
        <v>16</v>
      </c>
      <c r="M214">
        <v>0</v>
      </c>
      <c r="N214">
        <v>0</v>
      </c>
      <c r="O214">
        <v>0</v>
      </c>
    </row>
    <row r="215" spans="1:15" x14ac:dyDescent="0.25">
      <c r="A215">
        <v>202002761</v>
      </c>
      <c r="B215" s="1" t="s">
        <v>19</v>
      </c>
      <c r="C215" s="1" t="s">
        <v>64</v>
      </c>
      <c r="D215" s="1" t="s">
        <v>167</v>
      </c>
      <c r="E215" s="1" t="s">
        <v>169</v>
      </c>
      <c r="F215" s="1" t="s">
        <v>174</v>
      </c>
      <c r="G215">
        <v>21573</v>
      </c>
      <c r="H215">
        <v>2</v>
      </c>
      <c r="I215">
        <v>0</v>
      </c>
      <c r="J215">
        <v>0</v>
      </c>
      <c r="K215" s="1" t="s">
        <v>332</v>
      </c>
      <c r="L215">
        <v>16</v>
      </c>
      <c r="M215">
        <v>0</v>
      </c>
      <c r="N215">
        <v>0</v>
      </c>
      <c r="O215">
        <v>0</v>
      </c>
    </row>
    <row r="216" spans="1:15" x14ac:dyDescent="0.25">
      <c r="A216">
        <v>202002761</v>
      </c>
      <c r="B216" s="1" t="s">
        <v>19</v>
      </c>
      <c r="C216" s="1" t="s">
        <v>64</v>
      </c>
      <c r="D216" s="1" t="s">
        <v>167</v>
      </c>
      <c r="E216" s="1" t="s">
        <v>169</v>
      </c>
      <c r="F216" s="1" t="s">
        <v>174</v>
      </c>
      <c r="G216">
        <v>21810</v>
      </c>
      <c r="H216">
        <v>12</v>
      </c>
      <c r="I216">
        <v>0</v>
      </c>
      <c r="J216">
        <v>0</v>
      </c>
      <c r="K216" s="1" t="s">
        <v>333</v>
      </c>
      <c r="L216">
        <v>16</v>
      </c>
      <c r="M216">
        <v>0</v>
      </c>
      <c r="N216">
        <v>0</v>
      </c>
      <c r="O216">
        <v>0</v>
      </c>
    </row>
    <row r="217" spans="1:15" x14ac:dyDescent="0.25">
      <c r="A217">
        <v>202002761</v>
      </c>
      <c r="B217" s="1" t="s">
        <v>19</v>
      </c>
      <c r="C217" s="1" t="s">
        <v>64</v>
      </c>
      <c r="D217" s="1" t="s">
        <v>167</v>
      </c>
      <c r="E217" s="1" t="s">
        <v>169</v>
      </c>
      <c r="F217" s="1" t="s">
        <v>174</v>
      </c>
      <c r="G217">
        <v>21389</v>
      </c>
      <c r="H217">
        <v>21</v>
      </c>
      <c r="I217">
        <v>0</v>
      </c>
      <c r="J217">
        <v>0</v>
      </c>
      <c r="K217" s="1" t="s">
        <v>334</v>
      </c>
      <c r="L217">
        <v>16</v>
      </c>
      <c r="M217">
        <v>0</v>
      </c>
      <c r="N217">
        <v>0</v>
      </c>
      <c r="O217">
        <v>0</v>
      </c>
    </row>
    <row r="218" spans="1:15" x14ac:dyDescent="0.25">
      <c r="A218">
        <v>202002761</v>
      </c>
      <c r="B218" s="1" t="s">
        <v>19</v>
      </c>
      <c r="C218" s="1" t="s">
        <v>64</v>
      </c>
      <c r="D218" s="1" t="s">
        <v>167</v>
      </c>
      <c r="E218" s="1" t="s">
        <v>169</v>
      </c>
      <c r="F218" s="1" t="s">
        <v>174</v>
      </c>
      <c r="G218">
        <v>21751</v>
      </c>
      <c r="H218">
        <v>11</v>
      </c>
      <c r="I218">
        <v>0</v>
      </c>
      <c r="J218">
        <v>0</v>
      </c>
      <c r="K218" s="1" t="s">
        <v>335</v>
      </c>
      <c r="L218">
        <v>16</v>
      </c>
      <c r="M218">
        <v>0</v>
      </c>
      <c r="N218">
        <v>0</v>
      </c>
      <c r="O218">
        <v>0</v>
      </c>
    </row>
    <row r="219" spans="1:15" x14ac:dyDescent="0.25">
      <c r="A219">
        <v>202002761</v>
      </c>
      <c r="B219" s="1" t="s">
        <v>19</v>
      </c>
      <c r="C219" s="1" t="s">
        <v>64</v>
      </c>
      <c r="D219" s="1" t="s">
        <v>167</v>
      </c>
      <c r="E219" s="1" t="s">
        <v>169</v>
      </c>
      <c r="F219" s="1" t="s">
        <v>174</v>
      </c>
      <c r="G219">
        <v>2405</v>
      </c>
      <c r="H219">
        <v>5</v>
      </c>
      <c r="I219">
        <v>117.51</v>
      </c>
      <c r="J219">
        <v>587.54999999999995</v>
      </c>
      <c r="K219" s="1" t="s">
        <v>336</v>
      </c>
      <c r="L219">
        <v>16</v>
      </c>
      <c r="M219">
        <v>0</v>
      </c>
      <c r="N219">
        <v>0</v>
      </c>
      <c r="O219">
        <v>587.54999999999995</v>
      </c>
    </row>
    <row r="220" spans="1:15" x14ac:dyDescent="0.25">
      <c r="A220">
        <v>202002761</v>
      </c>
      <c r="B220" s="1" t="s">
        <v>19</v>
      </c>
      <c r="C220" s="1" t="s">
        <v>64</v>
      </c>
      <c r="D220" s="1" t="s">
        <v>167</v>
      </c>
      <c r="E220" s="1" t="s">
        <v>169</v>
      </c>
      <c r="F220" s="1" t="s">
        <v>174</v>
      </c>
      <c r="G220">
        <v>22911</v>
      </c>
      <c r="H220">
        <v>3</v>
      </c>
      <c r="I220">
        <v>0</v>
      </c>
      <c r="J220">
        <v>0</v>
      </c>
      <c r="K220" s="1" t="s">
        <v>337</v>
      </c>
      <c r="L220">
        <v>16</v>
      </c>
      <c r="M220">
        <v>0</v>
      </c>
      <c r="N220">
        <v>0</v>
      </c>
      <c r="O220">
        <v>0</v>
      </c>
    </row>
    <row r="221" spans="1:15" x14ac:dyDescent="0.25">
      <c r="A221">
        <v>202002761</v>
      </c>
      <c r="B221" s="1" t="s">
        <v>19</v>
      </c>
      <c r="C221" s="1" t="s">
        <v>64</v>
      </c>
      <c r="D221" s="1" t="s">
        <v>167</v>
      </c>
      <c r="E221" s="1" t="s">
        <v>169</v>
      </c>
      <c r="F221" s="1" t="s">
        <v>174</v>
      </c>
      <c r="G221">
        <v>18212</v>
      </c>
      <c r="H221">
        <v>6</v>
      </c>
      <c r="I221">
        <v>0</v>
      </c>
      <c r="J221">
        <v>0</v>
      </c>
      <c r="K221" s="1" t="s">
        <v>338</v>
      </c>
      <c r="L221">
        <v>16</v>
      </c>
      <c r="M221">
        <v>0</v>
      </c>
      <c r="N221">
        <v>0</v>
      </c>
      <c r="O221">
        <v>0</v>
      </c>
    </row>
    <row r="222" spans="1:15" x14ac:dyDescent="0.25">
      <c r="A222">
        <v>202002761</v>
      </c>
      <c r="B222" s="1" t="s">
        <v>19</v>
      </c>
      <c r="C222" s="1" t="s">
        <v>64</v>
      </c>
      <c r="D222" s="1" t="s">
        <v>167</v>
      </c>
      <c r="E222" s="1" t="s">
        <v>169</v>
      </c>
      <c r="F222" s="1" t="s">
        <v>174</v>
      </c>
      <c r="G222">
        <v>7864</v>
      </c>
      <c r="H222">
        <v>1</v>
      </c>
      <c r="I222">
        <v>0</v>
      </c>
      <c r="J222">
        <v>0</v>
      </c>
      <c r="K222" s="1" t="s">
        <v>339</v>
      </c>
      <c r="L222">
        <v>16</v>
      </c>
      <c r="M222">
        <v>0</v>
      </c>
      <c r="N222">
        <v>0</v>
      </c>
      <c r="O222">
        <v>0</v>
      </c>
    </row>
    <row r="223" spans="1:15" x14ac:dyDescent="0.25">
      <c r="A223">
        <v>202002761</v>
      </c>
      <c r="B223" s="1" t="s">
        <v>19</v>
      </c>
      <c r="C223" s="1" t="s">
        <v>64</v>
      </c>
      <c r="D223" s="1" t="s">
        <v>167</v>
      </c>
      <c r="E223" s="1" t="s">
        <v>169</v>
      </c>
      <c r="F223" s="1" t="s">
        <v>174</v>
      </c>
      <c r="G223">
        <v>23055</v>
      </c>
      <c r="H223">
        <v>2</v>
      </c>
      <c r="I223">
        <v>0</v>
      </c>
      <c r="J223">
        <v>0</v>
      </c>
      <c r="K223" s="1" t="s">
        <v>340</v>
      </c>
      <c r="L223">
        <v>16</v>
      </c>
      <c r="M223">
        <v>0</v>
      </c>
      <c r="N223">
        <v>0</v>
      </c>
      <c r="O223">
        <v>0</v>
      </c>
    </row>
    <row r="224" spans="1:15" x14ac:dyDescent="0.25">
      <c r="A224">
        <v>202002761</v>
      </c>
      <c r="B224" s="1" t="s">
        <v>19</v>
      </c>
      <c r="C224" s="1" t="s">
        <v>64</v>
      </c>
      <c r="D224" s="1" t="s">
        <v>167</v>
      </c>
      <c r="E224" s="1" t="s">
        <v>169</v>
      </c>
      <c r="F224" s="1" t="s">
        <v>174</v>
      </c>
      <c r="G224">
        <v>2608</v>
      </c>
      <c r="H224">
        <v>3</v>
      </c>
      <c r="I224">
        <v>0</v>
      </c>
      <c r="J224">
        <v>0</v>
      </c>
      <c r="K224" s="1" t="s">
        <v>341</v>
      </c>
      <c r="L224">
        <v>16</v>
      </c>
      <c r="M224">
        <v>0</v>
      </c>
      <c r="N224">
        <v>0</v>
      </c>
      <c r="O224">
        <v>0</v>
      </c>
    </row>
    <row r="225" spans="1:15" x14ac:dyDescent="0.25">
      <c r="A225">
        <v>202002761</v>
      </c>
      <c r="B225" s="1" t="s">
        <v>19</v>
      </c>
      <c r="C225" s="1" t="s">
        <v>64</v>
      </c>
      <c r="D225" s="1" t="s">
        <v>167</v>
      </c>
      <c r="E225" s="1" t="s">
        <v>169</v>
      </c>
      <c r="F225" s="1" t="s">
        <v>174</v>
      </c>
      <c r="G225">
        <v>22308</v>
      </c>
      <c r="H225">
        <v>6</v>
      </c>
      <c r="I225">
        <v>0</v>
      </c>
      <c r="J225">
        <v>0</v>
      </c>
      <c r="K225" s="1" t="s">
        <v>342</v>
      </c>
      <c r="L225">
        <v>16</v>
      </c>
      <c r="M225">
        <v>0</v>
      </c>
      <c r="N225">
        <v>0</v>
      </c>
      <c r="O225">
        <v>0</v>
      </c>
    </row>
    <row r="226" spans="1:15" x14ac:dyDescent="0.25">
      <c r="A226">
        <v>202002761</v>
      </c>
      <c r="B226" s="1" t="s">
        <v>19</v>
      </c>
      <c r="C226" s="1" t="s">
        <v>64</v>
      </c>
      <c r="D226" s="1" t="s">
        <v>167</v>
      </c>
      <c r="E226" s="1" t="s">
        <v>169</v>
      </c>
      <c r="F226" s="1" t="s">
        <v>174</v>
      </c>
      <c r="G226">
        <v>3305</v>
      </c>
      <c r="H226">
        <v>6</v>
      </c>
      <c r="I226">
        <v>111.72</v>
      </c>
      <c r="J226">
        <v>670.32</v>
      </c>
      <c r="K226" s="1" t="s">
        <v>343</v>
      </c>
      <c r="L226">
        <v>16</v>
      </c>
      <c r="M226">
        <v>0</v>
      </c>
      <c r="N226">
        <v>0</v>
      </c>
      <c r="O226">
        <v>670.32</v>
      </c>
    </row>
    <row r="227" spans="1:15" x14ac:dyDescent="0.25">
      <c r="A227">
        <v>202002761</v>
      </c>
      <c r="B227" s="1" t="s">
        <v>19</v>
      </c>
      <c r="C227" s="1" t="s">
        <v>64</v>
      </c>
      <c r="D227" s="1" t="s">
        <v>167</v>
      </c>
      <c r="E227" s="1" t="s">
        <v>169</v>
      </c>
      <c r="F227" s="1" t="s">
        <v>174</v>
      </c>
      <c r="G227">
        <v>7719</v>
      </c>
      <c r="H227">
        <v>1</v>
      </c>
      <c r="I227">
        <v>0</v>
      </c>
      <c r="J227">
        <v>0</v>
      </c>
      <c r="K227" s="1" t="s">
        <v>344</v>
      </c>
      <c r="L227">
        <v>16</v>
      </c>
      <c r="M227">
        <v>0</v>
      </c>
      <c r="N227">
        <v>0</v>
      </c>
      <c r="O227">
        <v>0</v>
      </c>
    </row>
    <row r="228" spans="1:15" x14ac:dyDescent="0.25">
      <c r="A228">
        <v>202002761</v>
      </c>
      <c r="B228" s="1" t="s">
        <v>19</v>
      </c>
      <c r="C228" s="1" t="s">
        <v>64</v>
      </c>
      <c r="D228" s="1" t="s">
        <v>167</v>
      </c>
      <c r="E228" s="1" t="s">
        <v>169</v>
      </c>
      <c r="F228" s="1" t="s">
        <v>174</v>
      </c>
      <c r="G228">
        <v>7719</v>
      </c>
      <c r="H228">
        <v>1</v>
      </c>
      <c r="I228">
        <v>0</v>
      </c>
      <c r="J228">
        <v>0</v>
      </c>
      <c r="K228" s="1" t="s">
        <v>344</v>
      </c>
      <c r="L228">
        <v>16</v>
      </c>
      <c r="M228">
        <v>0</v>
      </c>
      <c r="N228">
        <v>0</v>
      </c>
      <c r="O228">
        <v>0</v>
      </c>
    </row>
    <row r="229" spans="1:15" x14ac:dyDescent="0.25">
      <c r="A229">
        <v>202002761</v>
      </c>
      <c r="B229" s="1" t="s">
        <v>19</v>
      </c>
      <c r="C229" s="1" t="s">
        <v>64</v>
      </c>
      <c r="D229" s="1" t="s">
        <v>167</v>
      </c>
      <c r="E229" s="1" t="s">
        <v>169</v>
      </c>
      <c r="F229" s="1" t="s">
        <v>174</v>
      </c>
      <c r="G229">
        <v>7719</v>
      </c>
      <c r="H229">
        <v>1</v>
      </c>
      <c r="I229">
        <v>0</v>
      </c>
      <c r="J229">
        <v>0</v>
      </c>
      <c r="K229" s="1" t="s">
        <v>344</v>
      </c>
      <c r="L229">
        <v>16</v>
      </c>
      <c r="M229">
        <v>0</v>
      </c>
      <c r="N229">
        <v>0</v>
      </c>
      <c r="O229">
        <v>0</v>
      </c>
    </row>
    <row r="230" spans="1:15" x14ac:dyDescent="0.25">
      <c r="A230">
        <v>202002761</v>
      </c>
      <c r="B230" s="1" t="s">
        <v>19</v>
      </c>
      <c r="C230" s="1" t="s">
        <v>64</v>
      </c>
      <c r="D230" s="1" t="s">
        <v>167</v>
      </c>
      <c r="E230" s="1" t="s">
        <v>169</v>
      </c>
      <c r="F230" s="1" t="s">
        <v>174</v>
      </c>
      <c r="G230">
        <v>7719</v>
      </c>
      <c r="H230">
        <v>1</v>
      </c>
      <c r="I230">
        <v>0</v>
      </c>
      <c r="J230">
        <v>0</v>
      </c>
      <c r="K230" s="1" t="s">
        <v>344</v>
      </c>
      <c r="L230">
        <v>16</v>
      </c>
      <c r="M230">
        <v>0</v>
      </c>
      <c r="N230">
        <v>0</v>
      </c>
      <c r="O230">
        <v>0</v>
      </c>
    </row>
    <row r="231" spans="1:15" x14ac:dyDescent="0.25">
      <c r="A231">
        <v>202002761</v>
      </c>
      <c r="B231" s="1" t="s">
        <v>19</v>
      </c>
      <c r="C231" s="1" t="s">
        <v>64</v>
      </c>
      <c r="D231" s="1" t="s">
        <v>167</v>
      </c>
      <c r="E231" s="1" t="s">
        <v>169</v>
      </c>
      <c r="F231" s="1" t="s">
        <v>174</v>
      </c>
      <c r="G231">
        <v>7864</v>
      </c>
      <c r="H231">
        <v>1</v>
      </c>
      <c r="I231">
        <v>0</v>
      </c>
      <c r="J231">
        <v>0</v>
      </c>
      <c r="K231" s="1" t="s">
        <v>339</v>
      </c>
      <c r="L231">
        <v>16</v>
      </c>
      <c r="M231">
        <v>0</v>
      </c>
      <c r="N231">
        <v>0</v>
      </c>
      <c r="O231">
        <v>0</v>
      </c>
    </row>
    <row r="232" spans="1:15" x14ac:dyDescent="0.25">
      <c r="A232">
        <v>202002761</v>
      </c>
      <c r="B232" s="1" t="s">
        <v>19</v>
      </c>
      <c r="C232" s="1" t="s">
        <v>64</v>
      </c>
      <c r="D232" s="1" t="s">
        <v>167</v>
      </c>
      <c r="E232" s="1" t="s">
        <v>169</v>
      </c>
      <c r="F232" s="1" t="s">
        <v>174</v>
      </c>
      <c r="G232">
        <v>7864</v>
      </c>
      <c r="H232">
        <v>1</v>
      </c>
      <c r="I232">
        <v>0</v>
      </c>
      <c r="J232">
        <v>0</v>
      </c>
      <c r="K232" s="1" t="s">
        <v>339</v>
      </c>
      <c r="L232">
        <v>16</v>
      </c>
      <c r="M232">
        <v>0</v>
      </c>
      <c r="N232">
        <v>0</v>
      </c>
      <c r="O232">
        <v>0</v>
      </c>
    </row>
    <row r="233" spans="1:15" x14ac:dyDescent="0.25">
      <c r="A233">
        <v>202002761</v>
      </c>
      <c r="B233" s="1" t="s">
        <v>19</v>
      </c>
      <c r="C233" s="1" t="s">
        <v>64</v>
      </c>
      <c r="D233" s="1" t="s">
        <v>167</v>
      </c>
      <c r="E233" s="1" t="s">
        <v>169</v>
      </c>
      <c r="F233" s="1" t="s">
        <v>174</v>
      </c>
      <c r="G233">
        <v>7864</v>
      </c>
      <c r="H233">
        <v>1</v>
      </c>
      <c r="I233">
        <v>0</v>
      </c>
      <c r="J233">
        <v>0</v>
      </c>
      <c r="K233" s="1" t="s">
        <v>339</v>
      </c>
      <c r="L233">
        <v>16</v>
      </c>
      <c r="M233">
        <v>0</v>
      </c>
      <c r="N233">
        <v>0</v>
      </c>
      <c r="O233">
        <v>0</v>
      </c>
    </row>
    <row r="234" spans="1:15" x14ac:dyDescent="0.25">
      <c r="A234">
        <v>202002761</v>
      </c>
      <c r="B234" s="1" t="s">
        <v>19</v>
      </c>
      <c r="C234" s="1" t="s">
        <v>64</v>
      </c>
      <c r="D234" s="1" t="s">
        <v>167</v>
      </c>
      <c r="E234" s="1" t="s">
        <v>169</v>
      </c>
      <c r="F234" s="1" t="s">
        <v>174</v>
      </c>
      <c r="G234">
        <v>7864</v>
      </c>
      <c r="H234">
        <v>1</v>
      </c>
      <c r="I234">
        <v>0</v>
      </c>
      <c r="J234">
        <v>0</v>
      </c>
      <c r="K234" s="1" t="s">
        <v>339</v>
      </c>
      <c r="L234">
        <v>16</v>
      </c>
      <c r="M234">
        <v>0</v>
      </c>
      <c r="N234">
        <v>0</v>
      </c>
      <c r="O234">
        <v>0</v>
      </c>
    </row>
    <row r="235" spans="1:15" x14ac:dyDescent="0.25">
      <c r="A235">
        <v>202002761</v>
      </c>
      <c r="B235" s="1" t="s">
        <v>19</v>
      </c>
      <c r="C235" s="1" t="s">
        <v>64</v>
      </c>
      <c r="D235" s="1" t="s">
        <v>167</v>
      </c>
      <c r="E235" s="1" t="s">
        <v>169</v>
      </c>
      <c r="F235" s="1" t="s">
        <v>174</v>
      </c>
      <c r="G235">
        <v>7864</v>
      </c>
      <c r="H235">
        <v>1</v>
      </c>
      <c r="I235">
        <v>0</v>
      </c>
      <c r="J235">
        <v>0</v>
      </c>
      <c r="K235" s="1" t="s">
        <v>339</v>
      </c>
      <c r="L235">
        <v>16</v>
      </c>
      <c r="M235">
        <v>0</v>
      </c>
      <c r="N235">
        <v>0</v>
      </c>
      <c r="O235">
        <v>0</v>
      </c>
    </row>
    <row r="236" spans="1:15" x14ac:dyDescent="0.25">
      <c r="A236">
        <v>202002761</v>
      </c>
      <c r="B236" s="1" t="s">
        <v>19</v>
      </c>
      <c r="C236" s="1" t="s">
        <v>64</v>
      </c>
      <c r="D236" s="1" t="s">
        <v>167</v>
      </c>
      <c r="E236" s="1" t="s">
        <v>169</v>
      </c>
      <c r="F236" s="1" t="s">
        <v>174</v>
      </c>
      <c r="G236">
        <v>7864</v>
      </c>
      <c r="H236">
        <v>1</v>
      </c>
      <c r="I236">
        <v>0</v>
      </c>
      <c r="J236">
        <v>0</v>
      </c>
      <c r="K236" s="1" t="s">
        <v>339</v>
      </c>
      <c r="L236">
        <v>16</v>
      </c>
      <c r="M236">
        <v>0</v>
      </c>
      <c r="N236">
        <v>0</v>
      </c>
      <c r="O236">
        <v>0</v>
      </c>
    </row>
    <row r="237" spans="1:15" x14ac:dyDescent="0.25">
      <c r="A237">
        <v>202002761</v>
      </c>
      <c r="B237" s="1" t="s">
        <v>19</v>
      </c>
      <c r="C237" s="1" t="s">
        <v>64</v>
      </c>
      <c r="D237" s="1" t="s">
        <v>167</v>
      </c>
      <c r="E237" s="1" t="s">
        <v>169</v>
      </c>
      <c r="F237" s="1" t="s">
        <v>174</v>
      </c>
      <c r="G237">
        <v>7864</v>
      </c>
      <c r="H237">
        <v>1</v>
      </c>
      <c r="I237">
        <v>0</v>
      </c>
      <c r="J237">
        <v>0</v>
      </c>
      <c r="K237" s="1" t="s">
        <v>339</v>
      </c>
      <c r="L237">
        <v>16</v>
      </c>
      <c r="M237">
        <v>0</v>
      </c>
      <c r="N237">
        <v>0</v>
      </c>
      <c r="O237">
        <v>0</v>
      </c>
    </row>
    <row r="238" spans="1:15" x14ac:dyDescent="0.25">
      <c r="A238">
        <v>202002761</v>
      </c>
      <c r="B238" s="1" t="s">
        <v>19</v>
      </c>
      <c r="C238" s="1" t="s">
        <v>64</v>
      </c>
      <c r="D238" s="1" t="s">
        <v>167</v>
      </c>
      <c r="E238" s="1" t="s">
        <v>169</v>
      </c>
      <c r="F238" s="1" t="s">
        <v>174</v>
      </c>
      <c r="G238">
        <v>7864</v>
      </c>
      <c r="H238">
        <v>1</v>
      </c>
      <c r="I238">
        <v>0</v>
      </c>
      <c r="J238">
        <v>0</v>
      </c>
      <c r="K238" s="1" t="s">
        <v>339</v>
      </c>
      <c r="L238">
        <v>16</v>
      </c>
      <c r="M238">
        <v>0</v>
      </c>
      <c r="N238">
        <v>0</v>
      </c>
      <c r="O238">
        <v>0</v>
      </c>
    </row>
    <row r="239" spans="1:15" x14ac:dyDescent="0.25">
      <c r="A239">
        <v>202002761</v>
      </c>
      <c r="B239" s="1" t="s">
        <v>19</v>
      </c>
      <c r="C239" s="1" t="s">
        <v>64</v>
      </c>
      <c r="D239" s="1" t="s">
        <v>167</v>
      </c>
      <c r="E239" s="1" t="s">
        <v>169</v>
      </c>
      <c r="F239" s="1" t="s">
        <v>174</v>
      </c>
      <c r="G239">
        <v>22308</v>
      </c>
      <c r="H239">
        <v>4</v>
      </c>
      <c r="I239">
        <v>0</v>
      </c>
      <c r="J239">
        <v>0</v>
      </c>
      <c r="K239" s="1" t="s">
        <v>342</v>
      </c>
      <c r="L239">
        <v>16</v>
      </c>
      <c r="M239">
        <v>0</v>
      </c>
      <c r="N239">
        <v>0</v>
      </c>
      <c r="O239">
        <v>0</v>
      </c>
    </row>
    <row r="240" spans="1:15" x14ac:dyDescent="0.25">
      <c r="A240">
        <v>202002762</v>
      </c>
      <c r="B240" s="1" t="s">
        <v>19</v>
      </c>
      <c r="C240" s="1" t="s">
        <v>65</v>
      </c>
      <c r="D240" s="1" t="s">
        <v>167</v>
      </c>
      <c r="E240" s="1" t="s">
        <v>169</v>
      </c>
      <c r="F240" s="1" t="s">
        <v>174</v>
      </c>
      <c r="G240">
        <v>14090</v>
      </c>
      <c r="H240">
        <v>12</v>
      </c>
      <c r="I240">
        <v>0</v>
      </c>
      <c r="J240">
        <v>0</v>
      </c>
      <c r="K240" s="1" t="s">
        <v>345</v>
      </c>
      <c r="L240">
        <v>16</v>
      </c>
      <c r="M240">
        <v>0</v>
      </c>
      <c r="N240">
        <v>0</v>
      </c>
      <c r="O240">
        <v>0</v>
      </c>
    </row>
    <row r="241" spans="1:15" hidden="1" x14ac:dyDescent="0.25">
      <c r="A241">
        <v>202002763</v>
      </c>
      <c r="B241" s="1" t="s">
        <v>19</v>
      </c>
      <c r="C241" s="1" t="s">
        <v>66</v>
      </c>
      <c r="D241" s="1" t="s">
        <v>167</v>
      </c>
      <c r="E241" s="1" t="s">
        <v>169</v>
      </c>
      <c r="F241" s="1" t="s">
        <v>170</v>
      </c>
      <c r="G241">
        <v>4061</v>
      </c>
      <c r="H241">
        <v>360</v>
      </c>
      <c r="I241">
        <v>0</v>
      </c>
      <c r="J241">
        <v>0</v>
      </c>
      <c r="K241" s="1" t="s">
        <v>346</v>
      </c>
      <c r="L241">
        <v>0</v>
      </c>
      <c r="M241">
        <v>0</v>
      </c>
      <c r="N241">
        <v>0</v>
      </c>
      <c r="O241">
        <v>0</v>
      </c>
    </row>
    <row r="242" spans="1:15" hidden="1" x14ac:dyDescent="0.25">
      <c r="A242">
        <v>202002753</v>
      </c>
      <c r="B242" s="1" t="s">
        <v>19</v>
      </c>
      <c r="C242" s="1" t="s">
        <v>67</v>
      </c>
      <c r="D242" s="1" t="s">
        <v>168</v>
      </c>
      <c r="E242" s="1" t="s">
        <v>169</v>
      </c>
      <c r="F242" s="1" t="s">
        <v>171</v>
      </c>
      <c r="G242">
        <v>10025</v>
      </c>
      <c r="H242">
        <v>16</v>
      </c>
      <c r="I242">
        <v>5.56</v>
      </c>
      <c r="J242">
        <v>88.96</v>
      </c>
      <c r="K242" s="1" t="s">
        <v>347</v>
      </c>
      <c r="L242">
        <v>16</v>
      </c>
      <c r="M242">
        <v>0</v>
      </c>
      <c r="N242">
        <v>0</v>
      </c>
      <c r="O242">
        <v>88.96</v>
      </c>
    </row>
    <row r="243" spans="1:15" hidden="1" x14ac:dyDescent="0.25">
      <c r="A243">
        <v>202002753</v>
      </c>
      <c r="B243" s="1" t="s">
        <v>19</v>
      </c>
      <c r="C243" s="1" t="s">
        <v>67</v>
      </c>
      <c r="D243" s="1" t="s">
        <v>168</v>
      </c>
      <c r="E243" s="1" t="s">
        <v>169</v>
      </c>
      <c r="F243" s="1" t="s">
        <v>171</v>
      </c>
      <c r="G243">
        <v>16092</v>
      </c>
      <c r="H243">
        <v>20</v>
      </c>
      <c r="I243">
        <v>4.2</v>
      </c>
      <c r="J243">
        <v>84</v>
      </c>
      <c r="K243" s="1" t="s">
        <v>348</v>
      </c>
      <c r="L243">
        <v>16</v>
      </c>
      <c r="M243">
        <v>0</v>
      </c>
      <c r="N243">
        <v>0</v>
      </c>
      <c r="O243">
        <v>84</v>
      </c>
    </row>
    <row r="244" spans="1:15" hidden="1" x14ac:dyDescent="0.25">
      <c r="A244">
        <v>202002753</v>
      </c>
      <c r="B244" s="1" t="s">
        <v>19</v>
      </c>
      <c r="C244" s="1" t="s">
        <v>67</v>
      </c>
      <c r="D244" s="1" t="s">
        <v>168</v>
      </c>
      <c r="E244" s="1" t="s">
        <v>169</v>
      </c>
      <c r="F244" s="1" t="s">
        <v>171</v>
      </c>
      <c r="G244">
        <v>9579</v>
      </c>
      <c r="H244">
        <v>2</v>
      </c>
      <c r="I244">
        <v>0</v>
      </c>
      <c r="J244">
        <v>0</v>
      </c>
      <c r="K244" s="1" t="s">
        <v>349</v>
      </c>
      <c r="L244">
        <v>0</v>
      </c>
      <c r="M244">
        <v>0</v>
      </c>
      <c r="N244">
        <v>0</v>
      </c>
      <c r="O244">
        <v>0</v>
      </c>
    </row>
    <row r="245" spans="1:15" hidden="1" x14ac:dyDescent="0.25">
      <c r="A245">
        <v>202002764</v>
      </c>
      <c r="B245" s="1" t="s">
        <v>20</v>
      </c>
      <c r="C245" s="1" t="s">
        <v>68</v>
      </c>
      <c r="D245" s="1" t="s">
        <v>167</v>
      </c>
      <c r="E245" s="1" t="s">
        <v>169</v>
      </c>
      <c r="F245" s="1" t="s">
        <v>170</v>
      </c>
      <c r="G245">
        <v>13381</v>
      </c>
      <c r="H245">
        <v>300</v>
      </c>
      <c r="I245">
        <v>0</v>
      </c>
      <c r="J245">
        <v>0</v>
      </c>
      <c r="K245" s="1" t="s">
        <v>176</v>
      </c>
      <c r="L245">
        <v>0</v>
      </c>
      <c r="M245">
        <v>0</v>
      </c>
      <c r="N245">
        <v>0</v>
      </c>
      <c r="O245">
        <v>0</v>
      </c>
    </row>
    <row r="246" spans="1:15" hidden="1" x14ac:dyDescent="0.25">
      <c r="A246">
        <v>202002765</v>
      </c>
      <c r="B246" s="1" t="s">
        <v>20</v>
      </c>
      <c r="C246" s="1" t="s">
        <v>69</v>
      </c>
      <c r="D246" s="1" t="s">
        <v>167</v>
      </c>
      <c r="E246" s="1" t="s">
        <v>169</v>
      </c>
      <c r="F246" s="1" t="s">
        <v>170</v>
      </c>
      <c r="G246">
        <v>23155</v>
      </c>
      <c r="H246">
        <v>12</v>
      </c>
      <c r="I246">
        <v>14.52</v>
      </c>
      <c r="J246">
        <v>174.24</v>
      </c>
      <c r="K246" s="1" t="s">
        <v>350</v>
      </c>
      <c r="L246">
        <v>0</v>
      </c>
      <c r="M246">
        <v>0</v>
      </c>
      <c r="N246">
        <v>0</v>
      </c>
      <c r="O246">
        <v>174.24</v>
      </c>
    </row>
    <row r="247" spans="1:15" hidden="1" x14ac:dyDescent="0.25">
      <c r="A247">
        <v>202002765</v>
      </c>
      <c r="B247" s="1" t="s">
        <v>20</v>
      </c>
      <c r="C247" s="1" t="s">
        <v>69</v>
      </c>
      <c r="D247" s="1" t="s">
        <v>167</v>
      </c>
      <c r="E247" s="1" t="s">
        <v>169</v>
      </c>
      <c r="F247" s="1" t="s">
        <v>170</v>
      </c>
      <c r="G247">
        <v>6341</v>
      </c>
      <c r="H247">
        <v>60</v>
      </c>
      <c r="I247">
        <v>0</v>
      </c>
      <c r="J247">
        <v>0</v>
      </c>
      <c r="K247" s="1" t="s">
        <v>217</v>
      </c>
      <c r="L247">
        <v>0</v>
      </c>
      <c r="M247">
        <v>0</v>
      </c>
      <c r="N247">
        <v>0</v>
      </c>
      <c r="O247">
        <v>0</v>
      </c>
    </row>
    <row r="248" spans="1:15" hidden="1" x14ac:dyDescent="0.25">
      <c r="A248">
        <v>202002765</v>
      </c>
      <c r="B248" s="1" t="s">
        <v>20</v>
      </c>
      <c r="C248" s="1" t="s">
        <v>69</v>
      </c>
      <c r="D248" s="1" t="s">
        <v>167</v>
      </c>
      <c r="E248" s="1" t="s">
        <v>169</v>
      </c>
      <c r="F248" s="1" t="s">
        <v>170</v>
      </c>
      <c r="G248">
        <v>6340</v>
      </c>
      <c r="H248">
        <v>60</v>
      </c>
      <c r="I248">
        <v>611918.87</v>
      </c>
      <c r="J248">
        <v>36715132.200000003</v>
      </c>
      <c r="K248" s="1" t="s">
        <v>216</v>
      </c>
      <c r="L248">
        <v>0</v>
      </c>
      <c r="M248">
        <v>0</v>
      </c>
      <c r="N248">
        <v>0</v>
      </c>
      <c r="O248">
        <v>36715132.200000003</v>
      </c>
    </row>
    <row r="249" spans="1:15" hidden="1" x14ac:dyDescent="0.25">
      <c r="A249">
        <v>202002765</v>
      </c>
      <c r="B249" s="1" t="s">
        <v>20</v>
      </c>
      <c r="C249" s="1" t="s">
        <v>69</v>
      </c>
      <c r="D249" s="1" t="s">
        <v>167</v>
      </c>
      <c r="E249" s="1" t="s">
        <v>169</v>
      </c>
      <c r="F249" s="1" t="s">
        <v>170</v>
      </c>
      <c r="G249">
        <v>15366</v>
      </c>
      <c r="H249">
        <v>60</v>
      </c>
      <c r="I249">
        <v>0</v>
      </c>
      <c r="J249">
        <v>0</v>
      </c>
      <c r="K249" s="1" t="s">
        <v>215</v>
      </c>
      <c r="L249">
        <v>0</v>
      </c>
      <c r="M249">
        <v>0</v>
      </c>
      <c r="N249">
        <v>0</v>
      </c>
      <c r="O249">
        <v>0</v>
      </c>
    </row>
    <row r="250" spans="1:15" hidden="1" x14ac:dyDescent="0.25">
      <c r="A250">
        <v>202002766</v>
      </c>
      <c r="B250" s="1" t="s">
        <v>20</v>
      </c>
      <c r="C250" s="1" t="s">
        <v>70</v>
      </c>
      <c r="D250" s="1" t="s">
        <v>167</v>
      </c>
      <c r="E250" s="1" t="s">
        <v>169</v>
      </c>
      <c r="F250" s="1" t="s">
        <v>171</v>
      </c>
      <c r="G250">
        <v>4598</v>
      </c>
      <c r="H250">
        <v>40</v>
      </c>
      <c r="I250">
        <v>0</v>
      </c>
      <c r="J250">
        <v>0</v>
      </c>
      <c r="K250" s="1" t="s">
        <v>246</v>
      </c>
      <c r="L250">
        <v>0</v>
      </c>
      <c r="M250">
        <v>0</v>
      </c>
      <c r="N250">
        <v>0</v>
      </c>
      <c r="O250">
        <v>0</v>
      </c>
    </row>
    <row r="251" spans="1:15" hidden="1" x14ac:dyDescent="0.25">
      <c r="A251">
        <v>202002766</v>
      </c>
      <c r="B251" s="1" t="s">
        <v>20</v>
      </c>
      <c r="C251" s="1" t="s">
        <v>70</v>
      </c>
      <c r="D251" s="1" t="s">
        <v>167</v>
      </c>
      <c r="E251" s="1" t="s">
        <v>169</v>
      </c>
      <c r="F251" s="1" t="s">
        <v>171</v>
      </c>
      <c r="G251">
        <v>13677</v>
      </c>
      <c r="H251">
        <v>10</v>
      </c>
      <c r="I251">
        <v>3.53</v>
      </c>
      <c r="J251">
        <v>35.299999999999997</v>
      </c>
      <c r="K251" s="1" t="s">
        <v>249</v>
      </c>
      <c r="L251">
        <v>16</v>
      </c>
      <c r="M251">
        <v>0</v>
      </c>
      <c r="N251">
        <v>0</v>
      </c>
      <c r="O251">
        <v>35.299999999999997</v>
      </c>
    </row>
    <row r="252" spans="1:15" hidden="1" x14ac:dyDescent="0.25">
      <c r="A252">
        <v>202002766</v>
      </c>
      <c r="B252" s="1" t="s">
        <v>20</v>
      </c>
      <c r="C252" s="1" t="s">
        <v>70</v>
      </c>
      <c r="D252" s="1" t="s">
        <v>167</v>
      </c>
      <c r="E252" s="1" t="s">
        <v>169</v>
      </c>
      <c r="F252" s="1" t="s">
        <v>171</v>
      </c>
      <c r="G252">
        <v>4781</v>
      </c>
      <c r="H252">
        <v>20</v>
      </c>
      <c r="I252">
        <v>0</v>
      </c>
      <c r="J252">
        <v>0</v>
      </c>
      <c r="K252" s="1" t="s">
        <v>247</v>
      </c>
      <c r="L252">
        <v>16</v>
      </c>
      <c r="M252">
        <v>0</v>
      </c>
      <c r="N252">
        <v>0</v>
      </c>
      <c r="O252">
        <v>0</v>
      </c>
    </row>
    <row r="253" spans="1:15" hidden="1" x14ac:dyDescent="0.25">
      <c r="A253">
        <v>202002766</v>
      </c>
      <c r="B253" s="1" t="s">
        <v>20</v>
      </c>
      <c r="C253" s="1" t="s">
        <v>70</v>
      </c>
      <c r="D253" s="1" t="s">
        <v>167</v>
      </c>
      <c r="E253" s="1" t="s">
        <v>169</v>
      </c>
      <c r="F253" s="1" t="s">
        <v>171</v>
      </c>
      <c r="G253">
        <v>13676</v>
      </c>
      <c r="H253">
        <v>5</v>
      </c>
      <c r="I253">
        <v>2.38</v>
      </c>
      <c r="J253">
        <v>11.9</v>
      </c>
      <c r="K253" s="1" t="s">
        <v>251</v>
      </c>
      <c r="L253">
        <v>16</v>
      </c>
      <c r="M253">
        <v>0</v>
      </c>
      <c r="N253">
        <v>0</v>
      </c>
      <c r="O253">
        <v>11.9</v>
      </c>
    </row>
    <row r="254" spans="1:15" hidden="1" x14ac:dyDescent="0.25">
      <c r="A254">
        <v>202002766</v>
      </c>
      <c r="B254" s="1" t="s">
        <v>20</v>
      </c>
      <c r="C254" s="1" t="s">
        <v>70</v>
      </c>
      <c r="D254" s="1" t="s">
        <v>167</v>
      </c>
      <c r="E254" s="1" t="s">
        <v>169</v>
      </c>
      <c r="F254" s="1" t="s">
        <v>171</v>
      </c>
      <c r="G254">
        <v>418</v>
      </c>
      <c r="H254">
        <v>100</v>
      </c>
      <c r="I254">
        <v>0</v>
      </c>
      <c r="J254">
        <v>0</v>
      </c>
      <c r="K254" s="1" t="s">
        <v>252</v>
      </c>
      <c r="L254">
        <v>16</v>
      </c>
      <c r="M254">
        <v>0</v>
      </c>
      <c r="N254">
        <v>0</v>
      </c>
      <c r="O254">
        <v>0</v>
      </c>
    </row>
    <row r="255" spans="1:15" hidden="1" x14ac:dyDescent="0.25">
      <c r="A255">
        <v>202002766</v>
      </c>
      <c r="B255" s="1" t="s">
        <v>20</v>
      </c>
      <c r="C255" s="1" t="s">
        <v>70</v>
      </c>
      <c r="D255" s="1" t="s">
        <v>167</v>
      </c>
      <c r="E255" s="1" t="s">
        <v>169</v>
      </c>
      <c r="F255" s="1" t="s">
        <v>171</v>
      </c>
      <c r="G255">
        <v>4389</v>
      </c>
      <c r="H255">
        <v>20</v>
      </c>
      <c r="I255">
        <v>5.27</v>
      </c>
      <c r="J255">
        <v>105.4</v>
      </c>
      <c r="K255" s="1" t="s">
        <v>250</v>
      </c>
      <c r="L255">
        <v>16</v>
      </c>
      <c r="M255">
        <v>0</v>
      </c>
      <c r="N255">
        <v>0</v>
      </c>
      <c r="O255">
        <v>105.4</v>
      </c>
    </row>
    <row r="256" spans="1:15" x14ac:dyDescent="0.25">
      <c r="A256">
        <v>202002767</v>
      </c>
      <c r="B256" s="1" t="s">
        <v>21</v>
      </c>
      <c r="C256" s="1" t="s">
        <v>71</v>
      </c>
      <c r="D256" s="1" t="s">
        <v>167</v>
      </c>
      <c r="E256" s="1" t="s">
        <v>169</v>
      </c>
      <c r="F256" s="1" t="s">
        <v>174</v>
      </c>
      <c r="G256">
        <v>10732</v>
      </c>
      <c r="H256">
        <v>3</v>
      </c>
      <c r="I256">
        <v>0</v>
      </c>
      <c r="J256">
        <v>0</v>
      </c>
      <c r="K256" s="1" t="s">
        <v>351</v>
      </c>
      <c r="L256">
        <v>16</v>
      </c>
      <c r="M256">
        <v>0</v>
      </c>
      <c r="N256">
        <v>0</v>
      </c>
      <c r="O256">
        <v>0</v>
      </c>
    </row>
    <row r="257" spans="1:15" x14ac:dyDescent="0.25">
      <c r="A257">
        <v>202002767</v>
      </c>
      <c r="B257" s="1" t="s">
        <v>21</v>
      </c>
      <c r="C257" s="1" t="s">
        <v>71</v>
      </c>
      <c r="D257" s="1" t="s">
        <v>167</v>
      </c>
      <c r="E257" s="1" t="s">
        <v>169</v>
      </c>
      <c r="F257" s="1" t="s">
        <v>174</v>
      </c>
      <c r="G257">
        <v>14767</v>
      </c>
      <c r="H257">
        <v>3</v>
      </c>
      <c r="I257">
        <v>0</v>
      </c>
      <c r="J257">
        <v>0</v>
      </c>
      <c r="K257" s="1" t="s">
        <v>352</v>
      </c>
      <c r="L257">
        <v>16</v>
      </c>
      <c r="M257">
        <v>0</v>
      </c>
      <c r="N257">
        <v>0</v>
      </c>
      <c r="O257">
        <v>0</v>
      </c>
    </row>
    <row r="258" spans="1:15" x14ac:dyDescent="0.25">
      <c r="A258">
        <v>202002767</v>
      </c>
      <c r="B258" s="1" t="s">
        <v>21</v>
      </c>
      <c r="C258" s="1" t="s">
        <v>71</v>
      </c>
      <c r="D258" s="1" t="s">
        <v>167</v>
      </c>
      <c r="E258" s="1" t="s">
        <v>169</v>
      </c>
      <c r="F258" s="1" t="s">
        <v>174</v>
      </c>
      <c r="G258">
        <v>14726</v>
      </c>
      <c r="H258">
        <v>3</v>
      </c>
      <c r="I258">
        <v>0</v>
      </c>
      <c r="J258">
        <v>0</v>
      </c>
      <c r="K258" s="1" t="s">
        <v>353</v>
      </c>
      <c r="L258">
        <v>16</v>
      </c>
      <c r="M258">
        <v>0</v>
      </c>
      <c r="N258">
        <v>0</v>
      </c>
      <c r="O258">
        <v>0</v>
      </c>
    </row>
    <row r="259" spans="1:15" x14ac:dyDescent="0.25">
      <c r="A259">
        <v>202002767</v>
      </c>
      <c r="B259" s="1" t="s">
        <v>21</v>
      </c>
      <c r="C259" s="1" t="s">
        <v>71</v>
      </c>
      <c r="D259" s="1" t="s">
        <v>167</v>
      </c>
      <c r="E259" s="1" t="s">
        <v>169</v>
      </c>
      <c r="F259" s="1" t="s">
        <v>174</v>
      </c>
      <c r="G259">
        <v>14725</v>
      </c>
      <c r="H259">
        <v>1.93</v>
      </c>
      <c r="I259">
        <v>0</v>
      </c>
      <c r="J259">
        <v>0</v>
      </c>
      <c r="K259" s="1" t="s">
        <v>354</v>
      </c>
      <c r="L259">
        <v>0</v>
      </c>
      <c r="M259">
        <v>0</v>
      </c>
      <c r="N259">
        <v>0</v>
      </c>
      <c r="O259">
        <v>0</v>
      </c>
    </row>
    <row r="260" spans="1:15" x14ac:dyDescent="0.25">
      <c r="A260">
        <v>202002767</v>
      </c>
      <c r="B260" s="1" t="s">
        <v>21</v>
      </c>
      <c r="C260" s="1" t="s">
        <v>71</v>
      </c>
      <c r="D260" s="1" t="s">
        <v>167</v>
      </c>
      <c r="E260" s="1" t="s">
        <v>169</v>
      </c>
      <c r="F260" s="1" t="s">
        <v>174</v>
      </c>
      <c r="G260">
        <v>3458</v>
      </c>
      <c r="H260">
        <v>3</v>
      </c>
      <c r="I260">
        <v>0</v>
      </c>
      <c r="J260">
        <v>0</v>
      </c>
      <c r="K260" s="1" t="s">
        <v>355</v>
      </c>
      <c r="L260">
        <v>16</v>
      </c>
      <c r="M260">
        <v>0</v>
      </c>
      <c r="N260">
        <v>0</v>
      </c>
      <c r="O260">
        <v>0</v>
      </c>
    </row>
    <row r="261" spans="1:15" x14ac:dyDescent="0.25">
      <c r="A261">
        <v>202002767</v>
      </c>
      <c r="B261" s="1" t="s">
        <v>21</v>
      </c>
      <c r="C261" s="1" t="s">
        <v>71</v>
      </c>
      <c r="D261" s="1" t="s">
        <v>167</v>
      </c>
      <c r="E261" s="1" t="s">
        <v>169</v>
      </c>
      <c r="F261" s="1" t="s">
        <v>174</v>
      </c>
      <c r="G261">
        <v>15098</v>
      </c>
      <c r="H261">
        <v>2</v>
      </c>
      <c r="I261">
        <v>0</v>
      </c>
      <c r="J261">
        <v>0</v>
      </c>
      <c r="K261" s="1" t="s">
        <v>356</v>
      </c>
      <c r="L261">
        <v>16</v>
      </c>
      <c r="M261">
        <v>0</v>
      </c>
      <c r="N261">
        <v>0</v>
      </c>
      <c r="O261">
        <v>0</v>
      </c>
    </row>
    <row r="262" spans="1:15" x14ac:dyDescent="0.25">
      <c r="A262">
        <v>202002767</v>
      </c>
      <c r="B262" s="1" t="s">
        <v>21</v>
      </c>
      <c r="C262" s="1" t="s">
        <v>71</v>
      </c>
      <c r="D262" s="1" t="s">
        <v>167</v>
      </c>
      <c r="E262" s="1" t="s">
        <v>169</v>
      </c>
      <c r="F262" s="1" t="s">
        <v>174</v>
      </c>
      <c r="G262">
        <v>14690</v>
      </c>
      <c r="H262">
        <v>2</v>
      </c>
      <c r="I262">
        <v>0</v>
      </c>
      <c r="J262">
        <v>0</v>
      </c>
      <c r="K262" s="1" t="s">
        <v>357</v>
      </c>
      <c r="L262">
        <v>16</v>
      </c>
      <c r="M262">
        <v>0</v>
      </c>
      <c r="N262">
        <v>0</v>
      </c>
      <c r="O262">
        <v>0</v>
      </c>
    </row>
    <row r="263" spans="1:15" x14ac:dyDescent="0.25">
      <c r="A263">
        <v>202002767</v>
      </c>
      <c r="B263" s="1" t="s">
        <v>21</v>
      </c>
      <c r="C263" s="1" t="s">
        <v>71</v>
      </c>
      <c r="D263" s="1" t="s">
        <v>167</v>
      </c>
      <c r="E263" s="1" t="s">
        <v>169</v>
      </c>
      <c r="F263" s="1" t="s">
        <v>174</v>
      </c>
      <c r="G263">
        <v>4631</v>
      </c>
      <c r="H263">
        <v>2</v>
      </c>
      <c r="I263">
        <v>0</v>
      </c>
      <c r="J263">
        <v>0</v>
      </c>
      <c r="K263" s="1" t="s">
        <v>358</v>
      </c>
      <c r="L263">
        <v>0</v>
      </c>
      <c r="M263">
        <v>0</v>
      </c>
      <c r="N263">
        <v>0</v>
      </c>
      <c r="O263">
        <v>0</v>
      </c>
    </row>
    <row r="264" spans="1:15" x14ac:dyDescent="0.25">
      <c r="A264">
        <v>202002767</v>
      </c>
      <c r="B264" s="1" t="s">
        <v>21</v>
      </c>
      <c r="C264" s="1" t="s">
        <v>71</v>
      </c>
      <c r="D264" s="1" t="s">
        <v>167</v>
      </c>
      <c r="E264" s="1" t="s">
        <v>169</v>
      </c>
      <c r="F264" s="1" t="s">
        <v>174</v>
      </c>
      <c r="G264">
        <v>1029</v>
      </c>
      <c r="H264">
        <v>1</v>
      </c>
      <c r="I264">
        <v>0</v>
      </c>
      <c r="J264">
        <v>0</v>
      </c>
      <c r="K264" s="1" t="s">
        <v>359</v>
      </c>
      <c r="L264">
        <v>0</v>
      </c>
      <c r="M264">
        <v>0</v>
      </c>
      <c r="N264">
        <v>0</v>
      </c>
      <c r="O264">
        <v>0</v>
      </c>
    </row>
    <row r="265" spans="1:15" x14ac:dyDescent="0.25">
      <c r="A265">
        <v>202002767</v>
      </c>
      <c r="B265" s="1" t="s">
        <v>21</v>
      </c>
      <c r="C265" s="1" t="s">
        <v>71</v>
      </c>
      <c r="D265" s="1" t="s">
        <v>167</v>
      </c>
      <c r="E265" s="1" t="s">
        <v>169</v>
      </c>
      <c r="F265" s="1" t="s">
        <v>174</v>
      </c>
      <c r="G265">
        <v>1675</v>
      </c>
      <c r="H265">
        <v>1</v>
      </c>
      <c r="I265">
        <v>0</v>
      </c>
      <c r="J265">
        <v>0</v>
      </c>
      <c r="K265" s="1" t="s">
        <v>360</v>
      </c>
      <c r="L265">
        <v>16</v>
      </c>
      <c r="M265">
        <v>0</v>
      </c>
      <c r="N265">
        <v>0</v>
      </c>
      <c r="O265">
        <v>0</v>
      </c>
    </row>
    <row r="266" spans="1:15" x14ac:dyDescent="0.25">
      <c r="A266">
        <v>202002767</v>
      </c>
      <c r="B266" s="1" t="s">
        <v>21</v>
      </c>
      <c r="C266" s="1" t="s">
        <v>71</v>
      </c>
      <c r="D266" s="1" t="s">
        <v>167</v>
      </c>
      <c r="E266" s="1" t="s">
        <v>169</v>
      </c>
      <c r="F266" s="1" t="s">
        <v>174</v>
      </c>
      <c r="G266">
        <v>1787</v>
      </c>
      <c r="H266">
        <v>0.5</v>
      </c>
      <c r="I266">
        <v>0</v>
      </c>
      <c r="J266">
        <v>0</v>
      </c>
      <c r="K266" s="1" t="s">
        <v>361</v>
      </c>
      <c r="L266">
        <v>0</v>
      </c>
      <c r="M266">
        <v>0</v>
      </c>
      <c r="N266">
        <v>0</v>
      </c>
      <c r="O266">
        <v>0</v>
      </c>
    </row>
    <row r="267" spans="1:15" x14ac:dyDescent="0.25">
      <c r="A267">
        <v>202002767</v>
      </c>
      <c r="B267" s="1" t="s">
        <v>21</v>
      </c>
      <c r="C267" s="1" t="s">
        <v>71</v>
      </c>
      <c r="D267" s="1" t="s">
        <v>167</v>
      </c>
      <c r="E267" s="1" t="s">
        <v>169</v>
      </c>
      <c r="F267" s="1" t="s">
        <v>174</v>
      </c>
      <c r="G267">
        <v>14156</v>
      </c>
      <c r="H267">
        <v>1</v>
      </c>
      <c r="I267">
        <v>0</v>
      </c>
      <c r="J267">
        <v>0</v>
      </c>
      <c r="K267" s="1" t="s">
        <v>362</v>
      </c>
      <c r="L267">
        <v>0</v>
      </c>
      <c r="M267">
        <v>0</v>
      </c>
      <c r="N267">
        <v>0</v>
      </c>
      <c r="O267">
        <v>0</v>
      </c>
    </row>
    <row r="268" spans="1:15" x14ac:dyDescent="0.25">
      <c r="A268">
        <v>202002767</v>
      </c>
      <c r="B268" s="1" t="s">
        <v>21</v>
      </c>
      <c r="C268" s="1" t="s">
        <v>71</v>
      </c>
      <c r="D268" s="1" t="s">
        <v>167</v>
      </c>
      <c r="E268" s="1" t="s">
        <v>169</v>
      </c>
      <c r="F268" s="1" t="s">
        <v>174</v>
      </c>
      <c r="G268">
        <v>4632</v>
      </c>
      <c r="H268">
        <v>3</v>
      </c>
      <c r="I268">
        <v>0</v>
      </c>
      <c r="J268">
        <v>0</v>
      </c>
      <c r="K268" s="1" t="s">
        <v>363</v>
      </c>
      <c r="L268">
        <v>16</v>
      </c>
      <c r="M268">
        <v>0</v>
      </c>
      <c r="N268">
        <v>0</v>
      </c>
      <c r="O268">
        <v>0</v>
      </c>
    </row>
    <row r="269" spans="1:15" x14ac:dyDescent="0.25">
      <c r="A269">
        <v>202002767</v>
      </c>
      <c r="B269" s="1" t="s">
        <v>21</v>
      </c>
      <c r="C269" s="1" t="s">
        <v>71</v>
      </c>
      <c r="D269" s="1" t="s">
        <v>167</v>
      </c>
      <c r="E269" s="1" t="s">
        <v>169</v>
      </c>
      <c r="F269" s="1" t="s">
        <v>174</v>
      </c>
      <c r="G269">
        <v>4504</v>
      </c>
      <c r="H269">
        <v>3</v>
      </c>
      <c r="I269">
        <v>0</v>
      </c>
      <c r="J269">
        <v>0</v>
      </c>
      <c r="K269" s="1" t="s">
        <v>364</v>
      </c>
      <c r="L269">
        <v>16</v>
      </c>
      <c r="M269">
        <v>0</v>
      </c>
      <c r="N269">
        <v>0</v>
      </c>
      <c r="O269">
        <v>0</v>
      </c>
    </row>
    <row r="270" spans="1:15" x14ac:dyDescent="0.25">
      <c r="A270">
        <v>202002767</v>
      </c>
      <c r="B270" s="1" t="s">
        <v>21</v>
      </c>
      <c r="C270" s="1" t="s">
        <v>71</v>
      </c>
      <c r="D270" s="1" t="s">
        <v>167</v>
      </c>
      <c r="E270" s="1" t="s">
        <v>169</v>
      </c>
      <c r="F270" s="1" t="s">
        <v>174</v>
      </c>
      <c r="G270">
        <v>14717</v>
      </c>
      <c r="H270">
        <v>3</v>
      </c>
      <c r="I270">
        <v>0</v>
      </c>
      <c r="J270">
        <v>0</v>
      </c>
      <c r="K270" s="1" t="s">
        <v>365</v>
      </c>
      <c r="L270">
        <v>16</v>
      </c>
      <c r="M270">
        <v>0</v>
      </c>
      <c r="N270">
        <v>0</v>
      </c>
      <c r="O270">
        <v>0</v>
      </c>
    </row>
    <row r="271" spans="1:15" hidden="1" x14ac:dyDescent="0.25">
      <c r="A271">
        <v>202002769</v>
      </c>
      <c r="B271" s="1" t="s">
        <v>21</v>
      </c>
      <c r="C271" s="1" t="s">
        <v>72</v>
      </c>
      <c r="D271" s="1" t="s">
        <v>167</v>
      </c>
      <c r="E271" s="1" t="s">
        <v>169</v>
      </c>
      <c r="F271" s="1" t="s">
        <v>170</v>
      </c>
      <c r="G271">
        <v>14543</v>
      </c>
      <c r="H271">
        <v>80</v>
      </c>
      <c r="I271">
        <v>0</v>
      </c>
      <c r="J271">
        <v>0</v>
      </c>
      <c r="K271" s="1" t="s">
        <v>244</v>
      </c>
      <c r="L271">
        <v>0</v>
      </c>
      <c r="M271">
        <v>0</v>
      </c>
      <c r="N271">
        <v>0</v>
      </c>
      <c r="O271">
        <v>0</v>
      </c>
    </row>
    <row r="272" spans="1:15" hidden="1" x14ac:dyDescent="0.25">
      <c r="A272">
        <v>202002769</v>
      </c>
      <c r="B272" s="1" t="s">
        <v>21</v>
      </c>
      <c r="C272" s="1" t="s">
        <v>72</v>
      </c>
      <c r="D272" s="1" t="s">
        <v>167</v>
      </c>
      <c r="E272" s="1" t="s">
        <v>169</v>
      </c>
      <c r="F272" s="1" t="s">
        <v>170</v>
      </c>
      <c r="G272">
        <v>9738</v>
      </c>
      <c r="H272">
        <v>24</v>
      </c>
      <c r="I272">
        <v>4.67</v>
      </c>
      <c r="J272">
        <v>112.08</v>
      </c>
      <c r="K272" s="1" t="s">
        <v>366</v>
      </c>
      <c r="L272">
        <v>0</v>
      </c>
      <c r="M272">
        <v>0</v>
      </c>
      <c r="N272">
        <v>0</v>
      </c>
      <c r="O272">
        <v>112.08</v>
      </c>
    </row>
    <row r="273" spans="1:15" hidden="1" x14ac:dyDescent="0.25">
      <c r="A273">
        <v>202002769</v>
      </c>
      <c r="B273" s="1" t="s">
        <v>21</v>
      </c>
      <c r="C273" s="1" t="s">
        <v>72</v>
      </c>
      <c r="D273" s="1" t="s">
        <v>167</v>
      </c>
      <c r="E273" s="1" t="s">
        <v>169</v>
      </c>
      <c r="F273" s="1" t="s">
        <v>170</v>
      </c>
      <c r="G273">
        <v>3151</v>
      </c>
      <c r="H273">
        <v>72</v>
      </c>
      <c r="I273">
        <v>360904</v>
      </c>
      <c r="J273">
        <v>25985088</v>
      </c>
      <c r="K273" s="1" t="s">
        <v>181</v>
      </c>
      <c r="L273">
        <v>0</v>
      </c>
      <c r="M273">
        <v>0</v>
      </c>
      <c r="N273">
        <v>0</v>
      </c>
      <c r="O273">
        <v>25985088</v>
      </c>
    </row>
    <row r="274" spans="1:15" hidden="1" x14ac:dyDescent="0.25">
      <c r="A274">
        <v>202002769</v>
      </c>
      <c r="B274" s="1" t="s">
        <v>21</v>
      </c>
      <c r="C274" s="1" t="s">
        <v>72</v>
      </c>
      <c r="D274" s="1" t="s">
        <v>167</v>
      </c>
      <c r="E274" s="1" t="s">
        <v>169</v>
      </c>
      <c r="F274" s="1" t="s">
        <v>170</v>
      </c>
      <c r="G274">
        <v>1015</v>
      </c>
      <c r="H274">
        <v>24</v>
      </c>
      <c r="I274">
        <v>357240</v>
      </c>
      <c r="J274">
        <v>8573760</v>
      </c>
      <c r="K274" s="1" t="s">
        <v>367</v>
      </c>
      <c r="L274">
        <v>0</v>
      </c>
      <c r="M274">
        <v>0</v>
      </c>
      <c r="N274">
        <v>0</v>
      </c>
      <c r="O274">
        <v>8573760</v>
      </c>
    </row>
    <row r="275" spans="1:15" hidden="1" x14ac:dyDescent="0.25">
      <c r="A275">
        <v>202002769</v>
      </c>
      <c r="B275" s="1" t="s">
        <v>21</v>
      </c>
      <c r="C275" s="1" t="s">
        <v>72</v>
      </c>
      <c r="D275" s="1" t="s">
        <v>167</v>
      </c>
      <c r="E275" s="1" t="s">
        <v>169</v>
      </c>
      <c r="F275" s="1" t="s">
        <v>170</v>
      </c>
      <c r="G275">
        <v>3246</v>
      </c>
      <c r="H275">
        <v>48</v>
      </c>
      <c r="I275">
        <v>3.76</v>
      </c>
      <c r="J275">
        <v>180.48</v>
      </c>
      <c r="K275" s="1" t="s">
        <v>368</v>
      </c>
      <c r="L275">
        <v>0</v>
      </c>
      <c r="M275">
        <v>0</v>
      </c>
      <c r="N275">
        <v>0</v>
      </c>
      <c r="O275">
        <v>180.48</v>
      </c>
    </row>
    <row r="276" spans="1:15" hidden="1" x14ac:dyDescent="0.25">
      <c r="A276">
        <v>202002769</v>
      </c>
      <c r="B276" s="1" t="s">
        <v>21</v>
      </c>
      <c r="C276" s="1" t="s">
        <v>72</v>
      </c>
      <c r="D276" s="1" t="s">
        <v>167</v>
      </c>
      <c r="E276" s="1" t="s">
        <v>169</v>
      </c>
      <c r="F276" s="1" t="s">
        <v>170</v>
      </c>
      <c r="G276">
        <v>2257</v>
      </c>
      <c r="H276">
        <v>30</v>
      </c>
      <c r="I276">
        <v>0</v>
      </c>
      <c r="J276">
        <v>0</v>
      </c>
      <c r="K276" s="1" t="s">
        <v>369</v>
      </c>
      <c r="L276">
        <v>16</v>
      </c>
      <c r="M276">
        <v>0</v>
      </c>
      <c r="N276">
        <v>0</v>
      </c>
      <c r="O276">
        <v>0</v>
      </c>
    </row>
    <row r="277" spans="1:15" hidden="1" x14ac:dyDescent="0.25">
      <c r="A277">
        <v>202002769</v>
      </c>
      <c r="B277" s="1" t="s">
        <v>21</v>
      </c>
      <c r="C277" s="1" t="s">
        <v>72</v>
      </c>
      <c r="D277" s="1" t="s">
        <v>167</v>
      </c>
      <c r="E277" s="1" t="s">
        <v>169</v>
      </c>
      <c r="F277" s="1" t="s">
        <v>170</v>
      </c>
      <c r="G277">
        <v>14449</v>
      </c>
      <c r="H277">
        <v>20</v>
      </c>
      <c r="I277">
        <v>1.47</v>
      </c>
      <c r="J277">
        <v>29.4</v>
      </c>
      <c r="K277" s="1" t="s">
        <v>370</v>
      </c>
      <c r="L277">
        <v>16</v>
      </c>
      <c r="M277">
        <v>0</v>
      </c>
      <c r="N277">
        <v>0</v>
      </c>
      <c r="O277">
        <v>29.4</v>
      </c>
    </row>
    <row r="278" spans="1:15" hidden="1" x14ac:dyDescent="0.25">
      <c r="A278">
        <v>202002769</v>
      </c>
      <c r="B278" s="1" t="s">
        <v>21</v>
      </c>
      <c r="C278" s="1" t="s">
        <v>72</v>
      </c>
      <c r="D278" s="1" t="s">
        <v>167</v>
      </c>
      <c r="E278" s="1" t="s">
        <v>169</v>
      </c>
      <c r="F278" s="1" t="s">
        <v>170</v>
      </c>
      <c r="G278">
        <v>13794</v>
      </c>
      <c r="H278">
        <v>20</v>
      </c>
      <c r="I278">
        <v>0</v>
      </c>
      <c r="J278">
        <v>0</v>
      </c>
      <c r="K278" s="1" t="s">
        <v>371</v>
      </c>
      <c r="L278">
        <v>16</v>
      </c>
      <c r="M278">
        <v>0</v>
      </c>
      <c r="N278">
        <v>0</v>
      </c>
      <c r="O278">
        <v>0</v>
      </c>
    </row>
    <row r="279" spans="1:15" hidden="1" x14ac:dyDescent="0.25">
      <c r="A279">
        <v>202002769</v>
      </c>
      <c r="B279" s="1" t="s">
        <v>21</v>
      </c>
      <c r="C279" s="1" t="s">
        <v>72</v>
      </c>
      <c r="D279" s="1" t="s">
        <v>167</v>
      </c>
      <c r="E279" s="1" t="s">
        <v>169</v>
      </c>
      <c r="F279" s="1" t="s">
        <v>170</v>
      </c>
      <c r="G279">
        <v>1413</v>
      </c>
      <c r="H279">
        <v>20</v>
      </c>
      <c r="I279">
        <v>0</v>
      </c>
      <c r="J279">
        <v>0</v>
      </c>
      <c r="K279" s="1" t="s">
        <v>372</v>
      </c>
      <c r="L279">
        <v>16</v>
      </c>
      <c r="M279">
        <v>0</v>
      </c>
      <c r="N279">
        <v>0</v>
      </c>
      <c r="O279">
        <v>0</v>
      </c>
    </row>
    <row r="280" spans="1:15" hidden="1" x14ac:dyDescent="0.25">
      <c r="A280">
        <v>202002769</v>
      </c>
      <c r="B280" s="1" t="s">
        <v>21</v>
      </c>
      <c r="C280" s="1" t="s">
        <v>72</v>
      </c>
      <c r="D280" s="1" t="s">
        <v>167</v>
      </c>
      <c r="E280" s="1" t="s">
        <v>169</v>
      </c>
      <c r="F280" s="1" t="s">
        <v>170</v>
      </c>
      <c r="G280">
        <v>12482</v>
      </c>
      <c r="H280">
        <v>20</v>
      </c>
      <c r="I280">
        <v>0</v>
      </c>
      <c r="J280">
        <v>0</v>
      </c>
      <c r="K280" s="1" t="s">
        <v>373</v>
      </c>
      <c r="L280">
        <v>16</v>
      </c>
      <c r="M280">
        <v>0</v>
      </c>
      <c r="N280">
        <v>0</v>
      </c>
      <c r="O280">
        <v>0</v>
      </c>
    </row>
    <row r="281" spans="1:15" hidden="1" x14ac:dyDescent="0.25">
      <c r="A281">
        <v>202002769</v>
      </c>
      <c r="B281" s="1" t="s">
        <v>21</v>
      </c>
      <c r="C281" s="1" t="s">
        <v>72</v>
      </c>
      <c r="D281" s="1" t="s">
        <v>167</v>
      </c>
      <c r="E281" s="1" t="s">
        <v>169</v>
      </c>
      <c r="F281" s="1" t="s">
        <v>170</v>
      </c>
      <c r="G281">
        <v>20760</v>
      </c>
      <c r="H281">
        <v>12</v>
      </c>
      <c r="I281">
        <v>0</v>
      </c>
      <c r="J281">
        <v>0</v>
      </c>
      <c r="K281" s="1" t="s">
        <v>374</v>
      </c>
      <c r="L281">
        <v>16</v>
      </c>
      <c r="M281">
        <v>0</v>
      </c>
      <c r="N281">
        <v>0</v>
      </c>
      <c r="O281">
        <v>0</v>
      </c>
    </row>
    <row r="282" spans="1:15" hidden="1" x14ac:dyDescent="0.25">
      <c r="A282">
        <v>202002769</v>
      </c>
      <c r="B282" s="1" t="s">
        <v>21</v>
      </c>
      <c r="C282" s="1" t="s">
        <v>72</v>
      </c>
      <c r="D282" s="1" t="s">
        <v>167</v>
      </c>
      <c r="E282" s="1" t="s">
        <v>169</v>
      </c>
      <c r="F282" s="1" t="s">
        <v>170</v>
      </c>
      <c r="G282">
        <v>2666</v>
      </c>
      <c r="H282">
        <v>24</v>
      </c>
      <c r="I282">
        <v>0</v>
      </c>
      <c r="J282">
        <v>0</v>
      </c>
      <c r="K282" s="1" t="s">
        <v>375</v>
      </c>
      <c r="L282">
        <v>16</v>
      </c>
      <c r="M282">
        <v>0</v>
      </c>
      <c r="N282">
        <v>0</v>
      </c>
      <c r="O282">
        <v>0</v>
      </c>
    </row>
    <row r="283" spans="1:15" hidden="1" x14ac:dyDescent="0.25">
      <c r="A283">
        <v>202002769</v>
      </c>
      <c r="B283" s="1" t="s">
        <v>21</v>
      </c>
      <c r="C283" s="1" t="s">
        <v>72</v>
      </c>
      <c r="D283" s="1" t="s">
        <v>167</v>
      </c>
      <c r="E283" s="1" t="s">
        <v>169</v>
      </c>
      <c r="F283" s="1" t="s">
        <v>170</v>
      </c>
      <c r="G283">
        <v>1321</v>
      </c>
      <c r="H283">
        <v>12</v>
      </c>
      <c r="I283">
        <v>0.41</v>
      </c>
      <c r="J283">
        <v>4.92</v>
      </c>
      <c r="K283" s="1" t="s">
        <v>376</v>
      </c>
      <c r="L283">
        <v>16</v>
      </c>
      <c r="M283">
        <v>0</v>
      </c>
      <c r="N283">
        <v>0</v>
      </c>
      <c r="O283">
        <v>4.92</v>
      </c>
    </row>
    <row r="284" spans="1:15" hidden="1" x14ac:dyDescent="0.25">
      <c r="A284">
        <v>202002769</v>
      </c>
      <c r="B284" s="1" t="s">
        <v>21</v>
      </c>
      <c r="C284" s="1" t="s">
        <v>72</v>
      </c>
      <c r="D284" s="1" t="s">
        <v>167</v>
      </c>
      <c r="E284" s="1" t="s">
        <v>169</v>
      </c>
      <c r="F284" s="1" t="s">
        <v>170</v>
      </c>
      <c r="G284">
        <v>14490</v>
      </c>
      <c r="H284">
        <v>36</v>
      </c>
      <c r="I284">
        <v>0</v>
      </c>
      <c r="J284">
        <v>0</v>
      </c>
      <c r="K284" s="1" t="s">
        <v>377</v>
      </c>
      <c r="L284">
        <v>0</v>
      </c>
      <c r="M284">
        <v>0</v>
      </c>
      <c r="N284">
        <v>0</v>
      </c>
      <c r="O284">
        <v>0</v>
      </c>
    </row>
    <row r="285" spans="1:15" hidden="1" x14ac:dyDescent="0.25">
      <c r="A285">
        <v>202002769</v>
      </c>
      <c r="B285" s="1" t="s">
        <v>21</v>
      </c>
      <c r="C285" s="1" t="s">
        <v>72</v>
      </c>
      <c r="D285" s="1" t="s">
        <v>167</v>
      </c>
      <c r="E285" s="1" t="s">
        <v>169</v>
      </c>
      <c r="F285" s="1" t="s">
        <v>170</v>
      </c>
      <c r="G285">
        <v>3228</v>
      </c>
      <c r="H285">
        <v>24</v>
      </c>
      <c r="I285">
        <v>0</v>
      </c>
      <c r="J285">
        <v>0</v>
      </c>
      <c r="K285" s="1" t="s">
        <v>378</v>
      </c>
      <c r="L285">
        <v>0</v>
      </c>
      <c r="M285">
        <v>0</v>
      </c>
      <c r="N285">
        <v>0</v>
      </c>
      <c r="O285">
        <v>0</v>
      </c>
    </row>
    <row r="286" spans="1:15" hidden="1" x14ac:dyDescent="0.25">
      <c r="A286">
        <v>202002769</v>
      </c>
      <c r="B286" s="1" t="s">
        <v>21</v>
      </c>
      <c r="C286" s="1" t="s">
        <v>72</v>
      </c>
      <c r="D286" s="1" t="s">
        <v>167</v>
      </c>
      <c r="E286" s="1" t="s">
        <v>169</v>
      </c>
      <c r="F286" s="1" t="s">
        <v>170</v>
      </c>
      <c r="G286">
        <v>15581</v>
      </c>
      <c r="H286">
        <v>60</v>
      </c>
      <c r="I286">
        <v>0</v>
      </c>
      <c r="J286">
        <v>0</v>
      </c>
      <c r="K286" s="1" t="s">
        <v>379</v>
      </c>
      <c r="L286">
        <v>0</v>
      </c>
      <c r="M286">
        <v>0</v>
      </c>
      <c r="N286">
        <v>0</v>
      </c>
      <c r="O286">
        <v>0</v>
      </c>
    </row>
    <row r="287" spans="1:15" hidden="1" x14ac:dyDescent="0.25">
      <c r="A287">
        <v>202002769</v>
      </c>
      <c r="B287" s="1" t="s">
        <v>21</v>
      </c>
      <c r="C287" s="1" t="s">
        <v>72</v>
      </c>
      <c r="D287" s="1" t="s">
        <v>167</v>
      </c>
      <c r="E287" s="1" t="s">
        <v>169</v>
      </c>
      <c r="F287" s="1" t="s">
        <v>170</v>
      </c>
      <c r="G287">
        <v>15364</v>
      </c>
      <c r="H287">
        <v>120</v>
      </c>
      <c r="I287">
        <v>2.89</v>
      </c>
      <c r="J287">
        <v>346.8</v>
      </c>
      <c r="K287" s="1" t="s">
        <v>380</v>
      </c>
      <c r="L287">
        <v>0</v>
      </c>
      <c r="M287">
        <v>0</v>
      </c>
      <c r="N287">
        <v>0</v>
      </c>
      <c r="O287">
        <v>346.8</v>
      </c>
    </row>
    <row r="288" spans="1:15" hidden="1" x14ac:dyDescent="0.25">
      <c r="A288">
        <v>202002769</v>
      </c>
      <c r="B288" s="1" t="s">
        <v>21</v>
      </c>
      <c r="C288" s="1" t="s">
        <v>72</v>
      </c>
      <c r="D288" s="1" t="s">
        <v>167</v>
      </c>
      <c r="E288" s="1" t="s">
        <v>169</v>
      </c>
      <c r="F288" s="1" t="s">
        <v>170</v>
      </c>
      <c r="G288">
        <v>9253</v>
      </c>
      <c r="H288">
        <v>48</v>
      </c>
      <c r="I288">
        <v>0.46</v>
      </c>
      <c r="J288">
        <v>22.08</v>
      </c>
      <c r="K288" s="1" t="s">
        <v>381</v>
      </c>
      <c r="L288">
        <v>0</v>
      </c>
      <c r="M288">
        <v>0</v>
      </c>
      <c r="N288">
        <v>0</v>
      </c>
      <c r="O288">
        <v>22.08</v>
      </c>
    </row>
    <row r="289" spans="1:15" hidden="1" x14ac:dyDescent="0.25">
      <c r="A289">
        <v>202002769</v>
      </c>
      <c r="B289" s="1" t="s">
        <v>21</v>
      </c>
      <c r="C289" s="1" t="s">
        <v>72</v>
      </c>
      <c r="D289" s="1" t="s">
        <v>167</v>
      </c>
      <c r="E289" s="1" t="s">
        <v>169</v>
      </c>
      <c r="F289" s="1" t="s">
        <v>170</v>
      </c>
      <c r="G289">
        <v>2033</v>
      </c>
      <c r="H289">
        <v>400</v>
      </c>
      <c r="I289">
        <v>203412.5</v>
      </c>
      <c r="J289">
        <v>81365000</v>
      </c>
      <c r="K289" s="1" t="s">
        <v>179</v>
      </c>
      <c r="L289">
        <v>0</v>
      </c>
      <c r="M289">
        <v>0</v>
      </c>
      <c r="N289">
        <v>0</v>
      </c>
      <c r="O289">
        <v>81365000</v>
      </c>
    </row>
    <row r="290" spans="1:15" hidden="1" x14ac:dyDescent="0.25">
      <c r="A290">
        <v>202002769</v>
      </c>
      <c r="B290" s="1" t="s">
        <v>21</v>
      </c>
      <c r="C290" s="1" t="s">
        <v>72</v>
      </c>
      <c r="D290" s="1" t="s">
        <v>167</v>
      </c>
      <c r="E290" s="1" t="s">
        <v>169</v>
      </c>
      <c r="F290" s="1" t="s">
        <v>170</v>
      </c>
      <c r="G290">
        <v>6586</v>
      </c>
      <c r="H290">
        <v>200</v>
      </c>
      <c r="I290">
        <v>0</v>
      </c>
      <c r="J290">
        <v>0</v>
      </c>
      <c r="K290" s="1" t="s">
        <v>183</v>
      </c>
      <c r="L290">
        <v>0</v>
      </c>
      <c r="M290">
        <v>0</v>
      </c>
      <c r="N290">
        <v>0</v>
      </c>
      <c r="O290">
        <v>0</v>
      </c>
    </row>
    <row r="291" spans="1:15" hidden="1" x14ac:dyDescent="0.25">
      <c r="A291">
        <v>202002769</v>
      </c>
      <c r="B291" s="1" t="s">
        <v>21</v>
      </c>
      <c r="C291" s="1" t="s">
        <v>72</v>
      </c>
      <c r="D291" s="1" t="s">
        <v>167</v>
      </c>
      <c r="E291" s="1" t="s">
        <v>169</v>
      </c>
      <c r="F291" s="1" t="s">
        <v>170</v>
      </c>
      <c r="G291">
        <v>21379</v>
      </c>
      <c r="H291">
        <v>400</v>
      </c>
      <c r="I291">
        <v>0</v>
      </c>
      <c r="J291">
        <v>0</v>
      </c>
      <c r="K291" s="1" t="s">
        <v>382</v>
      </c>
      <c r="L291">
        <v>0</v>
      </c>
      <c r="M291">
        <v>0</v>
      </c>
      <c r="N291">
        <v>0</v>
      </c>
      <c r="O291">
        <v>0</v>
      </c>
    </row>
    <row r="292" spans="1:15" hidden="1" x14ac:dyDescent="0.25">
      <c r="A292">
        <v>202002770</v>
      </c>
      <c r="B292" s="1" t="s">
        <v>21</v>
      </c>
      <c r="C292" s="1" t="s">
        <v>73</v>
      </c>
      <c r="D292" s="1" t="s">
        <v>167</v>
      </c>
      <c r="E292" s="1" t="s">
        <v>169</v>
      </c>
      <c r="F292" s="1" t="s">
        <v>170</v>
      </c>
      <c r="G292">
        <v>15366</v>
      </c>
      <c r="H292">
        <v>72</v>
      </c>
      <c r="I292">
        <v>0</v>
      </c>
      <c r="J292">
        <v>0</v>
      </c>
      <c r="K292" s="1" t="s">
        <v>215</v>
      </c>
      <c r="L292">
        <v>0</v>
      </c>
      <c r="M292">
        <v>0</v>
      </c>
      <c r="N292">
        <v>0</v>
      </c>
      <c r="O292">
        <v>0</v>
      </c>
    </row>
    <row r="293" spans="1:15" hidden="1" x14ac:dyDescent="0.25">
      <c r="A293">
        <v>202002770</v>
      </c>
      <c r="B293" s="1" t="s">
        <v>21</v>
      </c>
      <c r="C293" s="1" t="s">
        <v>73</v>
      </c>
      <c r="D293" s="1" t="s">
        <v>167</v>
      </c>
      <c r="E293" s="1" t="s">
        <v>169</v>
      </c>
      <c r="F293" s="1" t="s">
        <v>170</v>
      </c>
      <c r="G293">
        <v>6341</v>
      </c>
      <c r="H293">
        <v>72</v>
      </c>
      <c r="I293">
        <v>0</v>
      </c>
      <c r="J293">
        <v>0</v>
      </c>
      <c r="K293" s="1" t="s">
        <v>217</v>
      </c>
      <c r="L293">
        <v>0</v>
      </c>
      <c r="M293">
        <v>0</v>
      </c>
      <c r="N293">
        <v>0</v>
      </c>
      <c r="O293">
        <v>0</v>
      </c>
    </row>
    <row r="294" spans="1:15" hidden="1" x14ac:dyDescent="0.25">
      <c r="A294">
        <v>202002770</v>
      </c>
      <c r="B294" s="1" t="s">
        <v>21</v>
      </c>
      <c r="C294" s="1" t="s">
        <v>73</v>
      </c>
      <c r="D294" s="1" t="s">
        <v>167</v>
      </c>
      <c r="E294" s="1" t="s">
        <v>169</v>
      </c>
      <c r="F294" s="1" t="s">
        <v>170</v>
      </c>
      <c r="G294">
        <v>544</v>
      </c>
      <c r="H294">
        <v>18</v>
      </c>
      <c r="I294">
        <v>1465600</v>
      </c>
      <c r="J294">
        <v>26380800</v>
      </c>
      <c r="K294" s="1" t="s">
        <v>383</v>
      </c>
      <c r="L294">
        <v>0</v>
      </c>
      <c r="M294">
        <v>0</v>
      </c>
      <c r="N294">
        <v>0</v>
      </c>
      <c r="O294">
        <v>26380800</v>
      </c>
    </row>
    <row r="295" spans="1:15" hidden="1" x14ac:dyDescent="0.25">
      <c r="A295">
        <v>202002770</v>
      </c>
      <c r="B295" s="1" t="s">
        <v>21</v>
      </c>
      <c r="C295" s="1" t="s">
        <v>73</v>
      </c>
      <c r="D295" s="1" t="s">
        <v>167</v>
      </c>
      <c r="E295" s="1" t="s">
        <v>169</v>
      </c>
      <c r="F295" s="1" t="s">
        <v>170</v>
      </c>
      <c r="G295">
        <v>560</v>
      </c>
      <c r="H295">
        <v>36</v>
      </c>
      <c r="I295">
        <v>362.6</v>
      </c>
      <c r="J295">
        <v>13053.6</v>
      </c>
      <c r="K295" s="1" t="s">
        <v>384</v>
      </c>
      <c r="L295">
        <v>0</v>
      </c>
      <c r="M295">
        <v>0</v>
      </c>
      <c r="N295">
        <v>0</v>
      </c>
      <c r="O295">
        <v>13053.6</v>
      </c>
    </row>
    <row r="296" spans="1:15" hidden="1" x14ac:dyDescent="0.25">
      <c r="A296">
        <v>202002770</v>
      </c>
      <c r="B296" s="1" t="s">
        <v>21</v>
      </c>
      <c r="C296" s="1" t="s">
        <v>73</v>
      </c>
      <c r="D296" s="1" t="s">
        <v>167</v>
      </c>
      <c r="E296" s="1" t="s">
        <v>169</v>
      </c>
      <c r="F296" s="1" t="s">
        <v>170</v>
      </c>
      <c r="G296">
        <v>2818</v>
      </c>
      <c r="H296">
        <v>60</v>
      </c>
      <c r="I296">
        <v>0</v>
      </c>
      <c r="J296">
        <v>0</v>
      </c>
      <c r="K296" s="1" t="s">
        <v>385</v>
      </c>
      <c r="L296">
        <v>0</v>
      </c>
      <c r="M296">
        <v>0</v>
      </c>
      <c r="N296">
        <v>0</v>
      </c>
      <c r="O296">
        <v>0</v>
      </c>
    </row>
    <row r="297" spans="1:15" hidden="1" x14ac:dyDescent="0.25">
      <c r="A297">
        <v>202002771</v>
      </c>
      <c r="B297" s="1" t="s">
        <v>21</v>
      </c>
      <c r="C297" s="1" t="s">
        <v>74</v>
      </c>
      <c r="D297" s="1" t="s">
        <v>167</v>
      </c>
      <c r="E297" s="1" t="s">
        <v>169</v>
      </c>
      <c r="F297" s="1" t="s">
        <v>170</v>
      </c>
      <c r="G297">
        <v>3120</v>
      </c>
      <c r="H297">
        <v>48.8</v>
      </c>
      <c r="I297">
        <v>0.09</v>
      </c>
      <c r="J297">
        <v>4.3920000000000003</v>
      </c>
      <c r="K297" s="1" t="s">
        <v>186</v>
      </c>
      <c r="L297">
        <v>0</v>
      </c>
      <c r="M297">
        <v>0</v>
      </c>
      <c r="N297">
        <v>0</v>
      </c>
      <c r="O297">
        <v>4.3920000000000003</v>
      </c>
    </row>
    <row r="298" spans="1:15" hidden="1" x14ac:dyDescent="0.25">
      <c r="A298">
        <v>202002771</v>
      </c>
      <c r="B298" s="1" t="s">
        <v>21</v>
      </c>
      <c r="C298" s="1" t="s">
        <v>74</v>
      </c>
      <c r="D298" s="1" t="s">
        <v>167</v>
      </c>
      <c r="E298" s="1" t="s">
        <v>169</v>
      </c>
      <c r="F298" s="1" t="s">
        <v>170</v>
      </c>
      <c r="G298">
        <v>1852</v>
      </c>
      <c r="H298">
        <v>85.4</v>
      </c>
      <c r="I298">
        <v>0</v>
      </c>
      <c r="J298">
        <v>0</v>
      </c>
      <c r="K298" s="1" t="s">
        <v>187</v>
      </c>
      <c r="L298">
        <v>0</v>
      </c>
      <c r="M298">
        <v>0</v>
      </c>
      <c r="N298">
        <v>0</v>
      </c>
      <c r="O298">
        <v>0</v>
      </c>
    </row>
    <row r="299" spans="1:15" hidden="1" x14ac:dyDescent="0.25">
      <c r="A299">
        <v>202002771</v>
      </c>
      <c r="B299" s="1" t="s">
        <v>21</v>
      </c>
      <c r="C299" s="1" t="s">
        <v>74</v>
      </c>
      <c r="D299" s="1" t="s">
        <v>167</v>
      </c>
      <c r="E299" s="1" t="s">
        <v>169</v>
      </c>
      <c r="F299" s="1" t="s">
        <v>170</v>
      </c>
      <c r="G299">
        <v>1851</v>
      </c>
      <c r="H299">
        <v>11.6</v>
      </c>
      <c r="I299">
        <v>0</v>
      </c>
      <c r="J299">
        <v>0</v>
      </c>
      <c r="K299" s="1" t="s">
        <v>386</v>
      </c>
      <c r="L299">
        <v>0</v>
      </c>
      <c r="M299">
        <v>0</v>
      </c>
      <c r="N299">
        <v>0</v>
      </c>
      <c r="O299">
        <v>0</v>
      </c>
    </row>
    <row r="300" spans="1:15" hidden="1" x14ac:dyDescent="0.25">
      <c r="A300">
        <v>202002771</v>
      </c>
      <c r="B300" s="1" t="s">
        <v>21</v>
      </c>
      <c r="C300" s="1" t="s">
        <v>74</v>
      </c>
      <c r="D300" s="1" t="s">
        <v>167</v>
      </c>
      <c r="E300" s="1" t="s">
        <v>169</v>
      </c>
      <c r="F300" s="1" t="s">
        <v>170</v>
      </c>
      <c r="G300">
        <v>1850</v>
      </c>
      <c r="H300">
        <v>13.8</v>
      </c>
      <c r="I300">
        <v>0</v>
      </c>
      <c r="J300">
        <v>0</v>
      </c>
      <c r="K300" s="1" t="s">
        <v>195</v>
      </c>
      <c r="L300">
        <v>0</v>
      </c>
      <c r="M300">
        <v>0</v>
      </c>
      <c r="N300">
        <v>0</v>
      </c>
      <c r="O300">
        <v>0</v>
      </c>
    </row>
    <row r="301" spans="1:15" hidden="1" x14ac:dyDescent="0.25">
      <c r="A301">
        <v>202002771</v>
      </c>
      <c r="B301" s="1" t="s">
        <v>21</v>
      </c>
      <c r="C301" s="1" t="s">
        <v>74</v>
      </c>
      <c r="D301" s="1" t="s">
        <v>167</v>
      </c>
      <c r="E301" s="1" t="s">
        <v>169</v>
      </c>
      <c r="F301" s="1" t="s">
        <v>170</v>
      </c>
      <c r="G301">
        <v>1973</v>
      </c>
      <c r="H301">
        <v>11.2</v>
      </c>
      <c r="I301">
        <v>40.67</v>
      </c>
      <c r="J301">
        <v>455.50400000000002</v>
      </c>
      <c r="K301" s="1" t="s">
        <v>196</v>
      </c>
      <c r="L301">
        <v>0</v>
      </c>
      <c r="M301">
        <v>0</v>
      </c>
      <c r="N301">
        <v>0</v>
      </c>
      <c r="O301">
        <v>455.50400000000002</v>
      </c>
    </row>
    <row r="302" spans="1:15" hidden="1" x14ac:dyDescent="0.25">
      <c r="A302">
        <v>202002771</v>
      </c>
      <c r="B302" s="1" t="s">
        <v>21</v>
      </c>
      <c r="C302" s="1" t="s">
        <v>74</v>
      </c>
      <c r="D302" s="1" t="s">
        <v>167</v>
      </c>
      <c r="E302" s="1" t="s">
        <v>169</v>
      </c>
      <c r="F302" s="1" t="s">
        <v>170</v>
      </c>
      <c r="G302">
        <v>5149</v>
      </c>
      <c r="H302">
        <v>22.4</v>
      </c>
      <c r="I302">
        <v>674456.53</v>
      </c>
      <c r="J302">
        <v>15107826.272</v>
      </c>
      <c r="K302" s="1" t="s">
        <v>189</v>
      </c>
      <c r="L302">
        <v>0</v>
      </c>
      <c r="M302">
        <v>0</v>
      </c>
      <c r="N302">
        <v>0</v>
      </c>
      <c r="O302">
        <v>15107826.272</v>
      </c>
    </row>
    <row r="303" spans="1:15" hidden="1" x14ac:dyDescent="0.25">
      <c r="A303">
        <v>202002771</v>
      </c>
      <c r="B303" s="1" t="s">
        <v>21</v>
      </c>
      <c r="C303" s="1" t="s">
        <v>74</v>
      </c>
      <c r="D303" s="1" t="s">
        <v>167</v>
      </c>
      <c r="E303" s="1" t="s">
        <v>169</v>
      </c>
      <c r="F303" s="1" t="s">
        <v>170</v>
      </c>
      <c r="G303">
        <v>1937</v>
      </c>
      <c r="H303">
        <v>27.6</v>
      </c>
      <c r="I303">
        <v>941911.12</v>
      </c>
      <c r="J303">
        <v>25996746.912</v>
      </c>
      <c r="K303" s="1" t="s">
        <v>257</v>
      </c>
      <c r="L303">
        <v>0</v>
      </c>
      <c r="M303">
        <v>0</v>
      </c>
      <c r="N303">
        <v>0</v>
      </c>
      <c r="O303">
        <v>25996746.912</v>
      </c>
    </row>
    <row r="304" spans="1:15" hidden="1" x14ac:dyDescent="0.25">
      <c r="A304">
        <v>202002771</v>
      </c>
      <c r="B304" s="1" t="s">
        <v>21</v>
      </c>
      <c r="C304" s="1" t="s">
        <v>74</v>
      </c>
      <c r="D304" s="1" t="s">
        <v>167</v>
      </c>
      <c r="E304" s="1" t="s">
        <v>169</v>
      </c>
      <c r="F304" s="1" t="s">
        <v>170</v>
      </c>
      <c r="G304">
        <v>1987</v>
      </c>
      <c r="H304">
        <v>36</v>
      </c>
      <c r="I304">
        <v>0</v>
      </c>
      <c r="J304">
        <v>0</v>
      </c>
      <c r="K304" s="1" t="s">
        <v>193</v>
      </c>
      <c r="L304">
        <v>0</v>
      </c>
      <c r="M304">
        <v>0</v>
      </c>
      <c r="N304">
        <v>0</v>
      </c>
      <c r="O304">
        <v>0</v>
      </c>
    </row>
    <row r="305" spans="1:15" hidden="1" x14ac:dyDescent="0.25">
      <c r="A305">
        <v>202002771</v>
      </c>
      <c r="B305" s="1" t="s">
        <v>21</v>
      </c>
      <c r="C305" s="1" t="s">
        <v>74</v>
      </c>
      <c r="D305" s="1" t="s">
        <v>167</v>
      </c>
      <c r="E305" s="1" t="s">
        <v>169</v>
      </c>
      <c r="F305" s="1" t="s">
        <v>170</v>
      </c>
      <c r="G305">
        <v>1906</v>
      </c>
      <c r="H305">
        <v>3.2</v>
      </c>
      <c r="I305">
        <v>1030500</v>
      </c>
      <c r="J305">
        <v>3297600</v>
      </c>
      <c r="K305" s="1" t="s">
        <v>198</v>
      </c>
      <c r="L305">
        <v>16</v>
      </c>
      <c r="M305">
        <v>0</v>
      </c>
      <c r="N305">
        <v>0</v>
      </c>
      <c r="O305">
        <v>3297600</v>
      </c>
    </row>
    <row r="306" spans="1:15" hidden="1" x14ac:dyDescent="0.25">
      <c r="A306">
        <v>202002771</v>
      </c>
      <c r="B306" s="1" t="s">
        <v>21</v>
      </c>
      <c r="C306" s="1" t="s">
        <v>74</v>
      </c>
      <c r="D306" s="1" t="s">
        <v>167</v>
      </c>
      <c r="E306" s="1" t="s">
        <v>169</v>
      </c>
      <c r="F306" s="1" t="s">
        <v>170</v>
      </c>
      <c r="G306">
        <v>1910</v>
      </c>
      <c r="H306">
        <v>4.2</v>
      </c>
      <c r="I306">
        <v>988654.6</v>
      </c>
      <c r="J306">
        <v>4152349.32</v>
      </c>
      <c r="K306" s="1" t="s">
        <v>197</v>
      </c>
      <c r="L306">
        <v>16</v>
      </c>
      <c r="M306">
        <v>0</v>
      </c>
      <c r="N306">
        <v>0</v>
      </c>
      <c r="O306">
        <v>4152349.32</v>
      </c>
    </row>
    <row r="307" spans="1:15" hidden="1" x14ac:dyDescent="0.25">
      <c r="A307">
        <v>202002771</v>
      </c>
      <c r="B307" s="1" t="s">
        <v>21</v>
      </c>
      <c r="C307" s="1" t="s">
        <v>74</v>
      </c>
      <c r="D307" s="1" t="s">
        <v>167</v>
      </c>
      <c r="E307" s="1" t="s">
        <v>169</v>
      </c>
      <c r="F307" s="1" t="s">
        <v>170</v>
      </c>
      <c r="G307">
        <v>1947</v>
      </c>
      <c r="H307">
        <v>18</v>
      </c>
      <c r="I307">
        <v>471943.21</v>
      </c>
      <c r="J307">
        <v>8494977.7799999993</v>
      </c>
      <c r="K307" s="1" t="s">
        <v>191</v>
      </c>
      <c r="L307">
        <v>0</v>
      </c>
      <c r="M307">
        <v>0</v>
      </c>
      <c r="N307">
        <v>0</v>
      </c>
      <c r="O307">
        <v>8494977.7799999993</v>
      </c>
    </row>
    <row r="308" spans="1:15" hidden="1" x14ac:dyDescent="0.25">
      <c r="A308">
        <v>202002771</v>
      </c>
      <c r="B308" s="1" t="s">
        <v>21</v>
      </c>
      <c r="C308" s="1" t="s">
        <v>74</v>
      </c>
      <c r="D308" s="1" t="s">
        <v>167</v>
      </c>
      <c r="E308" s="1" t="s">
        <v>169</v>
      </c>
      <c r="F308" s="1" t="s">
        <v>170</v>
      </c>
      <c r="G308">
        <v>5148</v>
      </c>
      <c r="H308">
        <v>18.8</v>
      </c>
      <c r="I308">
        <v>8.3800000000000008</v>
      </c>
      <c r="J308">
        <v>157.54400000000001</v>
      </c>
      <c r="K308" s="1" t="s">
        <v>190</v>
      </c>
      <c r="L308">
        <v>0</v>
      </c>
      <c r="M308">
        <v>0</v>
      </c>
      <c r="N308">
        <v>0</v>
      </c>
      <c r="O308">
        <v>157.54400000000001</v>
      </c>
    </row>
    <row r="309" spans="1:15" hidden="1" x14ac:dyDescent="0.25">
      <c r="A309">
        <v>202002772</v>
      </c>
      <c r="B309" s="1" t="s">
        <v>21</v>
      </c>
      <c r="C309" s="1" t="s">
        <v>75</v>
      </c>
      <c r="D309" s="1" t="s">
        <v>167</v>
      </c>
      <c r="E309" s="1" t="s">
        <v>169</v>
      </c>
      <c r="F309" s="1" t="s">
        <v>170</v>
      </c>
      <c r="G309">
        <v>3754</v>
      </c>
      <c r="H309">
        <v>30</v>
      </c>
      <c r="I309">
        <v>691750.28</v>
      </c>
      <c r="J309">
        <v>20752508.399999999</v>
      </c>
      <c r="K309" s="1" t="s">
        <v>210</v>
      </c>
      <c r="L309">
        <v>0</v>
      </c>
      <c r="M309">
        <v>0</v>
      </c>
      <c r="N309">
        <v>0</v>
      </c>
      <c r="O309">
        <v>20752508.399999999</v>
      </c>
    </row>
    <row r="310" spans="1:15" hidden="1" x14ac:dyDescent="0.25">
      <c r="A310">
        <v>202002772</v>
      </c>
      <c r="B310" s="1" t="s">
        <v>21</v>
      </c>
      <c r="C310" s="1" t="s">
        <v>75</v>
      </c>
      <c r="D310" s="1" t="s">
        <v>167</v>
      </c>
      <c r="E310" s="1" t="s">
        <v>169</v>
      </c>
      <c r="F310" s="1" t="s">
        <v>170</v>
      </c>
      <c r="G310">
        <v>4061</v>
      </c>
      <c r="H310">
        <v>360</v>
      </c>
      <c r="I310">
        <v>0</v>
      </c>
      <c r="J310">
        <v>0</v>
      </c>
      <c r="K310" s="1" t="s">
        <v>346</v>
      </c>
      <c r="L310">
        <v>0</v>
      </c>
      <c r="M310">
        <v>0</v>
      </c>
      <c r="N310">
        <v>0</v>
      </c>
      <c r="O310">
        <v>0</v>
      </c>
    </row>
    <row r="311" spans="1:15" hidden="1" x14ac:dyDescent="0.25">
      <c r="A311">
        <v>202002772</v>
      </c>
      <c r="B311" s="1" t="s">
        <v>21</v>
      </c>
      <c r="C311" s="1" t="s">
        <v>75</v>
      </c>
      <c r="D311" s="1" t="s">
        <v>167</v>
      </c>
      <c r="E311" s="1" t="s">
        <v>169</v>
      </c>
      <c r="F311" s="1" t="s">
        <v>170</v>
      </c>
      <c r="G311">
        <v>1786</v>
      </c>
      <c r="H311">
        <v>111</v>
      </c>
      <c r="I311">
        <v>15.57</v>
      </c>
      <c r="J311">
        <v>1728.27</v>
      </c>
      <c r="K311" s="1" t="s">
        <v>201</v>
      </c>
      <c r="L311">
        <v>0</v>
      </c>
      <c r="M311">
        <v>0</v>
      </c>
      <c r="N311">
        <v>0</v>
      </c>
      <c r="O311">
        <v>1728.27</v>
      </c>
    </row>
    <row r="312" spans="1:15" hidden="1" x14ac:dyDescent="0.25">
      <c r="A312">
        <v>202002768</v>
      </c>
      <c r="B312" s="1" t="s">
        <v>21</v>
      </c>
      <c r="C312" s="1" t="s">
        <v>76</v>
      </c>
      <c r="D312" s="1" t="s">
        <v>168</v>
      </c>
      <c r="E312" s="1" t="s">
        <v>169</v>
      </c>
      <c r="F312" s="1" t="s">
        <v>171</v>
      </c>
      <c r="G312">
        <v>3346</v>
      </c>
      <c r="H312">
        <v>2</v>
      </c>
      <c r="I312">
        <v>19064.25</v>
      </c>
      <c r="J312">
        <v>38128.5</v>
      </c>
      <c r="K312" s="1" t="s">
        <v>387</v>
      </c>
      <c r="L312">
        <v>16</v>
      </c>
      <c r="M312">
        <v>0</v>
      </c>
      <c r="N312">
        <v>0</v>
      </c>
      <c r="O312">
        <v>38128.5</v>
      </c>
    </row>
    <row r="313" spans="1:15" hidden="1" x14ac:dyDescent="0.25">
      <c r="A313">
        <v>202002768</v>
      </c>
      <c r="B313" s="1" t="s">
        <v>21</v>
      </c>
      <c r="C313" s="1" t="s">
        <v>76</v>
      </c>
      <c r="D313" s="1" t="s">
        <v>168</v>
      </c>
      <c r="E313" s="1" t="s">
        <v>169</v>
      </c>
      <c r="F313" s="1" t="s">
        <v>171</v>
      </c>
      <c r="G313">
        <v>3584</v>
      </c>
      <c r="H313">
        <v>3</v>
      </c>
      <c r="I313">
        <v>738.39</v>
      </c>
      <c r="J313">
        <v>2215.17</v>
      </c>
      <c r="K313" s="1" t="s">
        <v>256</v>
      </c>
      <c r="L313">
        <v>16</v>
      </c>
      <c r="M313">
        <v>0</v>
      </c>
      <c r="N313">
        <v>0</v>
      </c>
      <c r="O313">
        <v>2215.17</v>
      </c>
    </row>
    <row r="314" spans="1:15" hidden="1" x14ac:dyDescent="0.25">
      <c r="A314">
        <v>202002773</v>
      </c>
      <c r="B314" s="1" t="s">
        <v>22</v>
      </c>
      <c r="C314" s="1" t="s">
        <v>77</v>
      </c>
      <c r="D314" s="1" t="s">
        <v>167</v>
      </c>
      <c r="E314" s="1" t="s">
        <v>169</v>
      </c>
      <c r="F314" s="1" t="s">
        <v>172</v>
      </c>
      <c r="G314">
        <v>2022</v>
      </c>
      <c r="H314">
        <v>20.5</v>
      </c>
      <c r="I314">
        <v>14.66</v>
      </c>
      <c r="J314">
        <v>300.52999999999997</v>
      </c>
      <c r="K314" s="1" t="s">
        <v>253</v>
      </c>
      <c r="L314">
        <v>0</v>
      </c>
      <c r="M314">
        <v>0</v>
      </c>
      <c r="N314">
        <v>0</v>
      </c>
      <c r="O314">
        <v>300.52999999999997</v>
      </c>
    </row>
    <row r="315" spans="1:15" hidden="1" x14ac:dyDescent="0.25">
      <c r="A315">
        <v>202002774</v>
      </c>
      <c r="B315" s="1" t="s">
        <v>22</v>
      </c>
      <c r="C315" s="1" t="s">
        <v>78</v>
      </c>
      <c r="D315" s="1" t="s">
        <v>167</v>
      </c>
      <c r="E315" s="1" t="s">
        <v>169</v>
      </c>
      <c r="F315" s="1" t="s">
        <v>171</v>
      </c>
      <c r="G315">
        <v>4598</v>
      </c>
      <c r="H315">
        <v>20</v>
      </c>
      <c r="I315">
        <v>0</v>
      </c>
      <c r="J315">
        <v>0</v>
      </c>
      <c r="K315" s="1" t="s">
        <v>246</v>
      </c>
      <c r="L315">
        <v>0</v>
      </c>
      <c r="M315">
        <v>0</v>
      </c>
      <c r="N315">
        <v>0</v>
      </c>
      <c r="O315">
        <v>0</v>
      </c>
    </row>
    <row r="316" spans="1:15" hidden="1" x14ac:dyDescent="0.25">
      <c r="A316">
        <v>202002774</v>
      </c>
      <c r="B316" s="1" t="s">
        <v>22</v>
      </c>
      <c r="C316" s="1" t="s">
        <v>78</v>
      </c>
      <c r="D316" s="1" t="s">
        <v>167</v>
      </c>
      <c r="E316" s="1" t="s">
        <v>169</v>
      </c>
      <c r="F316" s="1" t="s">
        <v>171</v>
      </c>
      <c r="G316">
        <v>4389</v>
      </c>
      <c r="H316">
        <v>7</v>
      </c>
      <c r="I316">
        <v>5.27</v>
      </c>
      <c r="J316">
        <v>36.89</v>
      </c>
      <c r="K316" s="1" t="s">
        <v>250</v>
      </c>
      <c r="L316">
        <v>16</v>
      </c>
      <c r="M316">
        <v>0</v>
      </c>
      <c r="N316">
        <v>0</v>
      </c>
      <c r="O316">
        <v>36.89</v>
      </c>
    </row>
    <row r="317" spans="1:15" hidden="1" x14ac:dyDescent="0.25">
      <c r="A317">
        <v>202002774</v>
      </c>
      <c r="B317" s="1" t="s">
        <v>22</v>
      </c>
      <c r="C317" s="1" t="s">
        <v>78</v>
      </c>
      <c r="D317" s="1" t="s">
        <v>167</v>
      </c>
      <c r="E317" s="1" t="s">
        <v>169</v>
      </c>
      <c r="F317" s="1" t="s">
        <v>171</v>
      </c>
      <c r="G317">
        <v>13677</v>
      </c>
      <c r="H317">
        <v>10</v>
      </c>
      <c r="I317">
        <v>3.53</v>
      </c>
      <c r="J317">
        <v>35.299999999999997</v>
      </c>
      <c r="K317" s="1" t="s">
        <v>249</v>
      </c>
      <c r="L317">
        <v>16</v>
      </c>
      <c r="M317">
        <v>0</v>
      </c>
      <c r="N317">
        <v>0</v>
      </c>
      <c r="O317">
        <v>35.299999999999997</v>
      </c>
    </row>
    <row r="318" spans="1:15" hidden="1" x14ac:dyDescent="0.25">
      <c r="A318">
        <v>202002774</v>
      </c>
      <c r="B318" s="1" t="s">
        <v>22</v>
      </c>
      <c r="C318" s="1" t="s">
        <v>78</v>
      </c>
      <c r="D318" s="1" t="s">
        <v>167</v>
      </c>
      <c r="E318" s="1" t="s">
        <v>169</v>
      </c>
      <c r="F318" s="1" t="s">
        <v>171</v>
      </c>
      <c r="G318">
        <v>418</v>
      </c>
      <c r="H318">
        <v>50</v>
      </c>
      <c r="I318">
        <v>0</v>
      </c>
      <c r="J318">
        <v>0</v>
      </c>
      <c r="K318" s="1" t="s">
        <v>252</v>
      </c>
      <c r="L318">
        <v>16</v>
      </c>
      <c r="M318">
        <v>0</v>
      </c>
      <c r="N318">
        <v>0</v>
      </c>
      <c r="O318">
        <v>0</v>
      </c>
    </row>
    <row r="319" spans="1:15" hidden="1" x14ac:dyDescent="0.25">
      <c r="A319">
        <v>202002774</v>
      </c>
      <c r="B319" s="1" t="s">
        <v>22</v>
      </c>
      <c r="C319" s="1" t="s">
        <v>78</v>
      </c>
      <c r="D319" s="1" t="s">
        <v>167</v>
      </c>
      <c r="E319" s="1" t="s">
        <v>169</v>
      </c>
      <c r="F319" s="1" t="s">
        <v>171</v>
      </c>
      <c r="G319">
        <v>473</v>
      </c>
      <c r="H319">
        <v>4.4000000000000004</v>
      </c>
      <c r="I319">
        <v>8931</v>
      </c>
      <c r="J319">
        <v>39296.400000000001</v>
      </c>
      <c r="K319" s="1" t="s">
        <v>248</v>
      </c>
      <c r="L319">
        <v>16</v>
      </c>
      <c r="M319">
        <v>0</v>
      </c>
      <c r="N319">
        <v>0</v>
      </c>
      <c r="O319">
        <v>39296.400000000001</v>
      </c>
    </row>
    <row r="320" spans="1:15" hidden="1" x14ac:dyDescent="0.25">
      <c r="A320">
        <v>202002775</v>
      </c>
      <c r="B320" s="1" t="s">
        <v>22</v>
      </c>
      <c r="C320" s="1" t="s">
        <v>79</v>
      </c>
      <c r="D320" s="1" t="s">
        <v>167</v>
      </c>
      <c r="E320" s="1" t="s">
        <v>169</v>
      </c>
      <c r="F320" s="1" t="s">
        <v>170</v>
      </c>
      <c r="G320">
        <v>13202</v>
      </c>
      <c r="H320">
        <v>5</v>
      </c>
      <c r="I320">
        <v>0</v>
      </c>
      <c r="J320">
        <v>0</v>
      </c>
      <c r="K320" s="1" t="s">
        <v>388</v>
      </c>
      <c r="L320">
        <v>0</v>
      </c>
      <c r="M320">
        <v>0</v>
      </c>
      <c r="N320">
        <v>0</v>
      </c>
      <c r="O320">
        <v>0</v>
      </c>
    </row>
    <row r="321" spans="1:15" hidden="1" x14ac:dyDescent="0.25">
      <c r="A321">
        <v>202002775</v>
      </c>
      <c r="B321" s="1" t="s">
        <v>22</v>
      </c>
      <c r="C321" s="1" t="s">
        <v>79</v>
      </c>
      <c r="D321" s="1" t="s">
        <v>167</v>
      </c>
      <c r="E321" s="1" t="s">
        <v>169</v>
      </c>
      <c r="F321" s="1" t="s">
        <v>170</v>
      </c>
      <c r="G321">
        <v>2227</v>
      </c>
      <c r="H321">
        <v>360</v>
      </c>
      <c r="I321">
        <v>5.68</v>
      </c>
      <c r="J321">
        <v>2044.8</v>
      </c>
      <c r="K321" s="1" t="s">
        <v>389</v>
      </c>
      <c r="L321">
        <v>0</v>
      </c>
      <c r="M321">
        <v>0</v>
      </c>
      <c r="N321">
        <v>0</v>
      </c>
      <c r="O321">
        <v>2044.8</v>
      </c>
    </row>
    <row r="322" spans="1:15" hidden="1" x14ac:dyDescent="0.25">
      <c r="A322">
        <v>202002776</v>
      </c>
      <c r="B322" s="1" t="s">
        <v>23</v>
      </c>
      <c r="C322" s="1" t="s">
        <v>80</v>
      </c>
      <c r="D322" s="1" t="s">
        <v>167</v>
      </c>
      <c r="E322" s="1" t="s">
        <v>169</v>
      </c>
      <c r="F322" s="1" t="s">
        <v>171</v>
      </c>
      <c r="G322">
        <v>4598</v>
      </c>
      <c r="H322">
        <v>30</v>
      </c>
      <c r="I322">
        <v>0</v>
      </c>
      <c r="J322">
        <v>0</v>
      </c>
      <c r="K322" s="1" t="s">
        <v>246</v>
      </c>
      <c r="L322">
        <v>0</v>
      </c>
      <c r="M322">
        <v>0</v>
      </c>
      <c r="N322">
        <v>0</v>
      </c>
      <c r="O322">
        <v>0</v>
      </c>
    </row>
    <row r="323" spans="1:15" hidden="1" x14ac:dyDescent="0.25">
      <c r="A323">
        <v>202002776</v>
      </c>
      <c r="B323" s="1" t="s">
        <v>23</v>
      </c>
      <c r="C323" s="1" t="s">
        <v>80</v>
      </c>
      <c r="D323" s="1" t="s">
        <v>167</v>
      </c>
      <c r="E323" s="1" t="s">
        <v>169</v>
      </c>
      <c r="F323" s="1" t="s">
        <v>171</v>
      </c>
      <c r="G323">
        <v>13677</v>
      </c>
      <c r="H323">
        <v>8</v>
      </c>
      <c r="I323">
        <v>3.55</v>
      </c>
      <c r="J323">
        <v>28.4</v>
      </c>
      <c r="K323" s="1" t="s">
        <v>249</v>
      </c>
      <c r="L323">
        <v>16</v>
      </c>
      <c r="M323">
        <v>0</v>
      </c>
      <c r="N323">
        <v>0</v>
      </c>
      <c r="O323">
        <v>28.4</v>
      </c>
    </row>
    <row r="324" spans="1:15" hidden="1" x14ac:dyDescent="0.25">
      <c r="A324">
        <v>202002776</v>
      </c>
      <c r="B324" s="1" t="s">
        <v>23</v>
      </c>
      <c r="C324" s="1" t="s">
        <v>80</v>
      </c>
      <c r="D324" s="1" t="s">
        <v>167</v>
      </c>
      <c r="E324" s="1" t="s">
        <v>169</v>
      </c>
      <c r="F324" s="1" t="s">
        <v>171</v>
      </c>
      <c r="G324">
        <v>4781</v>
      </c>
      <c r="H324">
        <v>30</v>
      </c>
      <c r="I324">
        <v>0</v>
      </c>
      <c r="J324">
        <v>0</v>
      </c>
      <c r="K324" s="1" t="s">
        <v>247</v>
      </c>
      <c r="L324">
        <v>16</v>
      </c>
      <c r="M324">
        <v>0</v>
      </c>
      <c r="N324">
        <v>0</v>
      </c>
      <c r="O324">
        <v>0</v>
      </c>
    </row>
    <row r="325" spans="1:15" hidden="1" x14ac:dyDescent="0.25">
      <c r="A325">
        <v>202002776</v>
      </c>
      <c r="B325" s="1" t="s">
        <v>23</v>
      </c>
      <c r="C325" s="1" t="s">
        <v>80</v>
      </c>
      <c r="D325" s="1" t="s">
        <v>167</v>
      </c>
      <c r="E325" s="1" t="s">
        <v>169</v>
      </c>
      <c r="F325" s="1" t="s">
        <v>171</v>
      </c>
      <c r="G325">
        <v>418</v>
      </c>
      <c r="H325">
        <v>20</v>
      </c>
      <c r="I325">
        <v>0</v>
      </c>
      <c r="J325">
        <v>0</v>
      </c>
      <c r="K325" s="1" t="s">
        <v>252</v>
      </c>
      <c r="L325">
        <v>16</v>
      </c>
      <c r="M325">
        <v>0</v>
      </c>
      <c r="N325">
        <v>0</v>
      </c>
      <c r="O325">
        <v>0</v>
      </c>
    </row>
    <row r="326" spans="1:15" hidden="1" x14ac:dyDescent="0.25">
      <c r="A326">
        <v>202002777</v>
      </c>
      <c r="B326" s="1" t="s">
        <v>23</v>
      </c>
      <c r="C326" s="1" t="s">
        <v>81</v>
      </c>
      <c r="D326" s="1" t="s">
        <v>167</v>
      </c>
      <c r="E326" s="1" t="s">
        <v>169</v>
      </c>
      <c r="F326" s="1" t="s">
        <v>170</v>
      </c>
      <c r="G326">
        <v>10584</v>
      </c>
      <c r="H326">
        <v>24</v>
      </c>
      <c r="I326">
        <v>0</v>
      </c>
      <c r="J326">
        <v>0</v>
      </c>
      <c r="K326" s="1" t="s">
        <v>390</v>
      </c>
      <c r="L326">
        <v>0</v>
      </c>
      <c r="M326">
        <v>0</v>
      </c>
      <c r="N326">
        <v>0</v>
      </c>
      <c r="O326">
        <v>0</v>
      </c>
    </row>
    <row r="327" spans="1:15" hidden="1" x14ac:dyDescent="0.25">
      <c r="A327">
        <v>202002777</v>
      </c>
      <c r="B327" s="1" t="s">
        <v>23</v>
      </c>
      <c r="C327" s="1" t="s">
        <v>81</v>
      </c>
      <c r="D327" s="1" t="s">
        <v>167</v>
      </c>
      <c r="E327" s="1" t="s">
        <v>169</v>
      </c>
      <c r="F327" s="1" t="s">
        <v>170</v>
      </c>
      <c r="G327">
        <v>10823</v>
      </c>
      <c r="H327">
        <v>40</v>
      </c>
      <c r="I327">
        <v>0</v>
      </c>
      <c r="J327">
        <v>0</v>
      </c>
      <c r="K327" s="1" t="s">
        <v>260</v>
      </c>
      <c r="L327">
        <v>0</v>
      </c>
      <c r="M327">
        <v>0</v>
      </c>
      <c r="N327">
        <v>0</v>
      </c>
      <c r="O327">
        <v>0</v>
      </c>
    </row>
    <row r="328" spans="1:15" hidden="1" x14ac:dyDescent="0.25">
      <c r="A328">
        <v>202002777</v>
      </c>
      <c r="B328" s="1" t="s">
        <v>23</v>
      </c>
      <c r="C328" s="1" t="s">
        <v>81</v>
      </c>
      <c r="D328" s="1" t="s">
        <v>167</v>
      </c>
      <c r="E328" s="1" t="s">
        <v>169</v>
      </c>
      <c r="F328" s="1" t="s">
        <v>170</v>
      </c>
      <c r="G328">
        <v>1794</v>
      </c>
      <c r="H328">
        <v>5.2</v>
      </c>
      <c r="I328">
        <v>1175550</v>
      </c>
      <c r="J328">
        <v>6112860</v>
      </c>
      <c r="K328" s="1" t="s">
        <v>214</v>
      </c>
      <c r="L328">
        <v>0</v>
      </c>
      <c r="M328">
        <v>0</v>
      </c>
      <c r="N328">
        <v>0</v>
      </c>
      <c r="O328">
        <v>6112860</v>
      </c>
    </row>
    <row r="329" spans="1:15" hidden="1" x14ac:dyDescent="0.25">
      <c r="A329">
        <v>202002777</v>
      </c>
      <c r="B329" s="1" t="s">
        <v>23</v>
      </c>
      <c r="C329" s="1" t="s">
        <v>81</v>
      </c>
      <c r="D329" s="1" t="s">
        <v>167</v>
      </c>
      <c r="E329" s="1" t="s">
        <v>169</v>
      </c>
      <c r="F329" s="1" t="s">
        <v>170</v>
      </c>
      <c r="G329">
        <v>1796</v>
      </c>
      <c r="H329">
        <v>5</v>
      </c>
      <c r="I329">
        <v>79.290000000000006</v>
      </c>
      <c r="J329">
        <v>396.45</v>
      </c>
      <c r="K329" s="1" t="s">
        <v>213</v>
      </c>
      <c r="L329">
        <v>0</v>
      </c>
      <c r="M329">
        <v>0</v>
      </c>
      <c r="N329">
        <v>0</v>
      </c>
      <c r="O329">
        <v>396.45</v>
      </c>
    </row>
    <row r="330" spans="1:15" hidden="1" x14ac:dyDescent="0.25">
      <c r="A330">
        <v>202002777</v>
      </c>
      <c r="B330" s="1" t="s">
        <v>23</v>
      </c>
      <c r="C330" s="1" t="s">
        <v>81</v>
      </c>
      <c r="D330" s="1" t="s">
        <v>167</v>
      </c>
      <c r="E330" s="1" t="s">
        <v>169</v>
      </c>
      <c r="F330" s="1" t="s">
        <v>170</v>
      </c>
      <c r="G330">
        <v>1781</v>
      </c>
      <c r="H330">
        <v>15.8</v>
      </c>
      <c r="I330">
        <v>827416.03</v>
      </c>
      <c r="J330">
        <v>13073173.274</v>
      </c>
      <c r="K330" s="1" t="s">
        <v>259</v>
      </c>
      <c r="L330">
        <v>0</v>
      </c>
      <c r="M330">
        <v>0</v>
      </c>
      <c r="N330">
        <v>0</v>
      </c>
      <c r="O330">
        <v>13073173.274</v>
      </c>
    </row>
    <row r="331" spans="1:15" hidden="1" x14ac:dyDescent="0.25">
      <c r="A331">
        <v>202002777</v>
      </c>
      <c r="B331" s="1" t="s">
        <v>23</v>
      </c>
      <c r="C331" s="1" t="s">
        <v>81</v>
      </c>
      <c r="D331" s="1" t="s">
        <v>167</v>
      </c>
      <c r="E331" s="1" t="s">
        <v>169</v>
      </c>
      <c r="F331" s="1" t="s">
        <v>170</v>
      </c>
      <c r="G331">
        <v>22049</v>
      </c>
      <c r="H331">
        <v>48</v>
      </c>
      <c r="I331">
        <v>0</v>
      </c>
      <c r="J331">
        <v>0</v>
      </c>
      <c r="K331" s="1" t="s">
        <v>211</v>
      </c>
      <c r="L331">
        <v>0</v>
      </c>
      <c r="M331">
        <v>0</v>
      </c>
      <c r="N331">
        <v>0</v>
      </c>
      <c r="O331">
        <v>0</v>
      </c>
    </row>
    <row r="332" spans="1:15" hidden="1" x14ac:dyDescent="0.25">
      <c r="A332">
        <v>202002777</v>
      </c>
      <c r="B332" s="1" t="s">
        <v>23</v>
      </c>
      <c r="C332" s="1" t="s">
        <v>81</v>
      </c>
      <c r="D332" s="1" t="s">
        <v>167</v>
      </c>
      <c r="E332" s="1" t="s">
        <v>169</v>
      </c>
      <c r="F332" s="1" t="s">
        <v>170</v>
      </c>
      <c r="G332">
        <v>3754</v>
      </c>
      <c r="H332">
        <v>30</v>
      </c>
      <c r="I332">
        <v>696281.4</v>
      </c>
      <c r="J332">
        <v>20888442</v>
      </c>
      <c r="K332" s="1" t="s">
        <v>210</v>
      </c>
      <c r="L332">
        <v>0</v>
      </c>
      <c r="M332">
        <v>0</v>
      </c>
      <c r="N332">
        <v>0</v>
      </c>
      <c r="O332">
        <v>20888442</v>
      </c>
    </row>
    <row r="333" spans="1:15" hidden="1" x14ac:dyDescent="0.25">
      <c r="A333">
        <v>202002777</v>
      </c>
      <c r="B333" s="1" t="s">
        <v>23</v>
      </c>
      <c r="C333" s="1" t="s">
        <v>81</v>
      </c>
      <c r="D333" s="1" t="s">
        <v>167</v>
      </c>
      <c r="E333" s="1" t="s">
        <v>169</v>
      </c>
      <c r="F333" s="1" t="s">
        <v>170</v>
      </c>
      <c r="G333">
        <v>1973</v>
      </c>
      <c r="H333">
        <v>13.4</v>
      </c>
      <c r="I333">
        <v>40.94</v>
      </c>
      <c r="J333">
        <v>548.596</v>
      </c>
      <c r="K333" s="1" t="s">
        <v>196</v>
      </c>
      <c r="L333">
        <v>0</v>
      </c>
      <c r="M333">
        <v>0</v>
      </c>
      <c r="N333">
        <v>0</v>
      </c>
      <c r="O333">
        <v>548.596</v>
      </c>
    </row>
    <row r="334" spans="1:15" hidden="1" x14ac:dyDescent="0.25">
      <c r="A334">
        <v>202002777</v>
      </c>
      <c r="B334" s="1" t="s">
        <v>23</v>
      </c>
      <c r="C334" s="1" t="s">
        <v>81</v>
      </c>
      <c r="D334" s="1" t="s">
        <v>167</v>
      </c>
      <c r="E334" s="1" t="s">
        <v>169</v>
      </c>
      <c r="F334" s="1" t="s">
        <v>170</v>
      </c>
      <c r="G334">
        <v>1855</v>
      </c>
      <c r="H334">
        <v>9.4</v>
      </c>
      <c r="I334">
        <v>283.7</v>
      </c>
      <c r="J334">
        <v>2666.78</v>
      </c>
      <c r="K334" s="1" t="s">
        <v>391</v>
      </c>
      <c r="L334">
        <v>0</v>
      </c>
      <c r="M334">
        <v>0</v>
      </c>
      <c r="N334">
        <v>0</v>
      </c>
      <c r="O334">
        <v>2666.78</v>
      </c>
    </row>
    <row r="335" spans="1:15" hidden="1" x14ac:dyDescent="0.25">
      <c r="A335">
        <v>202002777</v>
      </c>
      <c r="B335" s="1" t="s">
        <v>23</v>
      </c>
      <c r="C335" s="1" t="s">
        <v>81</v>
      </c>
      <c r="D335" s="1" t="s">
        <v>167</v>
      </c>
      <c r="E335" s="1" t="s">
        <v>169</v>
      </c>
      <c r="F335" s="1" t="s">
        <v>170</v>
      </c>
      <c r="G335">
        <v>2025</v>
      </c>
      <c r="H335">
        <v>36</v>
      </c>
      <c r="I335">
        <v>276.60000000000002</v>
      </c>
      <c r="J335">
        <v>9957.6</v>
      </c>
      <c r="K335" s="1" t="s">
        <v>392</v>
      </c>
      <c r="L335">
        <v>16</v>
      </c>
      <c r="M335">
        <v>0</v>
      </c>
      <c r="N335">
        <v>0</v>
      </c>
      <c r="O335">
        <v>9957.6</v>
      </c>
    </row>
    <row r="336" spans="1:15" hidden="1" x14ac:dyDescent="0.25">
      <c r="A336">
        <v>202002777</v>
      </c>
      <c r="B336" s="1" t="s">
        <v>23</v>
      </c>
      <c r="C336" s="1" t="s">
        <v>81</v>
      </c>
      <c r="D336" s="1" t="s">
        <v>167</v>
      </c>
      <c r="E336" s="1" t="s">
        <v>169</v>
      </c>
      <c r="F336" s="1" t="s">
        <v>170</v>
      </c>
      <c r="G336">
        <v>1852</v>
      </c>
      <c r="H336">
        <v>38.200000000000003</v>
      </c>
      <c r="I336">
        <v>0</v>
      </c>
      <c r="J336">
        <v>0</v>
      </c>
      <c r="K336" s="1" t="s">
        <v>187</v>
      </c>
      <c r="L336">
        <v>0</v>
      </c>
      <c r="M336">
        <v>0</v>
      </c>
      <c r="N336">
        <v>0</v>
      </c>
      <c r="O336">
        <v>0</v>
      </c>
    </row>
    <row r="337" spans="1:15" hidden="1" x14ac:dyDescent="0.25">
      <c r="A337">
        <v>202002777</v>
      </c>
      <c r="B337" s="1" t="s">
        <v>23</v>
      </c>
      <c r="C337" s="1" t="s">
        <v>81</v>
      </c>
      <c r="D337" s="1" t="s">
        <v>167</v>
      </c>
      <c r="E337" s="1" t="s">
        <v>169</v>
      </c>
      <c r="F337" s="1" t="s">
        <v>170</v>
      </c>
      <c r="G337">
        <v>5148</v>
      </c>
      <c r="H337">
        <v>32</v>
      </c>
      <c r="I337">
        <v>8.44</v>
      </c>
      <c r="J337">
        <v>270.08</v>
      </c>
      <c r="K337" s="1" t="s">
        <v>190</v>
      </c>
      <c r="L337">
        <v>0</v>
      </c>
      <c r="M337">
        <v>0</v>
      </c>
      <c r="N337">
        <v>0</v>
      </c>
      <c r="O337">
        <v>270.08</v>
      </c>
    </row>
    <row r="338" spans="1:15" hidden="1" x14ac:dyDescent="0.25">
      <c r="A338">
        <v>202002777</v>
      </c>
      <c r="B338" s="1" t="s">
        <v>23</v>
      </c>
      <c r="C338" s="1" t="s">
        <v>81</v>
      </c>
      <c r="D338" s="1" t="s">
        <v>167</v>
      </c>
      <c r="E338" s="1" t="s">
        <v>169</v>
      </c>
      <c r="F338" s="1" t="s">
        <v>170</v>
      </c>
      <c r="G338">
        <v>1987</v>
      </c>
      <c r="H338">
        <v>22.4</v>
      </c>
      <c r="I338">
        <v>0</v>
      </c>
      <c r="J338">
        <v>0</v>
      </c>
      <c r="K338" s="1" t="s">
        <v>193</v>
      </c>
      <c r="L338">
        <v>0</v>
      </c>
      <c r="M338">
        <v>0</v>
      </c>
      <c r="N338">
        <v>0</v>
      </c>
      <c r="O338">
        <v>0</v>
      </c>
    </row>
    <row r="339" spans="1:15" hidden="1" x14ac:dyDescent="0.25">
      <c r="A339">
        <v>202002777</v>
      </c>
      <c r="B339" s="1" t="s">
        <v>23</v>
      </c>
      <c r="C339" s="1" t="s">
        <v>81</v>
      </c>
      <c r="D339" s="1" t="s">
        <v>167</v>
      </c>
      <c r="E339" s="1" t="s">
        <v>169</v>
      </c>
      <c r="F339" s="1" t="s">
        <v>170</v>
      </c>
      <c r="G339">
        <v>1851</v>
      </c>
      <c r="H339">
        <v>10.4</v>
      </c>
      <c r="I339">
        <v>0</v>
      </c>
      <c r="J339">
        <v>0</v>
      </c>
      <c r="K339" s="1" t="s">
        <v>386</v>
      </c>
      <c r="L339">
        <v>0</v>
      </c>
      <c r="M339">
        <v>0</v>
      </c>
      <c r="N339">
        <v>0</v>
      </c>
      <c r="O339">
        <v>0</v>
      </c>
    </row>
    <row r="340" spans="1:15" hidden="1" x14ac:dyDescent="0.25">
      <c r="A340">
        <v>202002777</v>
      </c>
      <c r="B340" s="1" t="s">
        <v>23</v>
      </c>
      <c r="C340" s="1" t="s">
        <v>81</v>
      </c>
      <c r="D340" s="1" t="s">
        <v>167</v>
      </c>
      <c r="E340" s="1" t="s">
        <v>169</v>
      </c>
      <c r="F340" s="1" t="s">
        <v>170</v>
      </c>
      <c r="G340">
        <v>1850</v>
      </c>
      <c r="H340">
        <v>10.6</v>
      </c>
      <c r="I340">
        <v>0</v>
      </c>
      <c r="J340">
        <v>0</v>
      </c>
      <c r="K340" s="1" t="s">
        <v>195</v>
      </c>
      <c r="L340">
        <v>0</v>
      </c>
      <c r="M340">
        <v>0</v>
      </c>
      <c r="N340">
        <v>0</v>
      </c>
      <c r="O340">
        <v>0</v>
      </c>
    </row>
    <row r="341" spans="1:15" hidden="1" x14ac:dyDescent="0.25">
      <c r="A341">
        <v>202002777</v>
      </c>
      <c r="B341" s="1" t="s">
        <v>23</v>
      </c>
      <c r="C341" s="1" t="s">
        <v>81</v>
      </c>
      <c r="D341" s="1" t="s">
        <v>167</v>
      </c>
      <c r="E341" s="1" t="s">
        <v>169</v>
      </c>
      <c r="F341" s="1" t="s">
        <v>170</v>
      </c>
      <c r="G341">
        <v>1986</v>
      </c>
      <c r="H341">
        <v>28</v>
      </c>
      <c r="I341">
        <v>203586.22</v>
      </c>
      <c r="J341">
        <v>5700414.1600000001</v>
      </c>
      <c r="K341" s="1" t="s">
        <v>299</v>
      </c>
      <c r="L341">
        <v>0</v>
      </c>
      <c r="M341">
        <v>0</v>
      </c>
      <c r="N341">
        <v>0</v>
      </c>
      <c r="O341">
        <v>5700414.1600000001</v>
      </c>
    </row>
    <row r="342" spans="1:15" hidden="1" x14ac:dyDescent="0.25">
      <c r="A342">
        <v>202002778</v>
      </c>
      <c r="B342" s="1" t="s">
        <v>23</v>
      </c>
      <c r="C342" s="1" t="s">
        <v>82</v>
      </c>
      <c r="D342" s="1" t="s">
        <v>167</v>
      </c>
      <c r="E342" s="1" t="s">
        <v>169</v>
      </c>
      <c r="F342" s="1" t="s">
        <v>173</v>
      </c>
      <c r="G342">
        <v>911</v>
      </c>
      <c r="H342">
        <v>12</v>
      </c>
      <c r="I342">
        <v>0.18</v>
      </c>
      <c r="J342">
        <v>2.16</v>
      </c>
      <c r="K342" s="1" t="s">
        <v>393</v>
      </c>
      <c r="L342">
        <v>16</v>
      </c>
      <c r="M342">
        <v>0</v>
      </c>
      <c r="N342">
        <v>0</v>
      </c>
      <c r="O342">
        <v>2.16</v>
      </c>
    </row>
    <row r="343" spans="1:15" hidden="1" x14ac:dyDescent="0.25">
      <c r="A343">
        <v>202002778</v>
      </c>
      <c r="B343" s="1" t="s">
        <v>23</v>
      </c>
      <c r="C343" s="1" t="s">
        <v>82</v>
      </c>
      <c r="D343" s="1" t="s">
        <v>167</v>
      </c>
      <c r="E343" s="1" t="s">
        <v>169</v>
      </c>
      <c r="F343" s="1" t="s">
        <v>173</v>
      </c>
      <c r="G343">
        <v>913</v>
      </c>
      <c r="H343">
        <v>30</v>
      </c>
      <c r="I343">
        <v>303232.75</v>
      </c>
      <c r="J343">
        <v>9096982.5</v>
      </c>
      <c r="K343" s="1" t="s">
        <v>264</v>
      </c>
      <c r="L343">
        <v>0</v>
      </c>
      <c r="M343">
        <v>0</v>
      </c>
      <c r="N343">
        <v>0</v>
      </c>
      <c r="O343">
        <v>9096982.5</v>
      </c>
    </row>
    <row r="344" spans="1:15" hidden="1" x14ac:dyDescent="0.25">
      <c r="A344">
        <v>202002778</v>
      </c>
      <c r="B344" s="1" t="s">
        <v>23</v>
      </c>
      <c r="C344" s="1" t="s">
        <v>82</v>
      </c>
      <c r="D344" s="1" t="s">
        <v>167</v>
      </c>
      <c r="E344" s="1" t="s">
        <v>169</v>
      </c>
      <c r="F344" s="1" t="s">
        <v>173</v>
      </c>
      <c r="G344">
        <v>909</v>
      </c>
      <c r="H344">
        <v>6</v>
      </c>
      <c r="I344">
        <v>137669.54</v>
      </c>
      <c r="J344">
        <v>826017.24</v>
      </c>
      <c r="K344" s="1" t="s">
        <v>394</v>
      </c>
      <c r="L344">
        <v>16</v>
      </c>
      <c r="M344">
        <v>0</v>
      </c>
      <c r="N344">
        <v>0</v>
      </c>
      <c r="O344">
        <v>826017.24</v>
      </c>
    </row>
    <row r="345" spans="1:15" hidden="1" x14ac:dyDescent="0.25">
      <c r="A345">
        <v>202002778</v>
      </c>
      <c r="B345" s="1" t="s">
        <v>23</v>
      </c>
      <c r="C345" s="1" t="s">
        <v>82</v>
      </c>
      <c r="D345" s="1" t="s">
        <v>167</v>
      </c>
      <c r="E345" s="1" t="s">
        <v>169</v>
      </c>
      <c r="F345" s="1" t="s">
        <v>173</v>
      </c>
      <c r="G345">
        <v>1531</v>
      </c>
      <c r="H345">
        <v>12</v>
      </c>
      <c r="I345">
        <v>0.32</v>
      </c>
      <c r="J345">
        <v>3.84</v>
      </c>
      <c r="K345" s="1" t="s">
        <v>265</v>
      </c>
      <c r="L345">
        <v>16</v>
      </c>
      <c r="M345">
        <v>0</v>
      </c>
      <c r="N345">
        <v>0</v>
      </c>
      <c r="O345">
        <v>3.84</v>
      </c>
    </row>
    <row r="346" spans="1:15" hidden="1" x14ac:dyDescent="0.25">
      <c r="A346">
        <v>202002778</v>
      </c>
      <c r="B346" s="1" t="s">
        <v>23</v>
      </c>
      <c r="C346" s="1" t="s">
        <v>82</v>
      </c>
      <c r="D346" s="1" t="s">
        <v>167</v>
      </c>
      <c r="E346" s="1" t="s">
        <v>169</v>
      </c>
      <c r="F346" s="1" t="s">
        <v>173</v>
      </c>
      <c r="G346">
        <v>884</v>
      </c>
      <c r="H346">
        <v>24</v>
      </c>
      <c r="I346">
        <v>61784.6</v>
      </c>
      <c r="J346">
        <v>1482830.4</v>
      </c>
      <c r="K346" s="1" t="s">
        <v>268</v>
      </c>
      <c r="L346">
        <v>0</v>
      </c>
      <c r="M346">
        <v>0</v>
      </c>
      <c r="N346">
        <v>0</v>
      </c>
      <c r="O346">
        <v>1482830.4</v>
      </c>
    </row>
    <row r="347" spans="1:15" hidden="1" x14ac:dyDescent="0.25">
      <c r="A347">
        <v>202002778</v>
      </c>
      <c r="B347" s="1" t="s">
        <v>23</v>
      </c>
      <c r="C347" s="1" t="s">
        <v>82</v>
      </c>
      <c r="D347" s="1" t="s">
        <v>167</v>
      </c>
      <c r="E347" s="1" t="s">
        <v>169</v>
      </c>
      <c r="F347" s="1" t="s">
        <v>173</v>
      </c>
      <c r="G347">
        <v>4282</v>
      </c>
      <c r="H347">
        <v>12</v>
      </c>
      <c r="I347">
        <v>60410.27</v>
      </c>
      <c r="J347">
        <v>724923.24</v>
      </c>
      <c r="K347" s="1" t="s">
        <v>395</v>
      </c>
      <c r="L347">
        <v>16</v>
      </c>
      <c r="M347">
        <v>0</v>
      </c>
      <c r="N347">
        <v>0</v>
      </c>
      <c r="O347">
        <v>724923.24</v>
      </c>
    </row>
    <row r="348" spans="1:15" hidden="1" x14ac:dyDescent="0.25">
      <c r="A348">
        <v>202002778</v>
      </c>
      <c r="B348" s="1" t="s">
        <v>23</v>
      </c>
      <c r="C348" s="1" t="s">
        <v>82</v>
      </c>
      <c r="D348" s="1" t="s">
        <v>167</v>
      </c>
      <c r="E348" s="1" t="s">
        <v>169</v>
      </c>
      <c r="F348" s="1" t="s">
        <v>173</v>
      </c>
      <c r="G348">
        <v>13746</v>
      </c>
      <c r="H348">
        <v>18</v>
      </c>
      <c r="I348">
        <v>0</v>
      </c>
      <c r="J348">
        <v>0</v>
      </c>
      <c r="K348" s="1" t="s">
        <v>396</v>
      </c>
      <c r="L348">
        <v>16</v>
      </c>
      <c r="M348">
        <v>0</v>
      </c>
      <c r="N348">
        <v>0</v>
      </c>
      <c r="O348">
        <v>0</v>
      </c>
    </row>
    <row r="349" spans="1:15" hidden="1" x14ac:dyDescent="0.25">
      <c r="A349">
        <v>202002778</v>
      </c>
      <c r="B349" s="1" t="s">
        <v>23</v>
      </c>
      <c r="C349" s="1" t="s">
        <v>82</v>
      </c>
      <c r="D349" s="1" t="s">
        <v>167</v>
      </c>
      <c r="E349" s="1" t="s">
        <v>169</v>
      </c>
      <c r="F349" s="1" t="s">
        <v>173</v>
      </c>
      <c r="G349">
        <v>21358</v>
      </c>
      <c r="H349">
        <v>6</v>
      </c>
      <c r="I349">
        <v>0</v>
      </c>
      <c r="J349">
        <v>0</v>
      </c>
      <c r="K349" s="1" t="s">
        <v>397</v>
      </c>
      <c r="L349">
        <v>16</v>
      </c>
      <c r="M349">
        <v>0</v>
      </c>
      <c r="N349">
        <v>0</v>
      </c>
      <c r="O349">
        <v>0</v>
      </c>
    </row>
    <row r="350" spans="1:15" hidden="1" x14ac:dyDescent="0.25">
      <c r="A350">
        <v>202002778</v>
      </c>
      <c r="B350" s="1" t="s">
        <v>23</v>
      </c>
      <c r="C350" s="1" t="s">
        <v>82</v>
      </c>
      <c r="D350" s="1" t="s">
        <v>167</v>
      </c>
      <c r="E350" s="1" t="s">
        <v>169</v>
      </c>
      <c r="F350" s="1" t="s">
        <v>173</v>
      </c>
      <c r="G350">
        <v>15721</v>
      </c>
      <c r="H350">
        <v>120</v>
      </c>
      <c r="I350">
        <v>0</v>
      </c>
      <c r="J350">
        <v>0</v>
      </c>
      <c r="K350" s="1" t="s">
        <v>398</v>
      </c>
      <c r="L350">
        <v>0</v>
      </c>
      <c r="M350">
        <v>0</v>
      </c>
      <c r="N350">
        <v>0</v>
      </c>
      <c r="O350">
        <v>0</v>
      </c>
    </row>
    <row r="351" spans="1:15" hidden="1" x14ac:dyDescent="0.25">
      <c r="A351">
        <v>202002779</v>
      </c>
      <c r="B351" s="1" t="s">
        <v>24</v>
      </c>
      <c r="C351" s="1" t="s">
        <v>83</v>
      </c>
      <c r="D351" s="1" t="s">
        <v>167</v>
      </c>
      <c r="E351" s="1" t="s">
        <v>169</v>
      </c>
      <c r="F351" s="1" t="s">
        <v>171</v>
      </c>
      <c r="G351">
        <v>13676</v>
      </c>
      <c r="H351">
        <v>5</v>
      </c>
      <c r="I351">
        <v>2.41</v>
      </c>
      <c r="J351">
        <v>12.05</v>
      </c>
      <c r="K351" s="1" t="s">
        <v>251</v>
      </c>
      <c r="L351">
        <v>16</v>
      </c>
      <c r="M351">
        <v>0</v>
      </c>
      <c r="N351">
        <v>0</v>
      </c>
      <c r="O351">
        <v>12.05</v>
      </c>
    </row>
    <row r="352" spans="1:15" hidden="1" x14ac:dyDescent="0.25">
      <c r="A352">
        <v>202002779</v>
      </c>
      <c r="B352" s="1" t="s">
        <v>24</v>
      </c>
      <c r="C352" s="1" t="s">
        <v>83</v>
      </c>
      <c r="D352" s="1" t="s">
        <v>167</v>
      </c>
      <c r="E352" s="1" t="s">
        <v>169</v>
      </c>
      <c r="F352" s="1" t="s">
        <v>171</v>
      </c>
      <c r="G352">
        <v>418</v>
      </c>
      <c r="H352">
        <v>30</v>
      </c>
      <c r="I352">
        <v>0</v>
      </c>
      <c r="J352">
        <v>0</v>
      </c>
      <c r="K352" s="1" t="s">
        <v>252</v>
      </c>
      <c r="L352">
        <v>16</v>
      </c>
      <c r="M352">
        <v>0</v>
      </c>
      <c r="N352">
        <v>0</v>
      </c>
      <c r="O352">
        <v>0</v>
      </c>
    </row>
    <row r="353" spans="1:15" hidden="1" x14ac:dyDescent="0.25">
      <c r="A353">
        <v>202002779</v>
      </c>
      <c r="B353" s="1" t="s">
        <v>24</v>
      </c>
      <c r="C353" s="1" t="s">
        <v>83</v>
      </c>
      <c r="D353" s="1" t="s">
        <v>167</v>
      </c>
      <c r="E353" s="1" t="s">
        <v>169</v>
      </c>
      <c r="F353" s="1" t="s">
        <v>171</v>
      </c>
      <c r="G353">
        <v>13677</v>
      </c>
      <c r="H353">
        <v>10</v>
      </c>
      <c r="I353">
        <v>3.57</v>
      </c>
      <c r="J353">
        <v>35.700000000000003</v>
      </c>
      <c r="K353" s="1" t="s">
        <v>249</v>
      </c>
      <c r="L353">
        <v>16</v>
      </c>
      <c r="M353">
        <v>0</v>
      </c>
      <c r="N353">
        <v>0</v>
      </c>
      <c r="O353">
        <v>35.700000000000003</v>
      </c>
    </row>
    <row r="354" spans="1:15" hidden="1" x14ac:dyDescent="0.25">
      <c r="A354">
        <v>202002780</v>
      </c>
      <c r="B354" s="1" t="s">
        <v>24</v>
      </c>
      <c r="C354" s="1" t="s">
        <v>84</v>
      </c>
      <c r="D354" s="1" t="s">
        <v>167</v>
      </c>
      <c r="E354" s="1" t="s">
        <v>169</v>
      </c>
      <c r="F354" s="1" t="s">
        <v>171</v>
      </c>
      <c r="G354">
        <v>4452</v>
      </c>
      <c r="H354">
        <v>37.200000000000003</v>
      </c>
      <c r="I354">
        <v>0</v>
      </c>
      <c r="J354">
        <v>0</v>
      </c>
      <c r="K354" s="1" t="s">
        <v>399</v>
      </c>
      <c r="L354">
        <v>0</v>
      </c>
      <c r="M354">
        <v>0</v>
      </c>
      <c r="N354">
        <v>0</v>
      </c>
      <c r="O354">
        <v>0</v>
      </c>
    </row>
    <row r="355" spans="1:15" hidden="1" x14ac:dyDescent="0.25">
      <c r="A355">
        <v>202002781</v>
      </c>
      <c r="B355" s="1" t="s">
        <v>24</v>
      </c>
      <c r="C355" s="1" t="s">
        <v>85</v>
      </c>
      <c r="D355" s="1" t="s">
        <v>167</v>
      </c>
      <c r="E355" s="1" t="s">
        <v>169</v>
      </c>
      <c r="F355" s="1" t="s">
        <v>170</v>
      </c>
      <c r="G355">
        <v>6102</v>
      </c>
      <c r="H355">
        <v>24</v>
      </c>
      <c r="I355">
        <v>264599.99</v>
      </c>
      <c r="J355">
        <v>6350399.7599999998</v>
      </c>
      <c r="K355" s="1" t="s">
        <v>400</v>
      </c>
      <c r="L355">
        <v>16</v>
      </c>
      <c r="M355">
        <v>0</v>
      </c>
      <c r="N355">
        <v>0</v>
      </c>
      <c r="O355">
        <v>6350399.7599999998</v>
      </c>
    </row>
    <row r="356" spans="1:15" hidden="1" x14ac:dyDescent="0.25">
      <c r="A356">
        <v>202002781</v>
      </c>
      <c r="B356" s="1" t="s">
        <v>24</v>
      </c>
      <c r="C356" s="1" t="s">
        <v>85</v>
      </c>
      <c r="D356" s="1" t="s">
        <v>167</v>
      </c>
      <c r="E356" s="1" t="s">
        <v>169</v>
      </c>
      <c r="F356" s="1" t="s">
        <v>170</v>
      </c>
      <c r="G356">
        <v>1430</v>
      </c>
      <c r="H356">
        <v>12</v>
      </c>
      <c r="I356">
        <v>0</v>
      </c>
      <c r="J356">
        <v>0</v>
      </c>
      <c r="K356" s="1" t="s">
        <v>401</v>
      </c>
      <c r="L356">
        <v>16</v>
      </c>
      <c r="M356">
        <v>0</v>
      </c>
      <c r="N356">
        <v>0</v>
      </c>
      <c r="O356">
        <v>0</v>
      </c>
    </row>
    <row r="357" spans="1:15" hidden="1" x14ac:dyDescent="0.25">
      <c r="A357">
        <v>202002781</v>
      </c>
      <c r="B357" s="1" t="s">
        <v>24</v>
      </c>
      <c r="C357" s="1" t="s">
        <v>85</v>
      </c>
      <c r="D357" s="1" t="s">
        <v>167</v>
      </c>
      <c r="E357" s="1" t="s">
        <v>169</v>
      </c>
      <c r="F357" s="1" t="s">
        <v>170</v>
      </c>
      <c r="G357">
        <v>1433</v>
      </c>
      <c r="H357">
        <v>15</v>
      </c>
      <c r="I357">
        <v>450736.37</v>
      </c>
      <c r="J357">
        <v>6761045.5499999998</v>
      </c>
      <c r="K357" s="1" t="s">
        <v>402</v>
      </c>
      <c r="L357">
        <v>16</v>
      </c>
      <c r="M357">
        <v>0</v>
      </c>
      <c r="N357">
        <v>0</v>
      </c>
      <c r="O357">
        <v>6761045.5499999998</v>
      </c>
    </row>
    <row r="358" spans="1:15" hidden="1" x14ac:dyDescent="0.25">
      <c r="A358">
        <v>202002781</v>
      </c>
      <c r="B358" s="1" t="s">
        <v>24</v>
      </c>
      <c r="C358" s="1" t="s">
        <v>85</v>
      </c>
      <c r="D358" s="1" t="s">
        <v>167</v>
      </c>
      <c r="E358" s="1" t="s">
        <v>169</v>
      </c>
      <c r="F358" s="1" t="s">
        <v>170</v>
      </c>
      <c r="G358">
        <v>10613</v>
      </c>
      <c r="H358">
        <v>15</v>
      </c>
      <c r="I358">
        <v>0</v>
      </c>
      <c r="J358">
        <v>0</v>
      </c>
      <c r="K358" s="1" t="s">
        <v>403</v>
      </c>
      <c r="L358">
        <v>16</v>
      </c>
      <c r="M358">
        <v>0</v>
      </c>
      <c r="N358">
        <v>0</v>
      </c>
      <c r="O358">
        <v>0</v>
      </c>
    </row>
    <row r="359" spans="1:15" hidden="1" x14ac:dyDescent="0.25">
      <c r="A359">
        <v>202002781</v>
      </c>
      <c r="B359" s="1" t="s">
        <v>24</v>
      </c>
      <c r="C359" s="1" t="s">
        <v>85</v>
      </c>
      <c r="D359" s="1" t="s">
        <v>167</v>
      </c>
      <c r="E359" s="1" t="s">
        <v>169</v>
      </c>
      <c r="F359" s="1" t="s">
        <v>170</v>
      </c>
      <c r="G359">
        <v>8092</v>
      </c>
      <c r="H359">
        <v>12</v>
      </c>
      <c r="I359">
        <v>206250</v>
      </c>
      <c r="J359">
        <v>2475000</v>
      </c>
      <c r="K359" s="1" t="s">
        <v>404</v>
      </c>
      <c r="L359">
        <v>16</v>
      </c>
      <c r="M359">
        <v>0</v>
      </c>
      <c r="N359">
        <v>0</v>
      </c>
      <c r="O359">
        <v>2475000</v>
      </c>
    </row>
    <row r="360" spans="1:15" hidden="1" x14ac:dyDescent="0.25">
      <c r="A360">
        <v>202002781</v>
      </c>
      <c r="B360" s="1" t="s">
        <v>24</v>
      </c>
      <c r="C360" s="1" t="s">
        <v>85</v>
      </c>
      <c r="D360" s="1" t="s">
        <v>167</v>
      </c>
      <c r="E360" s="1" t="s">
        <v>169</v>
      </c>
      <c r="F360" s="1" t="s">
        <v>170</v>
      </c>
      <c r="G360">
        <v>1146</v>
      </c>
      <c r="H360">
        <v>24</v>
      </c>
      <c r="I360">
        <v>444296.98</v>
      </c>
      <c r="J360">
        <v>10663127.52</v>
      </c>
      <c r="K360" s="1" t="s">
        <v>405</v>
      </c>
      <c r="L360">
        <v>16</v>
      </c>
      <c r="M360">
        <v>0</v>
      </c>
      <c r="N360">
        <v>0</v>
      </c>
      <c r="O360">
        <v>10663127.52</v>
      </c>
    </row>
    <row r="361" spans="1:15" hidden="1" x14ac:dyDescent="0.25">
      <c r="A361">
        <v>202002781</v>
      </c>
      <c r="B361" s="1" t="s">
        <v>24</v>
      </c>
      <c r="C361" s="1" t="s">
        <v>85</v>
      </c>
      <c r="D361" s="1" t="s">
        <v>167</v>
      </c>
      <c r="E361" s="1" t="s">
        <v>169</v>
      </c>
      <c r="F361" s="1" t="s">
        <v>170</v>
      </c>
      <c r="G361">
        <v>14447</v>
      </c>
      <c r="H361">
        <v>12</v>
      </c>
      <c r="I361">
        <v>0</v>
      </c>
      <c r="J361">
        <v>0</v>
      </c>
      <c r="K361" s="1" t="s">
        <v>406</v>
      </c>
      <c r="L361">
        <v>16</v>
      </c>
      <c r="M361">
        <v>0</v>
      </c>
      <c r="N361">
        <v>0</v>
      </c>
      <c r="O361">
        <v>0</v>
      </c>
    </row>
    <row r="362" spans="1:15" hidden="1" x14ac:dyDescent="0.25">
      <c r="A362">
        <v>202002781</v>
      </c>
      <c r="B362" s="1" t="s">
        <v>24</v>
      </c>
      <c r="C362" s="1" t="s">
        <v>85</v>
      </c>
      <c r="D362" s="1" t="s">
        <v>167</v>
      </c>
      <c r="E362" s="1" t="s">
        <v>169</v>
      </c>
      <c r="F362" s="1" t="s">
        <v>170</v>
      </c>
      <c r="G362">
        <v>13204</v>
      </c>
      <c r="H362">
        <v>12</v>
      </c>
      <c r="I362">
        <v>0</v>
      </c>
      <c r="J362">
        <v>0</v>
      </c>
      <c r="K362" s="1" t="s">
        <v>407</v>
      </c>
      <c r="L362">
        <v>16</v>
      </c>
      <c r="M362">
        <v>0</v>
      </c>
      <c r="N362">
        <v>0</v>
      </c>
      <c r="O362">
        <v>0</v>
      </c>
    </row>
    <row r="363" spans="1:15" hidden="1" x14ac:dyDescent="0.25">
      <c r="A363">
        <v>202002781</v>
      </c>
      <c r="B363" s="1" t="s">
        <v>24</v>
      </c>
      <c r="C363" s="1" t="s">
        <v>85</v>
      </c>
      <c r="D363" s="1" t="s">
        <v>167</v>
      </c>
      <c r="E363" s="1" t="s">
        <v>169</v>
      </c>
      <c r="F363" s="1" t="s">
        <v>170</v>
      </c>
      <c r="G363">
        <v>2257</v>
      </c>
      <c r="H363">
        <v>24</v>
      </c>
      <c r="I363">
        <v>0</v>
      </c>
      <c r="J363">
        <v>0</v>
      </c>
      <c r="K363" s="1" t="s">
        <v>369</v>
      </c>
      <c r="L363">
        <v>16</v>
      </c>
      <c r="M363">
        <v>0</v>
      </c>
      <c r="N363">
        <v>0</v>
      </c>
      <c r="O363">
        <v>0</v>
      </c>
    </row>
    <row r="364" spans="1:15" hidden="1" x14ac:dyDescent="0.25">
      <c r="A364">
        <v>202002781</v>
      </c>
      <c r="B364" s="1" t="s">
        <v>24</v>
      </c>
      <c r="C364" s="1" t="s">
        <v>85</v>
      </c>
      <c r="D364" s="1" t="s">
        <v>167</v>
      </c>
      <c r="E364" s="1" t="s">
        <v>169</v>
      </c>
      <c r="F364" s="1" t="s">
        <v>170</v>
      </c>
      <c r="G364">
        <v>13111</v>
      </c>
      <c r="H364">
        <v>20</v>
      </c>
      <c r="I364">
        <v>0</v>
      </c>
      <c r="J364">
        <v>0</v>
      </c>
      <c r="K364" s="1" t="s">
        <v>408</v>
      </c>
      <c r="L364">
        <v>16</v>
      </c>
      <c r="M364">
        <v>0</v>
      </c>
      <c r="N364">
        <v>0</v>
      </c>
      <c r="O364">
        <v>0</v>
      </c>
    </row>
    <row r="365" spans="1:15" hidden="1" x14ac:dyDescent="0.25">
      <c r="A365">
        <v>202002781</v>
      </c>
      <c r="B365" s="1" t="s">
        <v>24</v>
      </c>
      <c r="C365" s="1" t="s">
        <v>85</v>
      </c>
      <c r="D365" s="1" t="s">
        <v>167</v>
      </c>
      <c r="E365" s="1" t="s">
        <v>169</v>
      </c>
      <c r="F365" s="1" t="s">
        <v>170</v>
      </c>
      <c r="G365">
        <v>3642</v>
      </c>
      <c r="H365">
        <v>36</v>
      </c>
      <c r="I365">
        <v>27.42</v>
      </c>
      <c r="J365">
        <v>987.12</v>
      </c>
      <c r="K365" s="1" t="s">
        <v>409</v>
      </c>
      <c r="L365">
        <v>16</v>
      </c>
      <c r="M365">
        <v>0</v>
      </c>
      <c r="N365">
        <v>0</v>
      </c>
      <c r="O365">
        <v>987.12</v>
      </c>
    </row>
    <row r="366" spans="1:15" hidden="1" x14ac:dyDescent="0.25">
      <c r="A366">
        <v>202002781</v>
      </c>
      <c r="B366" s="1" t="s">
        <v>24</v>
      </c>
      <c r="C366" s="1" t="s">
        <v>85</v>
      </c>
      <c r="D366" s="1" t="s">
        <v>167</v>
      </c>
      <c r="E366" s="1" t="s">
        <v>169</v>
      </c>
      <c r="F366" s="1" t="s">
        <v>170</v>
      </c>
      <c r="G366">
        <v>5083</v>
      </c>
      <c r="H366">
        <v>36</v>
      </c>
      <c r="I366">
        <v>161611.20000000001</v>
      </c>
      <c r="J366">
        <v>5818003.2000000002</v>
      </c>
      <c r="K366" s="1" t="s">
        <v>410</v>
      </c>
      <c r="L366">
        <v>16</v>
      </c>
      <c r="M366">
        <v>0</v>
      </c>
      <c r="N366">
        <v>0</v>
      </c>
      <c r="O366">
        <v>5818003.2000000002</v>
      </c>
    </row>
    <row r="367" spans="1:15" hidden="1" x14ac:dyDescent="0.25">
      <c r="A367">
        <v>202002781</v>
      </c>
      <c r="B367" s="1" t="s">
        <v>24</v>
      </c>
      <c r="C367" s="1" t="s">
        <v>85</v>
      </c>
      <c r="D367" s="1" t="s">
        <v>167</v>
      </c>
      <c r="E367" s="1" t="s">
        <v>169</v>
      </c>
      <c r="F367" s="1" t="s">
        <v>170</v>
      </c>
      <c r="G367">
        <v>3843</v>
      </c>
      <c r="H367">
        <v>36</v>
      </c>
      <c r="I367">
        <v>474860.85</v>
      </c>
      <c r="J367">
        <v>17094990.600000001</v>
      </c>
      <c r="K367" s="1" t="s">
        <v>411</v>
      </c>
      <c r="L367">
        <v>16</v>
      </c>
      <c r="M367">
        <v>0</v>
      </c>
      <c r="N367">
        <v>0</v>
      </c>
      <c r="O367">
        <v>17094990.600000001</v>
      </c>
    </row>
    <row r="368" spans="1:15" hidden="1" x14ac:dyDescent="0.25">
      <c r="A368">
        <v>202002781</v>
      </c>
      <c r="B368" s="1" t="s">
        <v>24</v>
      </c>
      <c r="C368" s="1" t="s">
        <v>85</v>
      </c>
      <c r="D368" s="1" t="s">
        <v>167</v>
      </c>
      <c r="E368" s="1" t="s">
        <v>169</v>
      </c>
      <c r="F368" s="1" t="s">
        <v>170</v>
      </c>
      <c r="G368">
        <v>7898</v>
      </c>
      <c r="H368">
        <v>12</v>
      </c>
      <c r="I368">
        <v>466330.21</v>
      </c>
      <c r="J368">
        <v>5595962.5199999996</v>
      </c>
      <c r="K368" s="1" t="s">
        <v>412</v>
      </c>
      <c r="L368">
        <v>16</v>
      </c>
      <c r="M368">
        <v>0</v>
      </c>
      <c r="N368">
        <v>0</v>
      </c>
      <c r="O368">
        <v>5595962.5199999996</v>
      </c>
    </row>
    <row r="369" spans="1:15" hidden="1" x14ac:dyDescent="0.25">
      <c r="A369">
        <v>202002781</v>
      </c>
      <c r="B369" s="1" t="s">
        <v>24</v>
      </c>
      <c r="C369" s="1" t="s">
        <v>85</v>
      </c>
      <c r="D369" s="1" t="s">
        <v>167</v>
      </c>
      <c r="E369" s="1" t="s">
        <v>169</v>
      </c>
      <c r="F369" s="1" t="s">
        <v>170</v>
      </c>
      <c r="G369">
        <v>1086</v>
      </c>
      <c r="H369">
        <v>36</v>
      </c>
      <c r="I369">
        <v>488918.19</v>
      </c>
      <c r="J369">
        <v>17601054.84</v>
      </c>
      <c r="K369" s="1" t="s">
        <v>413</v>
      </c>
      <c r="L369">
        <v>16</v>
      </c>
      <c r="M369">
        <v>0</v>
      </c>
      <c r="N369">
        <v>0</v>
      </c>
      <c r="O369">
        <v>17601054.84</v>
      </c>
    </row>
    <row r="370" spans="1:15" hidden="1" x14ac:dyDescent="0.25">
      <c r="A370">
        <v>202002781</v>
      </c>
      <c r="B370" s="1" t="s">
        <v>24</v>
      </c>
      <c r="C370" s="1" t="s">
        <v>85</v>
      </c>
      <c r="D370" s="1" t="s">
        <v>167</v>
      </c>
      <c r="E370" s="1" t="s">
        <v>169</v>
      </c>
      <c r="F370" s="1" t="s">
        <v>170</v>
      </c>
      <c r="G370">
        <v>3356</v>
      </c>
      <c r="H370">
        <v>36</v>
      </c>
      <c r="I370">
        <v>226594.4</v>
      </c>
      <c r="J370">
        <v>8157398.4000000004</v>
      </c>
      <c r="K370" s="1" t="s">
        <v>414</v>
      </c>
      <c r="L370">
        <v>16</v>
      </c>
      <c r="M370">
        <v>0</v>
      </c>
      <c r="N370">
        <v>0</v>
      </c>
      <c r="O370">
        <v>8157398.4000000004</v>
      </c>
    </row>
    <row r="371" spans="1:15" hidden="1" x14ac:dyDescent="0.25">
      <c r="A371">
        <v>202002781</v>
      </c>
      <c r="B371" s="1" t="s">
        <v>24</v>
      </c>
      <c r="C371" s="1" t="s">
        <v>85</v>
      </c>
      <c r="D371" s="1" t="s">
        <v>167</v>
      </c>
      <c r="E371" s="1" t="s">
        <v>169</v>
      </c>
      <c r="F371" s="1" t="s">
        <v>170</v>
      </c>
      <c r="G371">
        <v>23215</v>
      </c>
      <c r="H371">
        <v>12</v>
      </c>
      <c r="I371">
        <v>0</v>
      </c>
      <c r="J371">
        <v>0</v>
      </c>
      <c r="K371" s="1" t="s">
        <v>415</v>
      </c>
      <c r="L371">
        <v>16</v>
      </c>
      <c r="M371">
        <v>0</v>
      </c>
      <c r="N371">
        <v>0</v>
      </c>
      <c r="O371">
        <v>0</v>
      </c>
    </row>
    <row r="372" spans="1:15" hidden="1" x14ac:dyDescent="0.25">
      <c r="A372">
        <v>202002781</v>
      </c>
      <c r="B372" s="1" t="s">
        <v>24</v>
      </c>
      <c r="C372" s="1" t="s">
        <v>85</v>
      </c>
      <c r="D372" s="1" t="s">
        <v>167</v>
      </c>
      <c r="E372" s="1" t="s">
        <v>169</v>
      </c>
      <c r="F372" s="1" t="s">
        <v>170</v>
      </c>
      <c r="G372">
        <v>1078</v>
      </c>
      <c r="H372">
        <v>12</v>
      </c>
      <c r="I372">
        <v>456046.11</v>
      </c>
      <c r="J372">
        <v>5472553.3200000003</v>
      </c>
      <c r="K372" s="1" t="s">
        <v>416</v>
      </c>
      <c r="L372">
        <v>16</v>
      </c>
      <c r="M372">
        <v>0</v>
      </c>
      <c r="N372">
        <v>0</v>
      </c>
      <c r="O372">
        <v>5472553.3200000003</v>
      </c>
    </row>
    <row r="373" spans="1:15" hidden="1" x14ac:dyDescent="0.25">
      <c r="A373">
        <v>202002781</v>
      </c>
      <c r="B373" s="1" t="s">
        <v>24</v>
      </c>
      <c r="C373" s="1" t="s">
        <v>85</v>
      </c>
      <c r="D373" s="1" t="s">
        <v>167</v>
      </c>
      <c r="E373" s="1" t="s">
        <v>169</v>
      </c>
      <c r="F373" s="1" t="s">
        <v>170</v>
      </c>
      <c r="G373">
        <v>23217</v>
      </c>
      <c r="H373">
        <v>12</v>
      </c>
      <c r="I373">
        <v>0</v>
      </c>
      <c r="J373">
        <v>0</v>
      </c>
      <c r="K373" s="1" t="s">
        <v>417</v>
      </c>
      <c r="L373">
        <v>16</v>
      </c>
      <c r="M373">
        <v>0</v>
      </c>
      <c r="N373">
        <v>0</v>
      </c>
      <c r="O373">
        <v>0</v>
      </c>
    </row>
    <row r="374" spans="1:15" hidden="1" x14ac:dyDescent="0.25">
      <c r="A374">
        <v>202002781</v>
      </c>
      <c r="B374" s="1" t="s">
        <v>24</v>
      </c>
      <c r="C374" s="1" t="s">
        <v>85</v>
      </c>
      <c r="D374" s="1" t="s">
        <v>167</v>
      </c>
      <c r="E374" s="1" t="s">
        <v>169</v>
      </c>
      <c r="F374" s="1" t="s">
        <v>170</v>
      </c>
      <c r="G374">
        <v>1070</v>
      </c>
      <c r="H374">
        <v>24</v>
      </c>
      <c r="I374">
        <v>490846.58</v>
      </c>
      <c r="J374">
        <v>11780317.92</v>
      </c>
      <c r="K374" s="1" t="s">
        <v>418</v>
      </c>
      <c r="L374">
        <v>16</v>
      </c>
      <c r="M374">
        <v>0</v>
      </c>
      <c r="N374">
        <v>0</v>
      </c>
      <c r="O374">
        <v>11780317.92</v>
      </c>
    </row>
    <row r="375" spans="1:15" hidden="1" x14ac:dyDescent="0.25">
      <c r="A375">
        <v>202002781</v>
      </c>
      <c r="B375" s="1" t="s">
        <v>24</v>
      </c>
      <c r="C375" s="1" t="s">
        <v>85</v>
      </c>
      <c r="D375" s="1" t="s">
        <v>167</v>
      </c>
      <c r="E375" s="1" t="s">
        <v>169</v>
      </c>
      <c r="F375" s="1" t="s">
        <v>170</v>
      </c>
      <c r="G375">
        <v>1065</v>
      </c>
      <c r="H375">
        <v>24</v>
      </c>
      <c r="I375">
        <v>541158.56000000006</v>
      </c>
      <c r="J375">
        <v>12987805.439999999</v>
      </c>
      <c r="K375" s="1" t="s">
        <v>419</v>
      </c>
      <c r="L375">
        <v>16</v>
      </c>
      <c r="M375">
        <v>0</v>
      </c>
      <c r="N375">
        <v>0</v>
      </c>
      <c r="O375">
        <v>12987805.439999999</v>
      </c>
    </row>
    <row r="376" spans="1:15" hidden="1" x14ac:dyDescent="0.25">
      <c r="A376">
        <v>202002781</v>
      </c>
      <c r="B376" s="1" t="s">
        <v>24</v>
      </c>
      <c r="C376" s="1" t="s">
        <v>85</v>
      </c>
      <c r="D376" s="1" t="s">
        <v>167</v>
      </c>
      <c r="E376" s="1" t="s">
        <v>169</v>
      </c>
      <c r="F376" s="1" t="s">
        <v>170</v>
      </c>
      <c r="G376">
        <v>2002</v>
      </c>
      <c r="H376">
        <v>20</v>
      </c>
      <c r="I376">
        <v>142459.14000000001</v>
      </c>
      <c r="J376">
        <v>2849182.8</v>
      </c>
      <c r="K376" s="1" t="s">
        <v>185</v>
      </c>
      <c r="L376">
        <v>0</v>
      </c>
      <c r="M376">
        <v>0</v>
      </c>
      <c r="N376">
        <v>0</v>
      </c>
      <c r="O376">
        <v>2849182.8</v>
      </c>
    </row>
    <row r="377" spans="1:15" hidden="1" x14ac:dyDescent="0.25">
      <c r="A377">
        <v>202002781</v>
      </c>
      <c r="B377" s="1" t="s">
        <v>24</v>
      </c>
      <c r="C377" s="1" t="s">
        <v>85</v>
      </c>
      <c r="D377" s="1" t="s">
        <v>167</v>
      </c>
      <c r="E377" s="1" t="s">
        <v>169</v>
      </c>
      <c r="F377" s="1" t="s">
        <v>170</v>
      </c>
      <c r="G377">
        <v>14548</v>
      </c>
      <c r="H377">
        <v>40</v>
      </c>
      <c r="I377">
        <v>0</v>
      </c>
      <c r="J377">
        <v>0</v>
      </c>
      <c r="K377" s="1" t="s">
        <v>245</v>
      </c>
      <c r="L377">
        <v>0</v>
      </c>
      <c r="M377">
        <v>0</v>
      </c>
      <c r="N377">
        <v>0</v>
      </c>
      <c r="O377">
        <v>0</v>
      </c>
    </row>
    <row r="378" spans="1:15" hidden="1" x14ac:dyDescent="0.25">
      <c r="A378">
        <v>202002781</v>
      </c>
      <c r="B378" s="1" t="s">
        <v>24</v>
      </c>
      <c r="C378" s="1" t="s">
        <v>85</v>
      </c>
      <c r="D378" s="1" t="s">
        <v>167</v>
      </c>
      <c r="E378" s="1" t="s">
        <v>169</v>
      </c>
      <c r="F378" s="1" t="s">
        <v>170</v>
      </c>
      <c r="G378">
        <v>21189</v>
      </c>
      <c r="H378">
        <v>40</v>
      </c>
      <c r="I378">
        <v>0</v>
      </c>
      <c r="J378">
        <v>0</v>
      </c>
      <c r="K378" s="1" t="s">
        <v>420</v>
      </c>
      <c r="L378">
        <v>0</v>
      </c>
      <c r="M378">
        <v>0</v>
      </c>
      <c r="N378">
        <v>0</v>
      </c>
      <c r="O378">
        <v>0</v>
      </c>
    </row>
    <row r="379" spans="1:15" hidden="1" x14ac:dyDescent="0.25">
      <c r="A379">
        <v>202002781</v>
      </c>
      <c r="B379" s="1" t="s">
        <v>24</v>
      </c>
      <c r="C379" s="1" t="s">
        <v>85</v>
      </c>
      <c r="D379" s="1" t="s">
        <v>167</v>
      </c>
      <c r="E379" s="1" t="s">
        <v>169</v>
      </c>
      <c r="F379" s="1" t="s">
        <v>170</v>
      </c>
      <c r="G379">
        <v>2033</v>
      </c>
      <c r="H379">
        <v>300</v>
      </c>
      <c r="I379">
        <v>206077.29</v>
      </c>
      <c r="J379">
        <v>61823187</v>
      </c>
      <c r="K379" s="1" t="s">
        <v>179</v>
      </c>
      <c r="L379">
        <v>0</v>
      </c>
      <c r="M379">
        <v>0</v>
      </c>
      <c r="N379">
        <v>0</v>
      </c>
      <c r="O379">
        <v>61823187</v>
      </c>
    </row>
    <row r="380" spans="1:15" hidden="1" x14ac:dyDescent="0.25">
      <c r="A380">
        <v>202002781</v>
      </c>
      <c r="B380" s="1" t="s">
        <v>24</v>
      </c>
      <c r="C380" s="1" t="s">
        <v>85</v>
      </c>
      <c r="D380" s="1" t="s">
        <v>167</v>
      </c>
      <c r="E380" s="1" t="s">
        <v>169</v>
      </c>
      <c r="F380" s="1" t="s">
        <v>170</v>
      </c>
      <c r="G380">
        <v>3065</v>
      </c>
      <c r="H380">
        <v>48</v>
      </c>
      <c r="I380">
        <v>356.91</v>
      </c>
      <c r="J380">
        <v>17131.68</v>
      </c>
      <c r="K380" s="1" t="s">
        <v>421</v>
      </c>
      <c r="L380">
        <v>0</v>
      </c>
      <c r="M380">
        <v>0</v>
      </c>
      <c r="N380">
        <v>0</v>
      </c>
      <c r="O380">
        <v>17131.68</v>
      </c>
    </row>
    <row r="381" spans="1:15" hidden="1" x14ac:dyDescent="0.25">
      <c r="A381">
        <v>202002781</v>
      </c>
      <c r="B381" s="1" t="s">
        <v>24</v>
      </c>
      <c r="C381" s="1" t="s">
        <v>85</v>
      </c>
      <c r="D381" s="1" t="s">
        <v>167</v>
      </c>
      <c r="E381" s="1" t="s">
        <v>169</v>
      </c>
      <c r="F381" s="1" t="s">
        <v>170</v>
      </c>
      <c r="G381">
        <v>1436</v>
      </c>
      <c r="H381">
        <v>250</v>
      </c>
      <c r="I381">
        <v>97440</v>
      </c>
      <c r="J381">
        <v>24360000</v>
      </c>
      <c r="K381" s="1" t="s">
        <v>422</v>
      </c>
      <c r="L381">
        <v>0</v>
      </c>
      <c r="M381">
        <v>0</v>
      </c>
      <c r="N381">
        <v>0</v>
      </c>
      <c r="O381">
        <v>24360000</v>
      </c>
    </row>
    <row r="382" spans="1:15" hidden="1" x14ac:dyDescent="0.25">
      <c r="A382">
        <v>202002781</v>
      </c>
      <c r="B382" s="1" t="s">
        <v>24</v>
      </c>
      <c r="C382" s="1" t="s">
        <v>85</v>
      </c>
      <c r="D382" s="1" t="s">
        <v>167</v>
      </c>
      <c r="E382" s="1" t="s">
        <v>169</v>
      </c>
      <c r="F382" s="1" t="s">
        <v>170</v>
      </c>
      <c r="G382">
        <v>15581</v>
      </c>
      <c r="H382">
        <v>36</v>
      </c>
      <c r="I382">
        <v>0</v>
      </c>
      <c r="J382">
        <v>0</v>
      </c>
      <c r="K382" s="1" t="s">
        <v>379</v>
      </c>
      <c r="L382">
        <v>0</v>
      </c>
      <c r="M382">
        <v>0</v>
      </c>
      <c r="N382">
        <v>0</v>
      </c>
      <c r="O382">
        <v>0</v>
      </c>
    </row>
    <row r="383" spans="1:15" hidden="1" x14ac:dyDescent="0.25">
      <c r="A383">
        <v>202002781</v>
      </c>
      <c r="B383" s="1" t="s">
        <v>24</v>
      </c>
      <c r="C383" s="1" t="s">
        <v>85</v>
      </c>
      <c r="D383" s="1" t="s">
        <v>167</v>
      </c>
      <c r="E383" s="1" t="s">
        <v>169</v>
      </c>
      <c r="F383" s="1" t="s">
        <v>170</v>
      </c>
      <c r="G383">
        <v>22880</v>
      </c>
      <c r="H383">
        <v>24</v>
      </c>
      <c r="I383">
        <v>3.34</v>
      </c>
      <c r="J383">
        <v>80.16</v>
      </c>
      <c r="K383" s="1" t="s">
        <v>423</v>
      </c>
      <c r="L383">
        <v>0</v>
      </c>
      <c r="M383">
        <v>0</v>
      </c>
      <c r="N383">
        <v>0</v>
      </c>
      <c r="O383">
        <v>80.16</v>
      </c>
    </row>
    <row r="384" spans="1:15" hidden="1" x14ac:dyDescent="0.25">
      <c r="A384">
        <v>202002781</v>
      </c>
      <c r="B384" s="1" t="s">
        <v>24</v>
      </c>
      <c r="C384" s="1" t="s">
        <v>85</v>
      </c>
      <c r="D384" s="1" t="s">
        <v>167</v>
      </c>
      <c r="E384" s="1" t="s">
        <v>169</v>
      </c>
      <c r="F384" s="1" t="s">
        <v>170</v>
      </c>
      <c r="G384">
        <v>13370</v>
      </c>
      <c r="H384">
        <v>48</v>
      </c>
      <c r="I384">
        <v>0</v>
      </c>
      <c r="J384">
        <v>0</v>
      </c>
      <c r="K384" s="1" t="s">
        <v>424</v>
      </c>
      <c r="L384">
        <v>0</v>
      </c>
      <c r="M384">
        <v>0</v>
      </c>
      <c r="N384">
        <v>0</v>
      </c>
      <c r="O384">
        <v>0</v>
      </c>
    </row>
    <row r="385" spans="1:15" hidden="1" x14ac:dyDescent="0.25">
      <c r="A385">
        <v>202002781</v>
      </c>
      <c r="B385" s="1" t="s">
        <v>24</v>
      </c>
      <c r="C385" s="1" t="s">
        <v>85</v>
      </c>
      <c r="D385" s="1" t="s">
        <v>167</v>
      </c>
      <c r="E385" s="1" t="s">
        <v>169</v>
      </c>
      <c r="F385" s="1" t="s">
        <v>170</v>
      </c>
      <c r="G385">
        <v>15364</v>
      </c>
      <c r="H385">
        <v>48</v>
      </c>
      <c r="I385">
        <v>2.92</v>
      </c>
      <c r="J385">
        <v>140.16</v>
      </c>
      <c r="K385" s="1" t="s">
        <v>380</v>
      </c>
      <c r="L385">
        <v>0</v>
      </c>
      <c r="M385">
        <v>0</v>
      </c>
      <c r="N385">
        <v>0</v>
      </c>
      <c r="O385">
        <v>140.16</v>
      </c>
    </row>
    <row r="386" spans="1:15" hidden="1" x14ac:dyDescent="0.25">
      <c r="A386">
        <v>202002781</v>
      </c>
      <c r="B386" s="1" t="s">
        <v>24</v>
      </c>
      <c r="C386" s="1" t="s">
        <v>85</v>
      </c>
      <c r="D386" s="1" t="s">
        <v>167</v>
      </c>
      <c r="E386" s="1" t="s">
        <v>169</v>
      </c>
      <c r="F386" s="1" t="s">
        <v>170</v>
      </c>
      <c r="G386">
        <v>14490</v>
      </c>
      <c r="H386">
        <v>24</v>
      </c>
      <c r="I386">
        <v>0</v>
      </c>
      <c r="J386">
        <v>0</v>
      </c>
      <c r="K386" s="1" t="s">
        <v>377</v>
      </c>
      <c r="L386">
        <v>0</v>
      </c>
      <c r="M386">
        <v>0</v>
      </c>
      <c r="N386">
        <v>0</v>
      </c>
      <c r="O386">
        <v>0</v>
      </c>
    </row>
    <row r="387" spans="1:15" hidden="1" x14ac:dyDescent="0.25">
      <c r="A387">
        <v>202002781</v>
      </c>
      <c r="B387" s="1" t="s">
        <v>24</v>
      </c>
      <c r="C387" s="1" t="s">
        <v>85</v>
      </c>
      <c r="D387" s="1" t="s">
        <v>167</v>
      </c>
      <c r="E387" s="1" t="s">
        <v>169</v>
      </c>
      <c r="F387" s="1" t="s">
        <v>170</v>
      </c>
      <c r="G387">
        <v>23032</v>
      </c>
      <c r="H387">
        <v>36</v>
      </c>
      <c r="I387">
        <v>0</v>
      </c>
      <c r="J387">
        <v>0</v>
      </c>
      <c r="K387" s="1" t="s">
        <v>425</v>
      </c>
      <c r="L387">
        <v>0</v>
      </c>
      <c r="M387">
        <v>0</v>
      </c>
      <c r="N387">
        <v>0</v>
      </c>
      <c r="O387">
        <v>0</v>
      </c>
    </row>
    <row r="388" spans="1:15" hidden="1" x14ac:dyDescent="0.25">
      <c r="A388">
        <v>202002781</v>
      </c>
      <c r="B388" s="1" t="s">
        <v>24</v>
      </c>
      <c r="C388" s="1" t="s">
        <v>85</v>
      </c>
      <c r="D388" s="1" t="s">
        <v>167</v>
      </c>
      <c r="E388" s="1" t="s">
        <v>169</v>
      </c>
      <c r="F388" s="1" t="s">
        <v>170</v>
      </c>
      <c r="G388">
        <v>5950</v>
      </c>
      <c r="H388">
        <v>60</v>
      </c>
      <c r="I388">
        <v>500192</v>
      </c>
      <c r="J388">
        <v>30011520</v>
      </c>
      <c r="K388" s="1" t="s">
        <v>426</v>
      </c>
      <c r="L388">
        <v>0</v>
      </c>
      <c r="M388">
        <v>0</v>
      </c>
      <c r="N388">
        <v>0</v>
      </c>
      <c r="O388">
        <v>30011520</v>
      </c>
    </row>
    <row r="389" spans="1:15" hidden="1" x14ac:dyDescent="0.25">
      <c r="A389">
        <v>202002781</v>
      </c>
      <c r="B389" s="1" t="s">
        <v>24</v>
      </c>
      <c r="C389" s="1" t="s">
        <v>85</v>
      </c>
      <c r="D389" s="1" t="s">
        <v>167</v>
      </c>
      <c r="E389" s="1" t="s">
        <v>169</v>
      </c>
      <c r="F389" s="1" t="s">
        <v>170</v>
      </c>
      <c r="G389">
        <v>3228</v>
      </c>
      <c r="H389">
        <v>24</v>
      </c>
      <c r="I389">
        <v>0</v>
      </c>
      <c r="J389">
        <v>0</v>
      </c>
      <c r="K389" s="1" t="s">
        <v>378</v>
      </c>
      <c r="L389">
        <v>0</v>
      </c>
      <c r="M389">
        <v>0</v>
      </c>
      <c r="N389">
        <v>0</v>
      </c>
      <c r="O389">
        <v>0</v>
      </c>
    </row>
    <row r="390" spans="1:15" hidden="1" x14ac:dyDescent="0.25">
      <c r="A390">
        <v>202002781</v>
      </c>
      <c r="B390" s="1" t="s">
        <v>24</v>
      </c>
      <c r="C390" s="1" t="s">
        <v>85</v>
      </c>
      <c r="D390" s="1" t="s">
        <v>167</v>
      </c>
      <c r="E390" s="1" t="s">
        <v>169</v>
      </c>
      <c r="F390" s="1" t="s">
        <v>170</v>
      </c>
      <c r="G390">
        <v>15650</v>
      </c>
      <c r="H390">
        <v>12</v>
      </c>
      <c r="I390">
        <v>0</v>
      </c>
      <c r="J390">
        <v>0</v>
      </c>
      <c r="K390" s="1" t="s">
        <v>427</v>
      </c>
      <c r="L390">
        <v>0</v>
      </c>
      <c r="M390">
        <v>0</v>
      </c>
      <c r="N390">
        <v>0</v>
      </c>
      <c r="O390">
        <v>0</v>
      </c>
    </row>
    <row r="391" spans="1:15" hidden="1" x14ac:dyDescent="0.25">
      <c r="A391">
        <v>202002781</v>
      </c>
      <c r="B391" s="1" t="s">
        <v>24</v>
      </c>
      <c r="C391" s="1" t="s">
        <v>85</v>
      </c>
      <c r="D391" s="1" t="s">
        <v>167</v>
      </c>
      <c r="E391" s="1" t="s">
        <v>169</v>
      </c>
      <c r="F391" s="1" t="s">
        <v>170</v>
      </c>
      <c r="G391">
        <v>22947</v>
      </c>
      <c r="H391">
        <v>60</v>
      </c>
      <c r="I391">
        <v>0</v>
      </c>
      <c r="J391">
        <v>0</v>
      </c>
      <c r="K391" s="1" t="s">
        <v>243</v>
      </c>
      <c r="L391">
        <v>0</v>
      </c>
      <c r="M391">
        <v>0</v>
      </c>
      <c r="N391">
        <v>0</v>
      </c>
      <c r="O391">
        <v>0</v>
      </c>
    </row>
    <row r="392" spans="1:15" hidden="1" x14ac:dyDescent="0.25">
      <c r="A392">
        <v>202002781</v>
      </c>
      <c r="B392" s="1" t="s">
        <v>24</v>
      </c>
      <c r="C392" s="1" t="s">
        <v>85</v>
      </c>
      <c r="D392" s="1" t="s">
        <v>167</v>
      </c>
      <c r="E392" s="1" t="s">
        <v>169</v>
      </c>
      <c r="F392" s="1" t="s">
        <v>170</v>
      </c>
      <c r="G392">
        <v>13381</v>
      </c>
      <c r="H392">
        <v>72</v>
      </c>
      <c r="I392">
        <v>0</v>
      </c>
      <c r="J392">
        <v>0</v>
      </c>
      <c r="K392" s="1" t="s">
        <v>176</v>
      </c>
      <c r="L392">
        <v>0</v>
      </c>
      <c r="M392">
        <v>0</v>
      </c>
      <c r="N392">
        <v>0</v>
      </c>
      <c r="O392">
        <v>0</v>
      </c>
    </row>
    <row r="393" spans="1:15" hidden="1" x14ac:dyDescent="0.25">
      <c r="A393">
        <v>202002781</v>
      </c>
      <c r="B393" s="1" t="s">
        <v>24</v>
      </c>
      <c r="C393" s="1" t="s">
        <v>85</v>
      </c>
      <c r="D393" s="1" t="s">
        <v>167</v>
      </c>
      <c r="E393" s="1" t="s">
        <v>169</v>
      </c>
      <c r="F393" s="1" t="s">
        <v>170</v>
      </c>
      <c r="G393">
        <v>14467</v>
      </c>
      <c r="H393">
        <v>24</v>
      </c>
      <c r="I393">
        <v>0</v>
      </c>
      <c r="J393">
        <v>0</v>
      </c>
      <c r="K393" s="1" t="s">
        <v>428</v>
      </c>
      <c r="L393">
        <v>16</v>
      </c>
      <c r="M393">
        <v>0</v>
      </c>
      <c r="N393">
        <v>0</v>
      </c>
      <c r="O393">
        <v>0</v>
      </c>
    </row>
    <row r="394" spans="1:15" hidden="1" x14ac:dyDescent="0.25">
      <c r="A394">
        <v>202002781</v>
      </c>
      <c r="B394" s="1" t="s">
        <v>24</v>
      </c>
      <c r="C394" s="1" t="s">
        <v>85</v>
      </c>
      <c r="D394" s="1" t="s">
        <v>167</v>
      </c>
      <c r="E394" s="1" t="s">
        <v>169</v>
      </c>
      <c r="F394" s="1" t="s">
        <v>170</v>
      </c>
      <c r="G394">
        <v>10606</v>
      </c>
      <c r="H394">
        <v>24</v>
      </c>
      <c r="I394">
        <v>0</v>
      </c>
      <c r="J394">
        <v>0</v>
      </c>
      <c r="K394" s="1" t="s">
        <v>429</v>
      </c>
      <c r="L394">
        <v>16</v>
      </c>
      <c r="M394">
        <v>0</v>
      </c>
      <c r="N394">
        <v>0</v>
      </c>
      <c r="O394">
        <v>0</v>
      </c>
    </row>
    <row r="395" spans="1:15" hidden="1" x14ac:dyDescent="0.25">
      <c r="A395">
        <v>202002781</v>
      </c>
      <c r="B395" s="1" t="s">
        <v>24</v>
      </c>
      <c r="C395" s="1" t="s">
        <v>85</v>
      </c>
      <c r="D395" s="1" t="s">
        <v>167</v>
      </c>
      <c r="E395" s="1" t="s">
        <v>169</v>
      </c>
      <c r="F395" s="1" t="s">
        <v>170</v>
      </c>
      <c r="G395">
        <v>22842</v>
      </c>
      <c r="H395">
        <v>24</v>
      </c>
      <c r="I395">
        <v>0</v>
      </c>
      <c r="J395">
        <v>0</v>
      </c>
      <c r="K395" s="1" t="s">
        <v>430</v>
      </c>
      <c r="L395">
        <v>16</v>
      </c>
      <c r="M395">
        <v>0</v>
      </c>
      <c r="N395">
        <v>0</v>
      </c>
      <c r="O395">
        <v>0</v>
      </c>
    </row>
    <row r="396" spans="1:15" hidden="1" x14ac:dyDescent="0.25">
      <c r="A396">
        <v>202002781</v>
      </c>
      <c r="B396" s="1" t="s">
        <v>24</v>
      </c>
      <c r="C396" s="1" t="s">
        <v>85</v>
      </c>
      <c r="D396" s="1" t="s">
        <v>167</v>
      </c>
      <c r="E396" s="1" t="s">
        <v>169</v>
      </c>
      <c r="F396" s="1" t="s">
        <v>170</v>
      </c>
      <c r="G396">
        <v>10541</v>
      </c>
      <c r="H396">
        <v>24</v>
      </c>
      <c r="I396">
        <v>0</v>
      </c>
      <c r="J396">
        <v>0</v>
      </c>
      <c r="K396" s="1" t="s">
        <v>431</v>
      </c>
      <c r="L396">
        <v>16</v>
      </c>
      <c r="M396">
        <v>0</v>
      </c>
      <c r="N396">
        <v>0</v>
      </c>
      <c r="O396">
        <v>0</v>
      </c>
    </row>
    <row r="397" spans="1:15" hidden="1" x14ac:dyDescent="0.25">
      <c r="A397">
        <v>202002781</v>
      </c>
      <c r="B397" s="1" t="s">
        <v>24</v>
      </c>
      <c r="C397" s="1" t="s">
        <v>85</v>
      </c>
      <c r="D397" s="1" t="s">
        <v>167</v>
      </c>
      <c r="E397" s="1" t="s">
        <v>169</v>
      </c>
      <c r="F397" s="1" t="s">
        <v>170</v>
      </c>
      <c r="G397">
        <v>21145</v>
      </c>
      <c r="H397">
        <v>24</v>
      </c>
      <c r="I397">
        <v>0</v>
      </c>
      <c r="J397">
        <v>0</v>
      </c>
      <c r="K397" s="1" t="s">
        <v>239</v>
      </c>
      <c r="L397">
        <v>16</v>
      </c>
      <c r="M397">
        <v>0</v>
      </c>
      <c r="N397">
        <v>0</v>
      </c>
      <c r="O397">
        <v>0</v>
      </c>
    </row>
    <row r="398" spans="1:15" hidden="1" x14ac:dyDescent="0.25">
      <c r="A398">
        <v>202002781</v>
      </c>
      <c r="B398" s="1" t="s">
        <v>24</v>
      </c>
      <c r="C398" s="1" t="s">
        <v>85</v>
      </c>
      <c r="D398" s="1" t="s">
        <v>167</v>
      </c>
      <c r="E398" s="1" t="s">
        <v>169</v>
      </c>
      <c r="F398" s="1" t="s">
        <v>170</v>
      </c>
      <c r="G398">
        <v>9259</v>
      </c>
      <c r="H398">
        <v>100</v>
      </c>
      <c r="I398">
        <v>1.67</v>
      </c>
      <c r="J398">
        <v>167</v>
      </c>
      <c r="K398" s="1" t="s">
        <v>236</v>
      </c>
      <c r="L398">
        <v>0</v>
      </c>
      <c r="M398">
        <v>0</v>
      </c>
      <c r="N398">
        <v>0</v>
      </c>
      <c r="O398">
        <v>167</v>
      </c>
    </row>
    <row r="399" spans="1:15" hidden="1" x14ac:dyDescent="0.25">
      <c r="A399">
        <v>202002781</v>
      </c>
      <c r="B399" s="1" t="s">
        <v>24</v>
      </c>
      <c r="C399" s="1" t="s">
        <v>85</v>
      </c>
      <c r="D399" s="1" t="s">
        <v>167</v>
      </c>
      <c r="E399" s="1" t="s">
        <v>169</v>
      </c>
      <c r="F399" s="1" t="s">
        <v>170</v>
      </c>
      <c r="G399">
        <v>20835</v>
      </c>
      <c r="H399">
        <v>20</v>
      </c>
      <c r="I399">
        <v>0</v>
      </c>
      <c r="J399">
        <v>0</v>
      </c>
      <c r="K399" s="1" t="s">
        <v>432</v>
      </c>
      <c r="L399">
        <v>16</v>
      </c>
      <c r="M399">
        <v>0</v>
      </c>
      <c r="N399">
        <v>0</v>
      </c>
      <c r="O399">
        <v>0</v>
      </c>
    </row>
    <row r="400" spans="1:15" hidden="1" x14ac:dyDescent="0.25">
      <c r="A400">
        <v>202002781</v>
      </c>
      <c r="B400" s="1" t="s">
        <v>24</v>
      </c>
      <c r="C400" s="1" t="s">
        <v>85</v>
      </c>
      <c r="D400" s="1" t="s">
        <v>167</v>
      </c>
      <c r="E400" s="1" t="s">
        <v>169</v>
      </c>
      <c r="F400" s="1" t="s">
        <v>170</v>
      </c>
      <c r="G400">
        <v>20834</v>
      </c>
      <c r="H400">
        <v>80</v>
      </c>
      <c r="I400">
        <v>0</v>
      </c>
      <c r="J400">
        <v>0</v>
      </c>
      <c r="K400" s="1" t="s">
        <v>433</v>
      </c>
      <c r="L400">
        <v>16</v>
      </c>
      <c r="M400">
        <v>0</v>
      </c>
      <c r="N400">
        <v>0</v>
      </c>
      <c r="O400">
        <v>0</v>
      </c>
    </row>
    <row r="401" spans="1:15" hidden="1" x14ac:dyDescent="0.25">
      <c r="A401">
        <v>202002781</v>
      </c>
      <c r="B401" s="1" t="s">
        <v>24</v>
      </c>
      <c r="C401" s="1" t="s">
        <v>85</v>
      </c>
      <c r="D401" s="1" t="s">
        <v>167</v>
      </c>
      <c r="E401" s="1" t="s">
        <v>169</v>
      </c>
      <c r="F401" s="1" t="s">
        <v>170</v>
      </c>
      <c r="G401">
        <v>20886</v>
      </c>
      <c r="H401">
        <v>20</v>
      </c>
      <c r="I401">
        <v>0</v>
      </c>
      <c r="J401">
        <v>0</v>
      </c>
      <c r="K401" s="1" t="s">
        <v>434</v>
      </c>
      <c r="L401">
        <v>16</v>
      </c>
      <c r="M401">
        <v>0</v>
      </c>
      <c r="N401">
        <v>0</v>
      </c>
      <c r="O401">
        <v>0</v>
      </c>
    </row>
    <row r="402" spans="1:15" hidden="1" x14ac:dyDescent="0.25">
      <c r="A402">
        <v>202002781</v>
      </c>
      <c r="B402" s="1" t="s">
        <v>24</v>
      </c>
      <c r="C402" s="1" t="s">
        <v>85</v>
      </c>
      <c r="D402" s="1" t="s">
        <v>167</v>
      </c>
      <c r="E402" s="1" t="s">
        <v>169</v>
      </c>
      <c r="F402" s="1" t="s">
        <v>170</v>
      </c>
      <c r="G402">
        <v>21144</v>
      </c>
      <c r="H402">
        <v>60</v>
      </c>
      <c r="I402">
        <v>0</v>
      </c>
      <c r="J402">
        <v>0</v>
      </c>
      <c r="K402" s="1" t="s">
        <v>435</v>
      </c>
      <c r="L402">
        <v>16</v>
      </c>
      <c r="M402">
        <v>0</v>
      </c>
      <c r="N402">
        <v>0</v>
      </c>
      <c r="O402">
        <v>0</v>
      </c>
    </row>
    <row r="403" spans="1:15" hidden="1" x14ac:dyDescent="0.25">
      <c r="A403">
        <v>202002781</v>
      </c>
      <c r="B403" s="1" t="s">
        <v>24</v>
      </c>
      <c r="C403" s="1" t="s">
        <v>85</v>
      </c>
      <c r="D403" s="1" t="s">
        <v>167</v>
      </c>
      <c r="E403" s="1" t="s">
        <v>169</v>
      </c>
      <c r="F403" s="1" t="s">
        <v>170</v>
      </c>
      <c r="G403">
        <v>21997</v>
      </c>
      <c r="H403">
        <v>24</v>
      </c>
      <c r="I403">
        <v>0</v>
      </c>
      <c r="J403">
        <v>0</v>
      </c>
      <c r="K403" s="1" t="s">
        <v>436</v>
      </c>
      <c r="L403">
        <v>16</v>
      </c>
      <c r="M403">
        <v>0</v>
      </c>
      <c r="N403">
        <v>0</v>
      </c>
      <c r="O403">
        <v>0</v>
      </c>
    </row>
    <row r="404" spans="1:15" hidden="1" x14ac:dyDescent="0.25">
      <c r="A404">
        <v>202002782</v>
      </c>
      <c r="B404" s="1" t="s">
        <v>24</v>
      </c>
      <c r="C404" s="1" t="s">
        <v>86</v>
      </c>
      <c r="D404" s="1" t="s">
        <v>167</v>
      </c>
      <c r="E404" s="1" t="s">
        <v>169</v>
      </c>
      <c r="F404" s="1" t="s">
        <v>170</v>
      </c>
      <c r="G404">
        <v>9253</v>
      </c>
      <c r="H404">
        <v>48</v>
      </c>
      <c r="I404">
        <v>0.46</v>
      </c>
      <c r="J404">
        <v>22.08</v>
      </c>
      <c r="K404" s="1" t="s">
        <v>381</v>
      </c>
      <c r="L404">
        <v>0</v>
      </c>
      <c r="M404">
        <v>0</v>
      </c>
      <c r="N404">
        <v>0</v>
      </c>
      <c r="O404">
        <v>22.08</v>
      </c>
    </row>
    <row r="405" spans="1:15" hidden="1" x14ac:dyDescent="0.25">
      <c r="A405">
        <v>202002782</v>
      </c>
      <c r="B405" s="1" t="s">
        <v>24</v>
      </c>
      <c r="C405" s="1" t="s">
        <v>86</v>
      </c>
      <c r="D405" s="1" t="s">
        <v>167</v>
      </c>
      <c r="E405" s="1" t="s">
        <v>169</v>
      </c>
      <c r="F405" s="1" t="s">
        <v>170</v>
      </c>
      <c r="G405">
        <v>1015</v>
      </c>
      <c r="H405">
        <v>24</v>
      </c>
      <c r="I405">
        <v>361920</v>
      </c>
      <c r="J405">
        <v>8686080</v>
      </c>
      <c r="K405" s="1" t="s">
        <v>367</v>
      </c>
      <c r="L405">
        <v>0</v>
      </c>
      <c r="M405">
        <v>0</v>
      </c>
      <c r="N405">
        <v>0</v>
      </c>
      <c r="O405">
        <v>8686080</v>
      </c>
    </row>
    <row r="406" spans="1:15" hidden="1" x14ac:dyDescent="0.25">
      <c r="A406">
        <v>202002782</v>
      </c>
      <c r="B406" s="1" t="s">
        <v>24</v>
      </c>
      <c r="C406" s="1" t="s">
        <v>86</v>
      </c>
      <c r="D406" s="1" t="s">
        <v>167</v>
      </c>
      <c r="E406" s="1" t="s">
        <v>169</v>
      </c>
      <c r="F406" s="1" t="s">
        <v>170</v>
      </c>
      <c r="G406">
        <v>3151</v>
      </c>
      <c r="H406">
        <v>48</v>
      </c>
      <c r="I406">
        <v>365632</v>
      </c>
      <c r="J406">
        <v>17550336</v>
      </c>
      <c r="K406" s="1" t="s">
        <v>181</v>
      </c>
      <c r="L406">
        <v>0</v>
      </c>
      <c r="M406">
        <v>0</v>
      </c>
      <c r="N406">
        <v>0</v>
      </c>
      <c r="O406">
        <v>17550336</v>
      </c>
    </row>
    <row r="407" spans="1:15" hidden="1" x14ac:dyDescent="0.25">
      <c r="A407">
        <v>202002783</v>
      </c>
      <c r="B407" s="1" t="s">
        <v>24</v>
      </c>
      <c r="C407" s="1" t="s">
        <v>87</v>
      </c>
      <c r="D407" s="1" t="s">
        <v>167</v>
      </c>
      <c r="E407" s="1" t="s">
        <v>169</v>
      </c>
      <c r="F407" s="1" t="s">
        <v>170</v>
      </c>
      <c r="G407">
        <v>10396</v>
      </c>
      <c r="H407">
        <v>72</v>
      </c>
      <c r="I407">
        <v>0</v>
      </c>
      <c r="J407">
        <v>0</v>
      </c>
      <c r="K407" s="1" t="s">
        <v>437</v>
      </c>
      <c r="L407">
        <v>0</v>
      </c>
      <c r="M407">
        <v>0</v>
      </c>
      <c r="N407">
        <v>0</v>
      </c>
      <c r="O407">
        <v>0</v>
      </c>
    </row>
    <row r="408" spans="1:15" hidden="1" x14ac:dyDescent="0.25">
      <c r="A408">
        <v>202002783</v>
      </c>
      <c r="B408" s="1" t="s">
        <v>24</v>
      </c>
      <c r="C408" s="1" t="s">
        <v>87</v>
      </c>
      <c r="D408" s="1" t="s">
        <v>167</v>
      </c>
      <c r="E408" s="1" t="s">
        <v>169</v>
      </c>
      <c r="F408" s="1" t="s">
        <v>170</v>
      </c>
      <c r="G408">
        <v>20012</v>
      </c>
      <c r="H408">
        <v>48</v>
      </c>
      <c r="I408">
        <v>0</v>
      </c>
      <c r="J408">
        <v>0</v>
      </c>
      <c r="K408" s="1" t="s">
        <v>438</v>
      </c>
      <c r="L408">
        <v>0</v>
      </c>
      <c r="M408">
        <v>0</v>
      </c>
      <c r="N408">
        <v>0</v>
      </c>
      <c r="O408">
        <v>0</v>
      </c>
    </row>
    <row r="409" spans="1:15" hidden="1" x14ac:dyDescent="0.25">
      <c r="A409">
        <v>202002783</v>
      </c>
      <c r="B409" s="1" t="s">
        <v>24</v>
      </c>
      <c r="C409" s="1" t="s">
        <v>87</v>
      </c>
      <c r="D409" s="1" t="s">
        <v>167</v>
      </c>
      <c r="E409" s="1" t="s">
        <v>169</v>
      </c>
      <c r="F409" s="1" t="s">
        <v>170</v>
      </c>
      <c r="G409">
        <v>23242</v>
      </c>
      <c r="H409">
        <v>24</v>
      </c>
      <c r="I409">
        <v>0</v>
      </c>
      <c r="J409">
        <v>0</v>
      </c>
      <c r="K409" s="1" t="s">
        <v>439</v>
      </c>
      <c r="L409">
        <v>0</v>
      </c>
      <c r="M409">
        <v>0</v>
      </c>
      <c r="N409">
        <v>0</v>
      </c>
      <c r="O409">
        <v>0</v>
      </c>
    </row>
    <row r="410" spans="1:15" hidden="1" x14ac:dyDescent="0.25">
      <c r="A410">
        <v>202002784</v>
      </c>
      <c r="B410" s="1" t="s">
        <v>24</v>
      </c>
      <c r="C410" s="1" t="s">
        <v>88</v>
      </c>
      <c r="D410" s="1" t="s">
        <v>167</v>
      </c>
      <c r="E410" s="1" t="s">
        <v>169</v>
      </c>
      <c r="F410" s="1" t="s">
        <v>170</v>
      </c>
      <c r="G410">
        <v>18</v>
      </c>
      <c r="H410">
        <v>6.8</v>
      </c>
      <c r="I410">
        <v>232000</v>
      </c>
      <c r="J410">
        <v>1577600</v>
      </c>
      <c r="K410" s="1" t="s">
        <v>440</v>
      </c>
      <c r="L410">
        <v>0</v>
      </c>
      <c r="M410">
        <v>0</v>
      </c>
      <c r="N410">
        <v>0</v>
      </c>
      <c r="O410">
        <v>1577600</v>
      </c>
    </row>
    <row r="411" spans="1:15" hidden="1" x14ac:dyDescent="0.25">
      <c r="A411">
        <v>202002784</v>
      </c>
      <c r="B411" s="1" t="s">
        <v>24</v>
      </c>
      <c r="C411" s="1" t="s">
        <v>88</v>
      </c>
      <c r="D411" s="1" t="s">
        <v>167</v>
      </c>
      <c r="E411" s="1" t="s">
        <v>169</v>
      </c>
      <c r="F411" s="1" t="s">
        <v>170</v>
      </c>
      <c r="G411">
        <v>67</v>
      </c>
      <c r="H411">
        <v>2</v>
      </c>
      <c r="I411">
        <v>301600</v>
      </c>
      <c r="J411">
        <v>603200</v>
      </c>
      <c r="K411" s="1" t="s">
        <v>441</v>
      </c>
      <c r="L411">
        <v>0</v>
      </c>
      <c r="M411">
        <v>0</v>
      </c>
      <c r="N411">
        <v>0</v>
      </c>
      <c r="O411">
        <v>603200</v>
      </c>
    </row>
    <row r="412" spans="1:15" hidden="1" x14ac:dyDescent="0.25">
      <c r="A412">
        <v>202002784</v>
      </c>
      <c r="B412" s="1" t="s">
        <v>24</v>
      </c>
      <c r="C412" s="1" t="s">
        <v>88</v>
      </c>
      <c r="D412" s="1" t="s">
        <v>167</v>
      </c>
      <c r="E412" s="1" t="s">
        <v>169</v>
      </c>
      <c r="F412" s="1" t="s">
        <v>170</v>
      </c>
      <c r="G412">
        <v>55</v>
      </c>
      <c r="H412">
        <v>7.2</v>
      </c>
      <c r="I412">
        <v>20791.98</v>
      </c>
      <c r="J412">
        <v>149702.25599999999</v>
      </c>
      <c r="K412" s="1" t="s">
        <v>442</v>
      </c>
      <c r="L412">
        <v>0</v>
      </c>
      <c r="M412">
        <v>0</v>
      </c>
      <c r="N412">
        <v>0</v>
      </c>
      <c r="O412">
        <v>149702.25599999999</v>
      </c>
    </row>
    <row r="413" spans="1:15" hidden="1" x14ac:dyDescent="0.25">
      <c r="A413">
        <v>202002784</v>
      </c>
      <c r="B413" s="1" t="s">
        <v>24</v>
      </c>
      <c r="C413" s="1" t="s">
        <v>88</v>
      </c>
      <c r="D413" s="1" t="s">
        <v>167</v>
      </c>
      <c r="E413" s="1" t="s">
        <v>169</v>
      </c>
      <c r="F413" s="1" t="s">
        <v>170</v>
      </c>
      <c r="G413">
        <v>71</v>
      </c>
      <c r="H413">
        <v>7.6</v>
      </c>
      <c r="I413">
        <v>60320</v>
      </c>
      <c r="J413">
        <v>458432</v>
      </c>
      <c r="K413" s="1" t="s">
        <v>271</v>
      </c>
      <c r="L413">
        <v>0</v>
      </c>
      <c r="M413">
        <v>0</v>
      </c>
      <c r="N413">
        <v>0</v>
      </c>
      <c r="O413">
        <v>458432</v>
      </c>
    </row>
    <row r="414" spans="1:15" hidden="1" x14ac:dyDescent="0.25">
      <c r="A414">
        <v>202002784</v>
      </c>
      <c r="B414" s="1" t="s">
        <v>24</v>
      </c>
      <c r="C414" s="1" t="s">
        <v>88</v>
      </c>
      <c r="D414" s="1" t="s">
        <v>167</v>
      </c>
      <c r="E414" s="1" t="s">
        <v>169</v>
      </c>
      <c r="F414" s="1" t="s">
        <v>170</v>
      </c>
      <c r="G414">
        <v>11</v>
      </c>
      <c r="H414">
        <v>20.399999999999999</v>
      </c>
      <c r="I414">
        <v>255200</v>
      </c>
      <c r="J414">
        <v>5206080</v>
      </c>
      <c r="K414" s="1" t="s">
        <v>443</v>
      </c>
      <c r="L414">
        <v>0</v>
      </c>
      <c r="M414">
        <v>0</v>
      </c>
      <c r="N414">
        <v>0</v>
      </c>
      <c r="O414">
        <v>5206080</v>
      </c>
    </row>
    <row r="415" spans="1:15" hidden="1" x14ac:dyDescent="0.25">
      <c r="A415">
        <v>202002784</v>
      </c>
      <c r="B415" s="1" t="s">
        <v>24</v>
      </c>
      <c r="C415" s="1" t="s">
        <v>88</v>
      </c>
      <c r="D415" s="1" t="s">
        <v>167</v>
      </c>
      <c r="E415" s="1" t="s">
        <v>169</v>
      </c>
      <c r="F415" s="1" t="s">
        <v>170</v>
      </c>
      <c r="G415">
        <v>31</v>
      </c>
      <c r="H415">
        <v>2.2000000000000002</v>
      </c>
      <c r="I415">
        <v>208800</v>
      </c>
      <c r="J415">
        <v>459360</v>
      </c>
      <c r="K415" s="1" t="s">
        <v>273</v>
      </c>
      <c r="L415">
        <v>0</v>
      </c>
      <c r="M415">
        <v>0</v>
      </c>
      <c r="N415">
        <v>0</v>
      </c>
      <c r="O415">
        <v>459360</v>
      </c>
    </row>
    <row r="416" spans="1:15" hidden="1" x14ac:dyDescent="0.25">
      <c r="A416">
        <v>202002784</v>
      </c>
      <c r="B416" s="1" t="s">
        <v>24</v>
      </c>
      <c r="C416" s="1" t="s">
        <v>88</v>
      </c>
      <c r="D416" s="1" t="s">
        <v>167</v>
      </c>
      <c r="E416" s="1" t="s">
        <v>169</v>
      </c>
      <c r="F416" s="1" t="s">
        <v>170</v>
      </c>
      <c r="G416">
        <v>7</v>
      </c>
      <c r="H416">
        <v>6.4</v>
      </c>
      <c r="I416">
        <v>208800</v>
      </c>
      <c r="J416">
        <v>1336320</v>
      </c>
      <c r="K416" s="1" t="s">
        <v>274</v>
      </c>
      <c r="L416">
        <v>0</v>
      </c>
      <c r="M416">
        <v>0</v>
      </c>
      <c r="N416">
        <v>0</v>
      </c>
      <c r="O416">
        <v>1336320</v>
      </c>
    </row>
    <row r="417" spans="1:15" hidden="1" x14ac:dyDescent="0.25">
      <c r="A417">
        <v>202002784</v>
      </c>
      <c r="B417" s="1" t="s">
        <v>24</v>
      </c>
      <c r="C417" s="1" t="s">
        <v>88</v>
      </c>
      <c r="D417" s="1" t="s">
        <v>167</v>
      </c>
      <c r="E417" s="1" t="s">
        <v>169</v>
      </c>
      <c r="F417" s="1" t="s">
        <v>170</v>
      </c>
      <c r="G417">
        <v>19</v>
      </c>
      <c r="H417">
        <v>77.2</v>
      </c>
      <c r="I417">
        <v>139200</v>
      </c>
      <c r="J417">
        <v>10746240</v>
      </c>
      <c r="K417" s="1" t="s">
        <v>270</v>
      </c>
      <c r="L417">
        <v>0</v>
      </c>
      <c r="M417">
        <v>0</v>
      </c>
      <c r="N417">
        <v>0</v>
      </c>
      <c r="O417">
        <v>10746240</v>
      </c>
    </row>
    <row r="418" spans="1:15" hidden="1" x14ac:dyDescent="0.25">
      <c r="A418">
        <v>202002784</v>
      </c>
      <c r="B418" s="1" t="s">
        <v>24</v>
      </c>
      <c r="C418" s="1" t="s">
        <v>88</v>
      </c>
      <c r="D418" s="1" t="s">
        <v>167</v>
      </c>
      <c r="E418" s="1" t="s">
        <v>169</v>
      </c>
      <c r="F418" s="1" t="s">
        <v>170</v>
      </c>
      <c r="G418">
        <v>85</v>
      </c>
      <c r="H418">
        <v>14.8</v>
      </c>
      <c r="I418">
        <v>255200</v>
      </c>
      <c r="J418">
        <v>3776960</v>
      </c>
      <c r="K418" s="1" t="s">
        <v>444</v>
      </c>
      <c r="L418">
        <v>0</v>
      </c>
      <c r="M418">
        <v>0</v>
      </c>
      <c r="N418">
        <v>0</v>
      </c>
      <c r="O418">
        <v>3776960</v>
      </c>
    </row>
    <row r="419" spans="1:15" hidden="1" x14ac:dyDescent="0.25">
      <c r="A419">
        <v>202002784</v>
      </c>
      <c r="B419" s="1" t="s">
        <v>24</v>
      </c>
      <c r="C419" s="1" t="s">
        <v>88</v>
      </c>
      <c r="D419" s="1" t="s">
        <v>167</v>
      </c>
      <c r="E419" s="1" t="s">
        <v>169</v>
      </c>
      <c r="F419" s="1" t="s">
        <v>170</v>
      </c>
      <c r="G419">
        <v>78</v>
      </c>
      <c r="H419">
        <v>21.4</v>
      </c>
      <c r="I419">
        <v>371200</v>
      </c>
      <c r="J419">
        <v>7943680</v>
      </c>
      <c r="K419" s="1" t="s">
        <v>269</v>
      </c>
      <c r="L419">
        <v>0</v>
      </c>
      <c r="M419">
        <v>0</v>
      </c>
      <c r="N419">
        <v>0</v>
      </c>
      <c r="O419">
        <v>7943680</v>
      </c>
    </row>
    <row r="420" spans="1:15" hidden="1" x14ac:dyDescent="0.25">
      <c r="A420">
        <v>202002785</v>
      </c>
      <c r="B420" s="1" t="s">
        <v>25</v>
      </c>
      <c r="C420" s="1" t="s">
        <v>89</v>
      </c>
      <c r="D420" s="1" t="s">
        <v>167</v>
      </c>
      <c r="E420" s="1" t="s">
        <v>169</v>
      </c>
      <c r="F420" s="1" t="s">
        <v>170</v>
      </c>
      <c r="G420">
        <v>1786</v>
      </c>
      <c r="H420">
        <v>101</v>
      </c>
      <c r="I420">
        <v>16.05</v>
      </c>
      <c r="J420">
        <v>1621.05</v>
      </c>
      <c r="K420" s="1" t="s">
        <v>201</v>
      </c>
      <c r="L420">
        <v>0</v>
      </c>
      <c r="M420">
        <v>0</v>
      </c>
      <c r="N420">
        <v>0</v>
      </c>
      <c r="O420">
        <v>1621.05</v>
      </c>
    </row>
    <row r="421" spans="1:15" hidden="1" x14ac:dyDescent="0.25">
      <c r="A421">
        <v>202002785</v>
      </c>
      <c r="B421" s="1" t="s">
        <v>25</v>
      </c>
      <c r="C421" s="1" t="s">
        <v>89</v>
      </c>
      <c r="D421" s="1" t="s">
        <v>167</v>
      </c>
      <c r="E421" s="1" t="s">
        <v>169</v>
      </c>
      <c r="F421" s="1" t="s">
        <v>170</v>
      </c>
      <c r="G421">
        <v>1793</v>
      </c>
      <c r="H421">
        <v>9.4</v>
      </c>
      <c r="I421">
        <v>354000</v>
      </c>
      <c r="J421">
        <v>3327600</v>
      </c>
      <c r="K421" s="1" t="s">
        <v>258</v>
      </c>
      <c r="L421">
        <v>0</v>
      </c>
      <c r="M421">
        <v>0</v>
      </c>
      <c r="N421">
        <v>0</v>
      </c>
      <c r="O421">
        <v>3327600</v>
      </c>
    </row>
    <row r="422" spans="1:15" hidden="1" x14ac:dyDescent="0.25">
      <c r="A422">
        <v>202002785</v>
      </c>
      <c r="B422" s="1" t="s">
        <v>25</v>
      </c>
      <c r="C422" s="1" t="s">
        <v>89</v>
      </c>
      <c r="D422" s="1" t="s">
        <v>167</v>
      </c>
      <c r="E422" s="1" t="s">
        <v>169</v>
      </c>
      <c r="F422" s="1" t="s">
        <v>170</v>
      </c>
      <c r="G422">
        <v>1781</v>
      </c>
      <c r="H422">
        <v>31.6</v>
      </c>
      <c r="I422">
        <v>847159.15</v>
      </c>
      <c r="J422">
        <v>26770229.140000001</v>
      </c>
      <c r="K422" s="1" t="s">
        <v>259</v>
      </c>
      <c r="L422">
        <v>0</v>
      </c>
      <c r="M422">
        <v>0</v>
      </c>
      <c r="N422">
        <v>0</v>
      </c>
      <c r="O422">
        <v>26770229.140000001</v>
      </c>
    </row>
    <row r="423" spans="1:15" hidden="1" x14ac:dyDescent="0.25">
      <c r="A423">
        <v>202002785</v>
      </c>
      <c r="B423" s="1" t="s">
        <v>25</v>
      </c>
      <c r="C423" s="1" t="s">
        <v>89</v>
      </c>
      <c r="D423" s="1" t="s">
        <v>167</v>
      </c>
      <c r="E423" s="1" t="s">
        <v>169</v>
      </c>
      <c r="F423" s="1" t="s">
        <v>170</v>
      </c>
      <c r="G423">
        <v>1852</v>
      </c>
      <c r="H423">
        <v>90</v>
      </c>
      <c r="I423">
        <v>0</v>
      </c>
      <c r="J423">
        <v>0</v>
      </c>
      <c r="K423" s="1" t="s">
        <v>187</v>
      </c>
      <c r="L423">
        <v>0</v>
      </c>
      <c r="M423">
        <v>0</v>
      </c>
      <c r="N423">
        <v>0</v>
      </c>
      <c r="O423">
        <v>0</v>
      </c>
    </row>
    <row r="424" spans="1:15" hidden="1" x14ac:dyDescent="0.25">
      <c r="A424">
        <v>202002785</v>
      </c>
      <c r="B424" s="1" t="s">
        <v>25</v>
      </c>
      <c r="C424" s="1" t="s">
        <v>89</v>
      </c>
      <c r="D424" s="1" t="s">
        <v>167</v>
      </c>
      <c r="E424" s="1" t="s">
        <v>169</v>
      </c>
      <c r="F424" s="1" t="s">
        <v>170</v>
      </c>
      <c r="G424">
        <v>1973</v>
      </c>
      <c r="H424">
        <v>43</v>
      </c>
      <c r="I424">
        <v>41.91</v>
      </c>
      <c r="J424">
        <v>1802.13</v>
      </c>
      <c r="K424" s="1" t="s">
        <v>196</v>
      </c>
      <c r="L424">
        <v>0</v>
      </c>
      <c r="M424">
        <v>0</v>
      </c>
      <c r="N424">
        <v>0</v>
      </c>
      <c r="O424">
        <v>1802.13</v>
      </c>
    </row>
    <row r="425" spans="1:15" hidden="1" x14ac:dyDescent="0.25">
      <c r="A425">
        <v>202002785</v>
      </c>
      <c r="B425" s="1" t="s">
        <v>25</v>
      </c>
      <c r="C425" s="1" t="s">
        <v>89</v>
      </c>
      <c r="D425" s="1" t="s">
        <v>167</v>
      </c>
      <c r="E425" s="1" t="s">
        <v>169</v>
      </c>
      <c r="F425" s="1" t="s">
        <v>170</v>
      </c>
      <c r="G425">
        <v>5149</v>
      </c>
      <c r="H425">
        <v>27.4</v>
      </c>
      <c r="I425">
        <v>695073.1</v>
      </c>
      <c r="J425">
        <v>19045002.940000001</v>
      </c>
      <c r="K425" s="1" t="s">
        <v>189</v>
      </c>
      <c r="L425">
        <v>0</v>
      </c>
      <c r="M425">
        <v>0</v>
      </c>
      <c r="N425">
        <v>0</v>
      </c>
      <c r="O425">
        <v>19045002.940000001</v>
      </c>
    </row>
    <row r="426" spans="1:15" hidden="1" x14ac:dyDescent="0.25">
      <c r="A426">
        <v>202002785</v>
      </c>
      <c r="B426" s="1" t="s">
        <v>25</v>
      </c>
      <c r="C426" s="1" t="s">
        <v>89</v>
      </c>
      <c r="D426" s="1" t="s">
        <v>167</v>
      </c>
      <c r="E426" s="1" t="s">
        <v>169</v>
      </c>
      <c r="F426" s="1" t="s">
        <v>170</v>
      </c>
      <c r="G426">
        <v>5148</v>
      </c>
      <c r="H426">
        <v>9.1999999999999993</v>
      </c>
      <c r="I426">
        <v>8.64</v>
      </c>
      <c r="J426">
        <v>79.488</v>
      </c>
      <c r="K426" s="1" t="s">
        <v>190</v>
      </c>
      <c r="L426">
        <v>0</v>
      </c>
      <c r="M426">
        <v>0</v>
      </c>
      <c r="N426">
        <v>0</v>
      </c>
      <c r="O426">
        <v>79.488</v>
      </c>
    </row>
    <row r="427" spans="1:15" hidden="1" x14ac:dyDescent="0.25">
      <c r="A427">
        <v>202002785</v>
      </c>
      <c r="B427" s="1" t="s">
        <v>25</v>
      </c>
      <c r="C427" s="1" t="s">
        <v>89</v>
      </c>
      <c r="D427" s="1" t="s">
        <v>167</v>
      </c>
      <c r="E427" s="1" t="s">
        <v>169</v>
      </c>
      <c r="F427" s="1" t="s">
        <v>170</v>
      </c>
      <c r="G427">
        <v>1928</v>
      </c>
      <c r="H427">
        <v>6</v>
      </c>
      <c r="I427">
        <v>8.73</v>
      </c>
      <c r="J427">
        <v>52.38</v>
      </c>
      <c r="K427" s="1" t="s">
        <v>445</v>
      </c>
      <c r="L427">
        <v>0</v>
      </c>
      <c r="M427">
        <v>0</v>
      </c>
      <c r="N427">
        <v>0</v>
      </c>
      <c r="O427">
        <v>52.38</v>
      </c>
    </row>
    <row r="428" spans="1:15" hidden="1" x14ac:dyDescent="0.25">
      <c r="A428">
        <v>202002785</v>
      </c>
      <c r="B428" s="1" t="s">
        <v>25</v>
      </c>
      <c r="C428" s="1" t="s">
        <v>89</v>
      </c>
      <c r="D428" s="1" t="s">
        <v>167</v>
      </c>
      <c r="E428" s="1" t="s">
        <v>169</v>
      </c>
      <c r="F428" s="1" t="s">
        <v>170</v>
      </c>
      <c r="G428">
        <v>1921</v>
      </c>
      <c r="H428">
        <v>12.8</v>
      </c>
      <c r="I428">
        <v>22.42</v>
      </c>
      <c r="J428">
        <v>286.976</v>
      </c>
      <c r="K428" s="1" t="s">
        <v>188</v>
      </c>
      <c r="L428">
        <v>0</v>
      </c>
      <c r="M428">
        <v>0</v>
      </c>
      <c r="N428">
        <v>0</v>
      </c>
      <c r="O428">
        <v>286.976</v>
      </c>
    </row>
    <row r="429" spans="1:15" hidden="1" x14ac:dyDescent="0.25">
      <c r="A429">
        <v>202002786</v>
      </c>
      <c r="B429" s="1" t="s">
        <v>25</v>
      </c>
      <c r="C429" s="1" t="s">
        <v>90</v>
      </c>
      <c r="D429" s="1" t="s">
        <v>167</v>
      </c>
      <c r="E429" s="1" t="s">
        <v>169</v>
      </c>
      <c r="F429" s="1" t="s">
        <v>170</v>
      </c>
      <c r="G429">
        <v>13381</v>
      </c>
      <c r="H429">
        <v>180</v>
      </c>
      <c r="I429">
        <v>0</v>
      </c>
      <c r="J429">
        <v>0</v>
      </c>
      <c r="K429" s="1" t="s">
        <v>176</v>
      </c>
      <c r="L429">
        <v>0</v>
      </c>
      <c r="M429">
        <v>0</v>
      </c>
      <c r="N429">
        <v>0</v>
      </c>
      <c r="O429">
        <v>0</v>
      </c>
    </row>
    <row r="430" spans="1:15" hidden="1" x14ac:dyDescent="0.25">
      <c r="A430">
        <v>202002786</v>
      </c>
      <c r="B430" s="1" t="s">
        <v>25</v>
      </c>
      <c r="C430" s="1" t="s">
        <v>90</v>
      </c>
      <c r="D430" s="1" t="s">
        <v>167</v>
      </c>
      <c r="E430" s="1" t="s">
        <v>169</v>
      </c>
      <c r="F430" s="1" t="s">
        <v>170</v>
      </c>
      <c r="G430">
        <v>6102</v>
      </c>
      <c r="H430">
        <v>48</v>
      </c>
      <c r="I430">
        <v>269162.06</v>
      </c>
      <c r="J430">
        <v>12919778.880000001</v>
      </c>
      <c r="K430" s="1" t="s">
        <v>400</v>
      </c>
      <c r="L430">
        <v>16</v>
      </c>
      <c r="M430">
        <v>0</v>
      </c>
      <c r="N430">
        <v>0</v>
      </c>
      <c r="O430">
        <v>12919778.880000001</v>
      </c>
    </row>
    <row r="431" spans="1:15" hidden="1" x14ac:dyDescent="0.25">
      <c r="A431">
        <v>202002786</v>
      </c>
      <c r="B431" s="1" t="s">
        <v>25</v>
      </c>
      <c r="C431" s="1" t="s">
        <v>90</v>
      </c>
      <c r="D431" s="1" t="s">
        <v>167</v>
      </c>
      <c r="E431" s="1" t="s">
        <v>169</v>
      </c>
      <c r="F431" s="1" t="s">
        <v>170</v>
      </c>
      <c r="G431">
        <v>20760</v>
      </c>
      <c r="H431">
        <v>48</v>
      </c>
      <c r="I431">
        <v>0</v>
      </c>
      <c r="J431">
        <v>0</v>
      </c>
      <c r="K431" s="1" t="s">
        <v>374</v>
      </c>
      <c r="L431">
        <v>16</v>
      </c>
      <c r="M431">
        <v>0</v>
      </c>
      <c r="N431">
        <v>0</v>
      </c>
      <c r="O431">
        <v>0</v>
      </c>
    </row>
    <row r="432" spans="1:15" hidden="1" x14ac:dyDescent="0.25">
      <c r="A432">
        <v>202002786</v>
      </c>
      <c r="B432" s="1" t="s">
        <v>25</v>
      </c>
      <c r="C432" s="1" t="s">
        <v>90</v>
      </c>
      <c r="D432" s="1" t="s">
        <v>167</v>
      </c>
      <c r="E432" s="1" t="s">
        <v>169</v>
      </c>
      <c r="F432" s="1" t="s">
        <v>170</v>
      </c>
      <c r="G432">
        <v>19930</v>
      </c>
      <c r="H432">
        <v>72</v>
      </c>
      <c r="I432">
        <v>0</v>
      </c>
      <c r="J432">
        <v>0</v>
      </c>
      <c r="K432" s="1" t="s">
        <v>446</v>
      </c>
      <c r="L432">
        <v>16</v>
      </c>
      <c r="M432">
        <v>0</v>
      </c>
      <c r="N432">
        <v>0</v>
      </c>
      <c r="O432">
        <v>0</v>
      </c>
    </row>
    <row r="433" spans="1:15" hidden="1" x14ac:dyDescent="0.25">
      <c r="A433">
        <v>202002786</v>
      </c>
      <c r="B433" s="1" t="s">
        <v>25</v>
      </c>
      <c r="C433" s="1" t="s">
        <v>90</v>
      </c>
      <c r="D433" s="1" t="s">
        <v>167</v>
      </c>
      <c r="E433" s="1" t="s">
        <v>169</v>
      </c>
      <c r="F433" s="1" t="s">
        <v>170</v>
      </c>
      <c r="G433">
        <v>18973</v>
      </c>
      <c r="H433">
        <v>72</v>
      </c>
      <c r="I433">
        <v>0</v>
      </c>
      <c r="J433">
        <v>0</v>
      </c>
      <c r="K433" s="1" t="s">
        <v>447</v>
      </c>
      <c r="L433">
        <v>16</v>
      </c>
      <c r="M433">
        <v>0</v>
      </c>
      <c r="N433">
        <v>0</v>
      </c>
      <c r="O433">
        <v>0</v>
      </c>
    </row>
    <row r="434" spans="1:15" hidden="1" x14ac:dyDescent="0.25">
      <c r="A434">
        <v>202002786</v>
      </c>
      <c r="B434" s="1" t="s">
        <v>25</v>
      </c>
      <c r="C434" s="1" t="s">
        <v>90</v>
      </c>
      <c r="D434" s="1" t="s">
        <v>167</v>
      </c>
      <c r="E434" s="1" t="s">
        <v>169</v>
      </c>
      <c r="F434" s="1" t="s">
        <v>170</v>
      </c>
      <c r="G434">
        <v>22902</v>
      </c>
      <c r="H434">
        <v>72</v>
      </c>
      <c r="I434">
        <v>0</v>
      </c>
      <c r="J434">
        <v>0</v>
      </c>
      <c r="K434" s="1" t="s">
        <v>448</v>
      </c>
      <c r="L434">
        <v>16</v>
      </c>
      <c r="M434">
        <v>0</v>
      </c>
      <c r="N434">
        <v>0</v>
      </c>
      <c r="O434">
        <v>0</v>
      </c>
    </row>
    <row r="435" spans="1:15" hidden="1" x14ac:dyDescent="0.25">
      <c r="A435">
        <v>202002786</v>
      </c>
      <c r="B435" s="1" t="s">
        <v>25</v>
      </c>
      <c r="C435" s="1" t="s">
        <v>90</v>
      </c>
      <c r="D435" s="1" t="s">
        <v>167</v>
      </c>
      <c r="E435" s="1" t="s">
        <v>169</v>
      </c>
      <c r="F435" s="1" t="s">
        <v>170</v>
      </c>
      <c r="G435">
        <v>19931</v>
      </c>
      <c r="H435">
        <v>72</v>
      </c>
      <c r="I435">
        <v>0</v>
      </c>
      <c r="J435">
        <v>0</v>
      </c>
      <c r="K435" s="1" t="s">
        <v>449</v>
      </c>
      <c r="L435">
        <v>16</v>
      </c>
      <c r="M435">
        <v>0</v>
      </c>
      <c r="N435">
        <v>0</v>
      </c>
      <c r="O435">
        <v>0</v>
      </c>
    </row>
    <row r="436" spans="1:15" hidden="1" x14ac:dyDescent="0.25">
      <c r="A436">
        <v>202002786</v>
      </c>
      <c r="B436" s="1" t="s">
        <v>25</v>
      </c>
      <c r="C436" s="1" t="s">
        <v>90</v>
      </c>
      <c r="D436" s="1" t="s">
        <v>167</v>
      </c>
      <c r="E436" s="1" t="s">
        <v>169</v>
      </c>
      <c r="F436" s="1" t="s">
        <v>170</v>
      </c>
      <c r="G436">
        <v>22832</v>
      </c>
      <c r="H436">
        <v>72</v>
      </c>
      <c r="I436">
        <v>0</v>
      </c>
      <c r="J436">
        <v>0</v>
      </c>
      <c r="K436" s="1" t="s">
        <v>450</v>
      </c>
      <c r="L436">
        <v>16</v>
      </c>
      <c r="M436">
        <v>0</v>
      </c>
      <c r="N436">
        <v>0</v>
      </c>
      <c r="O436">
        <v>0</v>
      </c>
    </row>
    <row r="437" spans="1:15" hidden="1" x14ac:dyDescent="0.25">
      <c r="A437">
        <v>202002786</v>
      </c>
      <c r="B437" s="1" t="s">
        <v>25</v>
      </c>
      <c r="C437" s="1" t="s">
        <v>90</v>
      </c>
      <c r="D437" s="1" t="s">
        <v>167</v>
      </c>
      <c r="E437" s="1" t="s">
        <v>169</v>
      </c>
      <c r="F437" s="1" t="s">
        <v>170</v>
      </c>
      <c r="G437">
        <v>6916</v>
      </c>
      <c r="H437">
        <v>24</v>
      </c>
      <c r="I437">
        <v>273556.57</v>
      </c>
      <c r="J437">
        <v>6565357.6799999997</v>
      </c>
      <c r="K437" s="1" t="s">
        <v>451</v>
      </c>
      <c r="L437">
        <v>16</v>
      </c>
      <c r="M437">
        <v>0</v>
      </c>
      <c r="N437">
        <v>0</v>
      </c>
      <c r="O437">
        <v>6565357.6799999997</v>
      </c>
    </row>
    <row r="438" spans="1:15" hidden="1" x14ac:dyDescent="0.25">
      <c r="A438">
        <v>202002786</v>
      </c>
      <c r="B438" s="1" t="s">
        <v>25</v>
      </c>
      <c r="C438" s="1" t="s">
        <v>90</v>
      </c>
      <c r="D438" s="1" t="s">
        <v>167</v>
      </c>
      <c r="E438" s="1" t="s">
        <v>169</v>
      </c>
      <c r="F438" s="1" t="s">
        <v>170</v>
      </c>
      <c r="G438">
        <v>13932</v>
      </c>
      <c r="H438">
        <v>20</v>
      </c>
      <c r="I438">
        <v>5.24</v>
      </c>
      <c r="J438">
        <v>104.8</v>
      </c>
      <c r="K438" s="1" t="s">
        <v>452</v>
      </c>
      <c r="L438">
        <v>16</v>
      </c>
      <c r="M438">
        <v>0</v>
      </c>
      <c r="N438">
        <v>0</v>
      </c>
      <c r="O438">
        <v>104.8</v>
      </c>
    </row>
    <row r="439" spans="1:15" hidden="1" x14ac:dyDescent="0.25">
      <c r="A439">
        <v>202002787</v>
      </c>
      <c r="B439" s="1" t="s">
        <v>25</v>
      </c>
      <c r="C439" s="1" t="s">
        <v>91</v>
      </c>
      <c r="D439" s="1" t="s">
        <v>167</v>
      </c>
      <c r="E439" s="1" t="s">
        <v>169</v>
      </c>
      <c r="F439" s="1" t="s">
        <v>170</v>
      </c>
      <c r="G439">
        <v>5864</v>
      </c>
      <c r="H439">
        <v>12</v>
      </c>
      <c r="I439">
        <v>681190.40000000002</v>
      </c>
      <c r="J439">
        <v>8174284.7999999998</v>
      </c>
      <c r="K439" s="1" t="s">
        <v>321</v>
      </c>
      <c r="L439">
        <v>0</v>
      </c>
      <c r="M439">
        <v>0</v>
      </c>
      <c r="N439">
        <v>0</v>
      </c>
      <c r="O439">
        <v>8174284.7999999998</v>
      </c>
    </row>
    <row r="440" spans="1:15" hidden="1" x14ac:dyDescent="0.25">
      <c r="A440">
        <v>202002787</v>
      </c>
      <c r="B440" s="1" t="s">
        <v>25</v>
      </c>
      <c r="C440" s="1" t="s">
        <v>91</v>
      </c>
      <c r="D440" s="1" t="s">
        <v>167</v>
      </c>
      <c r="E440" s="1" t="s">
        <v>169</v>
      </c>
      <c r="F440" s="1" t="s">
        <v>170</v>
      </c>
      <c r="G440">
        <v>9254</v>
      </c>
      <c r="H440">
        <v>24</v>
      </c>
      <c r="I440">
        <v>0.38</v>
      </c>
      <c r="J440">
        <v>9.1199999999999992</v>
      </c>
      <c r="K440" s="1" t="s">
        <v>453</v>
      </c>
      <c r="L440">
        <v>0</v>
      </c>
      <c r="M440">
        <v>0</v>
      </c>
      <c r="N440">
        <v>0</v>
      </c>
      <c r="O440">
        <v>9.1199999999999992</v>
      </c>
    </row>
    <row r="441" spans="1:15" hidden="1" x14ac:dyDescent="0.25">
      <c r="A441">
        <v>202002787</v>
      </c>
      <c r="B441" s="1" t="s">
        <v>25</v>
      </c>
      <c r="C441" s="1" t="s">
        <v>91</v>
      </c>
      <c r="D441" s="1" t="s">
        <v>167</v>
      </c>
      <c r="E441" s="1" t="s">
        <v>169</v>
      </c>
      <c r="F441" s="1" t="s">
        <v>170</v>
      </c>
      <c r="G441">
        <v>1293</v>
      </c>
      <c r="H441">
        <v>24</v>
      </c>
      <c r="I441">
        <v>0.56999999999999995</v>
      </c>
      <c r="J441">
        <v>13.68</v>
      </c>
      <c r="K441" s="1" t="s">
        <v>320</v>
      </c>
      <c r="L441">
        <v>16</v>
      </c>
      <c r="M441">
        <v>0</v>
      </c>
      <c r="N441">
        <v>0</v>
      </c>
      <c r="O441">
        <v>13.68</v>
      </c>
    </row>
    <row r="442" spans="1:15" hidden="1" x14ac:dyDescent="0.25">
      <c r="A442">
        <v>202002787</v>
      </c>
      <c r="B442" s="1" t="s">
        <v>25</v>
      </c>
      <c r="C442" s="1" t="s">
        <v>91</v>
      </c>
      <c r="D442" s="1" t="s">
        <v>167</v>
      </c>
      <c r="E442" s="1" t="s">
        <v>169</v>
      </c>
      <c r="F442" s="1" t="s">
        <v>170</v>
      </c>
      <c r="G442">
        <v>21166</v>
      </c>
      <c r="H442">
        <v>12</v>
      </c>
      <c r="I442">
        <v>0</v>
      </c>
      <c r="J442">
        <v>0</v>
      </c>
      <c r="K442" s="1" t="s">
        <v>454</v>
      </c>
      <c r="L442">
        <v>0</v>
      </c>
      <c r="M442">
        <v>0</v>
      </c>
      <c r="N442">
        <v>0</v>
      </c>
      <c r="O442">
        <v>0</v>
      </c>
    </row>
    <row r="443" spans="1:15" hidden="1" x14ac:dyDescent="0.25">
      <c r="A443">
        <v>202002787</v>
      </c>
      <c r="B443" s="1" t="s">
        <v>25</v>
      </c>
      <c r="C443" s="1" t="s">
        <v>91</v>
      </c>
      <c r="D443" s="1" t="s">
        <v>167</v>
      </c>
      <c r="E443" s="1" t="s">
        <v>169</v>
      </c>
      <c r="F443" s="1" t="s">
        <v>170</v>
      </c>
      <c r="G443">
        <v>23261</v>
      </c>
      <c r="H443">
        <v>12</v>
      </c>
      <c r="I443">
        <v>0</v>
      </c>
      <c r="J443">
        <v>0</v>
      </c>
      <c r="K443" s="1" t="s">
        <v>455</v>
      </c>
      <c r="L443">
        <v>0</v>
      </c>
      <c r="M443">
        <v>0</v>
      </c>
      <c r="N443">
        <v>0</v>
      </c>
      <c r="O443">
        <v>0</v>
      </c>
    </row>
    <row r="444" spans="1:15" hidden="1" x14ac:dyDescent="0.25">
      <c r="A444">
        <v>202002787</v>
      </c>
      <c r="B444" s="1" t="s">
        <v>25</v>
      </c>
      <c r="C444" s="1" t="s">
        <v>91</v>
      </c>
      <c r="D444" s="1" t="s">
        <v>167</v>
      </c>
      <c r="E444" s="1" t="s">
        <v>169</v>
      </c>
      <c r="F444" s="1" t="s">
        <v>170</v>
      </c>
      <c r="G444">
        <v>5930</v>
      </c>
      <c r="H444">
        <v>12</v>
      </c>
      <c r="I444">
        <v>0</v>
      </c>
      <c r="J444">
        <v>0</v>
      </c>
      <c r="K444" s="1" t="s">
        <v>456</v>
      </c>
      <c r="L444">
        <v>0</v>
      </c>
      <c r="M444">
        <v>0</v>
      </c>
      <c r="N444">
        <v>0</v>
      </c>
      <c r="O444">
        <v>0</v>
      </c>
    </row>
    <row r="445" spans="1:15" hidden="1" x14ac:dyDescent="0.25">
      <c r="A445">
        <v>202002787</v>
      </c>
      <c r="B445" s="1" t="s">
        <v>25</v>
      </c>
      <c r="C445" s="1" t="s">
        <v>91</v>
      </c>
      <c r="D445" s="1" t="s">
        <v>167</v>
      </c>
      <c r="E445" s="1" t="s">
        <v>169</v>
      </c>
      <c r="F445" s="1" t="s">
        <v>170</v>
      </c>
      <c r="G445">
        <v>5082</v>
      </c>
      <c r="H445">
        <v>10</v>
      </c>
      <c r="I445">
        <v>312058.55</v>
      </c>
      <c r="J445">
        <v>3120585.5</v>
      </c>
      <c r="K445" s="1" t="s">
        <v>457</v>
      </c>
      <c r="L445">
        <v>16</v>
      </c>
      <c r="M445">
        <v>0</v>
      </c>
      <c r="N445">
        <v>0</v>
      </c>
      <c r="O445">
        <v>3120585.5</v>
      </c>
    </row>
    <row r="446" spans="1:15" hidden="1" x14ac:dyDescent="0.25">
      <c r="A446">
        <v>202002787</v>
      </c>
      <c r="B446" s="1" t="s">
        <v>25</v>
      </c>
      <c r="C446" s="1" t="s">
        <v>91</v>
      </c>
      <c r="D446" s="1" t="s">
        <v>167</v>
      </c>
      <c r="E446" s="1" t="s">
        <v>169</v>
      </c>
      <c r="F446" s="1" t="s">
        <v>170</v>
      </c>
      <c r="G446">
        <v>5081</v>
      </c>
      <c r="H446">
        <v>10</v>
      </c>
      <c r="I446">
        <v>312058.55</v>
      </c>
      <c r="J446">
        <v>3120585.5</v>
      </c>
      <c r="K446" s="1" t="s">
        <v>458</v>
      </c>
      <c r="L446">
        <v>16</v>
      </c>
      <c r="M446">
        <v>0</v>
      </c>
      <c r="N446">
        <v>0</v>
      </c>
      <c r="O446">
        <v>3120585.5</v>
      </c>
    </row>
    <row r="447" spans="1:15" hidden="1" x14ac:dyDescent="0.25">
      <c r="A447">
        <v>202002787</v>
      </c>
      <c r="B447" s="1" t="s">
        <v>25</v>
      </c>
      <c r="C447" s="1" t="s">
        <v>91</v>
      </c>
      <c r="D447" s="1" t="s">
        <v>167</v>
      </c>
      <c r="E447" s="1" t="s">
        <v>169</v>
      </c>
      <c r="F447" s="1" t="s">
        <v>170</v>
      </c>
      <c r="G447">
        <v>2377</v>
      </c>
      <c r="H447">
        <v>72</v>
      </c>
      <c r="I447">
        <v>20550.310000000001</v>
      </c>
      <c r="J447">
        <v>1479622.32</v>
      </c>
      <c r="K447" s="1" t="s">
        <v>459</v>
      </c>
      <c r="L447">
        <v>0</v>
      </c>
      <c r="M447">
        <v>0</v>
      </c>
      <c r="N447">
        <v>0</v>
      </c>
      <c r="O447">
        <v>1479622.32</v>
      </c>
    </row>
    <row r="448" spans="1:15" hidden="1" x14ac:dyDescent="0.25">
      <c r="A448">
        <v>202002787</v>
      </c>
      <c r="B448" s="1" t="s">
        <v>25</v>
      </c>
      <c r="C448" s="1" t="s">
        <v>91</v>
      </c>
      <c r="D448" s="1" t="s">
        <v>167</v>
      </c>
      <c r="E448" s="1" t="s">
        <v>169</v>
      </c>
      <c r="F448" s="1" t="s">
        <v>170</v>
      </c>
      <c r="G448">
        <v>23254</v>
      </c>
      <c r="H448">
        <v>12</v>
      </c>
      <c r="I448">
        <v>0</v>
      </c>
      <c r="J448">
        <v>0</v>
      </c>
      <c r="K448" s="1" t="s">
        <v>460</v>
      </c>
      <c r="L448">
        <v>16</v>
      </c>
      <c r="M448">
        <v>0</v>
      </c>
      <c r="N448">
        <v>0</v>
      </c>
      <c r="O448">
        <v>0</v>
      </c>
    </row>
    <row r="449" spans="1:15" hidden="1" x14ac:dyDescent="0.25">
      <c r="A449">
        <v>202002787</v>
      </c>
      <c r="B449" s="1" t="s">
        <v>25</v>
      </c>
      <c r="C449" s="1" t="s">
        <v>91</v>
      </c>
      <c r="D449" s="1" t="s">
        <v>167</v>
      </c>
      <c r="E449" s="1" t="s">
        <v>169</v>
      </c>
      <c r="F449" s="1" t="s">
        <v>170</v>
      </c>
      <c r="G449">
        <v>3268</v>
      </c>
      <c r="H449">
        <v>48</v>
      </c>
      <c r="I449">
        <v>190.26</v>
      </c>
      <c r="J449">
        <v>9132.48</v>
      </c>
      <c r="K449" s="1" t="s">
        <v>461</v>
      </c>
      <c r="L449">
        <v>16</v>
      </c>
      <c r="M449">
        <v>0</v>
      </c>
      <c r="N449">
        <v>0</v>
      </c>
      <c r="O449">
        <v>9132.48</v>
      </c>
    </row>
    <row r="450" spans="1:15" hidden="1" x14ac:dyDescent="0.25">
      <c r="A450">
        <v>202002787</v>
      </c>
      <c r="B450" s="1" t="s">
        <v>25</v>
      </c>
      <c r="C450" s="1" t="s">
        <v>91</v>
      </c>
      <c r="D450" s="1" t="s">
        <v>167</v>
      </c>
      <c r="E450" s="1" t="s">
        <v>169</v>
      </c>
      <c r="F450" s="1" t="s">
        <v>170</v>
      </c>
      <c r="G450">
        <v>23240</v>
      </c>
      <c r="H450">
        <v>60</v>
      </c>
      <c r="I450">
        <v>0</v>
      </c>
      <c r="J450">
        <v>0</v>
      </c>
      <c r="K450" s="1" t="s">
        <v>462</v>
      </c>
      <c r="L450">
        <v>0</v>
      </c>
      <c r="M450">
        <v>0</v>
      </c>
      <c r="N450">
        <v>0</v>
      </c>
      <c r="O450">
        <v>0</v>
      </c>
    </row>
    <row r="451" spans="1:15" hidden="1" x14ac:dyDescent="0.25">
      <c r="A451">
        <v>202002787</v>
      </c>
      <c r="B451" s="1" t="s">
        <v>25</v>
      </c>
      <c r="C451" s="1" t="s">
        <v>91</v>
      </c>
      <c r="D451" s="1" t="s">
        <v>167</v>
      </c>
      <c r="E451" s="1" t="s">
        <v>169</v>
      </c>
      <c r="F451" s="1" t="s">
        <v>170</v>
      </c>
      <c r="G451">
        <v>1383</v>
      </c>
      <c r="H451">
        <v>20</v>
      </c>
      <c r="I451">
        <v>116093.54</v>
      </c>
      <c r="J451">
        <v>2321870.7999999998</v>
      </c>
      <c r="K451" s="1" t="s">
        <v>228</v>
      </c>
      <c r="L451">
        <v>16</v>
      </c>
      <c r="M451">
        <v>0</v>
      </c>
      <c r="N451">
        <v>0</v>
      </c>
      <c r="O451">
        <v>2321870.7999999998</v>
      </c>
    </row>
    <row r="452" spans="1:15" hidden="1" x14ac:dyDescent="0.25">
      <c r="A452">
        <v>202002787</v>
      </c>
      <c r="B452" s="1" t="s">
        <v>25</v>
      </c>
      <c r="C452" s="1" t="s">
        <v>91</v>
      </c>
      <c r="D452" s="1" t="s">
        <v>167</v>
      </c>
      <c r="E452" s="1" t="s">
        <v>169</v>
      </c>
      <c r="F452" s="1" t="s">
        <v>170</v>
      </c>
      <c r="G452">
        <v>3572</v>
      </c>
      <c r="H452">
        <v>16</v>
      </c>
      <c r="I452">
        <v>44104.15</v>
      </c>
      <c r="J452">
        <v>705666.4</v>
      </c>
      <c r="K452" s="1" t="s">
        <v>463</v>
      </c>
      <c r="L452">
        <v>16</v>
      </c>
      <c r="M452">
        <v>0</v>
      </c>
      <c r="N452">
        <v>0</v>
      </c>
      <c r="O452">
        <v>705666.4</v>
      </c>
    </row>
    <row r="453" spans="1:15" hidden="1" x14ac:dyDescent="0.25">
      <c r="A453">
        <v>202002787</v>
      </c>
      <c r="B453" s="1" t="s">
        <v>25</v>
      </c>
      <c r="C453" s="1" t="s">
        <v>91</v>
      </c>
      <c r="D453" s="1" t="s">
        <v>167</v>
      </c>
      <c r="E453" s="1" t="s">
        <v>169</v>
      </c>
      <c r="F453" s="1" t="s">
        <v>170</v>
      </c>
      <c r="G453">
        <v>3554</v>
      </c>
      <c r="H453">
        <v>10</v>
      </c>
      <c r="I453">
        <v>532664.56000000006</v>
      </c>
      <c r="J453">
        <v>5326645.5999999996</v>
      </c>
      <c r="K453" s="1" t="s">
        <v>464</v>
      </c>
      <c r="L453">
        <v>16</v>
      </c>
      <c r="M453">
        <v>0</v>
      </c>
      <c r="N453">
        <v>0</v>
      </c>
      <c r="O453">
        <v>5326645.5999999996</v>
      </c>
    </row>
    <row r="454" spans="1:15" hidden="1" x14ac:dyDescent="0.25">
      <c r="A454">
        <v>202002788</v>
      </c>
      <c r="B454" s="1" t="s">
        <v>25</v>
      </c>
      <c r="C454" s="1" t="s">
        <v>92</v>
      </c>
      <c r="D454" s="1" t="s">
        <v>167</v>
      </c>
      <c r="E454" s="1" t="s">
        <v>169</v>
      </c>
      <c r="F454" s="1" t="s">
        <v>170</v>
      </c>
      <c r="G454">
        <v>21032</v>
      </c>
      <c r="H454">
        <v>24</v>
      </c>
      <c r="I454">
        <v>0</v>
      </c>
      <c r="J454">
        <v>0</v>
      </c>
      <c r="K454" s="1" t="s">
        <v>465</v>
      </c>
      <c r="L454">
        <v>16</v>
      </c>
      <c r="M454">
        <v>0</v>
      </c>
      <c r="N454">
        <v>0</v>
      </c>
      <c r="O454">
        <v>0</v>
      </c>
    </row>
    <row r="455" spans="1:15" hidden="1" x14ac:dyDescent="0.25">
      <c r="A455">
        <v>202002788</v>
      </c>
      <c r="B455" s="1" t="s">
        <v>25</v>
      </c>
      <c r="C455" s="1" t="s">
        <v>92</v>
      </c>
      <c r="D455" s="1" t="s">
        <v>167</v>
      </c>
      <c r="E455" s="1" t="s">
        <v>169</v>
      </c>
      <c r="F455" s="1" t="s">
        <v>170</v>
      </c>
      <c r="G455">
        <v>6706</v>
      </c>
      <c r="H455">
        <v>12</v>
      </c>
      <c r="I455">
        <v>72626.64</v>
      </c>
      <c r="J455">
        <v>871519.68</v>
      </c>
      <c r="K455" s="1" t="s">
        <v>466</v>
      </c>
      <c r="L455">
        <v>16</v>
      </c>
      <c r="M455">
        <v>0</v>
      </c>
      <c r="N455">
        <v>0</v>
      </c>
      <c r="O455">
        <v>871519.68</v>
      </c>
    </row>
    <row r="456" spans="1:15" hidden="1" x14ac:dyDescent="0.25">
      <c r="A456">
        <v>202002788</v>
      </c>
      <c r="B456" s="1" t="s">
        <v>25</v>
      </c>
      <c r="C456" s="1" t="s">
        <v>92</v>
      </c>
      <c r="D456" s="1" t="s">
        <v>167</v>
      </c>
      <c r="E456" s="1" t="s">
        <v>169</v>
      </c>
      <c r="F456" s="1" t="s">
        <v>170</v>
      </c>
      <c r="G456">
        <v>106</v>
      </c>
      <c r="H456">
        <v>24</v>
      </c>
      <c r="I456">
        <v>86318.84</v>
      </c>
      <c r="J456">
        <v>2071652.16</v>
      </c>
      <c r="K456" s="1" t="s">
        <v>467</v>
      </c>
      <c r="L456">
        <v>0</v>
      </c>
      <c r="M456">
        <v>0</v>
      </c>
      <c r="N456">
        <v>0</v>
      </c>
      <c r="O456">
        <v>2071652.16</v>
      </c>
    </row>
    <row r="457" spans="1:15" hidden="1" x14ac:dyDescent="0.25">
      <c r="A457">
        <v>202002788</v>
      </c>
      <c r="B457" s="1" t="s">
        <v>25</v>
      </c>
      <c r="C457" s="1" t="s">
        <v>92</v>
      </c>
      <c r="D457" s="1" t="s">
        <v>167</v>
      </c>
      <c r="E457" s="1" t="s">
        <v>169</v>
      </c>
      <c r="F457" s="1" t="s">
        <v>170</v>
      </c>
      <c r="G457">
        <v>22287</v>
      </c>
      <c r="H457">
        <v>10</v>
      </c>
      <c r="I457">
        <v>0</v>
      </c>
      <c r="J457">
        <v>0</v>
      </c>
      <c r="K457" s="1" t="s">
        <v>468</v>
      </c>
      <c r="L457">
        <v>16</v>
      </c>
      <c r="M457">
        <v>0</v>
      </c>
      <c r="N457">
        <v>0</v>
      </c>
      <c r="O457">
        <v>0</v>
      </c>
    </row>
    <row r="458" spans="1:15" hidden="1" x14ac:dyDescent="0.25">
      <c r="A458">
        <v>202002789</v>
      </c>
      <c r="B458" s="1" t="s">
        <v>25</v>
      </c>
      <c r="C458" s="1" t="s">
        <v>93</v>
      </c>
      <c r="D458" s="1" t="s">
        <v>167</v>
      </c>
      <c r="E458" s="1" t="s">
        <v>169</v>
      </c>
      <c r="F458" s="1" t="s">
        <v>171</v>
      </c>
      <c r="G458">
        <v>4911</v>
      </c>
      <c r="H458">
        <v>150</v>
      </c>
      <c r="I458">
        <v>53855.78</v>
      </c>
      <c r="J458">
        <v>8078367</v>
      </c>
      <c r="K458" s="1" t="s">
        <v>469</v>
      </c>
      <c r="L458">
        <v>0</v>
      </c>
      <c r="M458">
        <v>0</v>
      </c>
      <c r="N458">
        <v>0</v>
      </c>
      <c r="O458">
        <v>8078367</v>
      </c>
    </row>
    <row r="459" spans="1:15" hidden="1" x14ac:dyDescent="0.25">
      <c r="A459">
        <v>202002789</v>
      </c>
      <c r="B459" s="1" t="s">
        <v>25</v>
      </c>
      <c r="C459" s="1" t="s">
        <v>93</v>
      </c>
      <c r="D459" s="1" t="s">
        <v>167</v>
      </c>
      <c r="E459" s="1" t="s">
        <v>169</v>
      </c>
      <c r="F459" s="1" t="s">
        <v>171</v>
      </c>
      <c r="G459">
        <v>4912</v>
      </c>
      <c r="H459">
        <v>96</v>
      </c>
      <c r="I459">
        <v>26927.86</v>
      </c>
      <c r="J459">
        <v>2585074.56</v>
      </c>
      <c r="K459" s="1" t="s">
        <v>278</v>
      </c>
      <c r="L459">
        <v>0</v>
      </c>
      <c r="M459">
        <v>0</v>
      </c>
      <c r="N459">
        <v>0</v>
      </c>
      <c r="O459">
        <v>2585074.56</v>
      </c>
    </row>
    <row r="460" spans="1:15" hidden="1" x14ac:dyDescent="0.25">
      <c r="A460">
        <v>202002789</v>
      </c>
      <c r="B460" s="1" t="s">
        <v>25</v>
      </c>
      <c r="C460" s="1" t="s">
        <v>93</v>
      </c>
      <c r="D460" s="1" t="s">
        <v>167</v>
      </c>
      <c r="E460" s="1" t="s">
        <v>169</v>
      </c>
      <c r="F460" s="1" t="s">
        <v>171</v>
      </c>
      <c r="G460">
        <v>4914</v>
      </c>
      <c r="H460">
        <v>100</v>
      </c>
      <c r="I460">
        <v>45777.39</v>
      </c>
      <c r="J460">
        <v>4577739</v>
      </c>
      <c r="K460" s="1" t="s">
        <v>470</v>
      </c>
      <c r="L460">
        <v>0</v>
      </c>
      <c r="M460">
        <v>0</v>
      </c>
      <c r="N460">
        <v>0</v>
      </c>
      <c r="O460">
        <v>4577739</v>
      </c>
    </row>
    <row r="461" spans="1:15" hidden="1" x14ac:dyDescent="0.25">
      <c r="A461">
        <v>202002789</v>
      </c>
      <c r="B461" s="1" t="s">
        <v>25</v>
      </c>
      <c r="C461" s="1" t="s">
        <v>93</v>
      </c>
      <c r="D461" s="1" t="s">
        <v>167</v>
      </c>
      <c r="E461" s="1" t="s">
        <v>169</v>
      </c>
      <c r="F461" s="1" t="s">
        <v>171</v>
      </c>
      <c r="G461">
        <v>4915</v>
      </c>
      <c r="H461">
        <v>96</v>
      </c>
      <c r="I461">
        <v>22888.74</v>
      </c>
      <c r="J461">
        <v>2197319.04</v>
      </c>
      <c r="K461" s="1" t="s">
        <v>471</v>
      </c>
      <c r="L461">
        <v>0</v>
      </c>
      <c r="M461">
        <v>0</v>
      </c>
      <c r="N461">
        <v>0</v>
      </c>
      <c r="O461">
        <v>2197319.04</v>
      </c>
    </row>
    <row r="462" spans="1:15" hidden="1" x14ac:dyDescent="0.25">
      <c r="A462">
        <v>202002789</v>
      </c>
      <c r="B462" s="1" t="s">
        <v>25</v>
      </c>
      <c r="C462" s="1" t="s">
        <v>93</v>
      </c>
      <c r="D462" s="1" t="s">
        <v>167</v>
      </c>
      <c r="E462" s="1" t="s">
        <v>169</v>
      </c>
      <c r="F462" s="1" t="s">
        <v>171</v>
      </c>
      <c r="G462">
        <v>12702</v>
      </c>
      <c r="H462">
        <v>250</v>
      </c>
      <c r="I462">
        <v>0</v>
      </c>
      <c r="J462">
        <v>0</v>
      </c>
      <c r="K462" s="1" t="s">
        <v>276</v>
      </c>
      <c r="L462">
        <v>0</v>
      </c>
      <c r="M462">
        <v>0</v>
      </c>
      <c r="N462">
        <v>0</v>
      </c>
      <c r="O462">
        <v>0</v>
      </c>
    </row>
    <row r="463" spans="1:15" hidden="1" x14ac:dyDescent="0.25">
      <c r="A463">
        <v>202002789</v>
      </c>
      <c r="B463" s="1" t="s">
        <v>25</v>
      </c>
      <c r="C463" s="1" t="s">
        <v>93</v>
      </c>
      <c r="D463" s="1" t="s">
        <v>167</v>
      </c>
      <c r="E463" s="1" t="s">
        <v>169</v>
      </c>
      <c r="F463" s="1" t="s">
        <v>171</v>
      </c>
      <c r="G463">
        <v>12851</v>
      </c>
      <c r="H463">
        <v>250</v>
      </c>
      <c r="I463">
        <v>0</v>
      </c>
      <c r="J463">
        <v>0</v>
      </c>
      <c r="K463" s="1" t="s">
        <v>277</v>
      </c>
      <c r="L463">
        <v>0</v>
      </c>
      <c r="M463">
        <v>0</v>
      </c>
      <c r="N463">
        <v>0</v>
      </c>
      <c r="O463">
        <v>0</v>
      </c>
    </row>
    <row r="464" spans="1:15" hidden="1" x14ac:dyDescent="0.25">
      <c r="A464">
        <v>202002791</v>
      </c>
      <c r="B464" s="1" t="s">
        <v>25</v>
      </c>
      <c r="C464" s="1" t="s">
        <v>94</v>
      </c>
      <c r="D464" s="1" t="s">
        <v>167</v>
      </c>
      <c r="E464" s="1" t="s">
        <v>169</v>
      </c>
      <c r="F464" s="1" t="s">
        <v>171</v>
      </c>
      <c r="G464">
        <v>418</v>
      </c>
      <c r="H464">
        <v>20</v>
      </c>
      <c r="I464">
        <v>0</v>
      </c>
      <c r="J464">
        <v>0</v>
      </c>
      <c r="K464" s="1" t="s">
        <v>252</v>
      </c>
      <c r="L464">
        <v>16</v>
      </c>
      <c r="M464">
        <v>0</v>
      </c>
      <c r="N464">
        <v>0</v>
      </c>
      <c r="O464">
        <v>0</v>
      </c>
    </row>
    <row r="465" spans="1:15" hidden="1" x14ac:dyDescent="0.25">
      <c r="A465">
        <v>202002791</v>
      </c>
      <c r="B465" s="1" t="s">
        <v>25</v>
      </c>
      <c r="C465" s="1" t="s">
        <v>94</v>
      </c>
      <c r="D465" s="1" t="s">
        <v>167</v>
      </c>
      <c r="E465" s="1" t="s">
        <v>169</v>
      </c>
      <c r="F465" s="1" t="s">
        <v>171</v>
      </c>
      <c r="G465">
        <v>4781</v>
      </c>
      <c r="H465">
        <v>20</v>
      </c>
      <c r="I465">
        <v>0</v>
      </c>
      <c r="J465">
        <v>0</v>
      </c>
      <c r="K465" s="1" t="s">
        <v>247</v>
      </c>
      <c r="L465">
        <v>16</v>
      </c>
      <c r="M465">
        <v>0</v>
      </c>
      <c r="N465">
        <v>0</v>
      </c>
      <c r="O465">
        <v>0</v>
      </c>
    </row>
    <row r="466" spans="1:15" hidden="1" x14ac:dyDescent="0.25">
      <c r="A466">
        <v>202002793</v>
      </c>
      <c r="B466" s="1" t="s">
        <v>25</v>
      </c>
      <c r="C466" s="1" t="s">
        <v>95</v>
      </c>
      <c r="D466" s="1" t="s">
        <v>167</v>
      </c>
      <c r="E466" s="1" t="s">
        <v>169</v>
      </c>
      <c r="F466" s="1" t="s">
        <v>172</v>
      </c>
      <c r="G466">
        <v>2022</v>
      </c>
      <c r="H466">
        <v>42</v>
      </c>
      <c r="I466">
        <v>15.1</v>
      </c>
      <c r="J466">
        <v>634.20000000000005</v>
      </c>
      <c r="K466" s="1" t="s">
        <v>253</v>
      </c>
      <c r="L466">
        <v>0</v>
      </c>
      <c r="M466">
        <v>0</v>
      </c>
      <c r="N466">
        <v>0</v>
      </c>
      <c r="O466">
        <v>634.20000000000005</v>
      </c>
    </row>
    <row r="467" spans="1:15" hidden="1" x14ac:dyDescent="0.25">
      <c r="A467">
        <v>202002790</v>
      </c>
      <c r="B467" s="1" t="s">
        <v>25</v>
      </c>
      <c r="C467" s="1" t="s">
        <v>96</v>
      </c>
      <c r="D467" s="1" t="s">
        <v>168</v>
      </c>
      <c r="E467" s="1" t="s">
        <v>169</v>
      </c>
      <c r="F467" s="1" t="s">
        <v>171</v>
      </c>
      <c r="G467">
        <v>11959</v>
      </c>
      <c r="H467">
        <v>8</v>
      </c>
      <c r="I467">
        <v>0</v>
      </c>
      <c r="J467">
        <v>0</v>
      </c>
      <c r="K467" s="1" t="s">
        <v>472</v>
      </c>
      <c r="L467">
        <v>16</v>
      </c>
      <c r="M467">
        <v>0</v>
      </c>
      <c r="N467">
        <v>0</v>
      </c>
      <c r="O467">
        <v>0</v>
      </c>
    </row>
    <row r="468" spans="1:15" hidden="1" x14ac:dyDescent="0.25">
      <c r="A468">
        <v>202002790</v>
      </c>
      <c r="B468" s="1" t="s">
        <v>25</v>
      </c>
      <c r="C468" s="1" t="s">
        <v>96</v>
      </c>
      <c r="D468" s="1" t="s">
        <v>168</v>
      </c>
      <c r="E468" s="1" t="s">
        <v>169</v>
      </c>
      <c r="F468" s="1" t="s">
        <v>171</v>
      </c>
      <c r="G468">
        <v>11960</v>
      </c>
      <c r="H468">
        <v>4</v>
      </c>
      <c r="I468">
        <v>0</v>
      </c>
      <c r="J468">
        <v>0</v>
      </c>
      <c r="K468" s="1" t="s">
        <v>473</v>
      </c>
      <c r="L468">
        <v>16</v>
      </c>
      <c r="M468">
        <v>0</v>
      </c>
      <c r="N468">
        <v>0</v>
      </c>
      <c r="O468">
        <v>0</v>
      </c>
    </row>
    <row r="469" spans="1:15" hidden="1" x14ac:dyDescent="0.25">
      <c r="A469">
        <v>202002792</v>
      </c>
      <c r="B469" s="1" t="s">
        <v>25</v>
      </c>
      <c r="C469" s="1" t="s">
        <v>91</v>
      </c>
      <c r="D469" s="1" t="s">
        <v>168</v>
      </c>
      <c r="E469" s="1" t="s">
        <v>169</v>
      </c>
      <c r="F469" s="1" t="s">
        <v>171</v>
      </c>
      <c r="G469">
        <v>3584</v>
      </c>
      <c r="H469">
        <v>4</v>
      </c>
      <c r="I469">
        <v>760.96</v>
      </c>
      <c r="J469">
        <v>3043.84</v>
      </c>
      <c r="K469" s="1" t="s">
        <v>256</v>
      </c>
      <c r="L469">
        <v>16</v>
      </c>
      <c r="M469">
        <v>0</v>
      </c>
      <c r="N469">
        <v>0</v>
      </c>
      <c r="O469">
        <v>3043.84</v>
      </c>
    </row>
    <row r="470" spans="1:15" hidden="1" x14ac:dyDescent="0.25">
      <c r="A470">
        <v>202002794</v>
      </c>
      <c r="B470" s="1" t="s">
        <v>26</v>
      </c>
      <c r="C470" s="1" t="s">
        <v>97</v>
      </c>
      <c r="D470" s="1" t="s">
        <v>167</v>
      </c>
      <c r="E470" s="1" t="s">
        <v>169</v>
      </c>
      <c r="F470" s="1" t="s">
        <v>171</v>
      </c>
      <c r="G470">
        <v>4389</v>
      </c>
      <c r="H470">
        <v>15</v>
      </c>
      <c r="I470">
        <v>5.49</v>
      </c>
      <c r="J470">
        <v>82.35</v>
      </c>
      <c r="K470" s="1" t="s">
        <v>250</v>
      </c>
      <c r="L470">
        <v>16</v>
      </c>
      <c r="M470">
        <v>0</v>
      </c>
      <c r="N470">
        <v>0</v>
      </c>
      <c r="O470">
        <v>82.35</v>
      </c>
    </row>
    <row r="471" spans="1:15" hidden="1" x14ac:dyDescent="0.25">
      <c r="A471">
        <v>202002794</v>
      </c>
      <c r="B471" s="1" t="s">
        <v>26</v>
      </c>
      <c r="C471" s="1" t="s">
        <v>97</v>
      </c>
      <c r="D471" s="1" t="s">
        <v>167</v>
      </c>
      <c r="E471" s="1" t="s">
        <v>169</v>
      </c>
      <c r="F471" s="1" t="s">
        <v>171</v>
      </c>
      <c r="G471">
        <v>418</v>
      </c>
      <c r="H471">
        <v>60</v>
      </c>
      <c r="I471">
        <v>0</v>
      </c>
      <c r="J471">
        <v>0</v>
      </c>
      <c r="K471" s="1" t="s">
        <v>252</v>
      </c>
      <c r="L471">
        <v>16</v>
      </c>
      <c r="M471">
        <v>0</v>
      </c>
      <c r="N471">
        <v>0</v>
      </c>
      <c r="O471">
        <v>0</v>
      </c>
    </row>
    <row r="472" spans="1:15" hidden="1" x14ac:dyDescent="0.25">
      <c r="A472">
        <v>202002794</v>
      </c>
      <c r="B472" s="1" t="s">
        <v>26</v>
      </c>
      <c r="C472" s="1" t="s">
        <v>97</v>
      </c>
      <c r="D472" s="1" t="s">
        <v>167</v>
      </c>
      <c r="E472" s="1" t="s">
        <v>169</v>
      </c>
      <c r="F472" s="1" t="s">
        <v>171</v>
      </c>
      <c r="G472">
        <v>4781</v>
      </c>
      <c r="H472">
        <v>60</v>
      </c>
      <c r="I472">
        <v>0</v>
      </c>
      <c r="J472">
        <v>0</v>
      </c>
      <c r="K472" s="1" t="s">
        <v>247</v>
      </c>
      <c r="L472">
        <v>16</v>
      </c>
      <c r="M472">
        <v>0</v>
      </c>
      <c r="N472">
        <v>0</v>
      </c>
      <c r="O472">
        <v>0</v>
      </c>
    </row>
    <row r="473" spans="1:15" hidden="1" x14ac:dyDescent="0.25">
      <c r="A473">
        <v>202002794</v>
      </c>
      <c r="B473" s="1" t="s">
        <v>26</v>
      </c>
      <c r="C473" s="1" t="s">
        <v>97</v>
      </c>
      <c r="D473" s="1" t="s">
        <v>167</v>
      </c>
      <c r="E473" s="1" t="s">
        <v>169</v>
      </c>
      <c r="F473" s="1" t="s">
        <v>171</v>
      </c>
      <c r="G473">
        <v>4598</v>
      </c>
      <c r="H473">
        <v>50</v>
      </c>
      <c r="I473">
        <v>0</v>
      </c>
      <c r="J473">
        <v>0</v>
      </c>
      <c r="K473" s="1" t="s">
        <v>246</v>
      </c>
      <c r="L473">
        <v>0</v>
      </c>
      <c r="M473">
        <v>0</v>
      </c>
      <c r="N473">
        <v>0</v>
      </c>
      <c r="O473">
        <v>0</v>
      </c>
    </row>
    <row r="474" spans="1:15" hidden="1" x14ac:dyDescent="0.25">
      <c r="A474">
        <v>202002794</v>
      </c>
      <c r="B474" s="1" t="s">
        <v>26</v>
      </c>
      <c r="C474" s="1" t="s">
        <v>97</v>
      </c>
      <c r="D474" s="1" t="s">
        <v>167</v>
      </c>
      <c r="E474" s="1" t="s">
        <v>169</v>
      </c>
      <c r="F474" s="1" t="s">
        <v>171</v>
      </c>
      <c r="G474">
        <v>473</v>
      </c>
      <c r="H474">
        <v>2</v>
      </c>
      <c r="I474">
        <v>9301.5</v>
      </c>
      <c r="J474">
        <v>18603</v>
      </c>
      <c r="K474" s="1" t="s">
        <v>248</v>
      </c>
      <c r="L474">
        <v>16</v>
      </c>
      <c r="M474">
        <v>0</v>
      </c>
      <c r="N474">
        <v>0</v>
      </c>
      <c r="O474">
        <v>18603</v>
      </c>
    </row>
    <row r="475" spans="1:15" hidden="1" x14ac:dyDescent="0.25">
      <c r="A475">
        <v>202002794</v>
      </c>
      <c r="B475" s="1" t="s">
        <v>26</v>
      </c>
      <c r="C475" s="1" t="s">
        <v>97</v>
      </c>
      <c r="D475" s="1" t="s">
        <v>167</v>
      </c>
      <c r="E475" s="1" t="s">
        <v>169</v>
      </c>
      <c r="F475" s="1" t="s">
        <v>171</v>
      </c>
      <c r="G475">
        <v>13677</v>
      </c>
      <c r="H475">
        <v>10</v>
      </c>
      <c r="I475">
        <v>3.67</v>
      </c>
      <c r="J475">
        <v>36.700000000000003</v>
      </c>
      <c r="K475" s="1" t="s">
        <v>249</v>
      </c>
      <c r="L475">
        <v>16</v>
      </c>
      <c r="M475">
        <v>0</v>
      </c>
      <c r="N475">
        <v>0</v>
      </c>
      <c r="O475">
        <v>36.700000000000003</v>
      </c>
    </row>
    <row r="476" spans="1:15" hidden="1" x14ac:dyDescent="0.25">
      <c r="A476">
        <v>202002796</v>
      </c>
      <c r="B476" s="1" t="s">
        <v>26</v>
      </c>
      <c r="C476" s="1" t="s">
        <v>98</v>
      </c>
      <c r="D476" s="1" t="s">
        <v>167</v>
      </c>
      <c r="E476" s="1" t="s">
        <v>169</v>
      </c>
      <c r="F476" s="1" t="s">
        <v>170</v>
      </c>
      <c r="G476">
        <v>5848</v>
      </c>
      <c r="H476">
        <v>72</v>
      </c>
      <c r="I476">
        <v>0</v>
      </c>
      <c r="J476">
        <v>0</v>
      </c>
      <c r="K476" s="1" t="s">
        <v>474</v>
      </c>
      <c r="L476">
        <v>0</v>
      </c>
      <c r="M476">
        <v>0</v>
      </c>
      <c r="N476">
        <v>0</v>
      </c>
      <c r="O476">
        <v>0</v>
      </c>
    </row>
    <row r="477" spans="1:15" hidden="1" x14ac:dyDescent="0.25">
      <c r="A477">
        <v>202002795</v>
      </c>
      <c r="B477" s="1" t="s">
        <v>26</v>
      </c>
      <c r="C477" s="1" t="s">
        <v>99</v>
      </c>
      <c r="D477" s="1" t="s">
        <v>168</v>
      </c>
      <c r="E477" s="1" t="s">
        <v>169</v>
      </c>
      <c r="F477" s="1" t="s">
        <v>171</v>
      </c>
      <c r="G477">
        <v>4173</v>
      </c>
      <c r="H477">
        <v>1</v>
      </c>
      <c r="I477">
        <v>0.28999999999999998</v>
      </c>
      <c r="J477">
        <v>0.28999999999999998</v>
      </c>
      <c r="K477" s="1" t="s">
        <v>255</v>
      </c>
      <c r="L477">
        <v>16</v>
      </c>
      <c r="M477">
        <v>0</v>
      </c>
      <c r="N477">
        <v>0</v>
      </c>
      <c r="O477">
        <v>0.28999999999999998</v>
      </c>
    </row>
    <row r="478" spans="1:15" hidden="1" x14ac:dyDescent="0.25">
      <c r="A478">
        <v>202002797</v>
      </c>
      <c r="B478" s="1" t="s">
        <v>27</v>
      </c>
      <c r="C478" s="1" t="s">
        <v>100</v>
      </c>
      <c r="D478" s="1" t="s">
        <v>167</v>
      </c>
      <c r="E478" s="1" t="s">
        <v>169</v>
      </c>
      <c r="F478" s="1" t="s">
        <v>171</v>
      </c>
      <c r="G478">
        <v>12702</v>
      </c>
      <c r="H478">
        <v>250</v>
      </c>
      <c r="I478">
        <v>0</v>
      </c>
      <c r="J478">
        <v>0</v>
      </c>
      <c r="K478" s="1" t="s">
        <v>276</v>
      </c>
      <c r="L478">
        <v>0</v>
      </c>
      <c r="M478">
        <v>0</v>
      </c>
      <c r="N478">
        <v>0</v>
      </c>
      <c r="O478">
        <v>0</v>
      </c>
    </row>
    <row r="479" spans="1:15" hidden="1" x14ac:dyDescent="0.25">
      <c r="A479">
        <v>202002797</v>
      </c>
      <c r="B479" s="1" t="s">
        <v>27</v>
      </c>
      <c r="C479" s="1" t="s">
        <v>100</v>
      </c>
      <c r="D479" s="1" t="s">
        <v>167</v>
      </c>
      <c r="E479" s="1" t="s">
        <v>169</v>
      </c>
      <c r="F479" s="1" t="s">
        <v>171</v>
      </c>
      <c r="G479">
        <v>12851</v>
      </c>
      <c r="H479">
        <v>150</v>
      </c>
      <c r="I479">
        <v>0</v>
      </c>
      <c r="J479">
        <v>0</v>
      </c>
      <c r="K479" s="1" t="s">
        <v>277</v>
      </c>
      <c r="L479">
        <v>0</v>
      </c>
      <c r="M479">
        <v>0</v>
      </c>
      <c r="N479">
        <v>0</v>
      </c>
      <c r="O479">
        <v>0</v>
      </c>
    </row>
    <row r="480" spans="1:15" hidden="1" x14ac:dyDescent="0.25">
      <c r="A480">
        <v>202002798</v>
      </c>
      <c r="B480" s="1" t="s">
        <v>27</v>
      </c>
      <c r="C480" s="1" t="s">
        <v>101</v>
      </c>
      <c r="D480" s="1" t="s">
        <v>167</v>
      </c>
      <c r="E480" s="1" t="s">
        <v>169</v>
      </c>
      <c r="F480" s="1" t="s">
        <v>171</v>
      </c>
      <c r="G480">
        <v>4389</v>
      </c>
      <c r="H480">
        <v>10</v>
      </c>
      <c r="I480">
        <v>5.49</v>
      </c>
      <c r="J480">
        <v>54.9</v>
      </c>
      <c r="K480" s="1" t="s">
        <v>250</v>
      </c>
      <c r="L480">
        <v>16</v>
      </c>
      <c r="M480">
        <v>0</v>
      </c>
      <c r="N480">
        <v>0</v>
      </c>
      <c r="O480">
        <v>54.9</v>
      </c>
    </row>
    <row r="481" spans="1:15" hidden="1" x14ac:dyDescent="0.25">
      <c r="A481">
        <v>202002798</v>
      </c>
      <c r="B481" s="1" t="s">
        <v>27</v>
      </c>
      <c r="C481" s="1" t="s">
        <v>101</v>
      </c>
      <c r="D481" s="1" t="s">
        <v>167</v>
      </c>
      <c r="E481" s="1" t="s">
        <v>169</v>
      </c>
      <c r="F481" s="1" t="s">
        <v>171</v>
      </c>
      <c r="G481">
        <v>418</v>
      </c>
      <c r="H481">
        <v>20</v>
      </c>
      <c r="I481">
        <v>0</v>
      </c>
      <c r="J481">
        <v>0</v>
      </c>
      <c r="K481" s="1" t="s">
        <v>252</v>
      </c>
      <c r="L481">
        <v>16</v>
      </c>
      <c r="M481">
        <v>0</v>
      </c>
      <c r="N481">
        <v>0</v>
      </c>
      <c r="O481">
        <v>0</v>
      </c>
    </row>
    <row r="482" spans="1:15" hidden="1" x14ac:dyDescent="0.25">
      <c r="A482">
        <v>202002799</v>
      </c>
      <c r="B482" s="1" t="s">
        <v>27</v>
      </c>
      <c r="C482" s="1" t="s">
        <v>102</v>
      </c>
      <c r="D482" s="1" t="s">
        <v>167</v>
      </c>
      <c r="E482" s="1" t="s">
        <v>169</v>
      </c>
      <c r="F482" s="1" t="s">
        <v>170</v>
      </c>
      <c r="G482">
        <v>1850</v>
      </c>
      <c r="H482">
        <v>13.2</v>
      </c>
      <c r="I482">
        <v>0</v>
      </c>
      <c r="J482">
        <v>0</v>
      </c>
      <c r="K482" s="1" t="s">
        <v>195</v>
      </c>
      <c r="L482">
        <v>0</v>
      </c>
      <c r="M482">
        <v>0</v>
      </c>
      <c r="N482">
        <v>0</v>
      </c>
      <c r="O482">
        <v>0</v>
      </c>
    </row>
    <row r="483" spans="1:15" hidden="1" x14ac:dyDescent="0.25">
      <c r="A483">
        <v>202002799</v>
      </c>
      <c r="B483" s="1" t="s">
        <v>27</v>
      </c>
      <c r="C483" s="1" t="s">
        <v>102</v>
      </c>
      <c r="D483" s="1" t="s">
        <v>167</v>
      </c>
      <c r="E483" s="1" t="s">
        <v>169</v>
      </c>
      <c r="F483" s="1" t="s">
        <v>170</v>
      </c>
      <c r="G483">
        <v>1851</v>
      </c>
      <c r="H483">
        <v>8</v>
      </c>
      <c r="I483">
        <v>0</v>
      </c>
      <c r="J483">
        <v>0</v>
      </c>
      <c r="K483" s="1" t="s">
        <v>386</v>
      </c>
      <c r="L483">
        <v>0</v>
      </c>
      <c r="M483">
        <v>0</v>
      </c>
      <c r="N483">
        <v>0</v>
      </c>
      <c r="O483">
        <v>0</v>
      </c>
    </row>
    <row r="484" spans="1:15" hidden="1" x14ac:dyDescent="0.25">
      <c r="A484">
        <v>202002799</v>
      </c>
      <c r="B484" s="1" t="s">
        <v>27</v>
      </c>
      <c r="C484" s="1" t="s">
        <v>102</v>
      </c>
      <c r="D484" s="1" t="s">
        <v>167</v>
      </c>
      <c r="E484" s="1" t="s">
        <v>169</v>
      </c>
      <c r="F484" s="1" t="s">
        <v>170</v>
      </c>
      <c r="G484">
        <v>1937</v>
      </c>
      <c r="H484">
        <v>10</v>
      </c>
      <c r="I484">
        <v>980986.04</v>
      </c>
      <c r="J484">
        <v>9809860.4000000004</v>
      </c>
      <c r="K484" s="1" t="s">
        <v>257</v>
      </c>
      <c r="L484">
        <v>0</v>
      </c>
      <c r="M484">
        <v>0</v>
      </c>
      <c r="N484">
        <v>0</v>
      </c>
      <c r="O484">
        <v>9809860.4000000004</v>
      </c>
    </row>
    <row r="485" spans="1:15" hidden="1" x14ac:dyDescent="0.25">
      <c r="A485">
        <v>202002799</v>
      </c>
      <c r="B485" s="1" t="s">
        <v>27</v>
      </c>
      <c r="C485" s="1" t="s">
        <v>102</v>
      </c>
      <c r="D485" s="1" t="s">
        <v>167</v>
      </c>
      <c r="E485" s="1" t="s">
        <v>169</v>
      </c>
      <c r="F485" s="1" t="s">
        <v>170</v>
      </c>
      <c r="G485">
        <v>1916</v>
      </c>
      <c r="H485">
        <v>3.2</v>
      </c>
      <c r="I485">
        <v>0</v>
      </c>
      <c r="J485">
        <v>0</v>
      </c>
      <c r="K485" s="1" t="s">
        <v>475</v>
      </c>
      <c r="L485">
        <v>16</v>
      </c>
      <c r="M485">
        <v>0</v>
      </c>
      <c r="N485">
        <v>0</v>
      </c>
      <c r="O485">
        <v>0</v>
      </c>
    </row>
    <row r="486" spans="1:15" hidden="1" x14ac:dyDescent="0.25">
      <c r="A486">
        <v>202002799</v>
      </c>
      <c r="B486" s="1" t="s">
        <v>27</v>
      </c>
      <c r="C486" s="1" t="s">
        <v>102</v>
      </c>
      <c r="D486" s="1" t="s">
        <v>167</v>
      </c>
      <c r="E486" s="1" t="s">
        <v>169</v>
      </c>
      <c r="F486" s="1" t="s">
        <v>170</v>
      </c>
      <c r="G486">
        <v>1906</v>
      </c>
      <c r="H486">
        <v>5</v>
      </c>
      <c r="I486">
        <v>1073250</v>
      </c>
      <c r="J486">
        <v>5366250</v>
      </c>
      <c r="K486" s="1" t="s">
        <v>198</v>
      </c>
      <c r="L486">
        <v>16</v>
      </c>
      <c r="M486">
        <v>0</v>
      </c>
      <c r="N486">
        <v>0</v>
      </c>
      <c r="O486">
        <v>5366250</v>
      </c>
    </row>
    <row r="487" spans="1:15" hidden="1" x14ac:dyDescent="0.25">
      <c r="A487">
        <v>202002799</v>
      </c>
      <c r="B487" s="1" t="s">
        <v>27</v>
      </c>
      <c r="C487" s="1" t="s">
        <v>102</v>
      </c>
      <c r="D487" s="1" t="s">
        <v>167</v>
      </c>
      <c r="E487" s="1" t="s">
        <v>169</v>
      </c>
      <c r="F487" s="1" t="s">
        <v>170</v>
      </c>
      <c r="G487">
        <v>1987</v>
      </c>
      <c r="H487">
        <v>24</v>
      </c>
      <c r="I487">
        <v>0</v>
      </c>
      <c r="J487">
        <v>0</v>
      </c>
      <c r="K487" s="1" t="s">
        <v>193</v>
      </c>
      <c r="L487">
        <v>0</v>
      </c>
      <c r="M487">
        <v>0</v>
      </c>
      <c r="N487">
        <v>0</v>
      </c>
      <c r="O487">
        <v>0</v>
      </c>
    </row>
    <row r="488" spans="1:15" hidden="1" x14ac:dyDescent="0.25">
      <c r="A488">
        <v>202002799</v>
      </c>
      <c r="B488" s="1" t="s">
        <v>27</v>
      </c>
      <c r="C488" s="1" t="s">
        <v>102</v>
      </c>
      <c r="D488" s="1" t="s">
        <v>167</v>
      </c>
      <c r="E488" s="1" t="s">
        <v>169</v>
      </c>
      <c r="F488" s="1" t="s">
        <v>170</v>
      </c>
      <c r="G488">
        <v>5148</v>
      </c>
      <c r="H488">
        <v>25.8</v>
      </c>
      <c r="I488">
        <v>8.73</v>
      </c>
      <c r="J488">
        <v>225.23400000000001</v>
      </c>
      <c r="K488" s="1" t="s">
        <v>190</v>
      </c>
      <c r="L488">
        <v>0</v>
      </c>
      <c r="M488">
        <v>0</v>
      </c>
      <c r="N488">
        <v>0</v>
      </c>
      <c r="O488">
        <v>225.23400000000001</v>
      </c>
    </row>
    <row r="489" spans="1:15" hidden="1" x14ac:dyDescent="0.25">
      <c r="A489">
        <v>202002799</v>
      </c>
      <c r="B489" s="1" t="s">
        <v>27</v>
      </c>
      <c r="C489" s="1" t="s">
        <v>102</v>
      </c>
      <c r="D489" s="1" t="s">
        <v>167</v>
      </c>
      <c r="E489" s="1" t="s">
        <v>169</v>
      </c>
      <c r="F489" s="1" t="s">
        <v>170</v>
      </c>
      <c r="G489">
        <v>5149</v>
      </c>
      <c r="H489">
        <v>31.4</v>
      </c>
      <c r="I489">
        <v>702436.16</v>
      </c>
      <c r="J489">
        <v>22056495.423999999</v>
      </c>
      <c r="K489" s="1" t="s">
        <v>189</v>
      </c>
      <c r="L489">
        <v>0</v>
      </c>
      <c r="M489">
        <v>0</v>
      </c>
      <c r="N489">
        <v>0</v>
      </c>
      <c r="O489">
        <v>22056495.423999999</v>
      </c>
    </row>
    <row r="490" spans="1:15" hidden="1" x14ac:dyDescent="0.25">
      <c r="A490">
        <v>202002799</v>
      </c>
      <c r="B490" s="1" t="s">
        <v>27</v>
      </c>
      <c r="C490" s="1" t="s">
        <v>102</v>
      </c>
      <c r="D490" s="1" t="s">
        <v>167</v>
      </c>
      <c r="E490" s="1" t="s">
        <v>169</v>
      </c>
      <c r="F490" s="1" t="s">
        <v>170</v>
      </c>
      <c r="G490">
        <v>2025</v>
      </c>
      <c r="H490">
        <v>43.2</v>
      </c>
      <c r="I490">
        <v>286.2</v>
      </c>
      <c r="J490">
        <v>12363.84</v>
      </c>
      <c r="K490" s="1" t="s">
        <v>392</v>
      </c>
      <c r="L490">
        <v>16</v>
      </c>
      <c r="M490">
        <v>0</v>
      </c>
      <c r="N490">
        <v>0</v>
      </c>
      <c r="O490">
        <v>12363.84</v>
      </c>
    </row>
    <row r="491" spans="1:15" hidden="1" x14ac:dyDescent="0.25">
      <c r="A491">
        <v>202002799</v>
      </c>
      <c r="B491" s="1" t="s">
        <v>27</v>
      </c>
      <c r="C491" s="1" t="s">
        <v>102</v>
      </c>
      <c r="D491" s="1" t="s">
        <v>167</v>
      </c>
      <c r="E491" s="1" t="s">
        <v>169</v>
      </c>
      <c r="F491" s="1" t="s">
        <v>170</v>
      </c>
      <c r="G491">
        <v>1973</v>
      </c>
      <c r="H491">
        <v>38.4</v>
      </c>
      <c r="I491">
        <v>42.36</v>
      </c>
      <c r="J491">
        <v>1626.624</v>
      </c>
      <c r="K491" s="1" t="s">
        <v>196</v>
      </c>
      <c r="L491">
        <v>0</v>
      </c>
      <c r="M491">
        <v>0</v>
      </c>
      <c r="N491">
        <v>0</v>
      </c>
      <c r="O491">
        <v>1626.624</v>
      </c>
    </row>
    <row r="492" spans="1:15" hidden="1" x14ac:dyDescent="0.25">
      <c r="A492">
        <v>202002799</v>
      </c>
      <c r="B492" s="1" t="s">
        <v>27</v>
      </c>
      <c r="C492" s="1" t="s">
        <v>102</v>
      </c>
      <c r="D492" s="1" t="s">
        <v>167</v>
      </c>
      <c r="E492" s="1" t="s">
        <v>169</v>
      </c>
      <c r="F492" s="1" t="s">
        <v>170</v>
      </c>
      <c r="G492">
        <v>1852</v>
      </c>
      <c r="H492">
        <v>84.8</v>
      </c>
      <c r="I492">
        <v>0</v>
      </c>
      <c r="J492">
        <v>0</v>
      </c>
      <c r="K492" s="1" t="s">
        <v>187</v>
      </c>
      <c r="L492">
        <v>0</v>
      </c>
      <c r="M492">
        <v>0</v>
      </c>
      <c r="N492">
        <v>0</v>
      </c>
      <c r="O492">
        <v>0</v>
      </c>
    </row>
    <row r="493" spans="1:15" hidden="1" x14ac:dyDescent="0.25">
      <c r="A493">
        <v>202002800</v>
      </c>
      <c r="B493" s="1" t="s">
        <v>27</v>
      </c>
      <c r="C493" s="1" t="s">
        <v>103</v>
      </c>
      <c r="D493" s="1" t="s">
        <v>167</v>
      </c>
      <c r="E493" s="1" t="s">
        <v>169</v>
      </c>
      <c r="F493" s="1" t="s">
        <v>170</v>
      </c>
      <c r="G493">
        <v>1786</v>
      </c>
      <c r="H493">
        <v>106</v>
      </c>
      <c r="I493">
        <v>16.22</v>
      </c>
      <c r="J493">
        <v>1719.32</v>
      </c>
      <c r="K493" s="1" t="s">
        <v>201</v>
      </c>
      <c r="L493">
        <v>0</v>
      </c>
      <c r="M493">
        <v>0</v>
      </c>
      <c r="N493">
        <v>0</v>
      </c>
      <c r="O493">
        <v>1719.32</v>
      </c>
    </row>
    <row r="494" spans="1:15" hidden="1" x14ac:dyDescent="0.25">
      <c r="A494">
        <v>202002800</v>
      </c>
      <c r="B494" s="1" t="s">
        <v>27</v>
      </c>
      <c r="C494" s="1" t="s">
        <v>103</v>
      </c>
      <c r="D494" s="1" t="s">
        <v>167</v>
      </c>
      <c r="E494" s="1" t="s">
        <v>169</v>
      </c>
      <c r="F494" s="1" t="s">
        <v>170</v>
      </c>
      <c r="G494">
        <v>13678</v>
      </c>
      <c r="H494">
        <v>1.8</v>
      </c>
      <c r="I494">
        <v>22.61</v>
      </c>
      <c r="J494">
        <v>40.698</v>
      </c>
      <c r="K494" s="1" t="s">
        <v>476</v>
      </c>
      <c r="L494">
        <v>16</v>
      </c>
      <c r="M494">
        <v>0</v>
      </c>
      <c r="N494">
        <v>0</v>
      </c>
      <c r="O494">
        <v>40.698</v>
      </c>
    </row>
    <row r="495" spans="1:15" hidden="1" x14ac:dyDescent="0.25">
      <c r="A495">
        <v>202002800</v>
      </c>
      <c r="B495" s="1" t="s">
        <v>27</v>
      </c>
      <c r="C495" s="1" t="s">
        <v>103</v>
      </c>
      <c r="D495" s="1" t="s">
        <v>167</v>
      </c>
      <c r="E495" s="1" t="s">
        <v>169</v>
      </c>
      <c r="F495" s="1" t="s">
        <v>170</v>
      </c>
      <c r="G495">
        <v>5380</v>
      </c>
      <c r="H495">
        <v>1.6</v>
      </c>
      <c r="I495">
        <v>1232575.68</v>
      </c>
      <c r="J495">
        <v>1972121.088</v>
      </c>
      <c r="K495" s="1" t="s">
        <v>477</v>
      </c>
      <c r="L495">
        <v>16</v>
      </c>
      <c r="M495">
        <v>0</v>
      </c>
      <c r="N495">
        <v>0</v>
      </c>
      <c r="O495">
        <v>1972121.088</v>
      </c>
    </row>
    <row r="496" spans="1:15" hidden="1" x14ac:dyDescent="0.25">
      <c r="A496">
        <v>202002800</v>
      </c>
      <c r="B496" s="1" t="s">
        <v>27</v>
      </c>
      <c r="C496" s="1" t="s">
        <v>103</v>
      </c>
      <c r="D496" s="1" t="s">
        <v>167</v>
      </c>
      <c r="E496" s="1" t="s">
        <v>169</v>
      </c>
      <c r="F496" s="1" t="s">
        <v>170</v>
      </c>
      <c r="G496">
        <v>1985</v>
      </c>
      <c r="H496">
        <v>6.2</v>
      </c>
      <c r="I496">
        <v>302.13</v>
      </c>
      <c r="J496">
        <v>1873.2059999999999</v>
      </c>
      <c r="K496" s="1" t="s">
        <v>478</v>
      </c>
      <c r="L496">
        <v>16</v>
      </c>
      <c r="M496">
        <v>0</v>
      </c>
      <c r="N496">
        <v>0</v>
      </c>
      <c r="O496">
        <v>1873.2059999999999</v>
      </c>
    </row>
    <row r="497" spans="1:15" hidden="1" x14ac:dyDescent="0.25">
      <c r="A497">
        <v>202002800</v>
      </c>
      <c r="B497" s="1" t="s">
        <v>27</v>
      </c>
      <c r="C497" s="1" t="s">
        <v>103</v>
      </c>
      <c r="D497" s="1" t="s">
        <v>167</v>
      </c>
      <c r="E497" s="1" t="s">
        <v>169</v>
      </c>
      <c r="F497" s="1" t="s">
        <v>170</v>
      </c>
      <c r="G497">
        <v>4061</v>
      </c>
      <c r="H497">
        <v>540</v>
      </c>
      <c r="I497">
        <v>0</v>
      </c>
      <c r="J497">
        <v>0</v>
      </c>
      <c r="K497" s="1" t="s">
        <v>346</v>
      </c>
      <c r="L497">
        <v>0</v>
      </c>
      <c r="M497">
        <v>0</v>
      </c>
      <c r="N497">
        <v>0</v>
      </c>
      <c r="O497">
        <v>0</v>
      </c>
    </row>
    <row r="498" spans="1:15" hidden="1" x14ac:dyDescent="0.25">
      <c r="A498">
        <v>202002801</v>
      </c>
      <c r="B498" s="1" t="s">
        <v>27</v>
      </c>
      <c r="C498" s="1" t="s">
        <v>104</v>
      </c>
      <c r="D498" s="1" t="s">
        <v>167</v>
      </c>
      <c r="E498" s="1" t="s">
        <v>169</v>
      </c>
      <c r="F498" s="1" t="s">
        <v>170</v>
      </c>
      <c r="G498">
        <v>21175</v>
      </c>
      <c r="H498">
        <v>12</v>
      </c>
      <c r="I498">
        <v>0</v>
      </c>
      <c r="J498">
        <v>0</v>
      </c>
      <c r="K498" s="1" t="s">
        <v>479</v>
      </c>
      <c r="L498">
        <v>0</v>
      </c>
      <c r="M498">
        <v>0</v>
      </c>
      <c r="N498">
        <v>0</v>
      </c>
      <c r="O498">
        <v>0</v>
      </c>
    </row>
    <row r="499" spans="1:15" hidden="1" x14ac:dyDescent="0.25">
      <c r="A499">
        <v>202002801</v>
      </c>
      <c r="B499" s="1" t="s">
        <v>27</v>
      </c>
      <c r="C499" s="1" t="s">
        <v>104</v>
      </c>
      <c r="D499" s="1" t="s">
        <v>167</v>
      </c>
      <c r="E499" s="1" t="s">
        <v>169</v>
      </c>
      <c r="F499" s="1" t="s">
        <v>170</v>
      </c>
      <c r="G499">
        <v>12748</v>
      </c>
      <c r="H499">
        <v>12</v>
      </c>
      <c r="I499">
        <v>0</v>
      </c>
      <c r="J499">
        <v>0</v>
      </c>
      <c r="K499" s="1" t="s">
        <v>480</v>
      </c>
      <c r="L499">
        <v>0</v>
      </c>
      <c r="M499">
        <v>0</v>
      </c>
      <c r="N499">
        <v>0</v>
      </c>
      <c r="O499">
        <v>0</v>
      </c>
    </row>
    <row r="500" spans="1:15" hidden="1" x14ac:dyDescent="0.25">
      <c r="A500">
        <v>202002801</v>
      </c>
      <c r="B500" s="1" t="s">
        <v>27</v>
      </c>
      <c r="C500" s="1" t="s">
        <v>104</v>
      </c>
      <c r="D500" s="1" t="s">
        <v>167</v>
      </c>
      <c r="E500" s="1" t="s">
        <v>169</v>
      </c>
      <c r="F500" s="1" t="s">
        <v>170</v>
      </c>
      <c r="G500">
        <v>10253</v>
      </c>
      <c r="H500">
        <v>12</v>
      </c>
      <c r="I500">
        <v>0</v>
      </c>
      <c r="J500">
        <v>0</v>
      </c>
      <c r="K500" s="1" t="s">
        <v>481</v>
      </c>
      <c r="L500">
        <v>0</v>
      </c>
      <c r="M500">
        <v>0</v>
      </c>
      <c r="N500">
        <v>0</v>
      </c>
      <c r="O500">
        <v>0</v>
      </c>
    </row>
    <row r="501" spans="1:15" hidden="1" x14ac:dyDescent="0.25">
      <c r="A501">
        <v>202002801</v>
      </c>
      <c r="B501" s="1" t="s">
        <v>27</v>
      </c>
      <c r="C501" s="1" t="s">
        <v>104</v>
      </c>
      <c r="D501" s="1" t="s">
        <v>167</v>
      </c>
      <c r="E501" s="1" t="s">
        <v>169</v>
      </c>
      <c r="F501" s="1" t="s">
        <v>170</v>
      </c>
      <c r="G501">
        <v>12798</v>
      </c>
      <c r="H501">
        <v>12</v>
      </c>
      <c r="I501">
        <v>0</v>
      </c>
      <c r="J501">
        <v>0</v>
      </c>
      <c r="K501" s="1" t="s">
        <v>482</v>
      </c>
      <c r="L501">
        <v>0</v>
      </c>
      <c r="M501">
        <v>0</v>
      </c>
      <c r="N501">
        <v>0</v>
      </c>
      <c r="O501">
        <v>0</v>
      </c>
    </row>
    <row r="502" spans="1:15" hidden="1" x14ac:dyDescent="0.25">
      <c r="A502">
        <v>202002801</v>
      </c>
      <c r="B502" s="1" t="s">
        <v>27</v>
      </c>
      <c r="C502" s="1" t="s">
        <v>104</v>
      </c>
      <c r="D502" s="1" t="s">
        <v>167</v>
      </c>
      <c r="E502" s="1" t="s">
        <v>169</v>
      </c>
      <c r="F502" s="1" t="s">
        <v>170</v>
      </c>
      <c r="G502">
        <v>10252</v>
      </c>
      <c r="H502">
        <v>36</v>
      </c>
      <c r="I502">
        <v>0</v>
      </c>
      <c r="J502">
        <v>0</v>
      </c>
      <c r="K502" s="1" t="s">
        <v>483</v>
      </c>
      <c r="L502">
        <v>0</v>
      </c>
      <c r="M502">
        <v>0</v>
      </c>
      <c r="N502">
        <v>0</v>
      </c>
      <c r="O502">
        <v>0</v>
      </c>
    </row>
    <row r="503" spans="1:15" hidden="1" x14ac:dyDescent="0.25">
      <c r="A503">
        <v>202002801</v>
      </c>
      <c r="B503" s="1" t="s">
        <v>27</v>
      </c>
      <c r="C503" s="1" t="s">
        <v>104</v>
      </c>
      <c r="D503" s="1" t="s">
        <v>167</v>
      </c>
      <c r="E503" s="1" t="s">
        <v>169</v>
      </c>
      <c r="F503" s="1" t="s">
        <v>170</v>
      </c>
      <c r="G503">
        <v>6722</v>
      </c>
      <c r="H503">
        <v>24</v>
      </c>
      <c r="I503">
        <v>0</v>
      </c>
      <c r="J503">
        <v>0</v>
      </c>
      <c r="K503" s="1" t="s">
        <v>484</v>
      </c>
      <c r="L503">
        <v>0</v>
      </c>
      <c r="M503">
        <v>0</v>
      </c>
      <c r="N503">
        <v>0</v>
      </c>
      <c r="O503">
        <v>0</v>
      </c>
    </row>
    <row r="504" spans="1:15" hidden="1" x14ac:dyDescent="0.25">
      <c r="A504">
        <v>202002801</v>
      </c>
      <c r="B504" s="1" t="s">
        <v>27</v>
      </c>
      <c r="C504" s="1" t="s">
        <v>104</v>
      </c>
      <c r="D504" s="1" t="s">
        <v>167</v>
      </c>
      <c r="E504" s="1" t="s">
        <v>169</v>
      </c>
      <c r="F504" s="1" t="s">
        <v>170</v>
      </c>
      <c r="G504">
        <v>22541</v>
      </c>
      <c r="H504">
        <v>12</v>
      </c>
      <c r="I504">
        <v>0</v>
      </c>
      <c r="J504">
        <v>0</v>
      </c>
      <c r="K504" s="1" t="s">
        <v>485</v>
      </c>
      <c r="L504">
        <v>0</v>
      </c>
      <c r="M504">
        <v>0</v>
      </c>
      <c r="N504">
        <v>0</v>
      </c>
      <c r="O504">
        <v>0</v>
      </c>
    </row>
    <row r="505" spans="1:15" hidden="1" x14ac:dyDescent="0.25">
      <c r="A505">
        <v>202002801</v>
      </c>
      <c r="B505" s="1" t="s">
        <v>27</v>
      </c>
      <c r="C505" s="1" t="s">
        <v>104</v>
      </c>
      <c r="D505" s="1" t="s">
        <v>167</v>
      </c>
      <c r="E505" s="1" t="s">
        <v>169</v>
      </c>
      <c r="F505" s="1" t="s">
        <v>170</v>
      </c>
      <c r="G505">
        <v>8316</v>
      </c>
      <c r="H505">
        <v>36</v>
      </c>
      <c r="I505">
        <v>273311.46000000002</v>
      </c>
      <c r="J505">
        <v>9839212.5600000005</v>
      </c>
      <c r="K505" s="1" t="s">
        <v>486</v>
      </c>
      <c r="L505">
        <v>0</v>
      </c>
      <c r="M505">
        <v>0</v>
      </c>
      <c r="N505">
        <v>0</v>
      </c>
      <c r="O505">
        <v>9839212.5600000005</v>
      </c>
    </row>
    <row r="506" spans="1:15" hidden="1" x14ac:dyDescent="0.25">
      <c r="A506">
        <v>202002801</v>
      </c>
      <c r="B506" s="1" t="s">
        <v>27</v>
      </c>
      <c r="C506" s="1" t="s">
        <v>104</v>
      </c>
      <c r="D506" s="1" t="s">
        <v>167</v>
      </c>
      <c r="E506" s="1" t="s">
        <v>169</v>
      </c>
      <c r="F506" s="1" t="s">
        <v>170</v>
      </c>
      <c r="G506">
        <v>7858</v>
      </c>
      <c r="H506">
        <v>36</v>
      </c>
      <c r="I506">
        <v>297304.7</v>
      </c>
      <c r="J506">
        <v>10702969.199999999</v>
      </c>
      <c r="K506" s="1" t="s">
        <v>487</v>
      </c>
      <c r="L506">
        <v>0</v>
      </c>
      <c r="M506">
        <v>0</v>
      </c>
      <c r="N506">
        <v>0</v>
      </c>
      <c r="O506">
        <v>10702969.199999999</v>
      </c>
    </row>
    <row r="507" spans="1:15" hidden="1" x14ac:dyDescent="0.25">
      <c r="A507">
        <v>202002801</v>
      </c>
      <c r="B507" s="1" t="s">
        <v>27</v>
      </c>
      <c r="C507" s="1" t="s">
        <v>104</v>
      </c>
      <c r="D507" s="1" t="s">
        <v>167</v>
      </c>
      <c r="E507" s="1" t="s">
        <v>169</v>
      </c>
      <c r="F507" s="1" t="s">
        <v>170</v>
      </c>
      <c r="G507">
        <v>1021</v>
      </c>
      <c r="H507">
        <v>48</v>
      </c>
      <c r="I507">
        <v>333900</v>
      </c>
      <c r="J507">
        <v>16027200</v>
      </c>
      <c r="K507" s="1" t="s">
        <v>488</v>
      </c>
      <c r="L507">
        <v>0</v>
      </c>
      <c r="M507">
        <v>0</v>
      </c>
      <c r="N507">
        <v>0</v>
      </c>
      <c r="O507">
        <v>16027200</v>
      </c>
    </row>
    <row r="508" spans="1:15" hidden="1" x14ac:dyDescent="0.25">
      <c r="A508">
        <v>202002801</v>
      </c>
      <c r="B508" s="1" t="s">
        <v>27</v>
      </c>
      <c r="C508" s="1" t="s">
        <v>104</v>
      </c>
      <c r="D508" s="1" t="s">
        <v>167</v>
      </c>
      <c r="E508" s="1" t="s">
        <v>169</v>
      </c>
      <c r="F508" s="1" t="s">
        <v>170</v>
      </c>
      <c r="G508">
        <v>9099</v>
      </c>
      <c r="H508">
        <v>48</v>
      </c>
      <c r="I508">
        <v>333900</v>
      </c>
      <c r="J508">
        <v>16027200</v>
      </c>
      <c r="K508" s="1" t="s">
        <v>489</v>
      </c>
      <c r="L508">
        <v>0</v>
      </c>
      <c r="M508">
        <v>0</v>
      </c>
      <c r="N508">
        <v>0</v>
      </c>
      <c r="O508">
        <v>16027200</v>
      </c>
    </row>
    <row r="509" spans="1:15" hidden="1" x14ac:dyDescent="0.25">
      <c r="A509">
        <v>202002801</v>
      </c>
      <c r="B509" s="1" t="s">
        <v>27</v>
      </c>
      <c r="C509" s="1" t="s">
        <v>104</v>
      </c>
      <c r="D509" s="1" t="s">
        <v>167</v>
      </c>
      <c r="E509" s="1" t="s">
        <v>169</v>
      </c>
      <c r="F509" s="1" t="s">
        <v>170</v>
      </c>
      <c r="G509">
        <v>9098</v>
      </c>
      <c r="H509">
        <v>24</v>
      </c>
      <c r="I509">
        <v>74412</v>
      </c>
      <c r="J509">
        <v>1785888</v>
      </c>
      <c r="K509" s="1" t="s">
        <v>490</v>
      </c>
      <c r="L509">
        <v>0</v>
      </c>
      <c r="M509">
        <v>0</v>
      </c>
      <c r="N509">
        <v>0</v>
      </c>
      <c r="O509">
        <v>1785888</v>
      </c>
    </row>
    <row r="510" spans="1:15" hidden="1" x14ac:dyDescent="0.25">
      <c r="A510">
        <v>202002801</v>
      </c>
      <c r="B510" s="1" t="s">
        <v>27</v>
      </c>
      <c r="C510" s="1" t="s">
        <v>104</v>
      </c>
      <c r="D510" s="1" t="s">
        <v>167</v>
      </c>
      <c r="E510" s="1" t="s">
        <v>169</v>
      </c>
      <c r="F510" s="1" t="s">
        <v>170</v>
      </c>
      <c r="G510">
        <v>6701</v>
      </c>
      <c r="H510">
        <v>48</v>
      </c>
      <c r="I510">
        <v>7.63</v>
      </c>
      <c r="J510">
        <v>366.24</v>
      </c>
      <c r="K510" s="1" t="s">
        <v>491</v>
      </c>
      <c r="L510">
        <v>0</v>
      </c>
      <c r="M510">
        <v>0</v>
      </c>
      <c r="N510">
        <v>0</v>
      </c>
      <c r="O510">
        <v>366.24</v>
      </c>
    </row>
    <row r="511" spans="1:15" hidden="1" x14ac:dyDescent="0.25">
      <c r="A511">
        <v>202002801</v>
      </c>
      <c r="B511" s="1" t="s">
        <v>27</v>
      </c>
      <c r="C511" s="1" t="s">
        <v>104</v>
      </c>
      <c r="D511" s="1" t="s">
        <v>167</v>
      </c>
      <c r="E511" s="1" t="s">
        <v>169</v>
      </c>
      <c r="F511" s="1" t="s">
        <v>170</v>
      </c>
      <c r="G511">
        <v>3245</v>
      </c>
      <c r="H511">
        <v>12</v>
      </c>
      <c r="I511">
        <v>560952</v>
      </c>
      <c r="J511">
        <v>6731424</v>
      </c>
      <c r="K511" s="1" t="s">
        <v>492</v>
      </c>
      <c r="L511">
        <v>0</v>
      </c>
      <c r="M511">
        <v>0</v>
      </c>
      <c r="N511">
        <v>0</v>
      </c>
      <c r="O511">
        <v>6731424</v>
      </c>
    </row>
    <row r="512" spans="1:15" hidden="1" x14ac:dyDescent="0.25">
      <c r="A512">
        <v>202002801</v>
      </c>
      <c r="B512" s="1" t="s">
        <v>27</v>
      </c>
      <c r="C512" s="1" t="s">
        <v>104</v>
      </c>
      <c r="D512" s="1" t="s">
        <v>167</v>
      </c>
      <c r="E512" s="1" t="s">
        <v>169</v>
      </c>
      <c r="F512" s="1" t="s">
        <v>170</v>
      </c>
      <c r="G512">
        <v>11054</v>
      </c>
      <c r="H512">
        <v>48</v>
      </c>
      <c r="I512">
        <v>0</v>
      </c>
      <c r="J512">
        <v>0</v>
      </c>
      <c r="K512" s="1" t="s">
        <v>493</v>
      </c>
      <c r="L512">
        <v>0</v>
      </c>
      <c r="M512">
        <v>0</v>
      </c>
      <c r="N512">
        <v>0</v>
      </c>
      <c r="O512">
        <v>0</v>
      </c>
    </row>
    <row r="513" spans="1:15" hidden="1" x14ac:dyDescent="0.25">
      <c r="A513">
        <v>202002801</v>
      </c>
      <c r="B513" s="1" t="s">
        <v>27</v>
      </c>
      <c r="C513" s="1" t="s">
        <v>104</v>
      </c>
      <c r="D513" s="1" t="s">
        <v>167</v>
      </c>
      <c r="E513" s="1" t="s">
        <v>169</v>
      </c>
      <c r="F513" s="1" t="s">
        <v>170</v>
      </c>
      <c r="G513">
        <v>2181</v>
      </c>
      <c r="H513">
        <v>12</v>
      </c>
      <c r="I513">
        <v>109205.91</v>
      </c>
      <c r="J513">
        <v>1310470.92</v>
      </c>
      <c r="K513" s="1" t="s">
        <v>235</v>
      </c>
      <c r="L513">
        <v>16</v>
      </c>
      <c r="M513">
        <v>0</v>
      </c>
      <c r="N513">
        <v>0</v>
      </c>
      <c r="O513">
        <v>1310470.92</v>
      </c>
    </row>
    <row r="514" spans="1:15" hidden="1" x14ac:dyDescent="0.25">
      <c r="A514">
        <v>202002801</v>
      </c>
      <c r="B514" s="1" t="s">
        <v>27</v>
      </c>
      <c r="C514" s="1" t="s">
        <v>104</v>
      </c>
      <c r="D514" s="1" t="s">
        <v>167</v>
      </c>
      <c r="E514" s="1" t="s">
        <v>169</v>
      </c>
      <c r="F514" s="1" t="s">
        <v>170</v>
      </c>
      <c r="G514">
        <v>6586</v>
      </c>
      <c r="H514">
        <v>100</v>
      </c>
      <c r="I514">
        <v>0</v>
      </c>
      <c r="J514">
        <v>0</v>
      </c>
      <c r="K514" s="1" t="s">
        <v>183</v>
      </c>
      <c r="L514">
        <v>0</v>
      </c>
      <c r="M514">
        <v>0</v>
      </c>
      <c r="N514">
        <v>0</v>
      </c>
      <c r="O514">
        <v>0</v>
      </c>
    </row>
    <row r="515" spans="1:15" hidden="1" x14ac:dyDescent="0.25">
      <c r="A515">
        <v>202002801</v>
      </c>
      <c r="B515" s="1" t="s">
        <v>27</v>
      </c>
      <c r="C515" s="1" t="s">
        <v>104</v>
      </c>
      <c r="D515" s="1" t="s">
        <v>167</v>
      </c>
      <c r="E515" s="1" t="s">
        <v>169</v>
      </c>
      <c r="F515" s="1" t="s">
        <v>170</v>
      </c>
      <c r="G515">
        <v>21246</v>
      </c>
      <c r="H515">
        <v>240</v>
      </c>
      <c r="I515">
        <v>0</v>
      </c>
      <c r="J515">
        <v>0</v>
      </c>
      <c r="K515" s="1" t="s">
        <v>494</v>
      </c>
      <c r="L515">
        <v>0</v>
      </c>
      <c r="M515">
        <v>0</v>
      </c>
      <c r="N515">
        <v>0</v>
      </c>
      <c r="O515">
        <v>0</v>
      </c>
    </row>
    <row r="516" spans="1:15" hidden="1" x14ac:dyDescent="0.25">
      <c r="A516">
        <v>202002801</v>
      </c>
      <c r="B516" s="1" t="s">
        <v>27</v>
      </c>
      <c r="C516" s="1" t="s">
        <v>104</v>
      </c>
      <c r="D516" s="1" t="s">
        <v>167</v>
      </c>
      <c r="E516" s="1" t="s">
        <v>169</v>
      </c>
      <c r="F516" s="1" t="s">
        <v>170</v>
      </c>
      <c r="G516">
        <v>1520</v>
      </c>
      <c r="H516">
        <v>8</v>
      </c>
      <c r="I516">
        <v>11.93</v>
      </c>
      <c r="J516">
        <v>95.44</v>
      </c>
      <c r="K516" s="1" t="s">
        <v>495</v>
      </c>
      <c r="L516">
        <v>16</v>
      </c>
      <c r="M516">
        <v>0</v>
      </c>
      <c r="N516">
        <v>0</v>
      </c>
      <c r="O516">
        <v>95.44</v>
      </c>
    </row>
    <row r="517" spans="1:15" hidden="1" x14ac:dyDescent="0.25">
      <c r="A517">
        <v>202002801</v>
      </c>
      <c r="B517" s="1" t="s">
        <v>27</v>
      </c>
      <c r="C517" s="1" t="s">
        <v>104</v>
      </c>
      <c r="D517" s="1" t="s">
        <v>167</v>
      </c>
      <c r="E517" s="1" t="s">
        <v>169</v>
      </c>
      <c r="F517" s="1" t="s">
        <v>170</v>
      </c>
      <c r="G517">
        <v>5043</v>
      </c>
      <c r="H517">
        <v>7</v>
      </c>
      <c r="I517">
        <v>286805.21999999997</v>
      </c>
      <c r="J517">
        <v>2007636.54</v>
      </c>
      <c r="K517" s="1" t="s">
        <v>496</v>
      </c>
      <c r="L517">
        <v>16</v>
      </c>
      <c r="M517">
        <v>0</v>
      </c>
      <c r="N517">
        <v>0</v>
      </c>
      <c r="O517">
        <v>2007636.54</v>
      </c>
    </row>
    <row r="518" spans="1:15" hidden="1" x14ac:dyDescent="0.25">
      <c r="A518">
        <v>202002801</v>
      </c>
      <c r="B518" s="1" t="s">
        <v>27</v>
      </c>
      <c r="C518" s="1" t="s">
        <v>104</v>
      </c>
      <c r="D518" s="1" t="s">
        <v>167</v>
      </c>
      <c r="E518" s="1" t="s">
        <v>169</v>
      </c>
      <c r="F518" s="1" t="s">
        <v>170</v>
      </c>
      <c r="G518">
        <v>5044</v>
      </c>
      <c r="H518">
        <v>6</v>
      </c>
      <c r="I518">
        <v>299548.79999999999</v>
      </c>
      <c r="J518">
        <v>1797292.8</v>
      </c>
      <c r="K518" s="1" t="s">
        <v>240</v>
      </c>
      <c r="L518">
        <v>16</v>
      </c>
      <c r="M518">
        <v>0</v>
      </c>
      <c r="N518">
        <v>0</v>
      </c>
      <c r="O518">
        <v>1797292.8</v>
      </c>
    </row>
    <row r="519" spans="1:15" hidden="1" x14ac:dyDescent="0.25">
      <c r="A519">
        <v>202002801</v>
      </c>
      <c r="B519" s="1" t="s">
        <v>27</v>
      </c>
      <c r="C519" s="1" t="s">
        <v>104</v>
      </c>
      <c r="D519" s="1" t="s">
        <v>167</v>
      </c>
      <c r="E519" s="1" t="s">
        <v>169</v>
      </c>
      <c r="F519" s="1" t="s">
        <v>170</v>
      </c>
      <c r="G519">
        <v>5092</v>
      </c>
      <c r="H519">
        <v>7</v>
      </c>
      <c r="I519">
        <v>299548.79999999999</v>
      </c>
      <c r="J519">
        <v>2096841.6</v>
      </c>
      <c r="K519" s="1" t="s">
        <v>241</v>
      </c>
      <c r="L519">
        <v>16</v>
      </c>
      <c r="M519">
        <v>0</v>
      </c>
      <c r="N519">
        <v>0</v>
      </c>
      <c r="O519">
        <v>2096841.6</v>
      </c>
    </row>
    <row r="520" spans="1:15" hidden="1" x14ac:dyDescent="0.25">
      <c r="A520">
        <v>202002801</v>
      </c>
      <c r="B520" s="1" t="s">
        <v>27</v>
      </c>
      <c r="C520" s="1" t="s">
        <v>104</v>
      </c>
      <c r="D520" s="1" t="s">
        <v>167</v>
      </c>
      <c r="E520" s="1" t="s">
        <v>169</v>
      </c>
      <c r="F520" s="1" t="s">
        <v>170</v>
      </c>
      <c r="G520">
        <v>5042</v>
      </c>
      <c r="H520">
        <v>7</v>
      </c>
      <c r="I520">
        <v>544634.21</v>
      </c>
      <c r="J520">
        <v>3812439.47</v>
      </c>
      <c r="K520" s="1" t="s">
        <v>497</v>
      </c>
      <c r="L520">
        <v>16</v>
      </c>
      <c r="M520">
        <v>0</v>
      </c>
      <c r="N520">
        <v>0</v>
      </c>
      <c r="O520">
        <v>3812439.47</v>
      </c>
    </row>
    <row r="521" spans="1:15" hidden="1" x14ac:dyDescent="0.25">
      <c r="A521">
        <v>202002801</v>
      </c>
      <c r="B521" s="1" t="s">
        <v>27</v>
      </c>
      <c r="C521" s="1" t="s">
        <v>104</v>
      </c>
      <c r="D521" s="1" t="s">
        <v>167</v>
      </c>
      <c r="E521" s="1" t="s">
        <v>169</v>
      </c>
      <c r="F521" s="1" t="s">
        <v>170</v>
      </c>
      <c r="G521">
        <v>13202</v>
      </c>
      <c r="H521">
        <v>6</v>
      </c>
      <c r="I521">
        <v>0</v>
      </c>
      <c r="J521">
        <v>0</v>
      </c>
      <c r="K521" s="1" t="s">
        <v>388</v>
      </c>
      <c r="L521">
        <v>0</v>
      </c>
      <c r="M521">
        <v>0</v>
      </c>
      <c r="N521">
        <v>0</v>
      </c>
      <c r="O521">
        <v>0</v>
      </c>
    </row>
    <row r="522" spans="1:15" hidden="1" x14ac:dyDescent="0.25">
      <c r="A522">
        <v>202002802</v>
      </c>
      <c r="B522" s="1" t="s">
        <v>27</v>
      </c>
      <c r="C522" s="1" t="s">
        <v>105</v>
      </c>
      <c r="D522" s="1" t="s">
        <v>167</v>
      </c>
      <c r="E522" s="1" t="s">
        <v>169</v>
      </c>
      <c r="F522" s="1" t="s">
        <v>170</v>
      </c>
      <c r="G522">
        <v>1293</v>
      </c>
      <c r="H522">
        <v>48</v>
      </c>
      <c r="I522">
        <v>0.56999999999999995</v>
      </c>
      <c r="J522">
        <v>27.36</v>
      </c>
      <c r="K522" s="1" t="s">
        <v>320</v>
      </c>
      <c r="L522">
        <v>16</v>
      </c>
      <c r="M522">
        <v>0</v>
      </c>
      <c r="N522">
        <v>0</v>
      </c>
      <c r="O522">
        <v>27.36</v>
      </c>
    </row>
    <row r="523" spans="1:15" hidden="1" x14ac:dyDescent="0.25">
      <c r="A523">
        <v>202002802</v>
      </c>
      <c r="B523" s="1" t="s">
        <v>27</v>
      </c>
      <c r="C523" s="1" t="s">
        <v>105</v>
      </c>
      <c r="D523" s="1" t="s">
        <v>167</v>
      </c>
      <c r="E523" s="1" t="s">
        <v>169</v>
      </c>
      <c r="F523" s="1" t="s">
        <v>170</v>
      </c>
      <c r="G523">
        <v>22945</v>
      </c>
      <c r="H523">
        <v>25</v>
      </c>
      <c r="I523">
        <v>0</v>
      </c>
      <c r="J523">
        <v>0</v>
      </c>
      <c r="K523" s="1" t="s">
        <v>498</v>
      </c>
      <c r="L523">
        <v>0</v>
      </c>
      <c r="M523">
        <v>0</v>
      </c>
      <c r="N523">
        <v>0</v>
      </c>
      <c r="O523">
        <v>0</v>
      </c>
    </row>
    <row r="524" spans="1:15" hidden="1" x14ac:dyDescent="0.25">
      <c r="A524">
        <v>202002802</v>
      </c>
      <c r="B524" s="1" t="s">
        <v>27</v>
      </c>
      <c r="C524" s="1" t="s">
        <v>105</v>
      </c>
      <c r="D524" s="1" t="s">
        <v>167</v>
      </c>
      <c r="E524" s="1" t="s">
        <v>169</v>
      </c>
      <c r="F524" s="1" t="s">
        <v>170</v>
      </c>
      <c r="G524">
        <v>20034</v>
      </c>
      <c r="H524">
        <v>24</v>
      </c>
      <c r="I524">
        <v>0</v>
      </c>
      <c r="J524">
        <v>0</v>
      </c>
      <c r="K524" s="1" t="s">
        <v>224</v>
      </c>
      <c r="L524">
        <v>0</v>
      </c>
      <c r="M524">
        <v>0</v>
      </c>
      <c r="N524">
        <v>0</v>
      </c>
      <c r="O524">
        <v>0</v>
      </c>
    </row>
    <row r="525" spans="1:15" hidden="1" x14ac:dyDescent="0.25">
      <c r="A525">
        <v>202002802</v>
      </c>
      <c r="B525" s="1" t="s">
        <v>27</v>
      </c>
      <c r="C525" s="1" t="s">
        <v>105</v>
      </c>
      <c r="D525" s="1" t="s">
        <v>167</v>
      </c>
      <c r="E525" s="1" t="s">
        <v>169</v>
      </c>
      <c r="F525" s="1" t="s">
        <v>170</v>
      </c>
      <c r="G525">
        <v>17527</v>
      </c>
      <c r="H525">
        <v>20</v>
      </c>
      <c r="I525">
        <v>0</v>
      </c>
      <c r="J525">
        <v>0</v>
      </c>
      <c r="K525" s="1" t="s">
        <v>499</v>
      </c>
      <c r="L525">
        <v>0</v>
      </c>
      <c r="M525">
        <v>0</v>
      </c>
      <c r="N525">
        <v>0</v>
      </c>
      <c r="O525">
        <v>0</v>
      </c>
    </row>
    <row r="526" spans="1:15" hidden="1" x14ac:dyDescent="0.25">
      <c r="A526">
        <v>202002802</v>
      </c>
      <c r="B526" s="1" t="s">
        <v>27</v>
      </c>
      <c r="C526" s="1" t="s">
        <v>105</v>
      </c>
      <c r="D526" s="1" t="s">
        <v>167</v>
      </c>
      <c r="E526" s="1" t="s">
        <v>169</v>
      </c>
      <c r="F526" s="1" t="s">
        <v>170</v>
      </c>
      <c r="G526">
        <v>6074</v>
      </c>
      <c r="H526">
        <v>12</v>
      </c>
      <c r="I526">
        <v>0</v>
      </c>
      <c r="J526">
        <v>0</v>
      </c>
      <c r="K526" s="1" t="s">
        <v>500</v>
      </c>
      <c r="L526">
        <v>16</v>
      </c>
      <c r="M526">
        <v>0</v>
      </c>
      <c r="N526">
        <v>0</v>
      </c>
      <c r="O526">
        <v>0</v>
      </c>
    </row>
    <row r="527" spans="1:15" hidden="1" x14ac:dyDescent="0.25">
      <c r="A527">
        <v>202002802</v>
      </c>
      <c r="B527" s="1" t="s">
        <v>27</v>
      </c>
      <c r="C527" s="1" t="s">
        <v>105</v>
      </c>
      <c r="D527" s="1" t="s">
        <v>167</v>
      </c>
      <c r="E527" s="1" t="s">
        <v>169</v>
      </c>
      <c r="F527" s="1" t="s">
        <v>170</v>
      </c>
      <c r="G527">
        <v>22438</v>
      </c>
      <c r="H527">
        <v>8</v>
      </c>
      <c r="I527">
        <v>0</v>
      </c>
      <c r="J527">
        <v>0</v>
      </c>
      <c r="K527" s="1" t="s">
        <v>501</v>
      </c>
      <c r="L527">
        <v>16</v>
      </c>
      <c r="M527">
        <v>0</v>
      </c>
      <c r="N527">
        <v>0</v>
      </c>
      <c r="O527">
        <v>0</v>
      </c>
    </row>
    <row r="528" spans="1:15" hidden="1" x14ac:dyDescent="0.25">
      <c r="A528">
        <v>202002802</v>
      </c>
      <c r="B528" s="1" t="s">
        <v>27</v>
      </c>
      <c r="C528" s="1" t="s">
        <v>105</v>
      </c>
      <c r="D528" s="1" t="s">
        <v>167</v>
      </c>
      <c r="E528" s="1" t="s">
        <v>169</v>
      </c>
      <c r="F528" s="1" t="s">
        <v>170</v>
      </c>
      <c r="G528">
        <v>7584</v>
      </c>
      <c r="H528">
        <v>400</v>
      </c>
      <c r="I528">
        <v>0</v>
      </c>
      <c r="J528">
        <v>0</v>
      </c>
      <c r="K528" s="1" t="s">
        <v>502</v>
      </c>
      <c r="L528">
        <v>0</v>
      </c>
      <c r="M528">
        <v>0</v>
      </c>
      <c r="N528">
        <v>0</v>
      </c>
      <c r="O528">
        <v>0</v>
      </c>
    </row>
    <row r="529" spans="1:15" hidden="1" x14ac:dyDescent="0.25">
      <c r="A529">
        <v>202002802</v>
      </c>
      <c r="B529" s="1" t="s">
        <v>27</v>
      </c>
      <c r="C529" s="1" t="s">
        <v>105</v>
      </c>
      <c r="D529" s="1" t="s">
        <v>167</v>
      </c>
      <c r="E529" s="1" t="s">
        <v>169</v>
      </c>
      <c r="F529" s="1" t="s">
        <v>170</v>
      </c>
      <c r="G529">
        <v>5600</v>
      </c>
      <c r="H529">
        <v>24</v>
      </c>
      <c r="I529">
        <v>0</v>
      </c>
      <c r="J529">
        <v>0</v>
      </c>
      <c r="K529" s="1" t="s">
        <v>503</v>
      </c>
      <c r="L529">
        <v>16</v>
      </c>
      <c r="M529">
        <v>0</v>
      </c>
      <c r="N529">
        <v>0</v>
      </c>
      <c r="O529">
        <v>0</v>
      </c>
    </row>
    <row r="530" spans="1:15" hidden="1" x14ac:dyDescent="0.25">
      <c r="A530">
        <v>202002802</v>
      </c>
      <c r="B530" s="1" t="s">
        <v>27</v>
      </c>
      <c r="C530" s="1" t="s">
        <v>105</v>
      </c>
      <c r="D530" s="1" t="s">
        <v>167</v>
      </c>
      <c r="E530" s="1" t="s">
        <v>169</v>
      </c>
      <c r="F530" s="1" t="s">
        <v>170</v>
      </c>
      <c r="G530">
        <v>23240</v>
      </c>
      <c r="H530">
        <v>12</v>
      </c>
      <c r="I530">
        <v>0</v>
      </c>
      <c r="J530">
        <v>0</v>
      </c>
      <c r="K530" s="1" t="s">
        <v>462</v>
      </c>
      <c r="L530">
        <v>0</v>
      </c>
      <c r="M530">
        <v>0</v>
      </c>
      <c r="N530">
        <v>0</v>
      </c>
      <c r="O530">
        <v>0</v>
      </c>
    </row>
    <row r="531" spans="1:15" hidden="1" x14ac:dyDescent="0.25">
      <c r="A531">
        <v>202002802</v>
      </c>
      <c r="B531" s="1" t="s">
        <v>27</v>
      </c>
      <c r="C531" s="1" t="s">
        <v>105</v>
      </c>
      <c r="D531" s="1" t="s">
        <v>167</v>
      </c>
      <c r="E531" s="1" t="s">
        <v>169</v>
      </c>
      <c r="F531" s="1" t="s">
        <v>170</v>
      </c>
      <c r="G531">
        <v>2187</v>
      </c>
      <c r="H531">
        <v>24</v>
      </c>
      <c r="I531">
        <v>117323.35</v>
      </c>
      <c r="J531">
        <v>2815760.4</v>
      </c>
      <c r="K531" s="1" t="s">
        <v>504</v>
      </c>
      <c r="L531">
        <v>16</v>
      </c>
      <c r="M531">
        <v>0</v>
      </c>
      <c r="N531">
        <v>0</v>
      </c>
      <c r="O531">
        <v>2815760.4</v>
      </c>
    </row>
    <row r="532" spans="1:15" hidden="1" x14ac:dyDescent="0.25">
      <c r="A532">
        <v>202002802</v>
      </c>
      <c r="B532" s="1" t="s">
        <v>27</v>
      </c>
      <c r="C532" s="1" t="s">
        <v>105</v>
      </c>
      <c r="D532" s="1" t="s">
        <v>167</v>
      </c>
      <c r="E532" s="1" t="s">
        <v>169</v>
      </c>
      <c r="F532" s="1" t="s">
        <v>170</v>
      </c>
      <c r="G532">
        <v>1381</v>
      </c>
      <c r="H532">
        <v>24</v>
      </c>
      <c r="I532">
        <v>31631.3</v>
      </c>
      <c r="J532">
        <v>759151.2</v>
      </c>
      <c r="K532" s="1" t="s">
        <v>505</v>
      </c>
      <c r="L532">
        <v>16</v>
      </c>
      <c r="M532">
        <v>0</v>
      </c>
      <c r="N532">
        <v>0</v>
      </c>
      <c r="O532">
        <v>759151.2</v>
      </c>
    </row>
    <row r="533" spans="1:15" hidden="1" x14ac:dyDescent="0.25">
      <c r="A533">
        <v>202002802</v>
      </c>
      <c r="B533" s="1" t="s">
        <v>27</v>
      </c>
      <c r="C533" s="1" t="s">
        <v>105</v>
      </c>
      <c r="D533" s="1" t="s">
        <v>167</v>
      </c>
      <c r="E533" s="1" t="s">
        <v>169</v>
      </c>
      <c r="F533" s="1" t="s">
        <v>170</v>
      </c>
      <c r="G533">
        <v>1383</v>
      </c>
      <c r="H533">
        <v>20</v>
      </c>
      <c r="I533">
        <v>117323.35</v>
      </c>
      <c r="J533">
        <v>2346467</v>
      </c>
      <c r="K533" s="1" t="s">
        <v>228</v>
      </c>
      <c r="L533">
        <v>16</v>
      </c>
      <c r="M533">
        <v>0</v>
      </c>
      <c r="N533">
        <v>0</v>
      </c>
      <c r="O533">
        <v>2346467</v>
      </c>
    </row>
    <row r="534" spans="1:15" hidden="1" x14ac:dyDescent="0.25">
      <c r="A534">
        <v>202002803</v>
      </c>
      <c r="B534" s="1" t="s">
        <v>27</v>
      </c>
      <c r="C534" s="1" t="s">
        <v>106</v>
      </c>
      <c r="D534" s="1" t="s">
        <v>167</v>
      </c>
      <c r="E534" s="1" t="s">
        <v>169</v>
      </c>
      <c r="F534" s="1" t="s">
        <v>170</v>
      </c>
      <c r="G534">
        <v>23240</v>
      </c>
      <c r="H534">
        <v>108</v>
      </c>
      <c r="I534">
        <v>0</v>
      </c>
      <c r="J534">
        <v>0</v>
      </c>
      <c r="K534" s="1" t="s">
        <v>462</v>
      </c>
      <c r="L534">
        <v>0</v>
      </c>
      <c r="M534">
        <v>0</v>
      </c>
      <c r="N534">
        <v>0</v>
      </c>
      <c r="O534">
        <v>0</v>
      </c>
    </row>
    <row r="535" spans="1:15" hidden="1" x14ac:dyDescent="0.25">
      <c r="A535">
        <v>202002804</v>
      </c>
      <c r="B535" s="1" t="s">
        <v>27</v>
      </c>
      <c r="C535" s="1" t="s">
        <v>101</v>
      </c>
      <c r="D535" s="1" t="s">
        <v>167</v>
      </c>
      <c r="E535" s="1" t="s">
        <v>169</v>
      </c>
      <c r="F535" s="1" t="s">
        <v>170</v>
      </c>
      <c r="G535">
        <v>23155</v>
      </c>
      <c r="H535">
        <v>30</v>
      </c>
      <c r="I535">
        <v>15.12</v>
      </c>
      <c r="J535">
        <v>453.6</v>
      </c>
      <c r="K535" s="1" t="s">
        <v>350</v>
      </c>
      <c r="L535">
        <v>0</v>
      </c>
      <c r="M535">
        <v>0</v>
      </c>
      <c r="N535">
        <v>0</v>
      </c>
      <c r="O535">
        <v>453.6</v>
      </c>
    </row>
    <row r="536" spans="1:15" hidden="1" x14ac:dyDescent="0.25">
      <c r="A536">
        <v>202002804</v>
      </c>
      <c r="B536" s="1" t="s">
        <v>27</v>
      </c>
      <c r="C536" s="1" t="s">
        <v>101</v>
      </c>
      <c r="D536" s="1" t="s">
        <v>167</v>
      </c>
      <c r="E536" s="1" t="s">
        <v>169</v>
      </c>
      <c r="F536" s="1" t="s">
        <v>170</v>
      </c>
      <c r="G536">
        <v>11737</v>
      </c>
      <c r="H536">
        <v>48</v>
      </c>
      <c r="I536">
        <v>0</v>
      </c>
      <c r="J536">
        <v>0</v>
      </c>
      <c r="K536" s="1" t="s">
        <v>506</v>
      </c>
      <c r="L536">
        <v>0</v>
      </c>
      <c r="M536">
        <v>0</v>
      </c>
      <c r="N536">
        <v>0</v>
      </c>
      <c r="O536">
        <v>0</v>
      </c>
    </row>
    <row r="537" spans="1:15" hidden="1" x14ac:dyDescent="0.25">
      <c r="A537">
        <v>202002804</v>
      </c>
      <c r="B537" s="1" t="s">
        <v>27</v>
      </c>
      <c r="C537" s="1" t="s">
        <v>101</v>
      </c>
      <c r="D537" s="1" t="s">
        <v>167</v>
      </c>
      <c r="E537" s="1" t="s">
        <v>169</v>
      </c>
      <c r="F537" s="1" t="s">
        <v>170</v>
      </c>
      <c r="G537">
        <v>6340</v>
      </c>
      <c r="H537">
        <v>60</v>
      </c>
      <c r="I537">
        <v>637304.15</v>
      </c>
      <c r="J537">
        <v>38238249</v>
      </c>
      <c r="K537" s="1" t="s">
        <v>216</v>
      </c>
      <c r="L537">
        <v>0</v>
      </c>
      <c r="M537">
        <v>0</v>
      </c>
      <c r="N537">
        <v>0</v>
      </c>
      <c r="O537">
        <v>38238249</v>
      </c>
    </row>
    <row r="538" spans="1:15" hidden="1" x14ac:dyDescent="0.25">
      <c r="A538">
        <v>202002804</v>
      </c>
      <c r="B538" s="1" t="s">
        <v>27</v>
      </c>
      <c r="C538" s="1" t="s">
        <v>101</v>
      </c>
      <c r="D538" s="1" t="s">
        <v>167</v>
      </c>
      <c r="E538" s="1" t="s">
        <v>169</v>
      </c>
      <c r="F538" s="1" t="s">
        <v>170</v>
      </c>
      <c r="G538">
        <v>3191</v>
      </c>
      <c r="H538">
        <v>5</v>
      </c>
      <c r="I538">
        <v>822664.25</v>
      </c>
      <c r="J538">
        <v>4113321.25</v>
      </c>
      <c r="K538" s="1" t="s">
        <v>507</v>
      </c>
      <c r="L538">
        <v>0</v>
      </c>
      <c r="M538">
        <v>0</v>
      </c>
      <c r="N538">
        <v>0</v>
      </c>
      <c r="O538">
        <v>4113321.25</v>
      </c>
    </row>
    <row r="539" spans="1:15" hidden="1" x14ac:dyDescent="0.25">
      <c r="A539">
        <v>202002804</v>
      </c>
      <c r="B539" s="1" t="s">
        <v>27</v>
      </c>
      <c r="C539" s="1" t="s">
        <v>101</v>
      </c>
      <c r="D539" s="1" t="s">
        <v>167</v>
      </c>
      <c r="E539" s="1" t="s">
        <v>169</v>
      </c>
      <c r="F539" s="1" t="s">
        <v>170</v>
      </c>
      <c r="G539">
        <v>3064</v>
      </c>
      <c r="H539">
        <v>360</v>
      </c>
      <c r="I539">
        <v>4396032</v>
      </c>
      <c r="J539">
        <v>1582571520</v>
      </c>
      <c r="K539" s="1" t="s">
        <v>508</v>
      </c>
      <c r="L539">
        <v>0</v>
      </c>
      <c r="M539">
        <v>0</v>
      </c>
      <c r="N539">
        <v>0</v>
      </c>
      <c r="O539">
        <v>1582571520</v>
      </c>
    </row>
    <row r="540" spans="1:15" hidden="1" x14ac:dyDescent="0.25">
      <c r="A540">
        <v>202002805</v>
      </c>
      <c r="B540" s="1" t="s">
        <v>27</v>
      </c>
      <c r="C540" s="1" t="s">
        <v>107</v>
      </c>
      <c r="D540" s="1" t="s">
        <v>167</v>
      </c>
      <c r="E540" s="1" t="s">
        <v>169</v>
      </c>
      <c r="F540" s="1" t="s">
        <v>170</v>
      </c>
      <c r="G540">
        <v>3728</v>
      </c>
      <c r="H540">
        <v>12</v>
      </c>
      <c r="I540">
        <v>2636.52</v>
      </c>
      <c r="J540">
        <v>31638.240000000002</v>
      </c>
      <c r="K540" s="1" t="s">
        <v>509</v>
      </c>
      <c r="L540">
        <v>0</v>
      </c>
      <c r="M540">
        <v>0</v>
      </c>
      <c r="N540">
        <v>0</v>
      </c>
      <c r="O540">
        <v>31638.240000000002</v>
      </c>
    </row>
    <row r="541" spans="1:15" hidden="1" x14ac:dyDescent="0.25">
      <c r="A541">
        <v>202002805</v>
      </c>
      <c r="B541" s="1" t="s">
        <v>27</v>
      </c>
      <c r="C541" s="1" t="s">
        <v>107</v>
      </c>
      <c r="D541" s="1" t="s">
        <v>167</v>
      </c>
      <c r="E541" s="1" t="s">
        <v>169</v>
      </c>
      <c r="F541" s="1" t="s">
        <v>170</v>
      </c>
      <c r="G541">
        <v>9647</v>
      </c>
      <c r="H541">
        <v>24</v>
      </c>
      <c r="I541">
        <v>9.9700000000000006</v>
      </c>
      <c r="J541">
        <v>239.28</v>
      </c>
      <c r="K541" s="1" t="s">
        <v>510</v>
      </c>
      <c r="L541">
        <v>0</v>
      </c>
      <c r="M541">
        <v>0</v>
      </c>
      <c r="N541">
        <v>0</v>
      </c>
      <c r="O541">
        <v>239.28</v>
      </c>
    </row>
    <row r="542" spans="1:15" hidden="1" x14ac:dyDescent="0.25">
      <c r="A542">
        <v>202002805</v>
      </c>
      <c r="B542" s="1" t="s">
        <v>27</v>
      </c>
      <c r="C542" s="1" t="s">
        <v>107</v>
      </c>
      <c r="D542" s="1" t="s">
        <v>167</v>
      </c>
      <c r="E542" s="1" t="s">
        <v>169</v>
      </c>
      <c r="F542" s="1" t="s">
        <v>170</v>
      </c>
      <c r="G542">
        <v>23268</v>
      </c>
      <c r="H542">
        <v>12</v>
      </c>
      <c r="I542">
        <v>22.61</v>
      </c>
      <c r="J542">
        <v>271.32</v>
      </c>
      <c r="K542" s="1" t="s">
        <v>511</v>
      </c>
      <c r="L542">
        <v>0</v>
      </c>
      <c r="M542">
        <v>0</v>
      </c>
      <c r="N542">
        <v>0</v>
      </c>
      <c r="O542">
        <v>271.32</v>
      </c>
    </row>
    <row r="543" spans="1:15" hidden="1" x14ac:dyDescent="0.25">
      <c r="A543">
        <v>202002805</v>
      </c>
      <c r="B543" s="1" t="s">
        <v>27</v>
      </c>
      <c r="C543" s="1" t="s">
        <v>107</v>
      </c>
      <c r="D543" s="1" t="s">
        <v>167</v>
      </c>
      <c r="E543" s="1" t="s">
        <v>169</v>
      </c>
      <c r="F543" s="1" t="s">
        <v>170</v>
      </c>
      <c r="G543">
        <v>17702</v>
      </c>
      <c r="H543">
        <v>12</v>
      </c>
      <c r="I543">
        <v>0</v>
      </c>
      <c r="J543">
        <v>0</v>
      </c>
      <c r="K543" s="1" t="s">
        <v>512</v>
      </c>
      <c r="L543">
        <v>0</v>
      </c>
      <c r="M543">
        <v>0</v>
      </c>
      <c r="N543">
        <v>0</v>
      </c>
      <c r="O543">
        <v>0</v>
      </c>
    </row>
    <row r="544" spans="1:15" hidden="1" x14ac:dyDescent="0.25">
      <c r="A544">
        <v>202002805</v>
      </c>
      <c r="B544" s="1" t="s">
        <v>27</v>
      </c>
      <c r="C544" s="1" t="s">
        <v>107</v>
      </c>
      <c r="D544" s="1" t="s">
        <v>167</v>
      </c>
      <c r="E544" s="1" t="s">
        <v>169</v>
      </c>
      <c r="F544" s="1" t="s">
        <v>170</v>
      </c>
      <c r="G544">
        <v>617</v>
      </c>
      <c r="H544">
        <v>12</v>
      </c>
      <c r="I544">
        <v>19.18</v>
      </c>
      <c r="J544">
        <v>230.16</v>
      </c>
      <c r="K544" s="1" t="s">
        <v>513</v>
      </c>
      <c r="L544">
        <v>0</v>
      </c>
      <c r="M544">
        <v>0</v>
      </c>
      <c r="N544">
        <v>0</v>
      </c>
      <c r="O544">
        <v>230.16</v>
      </c>
    </row>
    <row r="545" spans="1:15" hidden="1" x14ac:dyDescent="0.25">
      <c r="A545">
        <v>202002805</v>
      </c>
      <c r="B545" s="1" t="s">
        <v>27</v>
      </c>
      <c r="C545" s="1" t="s">
        <v>107</v>
      </c>
      <c r="D545" s="1" t="s">
        <v>167</v>
      </c>
      <c r="E545" s="1" t="s">
        <v>169</v>
      </c>
      <c r="F545" s="1" t="s">
        <v>170</v>
      </c>
      <c r="G545">
        <v>527</v>
      </c>
      <c r="H545">
        <v>12</v>
      </c>
      <c r="I545">
        <v>10.88</v>
      </c>
      <c r="J545">
        <v>130.56</v>
      </c>
      <c r="K545" s="1" t="s">
        <v>514</v>
      </c>
      <c r="L545">
        <v>0</v>
      </c>
      <c r="M545">
        <v>0</v>
      </c>
      <c r="N545">
        <v>0</v>
      </c>
      <c r="O545">
        <v>130.56</v>
      </c>
    </row>
    <row r="546" spans="1:15" hidden="1" x14ac:dyDescent="0.25">
      <c r="A546">
        <v>202002806</v>
      </c>
      <c r="B546" s="1" t="s">
        <v>27</v>
      </c>
      <c r="C546" s="1" t="s">
        <v>108</v>
      </c>
      <c r="D546" s="1" t="s">
        <v>167</v>
      </c>
      <c r="E546" s="1" t="s">
        <v>169</v>
      </c>
      <c r="F546" s="1" t="s">
        <v>170</v>
      </c>
      <c r="G546">
        <v>21869</v>
      </c>
      <c r="H546">
        <v>50</v>
      </c>
      <c r="I546">
        <v>0</v>
      </c>
      <c r="J546">
        <v>0</v>
      </c>
      <c r="K546" s="1" t="s">
        <v>515</v>
      </c>
      <c r="L546">
        <v>16</v>
      </c>
      <c r="M546">
        <v>0</v>
      </c>
      <c r="N546">
        <v>0</v>
      </c>
      <c r="O546">
        <v>0</v>
      </c>
    </row>
    <row r="547" spans="1:15" hidden="1" x14ac:dyDescent="0.25">
      <c r="A547">
        <v>202002806</v>
      </c>
      <c r="B547" s="1" t="s">
        <v>27</v>
      </c>
      <c r="C547" s="1" t="s">
        <v>108</v>
      </c>
      <c r="D547" s="1" t="s">
        <v>167</v>
      </c>
      <c r="E547" s="1" t="s">
        <v>169</v>
      </c>
      <c r="F547" s="1" t="s">
        <v>170</v>
      </c>
      <c r="G547">
        <v>20785</v>
      </c>
      <c r="H547">
        <v>3</v>
      </c>
      <c r="I547">
        <v>0</v>
      </c>
      <c r="J547">
        <v>0</v>
      </c>
      <c r="K547" s="1" t="s">
        <v>516</v>
      </c>
      <c r="L547">
        <v>16</v>
      </c>
      <c r="M547">
        <v>0</v>
      </c>
      <c r="N547">
        <v>0</v>
      </c>
      <c r="O547">
        <v>0</v>
      </c>
    </row>
    <row r="548" spans="1:15" hidden="1" x14ac:dyDescent="0.25">
      <c r="A548">
        <v>202002806</v>
      </c>
      <c r="B548" s="1" t="s">
        <v>27</v>
      </c>
      <c r="C548" s="1" t="s">
        <v>108</v>
      </c>
      <c r="D548" s="1" t="s">
        <v>167</v>
      </c>
      <c r="E548" s="1" t="s">
        <v>169</v>
      </c>
      <c r="F548" s="1" t="s">
        <v>170</v>
      </c>
      <c r="G548">
        <v>23063</v>
      </c>
      <c r="H548">
        <v>3</v>
      </c>
      <c r="I548">
        <v>0</v>
      </c>
      <c r="J548">
        <v>0</v>
      </c>
      <c r="K548" s="1" t="s">
        <v>517</v>
      </c>
      <c r="L548">
        <v>16</v>
      </c>
      <c r="M548">
        <v>0</v>
      </c>
      <c r="N548">
        <v>0</v>
      </c>
      <c r="O548">
        <v>0</v>
      </c>
    </row>
    <row r="549" spans="1:15" hidden="1" x14ac:dyDescent="0.25">
      <c r="A549">
        <v>202002806</v>
      </c>
      <c r="B549" s="1" t="s">
        <v>27</v>
      </c>
      <c r="C549" s="1" t="s">
        <v>108</v>
      </c>
      <c r="D549" s="1" t="s">
        <v>167</v>
      </c>
      <c r="E549" s="1" t="s">
        <v>169</v>
      </c>
      <c r="F549" s="1" t="s">
        <v>170</v>
      </c>
      <c r="G549">
        <v>20786</v>
      </c>
      <c r="H549">
        <v>3</v>
      </c>
      <c r="I549">
        <v>0</v>
      </c>
      <c r="J549">
        <v>0</v>
      </c>
      <c r="K549" s="1" t="s">
        <v>518</v>
      </c>
      <c r="L549">
        <v>16</v>
      </c>
      <c r="M549">
        <v>0</v>
      </c>
      <c r="N549">
        <v>0</v>
      </c>
      <c r="O549">
        <v>0</v>
      </c>
    </row>
    <row r="550" spans="1:15" hidden="1" x14ac:dyDescent="0.25">
      <c r="A550">
        <v>202002806</v>
      </c>
      <c r="B550" s="1" t="s">
        <v>27</v>
      </c>
      <c r="C550" s="1" t="s">
        <v>108</v>
      </c>
      <c r="D550" s="1" t="s">
        <v>167</v>
      </c>
      <c r="E550" s="1" t="s">
        <v>169</v>
      </c>
      <c r="F550" s="1" t="s">
        <v>170</v>
      </c>
      <c r="G550">
        <v>10068</v>
      </c>
      <c r="H550">
        <v>24</v>
      </c>
      <c r="I550">
        <v>0</v>
      </c>
      <c r="J550">
        <v>0</v>
      </c>
      <c r="K550" s="1" t="s">
        <v>519</v>
      </c>
      <c r="L550">
        <v>0</v>
      </c>
      <c r="M550">
        <v>0</v>
      </c>
      <c r="N550">
        <v>0</v>
      </c>
      <c r="O550">
        <v>0</v>
      </c>
    </row>
    <row r="551" spans="1:15" hidden="1" x14ac:dyDescent="0.25">
      <c r="A551">
        <v>202002806</v>
      </c>
      <c r="B551" s="1" t="s">
        <v>27</v>
      </c>
      <c r="C551" s="1" t="s">
        <v>108</v>
      </c>
      <c r="D551" s="1" t="s">
        <v>167</v>
      </c>
      <c r="E551" s="1" t="s">
        <v>169</v>
      </c>
      <c r="F551" s="1" t="s">
        <v>170</v>
      </c>
      <c r="G551">
        <v>23013</v>
      </c>
      <c r="H551">
        <v>10</v>
      </c>
      <c r="I551">
        <v>0</v>
      </c>
      <c r="J551">
        <v>0</v>
      </c>
      <c r="K551" s="1" t="s">
        <v>520</v>
      </c>
      <c r="L551">
        <v>0</v>
      </c>
      <c r="M551">
        <v>0</v>
      </c>
      <c r="N551">
        <v>0</v>
      </c>
      <c r="O551">
        <v>0</v>
      </c>
    </row>
    <row r="552" spans="1:15" hidden="1" x14ac:dyDescent="0.25">
      <c r="A552">
        <v>202002806</v>
      </c>
      <c r="B552" s="1" t="s">
        <v>27</v>
      </c>
      <c r="C552" s="1" t="s">
        <v>108</v>
      </c>
      <c r="D552" s="1" t="s">
        <v>167</v>
      </c>
      <c r="E552" s="1" t="s">
        <v>169</v>
      </c>
      <c r="F552" s="1" t="s">
        <v>170</v>
      </c>
      <c r="G552">
        <v>10744</v>
      </c>
      <c r="H552">
        <v>6</v>
      </c>
      <c r="I552">
        <v>0</v>
      </c>
      <c r="J552">
        <v>0</v>
      </c>
      <c r="K552" s="1" t="s">
        <v>521</v>
      </c>
      <c r="L552">
        <v>16</v>
      </c>
      <c r="M552">
        <v>0</v>
      </c>
      <c r="N552">
        <v>0</v>
      </c>
      <c r="O552">
        <v>0</v>
      </c>
    </row>
    <row r="553" spans="1:15" hidden="1" x14ac:dyDescent="0.25">
      <c r="A553">
        <v>202002806</v>
      </c>
      <c r="B553" s="1" t="s">
        <v>27</v>
      </c>
      <c r="C553" s="1" t="s">
        <v>108</v>
      </c>
      <c r="D553" s="1" t="s">
        <v>167</v>
      </c>
      <c r="E553" s="1" t="s">
        <v>169</v>
      </c>
      <c r="F553" s="1" t="s">
        <v>170</v>
      </c>
      <c r="G553">
        <v>10745</v>
      </c>
      <c r="H553">
        <v>6</v>
      </c>
      <c r="I553">
        <v>0</v>
      </c>
      <c r="J553">
        <v>0</v>
      </c>
      <c r="K553" s="1" t="s">
        <v>522</v>
      </c>
      <c r="L553">
        <v>16</v>
      </c>
      <c r="M553">
        <v>0</v>
      </c>
      <c r="N553">
        <v>0</v>
      </c>
      <c r="O553">
        <v>0</v>
      </c>
    </row>
    <row r="554" spans="1:15" hidden="1" x14ac:dyDescent="0.25">
      <c r="A554">
        <v>202002806</v>
      </c>
      <c r="B554" s="1" t="s">
        <v>27</v>
      </c>
      <c r="C554" s="1" t="s">
        <v>108</v>
      </c>
      <c r="D554" s="1" t="s">
        <v>167</v>
      </c>
      <c r="E554" s="1" t="s">
        <v>169</v>
      </c>
      <c r="F554" s="1" t="s">
        <v>170</v>
      </c>
      <c r="G554">
        <v>11937</v>
      </c>
      <c r="H554">
        <v>4</v>
      </c>
      <c r="I554">
        <v>0</v>
      </c>
      <c r="J554">
        <v>0</v>
      </c>
      <c r="K554" s="1" t="s">
        <v>523</v>
      </c>
      <c r="L554">
        <v>16</v>
      </c>
      <c r="M554">
        <v>0</v>
      </c>
      <c r="N554">
        <v>0</v>
      </c>
      <c r="O554">
        <v>0</v>
      </c>
    </row>
    <row r="555" spans="1:15" hidden="1" x14ac:dyDescent="0.25">
      <c r="A555">
        <v>202002806</v>
      </c>
      <c r="B555" s="1" t="s">
        <v>27</v>
      </c>
      <c r="C555" s="1" t="s">
        <v>108</v>
      </c>
      <c r="D555" s="1" t="s">
        <v>167</v>
      </c>
      <c r="E555" s="1" t="s">
        <v>169</v>
      </c>
      <c r="F555" s="1" t="s">
        <v>170</v>
      </c>
      <c r="G555">
        <v>12425</v>
      </c>
      <c r="H555">
        <v>4</v>
      </c>
      <c r="I555">
        <v>0</v>
      </c>
      <c r="J555">
        <v>0</v>
      </c>
      <c r="K555" s="1" t="s">
        <v>524</v>
      </c>
      <c r="L555">
        <v>16</v>
      </c>
      <c r="M555">
        <v>0</v>
      </c>
      <c r="N555">
        <v>0</v>
      </c>
      <c r="O555">
        <v>0</v>
      </c>
    </row>
    <row r="556" spans="1:15" hidden="1" x14ac:dyDescent="0.25">
      <c r="A556">
        <v>202002806</v>
      </c>
      <c r="B556" s="1" t="s">
        <v>27</v>
      </c>
      <c r="C556" s="1" t="s">
        <v>108</v>
      </c>
      <c r="D556" s="1" t="s">
        <v>167</v>
      </c>
      <c r="E556" s="1" t="s">
        <v>169</v>
      </c>
      <c r="F556" s="1" t="s">
        <v>170</v>
      </c>
      <c r="G556">
        <v>11931</v>
      </c>
      <c r="H556">
        <v>12</v>
      </c>
      <c r="I556">
        <v>0</v>
      </c>
      <c r="J556">
        <v>0</v>
      </c>
      <c r="K556" s="1" t="s">
        <v>525</v>
      </c>
      <c r="L556">
        <v>16</v>
      </c>
      <c r="M556">
        <v>0</v>
      </c>
      <c r="N556">
        <v>0</v>
      </c>
      <c r="O556">
        <v>0</v>
      </c>
    </row>
    <row r="557" spans="1:15" hidden="1" x14ac:dyDescent="0.25">
      <c r="A557">
        <v>202002806</v>
      </c>
      <c r="B557" s="1" t="s">
        <v>27</v>
      </c>
      <c r="C557" s="1" t="s">
        <v>108</v>
      </c>
      <c r="D557" s="1" t="s">
        <v>167</v>
      </c>
      <c r="E557" s="1" t="s">
        <v>169</v>
      </c>
      <c r="F557" s="1" t="s">
        <v>170</v>
      </c>
      <c r="G557">
        <v>14030</v>
      </c>
      <c r="H557">
        <v>12</v>
      </c>
      <c r="I557">
        <v>0</v>
      </c>
      <c r="J557">
        <v>0</v>
      </c>
      <c r="K557" s="1" t="s">
        <v>526</v>
      </c>
      <c r="L557">
        <v>16</v>
      </c>
      <c r="M557">
        <v>0</v>
      </c>
      <c r="N557">
        <v>0</v>
      </c>
      <c r="O557">
        <v>0</v>
      </c>
    </row>
    <row r="558" spans="1:15" hidden="1" x14ac:dyDescent="0.25">
      <c r="A558">
        <v>202002806</v>
      </c>
      <c r="B558" s="1" t="s">
        <v>27</v>
      </c>
      <c r="C558" s="1" t="s">
        <v>108</v>
      </c>
      <c r="D558" s="1" t="s">
        <v>167</v>
      </c>
      <c r="E558" s="1" t="s">
        <v>169</v>
      </c>
      <c r="F558" s="1" t="s">
        <v>170</v>
      </c>
      <c r="G558">
        <v>22287</v>
      </c>
      <c r="H558">
        <v>12</v>
      </c>
      <c r="I558">
        <v>0</v>
      </c>
      <c r="J558">
        <v>0</v>
      </c>
      <c r="K558" s="1" t="s">
        <v>468</v>
      </c>
      <c r="L558">
        <v>16</v>
      </c>
      <c r="M558">
        <v>0</v>
      </c>
      <c r="N558">
        <v>0</v>
      </c>
      <c r="O558">
        <v>0</v>
      </c>
    </row>
    <row r="559" spans="1:15" hidden="1" x14ac:dyDescent="0.25">
      <c r="A559">
        <v>202002806</v>
      </c>
      <c r="B559" s="1" t="s">
        <v>27</v>
      </c>
      <c r="C559" s="1" t="s">
        <v>108</v>
      </c>
      <c r="D559" s="1" t="s">
        <v>167</v>
      </c>
      <c r="E559" s="1" t="s">
        <v>169</v>
      </c>
      <c r="F559" s="1" t="s">
        <v>170</v>
      </c>
      <c r="G559">
        <v>13577</v>
      </c>
      <c r="H559">
        <v>10</v>
      </c>
      <c r="I559">
        <v>0</v>
      </c>
      <c r="J559">
        <v>0</v>
      </c>
      <c r="K559" s="1" t="s">
        <v>329</v>
      </c>
      <c r="L559">
        <v>16</v>
      </c>
      <c r="M559">
        <v>0</v>
      </c>
      <c r="N559">
        <v>0</v>
      </c>
      <c r="O559">
        <v>0</v>
      </c>
    </row>
    <row r="560" spans="1:15" hidden="1" x14ac:dyDescent="0.25">
      <c r="A560">
        <v>202002806</v>
      </c>
      <c r="B560" s="1" t="s">
        <v>27</v>
      </c>
      <c r="C560" s="1" t="s">
        <v>108</v>
      </c>
      <c r="D560" s="1" t="s">
        <v>167</v>
      </c>
      <c r="E560" s="1" t="s">
        <v>169</v>
      </c>
      <c r="F560" s="1" t="s">
        <v>170</v>
      </c>
      <c r="G560">
        <v>677</v>
      </c>
      <c r="H560">
        <v>10</v>
      </c>
      <c r="I560">
        <v>55.48</v>
      </c>
      <c r="J560">
        <v>554.79999999999995</v>
      </c>
      <c r="K560" s="1" t="s">
        <v>527</v>
      </c>
      <c r="L560">
        <v>16</v>
      </c>
      <c r="M560">
        <v>0</v>
      </c>
      <c r="N560">
        <v>0</v>
      </c>
      <c r="O560">
        <v>554.79999999999995</v>
      </c>
    </row>
    <row r="561" spans="1:15" hidden="1" x14ac:dyDescent="0.25">
      <c r="A561">
        <v>202002806</v>
      </c>
      <c r="B561" s="1" t="s">
        <v>27</v>
      </c>
      <c r="C561" s="1" t="s">
        <v>108</v>
      </c>
      <c r="D561" s="1" t="s">
        <v>167</v>
      </c>
      <c r="E561" s="1" t="s">
        <v>169</v>
      </c>
      <c r="F561" s="1" t="s">
        <v>170</v>
      </c>
      <c r="G561">
        <v>21030</v>
      </c>
      <c r="H561">
        <v>36</v>
      </c>
      <c r="I561">
        <v>0</v>
      </c>
      <c r="J561">
        <v>0</v>
      </c>
      <c r="K561" s="1" t="s">
        <v>528</v>
      </c>
      <c r="L561">
        <v>16</v>
      </c>
      <c r="M561">
        <v>0</v>
      </c>
      <c r="N561">
        <v>0</v>
      </c>
      <c r="O561">
        <v>0</v>
      </c>
    </row>
    <row r="562" spans="1:15" hidden="1" x14ac:dyDescent="0.25">
      <c r="A562">
        <v>202002806</v>
      </c>
      <c r="B562" s="1" t="s">
        <v>27</v>
      </c>
      <c r="C562" s="1" t="s">
        <v>108</v>
      </c>
      <c r="D562" s="1" t="s">
        <v>167</v>
      </c>
      <c r="E562" s="1" t="s">
        <v>169</v>
      </c>
      <c r="F562" s="1" t="s">
        <v>170</v>
      </c>
      <c r="G562">
        <v>21029</v>
      </c>
      <c r="H562">
        <v>36</v>
      </c>
      <c r="I562">
        <v>0</v>
      </c>
      <c r="J562">
        <v>0</v>
      </c>
      <c r="K562" s="1" t="s">
        <v>529</v>
      </c>
      <c r="L562">
        <v>0</v>
      </c>
      <c r="M562">
        <v>0</v>
      </c>
      <c r="N562">
        <v>0</v>
      </c>
      <c r="O562">
        <v>0</v>
      </c>
    </row>
    <row r="563" spans="1:15" hidden="1" x14ac:dyDescent="0.25">
      <c r="A563">
        <v>202002806</v>
      </c>
      <c r="B563" s="1" t="s">
        <v>27</v>
      </c>
      <c r="C563" s="1" t="s">
        <v>108</v>
      </c>
      <c r="D563" s="1" t="s">
        <v>167</v>
      </c>
      <c r="E563" s="1" t="s">
        <v>169</v>
      </c>
      <c r="F563" s="1" t="s">
        <v>170</v>
      </c>
      <c r="G563">
        <v>13329</v>
      </c>
      <c r="H563">
        <v>12</v>
      </c>
      <c r="I563">
        <v>0</v>
      </c>
      <c r="J563">
        <v>0</v>
      </c>
      <c r="K563" s="1" t="s">
        <v>530</v>
      </c>
      <c r="L563">
        <v>16</v>
      </c>
      <c r="M563">
        <v>0</v>
      </c>
      <c r="N563">
        <v>0</v>
      </c>
      <c r="O563">
        <v>0</v>
      </c>
    </row>
    <row r="564" spans="1:15" hidden="1" x14ac:dyDescent="0.25">
      <c r="A564">
        <v>202002806</v>
      </c>
      <c r="B564" s="1" t="s">
        <v>27</v>
      </c>
      <c r="C564" s="1" t="s">
        <v>108</v>
      </c>
      <c r="D564" s="1" t="s">
        <v>167</v>
      </c>
      <c r="E564" s="1" t="s">
        <v>169</v>
      </c>
      <c r="F564" s="1" t="s">
        <v>170</v>
      </c>
      <c r="G564">
        <v>13578</v>
      </c>
      <c r="H564">
        <v>12</v>
      </c>
      <c r="I564">
        <v>0</v>
      </c>
      <c r="J564">
        <v>0</v>
      </c>
      <c r="K564" s="1" t="s">
        <v>531</v>
      </c>
      <c r="L564">
        <v>16</v>
      </c>
      <c r="M564">
        <v>0</v>
      </c>
      <c r="N564">
        <v>0</v>
      </c>
      <c r="O564">
        <v>0</v>
      </c>
    </row>
    <row r="565" spans="1:15" hidden="1" x14ac:dyDescent="0.25">
      <c r="A565">
        <v>202002806</v>
      </c>
      <c r="B565" s="1" t="s">
        <v>27</v>
      </c>
      <c r="C565" s="1" t="s">
        <v>108</v>
      </c>
      <c r="D565" s="1" t="s">
        <v>167</v>
      </c>
      <c r="E565" s="1" t="s">
        <v>169</v>
      </c>
      <c r="F565" s="1" t="s">
        <v>170</v>
      </c>
      <c r="G565">
        <v>9771</v>
      </c>
      <c r="H565">
        <v>12</v>
      </c>
      <c r="I565">
        <v>0</v>
      </c>
      <c r="J565">
        <v>0</v>
      </c>
      <c r="K565" s="1" t="s">
        <v>532</v>
      </c>
      <c r="L565">
        <v>16</v>
      </c>
      <c r="M565">
        <v>0</v>
      </c>
      <c r="N565">
        <v>0</v>
      </c>
      <c r="O565">
        <v>0</v>
      </c>
    </row>
    <row r="566" spans="1:15" hidden="1" x14ac:dyDescent="0.25">
      <c r="A566">
        <v>202002806</v>
      </c>
      <c r="B566" s="1" t="s">
        <v>27</v>
      </c>
      <c r="C566" s="1" t="s">
        <v>108</v>
      </c>
      <c r="D566" s="1" t="s">
        <v>167</v>
      </c>
      <c r="E566" s="1" t="s">
        <v>169</v>
      </c>
      <c r="F566" s="1" t="s">
        <v>170</v>
      </c>
      <c r="G566">
        <v>9772</v>
      </c>
      <c r="H566">
        <v>12</v>
      </c>
      <c r="I566">
        <v>0</v>
      </c>
      <c r="J566">
        <v>0</v>
      </c>
      <c r="K566" s="1" t="s">
        <v>533</v>
      </c>
      <c r="L566">
        <v>16</v>
      </c>
      <c r="M566">
        <v>0</v>
      </c>
      <c r="N566">
        <v>0</v>
      </c>
      <c r="O566">
        <v>0</v>
      </c>
    </row>
    <row r="567" spans="1:15" x14ac:dyDescent="0.25">
      <c r="A567">
        <v>202002807</v>
      </c>
      <c r="B567" s="1" t="s">
        <v>28</v>
      </c>
      <c r="C567" s="1" t="s">
        <v>109</v>
      </c>
      <c r="D567" s="1" t="s">
        <v>167</v>
      </c>
      <c r="E567" s="1" t="s">
        <v>169</v>
      </c>
      <c r="F567" s="1" t="s">
        <v>174</v>
      </c>
      <c r="G567">
        <v>3780</v>
      </c>
      <c r="H567">
        <v>0.5</v>
      </c>
      <c r="I567">
        <v>0</v>
      </c>
      <c r="J567">
        <v>0</v>
      </c>
      <c r="K567" s="1" t="s">
        <v>293</v>
      </c>
      <c r="L567">
        <v>0</v>
      </c>
      <c r="M567">
        <v>0</v>
      </c>
      <c r="N567">
        <v>0</v>
      </c>
      <c r="O567">
        <v>0</v>
      </c>
    </row>
    <row r="568" spans="1:15" x14ac:dyDescent="0.25">
      <c r="A568">
        <v>202002807</v>
      </c>
      <c r="B568" s="1" t="s">
        <v>28</v>
      </c>
      <c r="C568" s="1" t="s">
        <v>109</v>
      </c>
      <c r="D568" s="1" t="s">
        <v>167</v>
      </c>
      <c r="E568" s="1" t="s">
        <v>169</v>
      </c>
      <c r="F568" s="1" t="s">
        <v>174</v>
      </c>
      <c r="G568">
        <v>4448</v>
      </c>
      <c r="H568">
        <v>4</v>
      </c>
      <c r="I568">
        <v>0</v>
      </c>
      <c r="J568">
        <v>0</v>
      </c>
      <c r="K568" s="1" t="s">
        <v>281</v>
      </c>
      <c r="L568">
        <v>0</v>
      </c>
      <c r="M568">
        <v>0</v>
      </c>
      <c r="N568">
        <v>0</v>
      </c>
      <c r="O568">
        <v>0</v>
      </c>
    </row>
    <row r="569" spans="1:15" x14ac:dyDescent="0.25">
      <c r="A569">
        <v>202002807</v>
      </c>
      <c r="B569" s="1" t="s">
        <v>28</v>
      </c>
      <c r="C569" s="1" t="s">
        <v>109</v>
      </c>
      <c r="D569" s="1" t="s">
        <v>167</v>
      </c>
      <c r="E569" s="1" t="s">
        <v>169</v>
      </c>
      <c r="F569" s="1" t="s">
        <v>174</v>
      </c>
      <c r="G569">
        <v>14153</v>
      </c>
      <c r="H569">
        <v>4</v>
      </c>
      <c r="I569">
        <v>0</v>
      </c>
      <c r="J569">
        <v>0</v>
      </c>
      <c r="K569" s="1" t="s">
        <v>534</v>
      </c>
      <c r="L569">
        <v>16</v>
      </c>
      <c r="M569">
        <v>0</v>
      </c>
      <c r="N569">
        <v>0</v>
      </c>
      <c r="O569">
        <v>0</v>
      </c>
    </row>
    <row r="570" spans="1:15" x14ac:dyDescent="0.25">
      <c r="A570">
        <v>202002807</v>
      </c>
      <c r="B570" s="1" t="s">
        <v>28</v>
      </c>
      <c r="C570" s="1" t="s">
        <v>109</v>
      </c>
      <c r="D570" s="1" t="s">
        <v>167</v>
      </c>
      <c r="E570" s="1" t="s">
        <v>169</v>
      </c>
      <c r="F570" s="1" t="s">
        <v>174</v>
      </c>
      <c r="G570">
        <v>14158</v>
      </c>
      <c r="H570">
        <v>2</v>
      </c>
      <c r="I570">
        <v>0</v>
      </c>
      <c r="J570">
        <v>0</v>
      </c>
      <c r="K570" s="1" t="s">
        <v>535</v>
      </c>
      <c r="L570">
        <v>16</v>
      </c>
      <c r="M570">
        <v>0</v>
      </c>
      <c r="N570">
        <v>0</v>
      </c>
      <c r="O570">
        <v>0</v>
      </c>
    </row>
    <row r="571" spans="1:15" x14ac:dyDescent="0.25">
      <c r="A571">
        <v>202002807</v>
      </c>
      <c r="B571" s="1" t="s">
        <v>28</v>
      </c>
      <c r="C571" s="1" t="s">
        <v>109</v>
      </c>
      <c r="D571" s="1" t="s">
        <v>167</v>
      </c>
      <c r="E571" s="1" t="s">
        <v>169</v>
      </c>
      <c r="F571" s="1" t="s">
        <v>174</v>
      </c>
      <c r="G571">
        <v>14725</v>
      </c>
      <c r="H571">
        <v>3</v>
      </c>
      <c r="I571">
        <v>0</v>
      </c>
      <c r="J571">
        <v>0</v>
      </c>
      <c r="K571" s="1" t="s">
        <v>354</v>
      </c>
      <c r="L571">
        <v>0</v>
      </c>
      <c r="M571">
        <v>0</v>
      </c>
      <c r="N571">
        <v>0</v>
      </c>
      <c r="O571">
        <v>0</v>
      </c>
    </row>
    <row r="572" spans="1:15" x14ac:dyDescent="0.25">
      <c r="A572">
        <v>202002807</v>
      </c>
      <c r="B572" s="1" t="s">
        <v>28</v>
      </c>
      <c r="C572" s="1" t="s">
        <v>109</v>
      </c>
      <c r="D572" s="1" t="s">
        <v>167</v>
      </c>
      <c r="E572" s="1" t="s">
        <v>169</v>
      </c>
      <c r="F572" s="1" t="s">
        <v>174</v>
      </c>
      <c r="G572">
        <v>14767</v>
      </c>
      <c r="H572">
        <v>3</v>
      </c>
      <c r="I572">
        <v>0</v>
      </c>
      <c r="J572">
        <v>0</v>
      </c>
      <c r="K572" s="1" t="s">
        <v>352</v>
      </c>
      <c r="L572">
        <v>16</v>
      </c>
      <c r="M572">
        <v>0</v>
      </c>
      <c r="N572">
        <v>0</v>
      </c>
      <c r="O572">
        <v>0</v>
      </c>
    </row>
    <row r="573" spans="1:15" x14ac:dyDescent="0.25">
      <c r="A573">
        <v>202002807</v>
      </c>
      <c r="B573" s="1" t="s">
        <v>28</v>
      </c>
      <c r="C573" s="1" t="s">
        <v>109</v>
      </c>
      <c r="D573" s="1" t="s">
        <v>167</v>
      </c>
      <c r="E573" s="1" t="s">
        <v>169</v>
      </c>
      <c r="F573" s="1" t="s">
        <v>174</v>
      </c>
      <c r="G573">
        <v>15410</v>
      </c>
      <c r="H573">
        <v>1</v>
      </c>
      <c r="I573">
        <v>0</v>
      </c>
      <c r="J573">
        <v>0</v>
      </c>
      <c r="K573" s="1" t="s">
        <v>288</v>
      </c>
      <c r="L573">
        <v>16</v>
      </c>
      <c r="M573">
        <v>0</v>
      </c>
      <c r="N573">
        <v>0</v>
      </c>
      <c r="O573">
        <v>0</v>
      </c>
    </row>
    <row r="574" spans="1:15" x14ac:dyDescent="0.25">
      <c r="A574">
        <v>202002807</v>
      </c>
      <c r="B574" s="1" t="s">
        <v>28</v>
      </c>
      <c r="C574" s="1" t="s">
        <v>109</v>
      </c>
      <c r="D574" s="1" t="s">
        <v>167</v>
      </c>
      <c r="E574" s="1" t="s">
        <v>169</v>
      </c>
      <c r="F574" s="1" t="s">
        <v>174</v>
      </c>
      <c r="G574">
        <v>1788</v>
      </c>
      <c r="H574">
        <v>2</v>
      </c>
      <c r="I574">
        <v>0</v>
      </c>
      <c r="J574">
        <v>0</v>
      </c>
      <c r="K574" s="1" t="s">
        <v>291</v>
      </c>
      <c r="L574">
        <v>16</v>
      </c>
      <c r="M574">
        <v>0</v>
      </c>
      <c r="N574">
        <v>0</v>
      </c>
      <c r="O574">
        <v>0</v>
      </c>
    </row>
    <row r="575" spans="1:15" x14ac:dyDescent="0.25">
      <c r="A575">
        <v>202002807</v>
      </c>
      <c r="B575" s="1" t="s">
        <v>28</v>
      </c>
      <c r="C575" s="1" t="s">
        <v>109</v>
      </c>
      <c r="D575" s="1" t="s">
        <v>167</v>
      </c>
      <c r="E575" s="1" t="s">
        <v>169</v>
      </c>
      <c r="F575" s="1" t="s">
        <v>174</v>
      </c>
      <c r="G575">
        <v>14155</v>
      </c>
      <c r="H575">
        <v>3</v>
      </c>
      <c r="I575">
        <v>0</v>
      </c>
      <c r="J575">
        <v>0</v>
      </c>
      <c r="K575" s="1" t="s">
        <v>283</v>
      </c>
      <c r="L575">
        <v>0</v>
      </c>
      <c r="M575">
        <v>0</v>
      </c>
      <c r="N575">
        <v>0</v>
      </c>
      <c r="O575">
        <v>0</v>
      </c>
    </row>
    <row r="576" spans="1:15" x14ac:dyDescent="0.25">
      <c r="A576">
        <v>202002807</v>
      </c>
      <c r="B576" s="1" t="s">
        <v>28</v>
      </c>
      <c r="C576" s="1" t="s">
        <v>109</v>
      </c>
      <c r="D576" s="1" t="s">
        <v>167</v>
      </c>
      <c r="E576" s="1" t="s">
        <v>169</v>
      </c>
      <c r="F576" s="1" t="s">
        <v>174</v>
      </c>
      <c r="G576">
        <v>1762</v>
      </c>
      <c r="H576">
        <v>2</v>
      </c>
      <c r="I576">
        <v>0</v>
      </c>
      <c r="J576">
        <v>0</v>
      </c>
      <c r="K576" s="1" t="s">
        <v>285</v>
      </c>
      <c r="L576">
        <v>0</v>
      </c>
      <c r="M576">
        <v>0</v>
      </c>
      <c r="N576">
        <v>0</v>
      </c>
      <c r="O576">
        <v>0</v>
      </c>
    </row>
    <row r="577" spans="1:15" x14ac:dyDescent="0.25">
      <c r="A577">
        <v>202002807</v>
      </c>
      <c r="B577" s="1" t="s">
        <v>28</v>
      </c>
      <c r="C577" s="1" t="s">
        <v>109</v>
      </c>
      <c r="D577" s="1" t="s">
        <v>167</v>
      </c>
      <c r="E577" s="1" t="s">
        <v>169</v>
      </c>
      <c r="F577" s="1" t="s">
        <v>174</v>
      </c>
      <c r="G577">
        <v>4631</v>
      </c>
      <c r="H577">
        <v>2</v>
      </c>
      <c r="I577">
        <v>0</v>
      </c>
      <c r="J577">
        <v>0</v>
      </c>
      <c r="K577" s="1" t="s">
        <v>358</v>
      </c>
      <c r="L577">
        <v>0</v>
      </c>
      <c r="M577">
        <v>0</v>
      </c>
      <c r="N577">
        <v>0</v>
      </c>
      <c r="O577">
        <v>0</v>
      </c>
    </row>
    <row r="578" spans="1:15" x14ac:dyDescent="0.25">
      <c r="A578">
        <v>202002807</v>
      </c>
      <c r="B578" s="1" t="s">
        <v>28</v>
      </c>
      <c r="C578" s="1" t="s">
        <v>109</v>
      </c>
      <c r="D578" s="1" t="s">
        <v>167</v>
      </c>
      <c r="E578" s="1" t="s">
        <v>169</v>
      </c>
      <c r="F578" s="1" t="s">
        <v>174</v>
      </c>
      <c r="G578">
        <v>5390</v>
      </c>
      <c r="H578">
        <v>2</v>
      </c>
      <c r="I578">
        <v>0</v>
      </c>
      <c r="J578">
        <v>0</v>
      </c>
      <c r="K578" s="1" t="s">
        <v>536</v>
      </c>
      <c r="L578">
        <v>0</v>
      </c>
      <c r="M578">
        <v>0</v>
      </c>
      <c r="N578">
        <v>0</v>
      </c>
      <c r="O578">
        <v>0</v>
      </c>
    </row>
    <row r="579" spans="1:15" x14ac:dyDescent="0.25">
      <c r="A579">
        <v>202002807</v>
      </c>
      <c r="B579" s="1" t="s">
        <v>28</v>
      </c>
      <c r="C579" s="1" t="s">
        <v>109</v>
      </c>
      <c r="D579" s="1" t="s">
        <v>167</v>
      </c>
      <c r="E579" s="1" t="s">
        <v>169</v>
      </c>
      <c r="F579" s="1" t="s">
        <v>174</v>
      </c>
      <c r="G579">
        <v>4513</v>
      </c>
      <c r="H579">
        <v>2</v>
      </c>
      <c r="I579">
        <v>0</v>
      </c>
      <c r="J579">
        <v>0</v>
      </c>
      <c r="K579" s="1" t="s">
        <v>298</v>
      </c>
      <c r="L579">
        <v>0</v>
      </c>
      <c r="M579">
        <v>0</v>
      </c>
      <c r="N579">
        <v>0</v>
      </c>
      <c r="O579">
        <v>0</v>
      </c>
    </row>
    <row r="580" spans="1:15" x14ac:dyDescent="0.25">
      <c r="A580">
        <v>202002807</v>
      </c>
      <c r="B580" s="1" t="s">
        <v>28</v>
      </c>
      <c r="C580" s="1" t="s">
        <v>109</v>
      </c>
      <c r="D580" s="1" t="s">
        <v>167</v>
      </c>
      <c r="E580" s="1" t="s">
        <v>169</v>
      </c>
      <c r="F580" s="1" t="s">
        <v>174</v>
      </c>
      <c r="G580">
        <v>14154</v>
      </c>
      <c r="H580">
        <v>1</v>
      </c>
      <c r="I580">
        <v>0</v>
      </c>
      <c r="J580">
        <v>0</v>
      </c>
      <c r="K580" s="1" t="s">
        <v>537</v>
      </c>
      <c r="L580">
        <v>0</v>
      </c>
      <c r="M580">
        <v>0</v>
      </c>
      <c r="N580">
        <v>0</v>
      </c>
      <c r="O580">
        <v>0</v>
      </c>
    </row>
    <row r="581" spans="1:15" x14ac:dyDescent="0.25">
      <c r="A581">
        <v>202002807</v>
      </c>
      <c r="B581" s="1" t="s">
        <v>28</v>
      </c>
      <c r="C581" s="1" t="s">
        <v>109</v>
      </c>
      <c r="D581" s="1" t="s">
        <v>167</v>
      </c>
      <c r="E581" s="1" t="s">
        <v>169</v>
      </c>
      <c r="F581" s="1" t="s">
        <v>174</v>
      </c>
      <c r="G581">
        <v>1769</v>
      </c>
      <c r="H581">
        <v>0.5</v>
      </c>
      <c r="I581">
        <v>0</v>
      </c>
      <c r="J581">
        <v>0</v>
      </c>
      <c r="K581" s="1" t="s">
        <v>538</v>
      </c>
      <c r="L581">
        <v>0</v>
      </c>
      <c r="M581">
        <v>0</v>
      </c>
      <c r="N581">
        <v>0</v>
      </c>
      <c r="O581">
        <v>0</v>
      </c>
    </row>
    <row r="582" spans="1:15" x14ac:dyDescent="0.25">
      <c r="A582">
        <v>202002807</v>
      </c>
      <c r="B582" s="1" t="s">
        <v>28</v>
      </c>
      <c r="C582" s="1" t="s">
        <v>109</v>
      </c>
      <c r="D582" s="1" t="s">
        <v>167</v>
      </c>
      <c r="E582" s="1" t="s">
        <v>169</v>
      </c>
      <c r="F582" s="1" t="s">
        <v>174</v>
      </c>
      <c r="G582">
        <v>1756</v>
      </c>
      <c r="H582">
        <v>1</v>
      </c>
      <c r="I582">
        <v>0</v>
      </c>
      <c r="J582">
        <v>0</v>
      </c>
      <c r="K582" s="1" t="s">
        <v>539</v>
      </c>
      <c r="L582">
        <v>0</v>
      </c>
      <c r="M582">
        <v>0</v>
      </c>
      <c r="N582">
        <v>0</v>
      </c>
      <c r="O582">
        <v>0</v>
      </c>
    </row>
    <row r="583" spans="1:15" x14ac:dyDescent="0.25">
      <c r="A583">
        <v>202002807</v>
      </c>
      <c r="B583" s="1" t="s">
        <v>28</v>
      </c>
      <c r="C583" s="1" t="s">
        <v>109</v>
      </c>
      <c r="D583" s="1" t="s">
        <v>167</v>
      </c>
      <c r="E583" s="1" t="s">
        <v>169</v>
      </c>
      <c r="F583" s="1" t="s">
        <v>174</v>
      </c>
      <c r="G583">
        <v>3250</v>
      </c>
      <c r="H583">
        <v>12</v>
      </c>
      <c r="I583">
        <v>37.049999999999997</v>
      </c>
      <c r="J583">
        <v>444.6</v>
      </c>
      <c r="K583" s="1" t="s">
        <v>540</v>
      </c>
      <c r="L583">
        <v>16</v>
      </c>
      <c r="M583">
        <v>0</v>
      </c>
      <c r="N583">
        <v>0</v>
      </c>
      <c r="O583">
        <v>444.6</v>
      </c>
    </row>
    <row r="584" spans="1:15" x14ac:dyDescent="0.25">
      <c r="A584">
        <v>202002808</v>
      </c>
      <c r="B584" s="1" t="s">
        <v>29</v>
      </c>
      <c r="C584" s="1" t="s">
        <v>110</v>
      </c>
      <c r="D584" s="1" t="s">
        <v>167</v>
      </c>
      <c r="E584" s="1" t="s">
        <v>169</v>
      </c>
      <c r="F584" s="1" t="s">
        <v>174</v>
      </c>
      <c r="G584">
        <v>14412</v>
      </c>
      <c r="H584">
        <v>2</v>
      </c>
      <c r="I584">
        <v>0</v>
      </c>
      <c r="J584">
        <v>0</v>
      </c>
      <c r="K584" s="1" t="s">
        <v>541</v>
      </c>
      <c r="L584">
        <v>16</v>
      </c>
      <c r="M584">
        <v>0</v>
      </c>
      <c r="N584">
        <v>0</v>
      </c>
      <c r="O584">
        <v>0</v>
      </c>
    </row>
    <row r="585" spans="1:15" x14ac:dyDescent="0.25">
      <c r="A585">
        <v>202002808</v>
      </c>
      <c r="B585" s="1" t="s">
        <v>29</v>
      </c>
      <c r="C585" s="1" t="s">
        <v>110</v>
      </c>
      <c r="D585" s="1" t="s">
        <v>167</v>
      </c>
      <c r="E585" s="1" t="s">
        <v>169</v>
      </c>
      <c r="F585" s="1" t="s">
        <v>174</v>
      </c>
      <c r="G585">
        <v>23285</v>
      </c>
      <c r="H585">
        <v>4</v>
      </c>
      <c r="I585">
        <v>0</v>
      </c>
      <c r="J585">
        <v>0</v>
      </c>
      <c r="K585" s="1" t="s">
        <v>542</v>
      </c>
      <c r="L585">
        <v>16</v>
      </c>
      <c r="M585">
        <v>0</v>
      </c>
      <c r="N585">
        <v>0</v>
      </c>
      <c r="O585">
        <v>0</v>
      </c>
    </row>
    <row r="586" spans="1:15" x14ac:dyDescent="0.25">
      <c r="A586">
        <v>202002808</v>
      </c>
      <c r="B586" s="1" t="s">
        <v>29</v>
      </c>
      <c r="C586" s="1" t="s">
        <v>110</v>
      </c>
      <c r="D586" s="1" t="s">
        <v>167</v>
      </c>
      <c r="E586" s="1" t="s">
        <v>169</v>
      </c>
      <c r="F586" s="1" t="s">
        <v>174</v>
      </c>
      <c r="G586">
        <v>23284</v>
      </c>
      <c r="H586">
        <v>4</v>
      </c>
      <c r="I586">
        <v>0</v>
      </c>
      <c r="J586">
        <v>0</v>
      </c>
      <c r="K586" s="1" t="s">
        <v>543</v>
      </c>
      <c r="L586">
        <v>16</v>
      </c>
      <c r="M586">
        <v>0</v>
      </c>
      <c r="N586">
        <v>0</v>
      </c>
      <c r="O586">
        <v>0</v>
      </c>
    </row>
    <row r="587" spans="1:15" x14ac:dyDescent="0.25">
      <c r="A587">
        <v>202002808</v>
      </c>
      <c r="B587" s="1" t="s">
        <v>29</v>
      </c>
      <c r="C587" s="1" t="s">
        <v>110</v>
      </c>
      <c r="D587" s="1" t="s">
        <v>167</v>
      </c>
      <c r="E587" s="1" t="s">
        <v>169</v>
      </c>
      <c r="F587" s="1" t="s">
        <v>174</v>
      </c>
      <c r="G587">
        <v>21110</v>
      </c>
      <c r="H587">
        <v>50</v>
      </c>
      <c r="I587">
        <v>0</v>
      </c>
      <c r="J587">
        <v>0</v>
      </c>
      <c r="K587" s="1" t="s">
        <v>544</v>
      </c>
      <c r="L587">
        <v>16</v>
      </c>
      <c r="M587">
        <v>0</v>
      </c>
      <c r="N587">
        <v>0</v>
      </c>
      <c r="O587">
        <v>0</v>
      </c>
    </row>
    <row r="588" spans="1:15" x14ac:dyDescent="0.25">
      <c r="A588">
        <v>202002808</v>
      </c>
      <c r="B588" s="1" t="s">
        <v>29</v>
      </c>
      <c r="C588" s="1" t="s">
        <v>110</v>
      </c>
      <c r="D588" s="1" t="s">
        <v>167</v>
      </c>
      <c r="E588" s="1" t="s">
        <v>169</v>
      </c>
      <c r="F588" s="1" t="s">
        <v>174</v>
      </c>
      <c r="G588">
        <v>23286</v>
      </c>
      <c r="H588">
        <v>2</v>
      </c>
      <c r="I588">
        <v>0</v>
      </c>
      <c r="J588">
        <v>0</v>
      </c>
      <c r="K588" s="1" t="s">
        <v>545</v>
      </c>
      <c r="L588">
        <v>16</v>
      </c>
      <c r="M588">
        <v>0</v>
      </c>
      <c r="N588">
        <v>0</v>
      </c>
      <c r="O588">
        <v>0</v>
      </c>
    </row>
    <row r="589" spans="1:15" x14ac:dyDescent="0.25">
      <c r="A589">
        <v>202002808</v>
      </c>
      <c r="B589" s="1" t="s">
        <v>29</v>
      </c>
      <c r="C589" s="1" t="s">
        <v>110</v>
      </c>
      <c r="D589" s="1" t="s">
        <v>167</v>
      </c>
      <c r="E589" s="1" t="s">
        <v>169</v>
      </c>
      <c r="F589" s="1" t="s">
        <v>174</v>
      </c>
      <c r="G589">
        <v>7350</v>
      </c>
      <c r="H589">
        <v>2</v>
      </c>
      <c r="I589">
        <v>0</v>
      </c>
      <c r="J589">
        <v>0</v>
      </c>
      <c r="K589" s="1" t="s">
        <v>546</v>
      </c>
      <c r="L589">
        <v>16</v>
      </c>
      <c r="M589">
        <v>0</v>
      </c>
      <c r="N589">
        <v>0</v>
      </c>
      <c r="O589">
        <v>0</v>
      </c>
    </row>
    <row r="590" spans="1:15" x14ac:dyDescent="0.25">
      <c r="A590">
        <v>202002808</v>
      </c>
      <c r="B590" s="1" t="s">
        <v>29</v>
      </c>
      <c r="C590" s="1" t="s">
        <v>110</v>
      </c>
      <c r="D590" s="1" t="s">
        <v>167</v>
      </c>
      <c r="E590" s="1" t="s">
        <v>169</v>
      </c>
      <c r="F590" s="1" t="s">
        <v>174</v>
      </c>
      <c r="G590">
        <v>21874</v>
      </c>
      <c r="H590">
        <v>12</v>
      </c>
      <c r="I590">
        <v>0</v>
      </c>
      <c r="J590">
        <v>0</v>
      </c>
      <c r="K590" s="1" t="s">
        <v>547</v>
      </c>
      <c r="L590">
        <v>16</v>
      </c>
      <c r="M590">
        <v>0</v>
      </c>
      <c r="N590">
        <v>0</v>
      </c>
      <c r="O590">
        <v>0</v>
      </c>
    </row>
    <row r="591" spans="1:15" x14ac:dyDescent="0.25">
      <c r="A591">
        <v>202002808</v>
      </c>
      <c r="B591" s="1" t="s">
        <v>29</v>
      </c>
      <c r="C591" s="1" t="s">
        <v>110</v>
      </c>
      <c r="D591" s="1" t="s">
        <v>167</v>
      </c>
      <c r="E591" s="1" t="s">
        <v>169</v>
      </c>
      <c r="F591" s="1" t="s">
        <v>174</v>
      </c>
      <c r="G591">
        <v>7353</v>
      </c>
      <c r="H591">
        <v>12</v>
      </c>
      <c r="I591">
        <v>23058</v>
      </c>
      <c r="J591">
        <v>276696</v>
      </c>
      <c r="K591" s="1" t="s">
        <v>548</v>
      </c>
      <c r="L591">
        <v>16</v>
      </c>
      <c r="M591">
        <v>0</v>
      </c>
      <c r="N591">
        <v>0</v>
      </c>
      <c r="O591">
        <v>276696</v>
      </c>
    </row>
    <row r="592" spans="1:15" x14ac:dyDescent="0.25">
      <c r="A592">
        <v>202002808</v>
      </c>
      <c r="B592" s="1" t="s">
        <v>29</v>
      </c>
      <c r="C592" s="1" t="s">
        <v>110</v>
      </c>
      <c r="D592" s="1" t="s">
        <v>167</v>
      </c>
      <c r="E592" s="1" t="s">
        <v>169</v>
      </c>
      <c r="F592" s="1" t="s">
        <v>174</v>
      </c>
      <c r="G592">
        <v>21747</v>
      </c>
      <c r="H592">
        <v>2</v>
      </c>
      <c r="I592">
        <v>0</v>
      </c>
      <c r="J592">
        <v>0</v>
      </c>
      <c r="K592" s="1" t="s">
        <v>549</v>
      </c>
      <c r="L592">
        <v>16</v>
      </c>
      <c r="M592">
        <v>0</v>
      </c>
      <c r="N592">
        <v>0</v>
      </c>
      <c r="O592">
        <v>0</v>
      </c>
    </row>
    <row r="593" spans="1:15" x14ac:dyDescent="0.25">
      <c r="A593">
        <v>202002808</v>
      </c>
      <c r="B593" s="1" t="s">
        <v>29</v>
      </c>
      <c r="C593" s="1" t="s">
        <v>110</v>
      </c>
      <c r="D593" s="1" t="s">
        <v>167</v>
      </c>
      <c r="E593" s="1" t="s">
        <v>169</v>
      </c>
      <c r="F593" s="1" t="s">
        <v>174</v>
      </c>
      <c r="G593">
        <v>8380</v>
      </c>
      <c r="H593">
        <v>10</v>
      </c>
      <c r="I593">
        <v>0</v>
      </c>
      <c r="J593">
        <v>0</v>
      </c>
      <c r="K593" s="1" t="s">
        <v>550</v>
      </c>
      <c r="L593">
        <v>16</v>
      </c>
      <c r="M593">
        <v>0</v>
      </c>
      <c r="N593">
        <v>0</v>
      </c>
      <c r="O593">
        <v>0</v>
      </c>
    </row>
    <row r="594" spans="1:15" x14ac:dyDescent="0.25">
      <c r="A594">
        <v>202002808</v>
      </c>
      <c r="B594" s="1" t="s">
        <v>29</v>
      </c>
      <c r="C594" s="1" t="s">
        <v>110</v>
      </c>
      <c r="D594" s="1" t="s">
        <v>167</v>
      </c>
      <c r="E594" s="1" t="s">
        <v>169</v>
      </c>
      <c r="F594" s="1" t="s">
        <v>174</v>
      </c>
      <c r="G594">
        <v>21778</v>
      </c>
      <c r="H594">
        <v>10</v>
      </c>
      <c r="I594">
        <v>0</v>
      </c>
      <c r="J594">
        <v>0</v>
      </c>
      <c r="K594" s="1" t="s">
        <v>551</v>
      </c>
      <c r="L594">
        <v>16</v>
      </c>
      <c r="M594">
        <v>0</v>
      </c>
      <c r="N594">
        <v>0</v>
      </c>
      <c r="O594">
        <v>0</v>
      </c>
    </row>
    <row r="595" spans="1:15" x14ac:dyDescent="0.25">
      <c r="A595">
        <v>202002808</v>
      </c>
      <c r="B595" s="1" t="s">
        <v>29</v>
      </c>
      <c r="C595" s="1" t="s">
        <v>110</v>
      </c>
      <c r="D595" s="1" t="s">
        <v>167</v>
      </c>
      <c r="E595" s="1" t="s">
        <v>169</v>
      </c>
      <c r="F595" s="1" t="s">
        <v>174</v>
      </c>
      <c r="G595">
        <v>19777</v>
      </c>
      <c r="H595">
        <v>10</v>
      </c>
      <c r="I595">
        <v>0</v>
      </c>
      <c r="J595">
        <v>0</v>
      </c>
      <c r="K595" s="1" t="s">
        <v>552</v>
      </c>
      <c r="L595">
        <v>16</v>
      </c>
      <c r="M595">
        <v>0</v>
      </c>
      <c r="N595">
        <v>0</v>
      </c>
      <c r="O595">
        <v>0</v>
      </c>
    </row>
    <row r="596" spans="1:15" x14ac:dyDescent="0.25">
      <c r="A596">
        <v>202002808</v>
      </c>
      <c r="B596" s="1" t="s">
        <v>29</v>
      </c>
      <c r="C596" s="1" t="s">
        <v>110</v>
      </c>
      <c r="D596" s="1" t="s">
        <v>167</v>
      </c>
      <c r="E596" s="1" t="s">
        <v>169</v>
      </c>
      <c r="F596" s="1" t="s">
        <v>174</v>
      </c>
      <c r="G596">
        <v>22306</v>
      </c>
      <c r="H596">
        <v>4</v>
      </c>
      <c r="I596">
        <v>0</v>
      </c>
      <c r="J596">
        <v>0</v>
      </c>
      <c r="K596" s="1" t="s">
        <v>553</v>
      </c>
      <c r="L596">
        <v>16</v>
      </c>
      <c r="M596">
        <v>0</v>
      </c>
      <c r="N596">
        <v>0</v>
      </c>
      <c r="O596">
        <v>0</v>
      </c>
    </row>
    <row r="597" spans="1:15" x14ac:dyDescent="0.25">
      <c r="A597">
        <v>202002808</v>
      </c>
      <c r="B597" s="1" t="s">
        <v>29</v>
      </c>
      <c r="C597" s="1" t="s">
        <v>110</v>
      </c>
      <c r="D597" s="1" t="s">
        <v>167</v>
      </c>
      <c r="E597" s="1" t="s">
        <v>169</v>
      </c>
      <c r="F597" s="1" t="s">
        <v>174</v>
      </c>
      <c r="G597">
        <v>11853</v>
      </c>
      <c r="H597">
        <v>48</v>
      </c>
      <c r="I597">
        <v>0</v>
      </c>
      <c r="J597">
        <v>0</v>
      </c>
      <c r="K597" s="1" t="s">
        <v>554</v>
      </c>
      <c r="L597">
        <v>16</v>
      </c>
      <c r="M597">
        <v>0</v>
      </c>
      <c r="N597">
        <v>0</v>
      </c>
      <c r="O597">
        <v>0</v>
      </c>
    </row>
    <row r="598" spans="1:15" x14ac:dyDescent="0.25">
      <c r="A598">
        <v>202002808</v>
      </c>
      <c r="B598" s="1" t="s">
        <v>29</v>
      </c>
      <c r="C598" s="1" t="s">
        <v>110</v>
      </c>
      <c r="D598" s="1" t="s">
        <v>167</v>
      </c>
      <c r="E598" s="1" t="s">
        <v>169</v>
      </c>
      <c r="F598" s="1" t="s">
        <v>174</v>
      </c>
      <c r="G598">
        <v>11954</v>
      </c>
      <c r="H598">
        <v>24</v>
      </c>
      <c r="I598">
        <v>0</v>
      </c>
      <c r="J598">
        <v>0</v>
      </c>
      <c r="K598" s="1" t="s">
        <v>555</v>
      </c>
      <c r="L598">
        <v>16</v>
      </c>
      <c r="M598">
        <v>0</v>
      </c>
      <c r="N598">
        <v>0</v>
      </c>
      <c r="O598">
        <v>0</v>
      </c>
    </row>
    <row r="599" spans="1:15" x14ac:dyDescent="0.25">
      <c r="A599">
        <v>202002808</v>
      </c>
      <c r="B599" s="1" t="s">
        <v>29</v>
      </c>
      <c r="C599" s="1" t="s">
        <v>110</v>
      </c>
      <c r="D599" s="1" t="s">
        <v>167</v>
      </c>
      <c r="E599" s="1" t="s">
        <v>169</v>
      </c>
      <c r="F599" s="1" t="s">
        <v>174</v>
      </c>
      <c r="G599">
        <v>8379</v>
      </c>
      <c r="H599">
        <v>28</v>
      </c>
      <c r="I599">
        <v>0</v>
      </c>
      <c r="J599">
        <v>0</v>
      </c>
      <c r="K599" s="1" t="s">
        <v>556</v>
      </c>
      <c r="L599">
        <v>16</v>
      </c>
      <c r="M599">
        <v>0</v>
      </c>
      <c r="N599">
        <v>0</v>
      </c>
      <c r="O599">
        <v>0</v>
      </c>
    </row>
    <row r="600" spans="1:15" x14ac:dyDescent="0.25">
      <c r="A600">
        <v>202002808</v>
      </c>
      <c r="B600" s="1" t="s">
        <v>29</v>
      </c>
      <c r="C600" s="1" t="s">
        <v>110</v>
      </c>
      <c r="D600" s="1" t="s">
        <v>167</v>
      </c>
      <c r="E600" s="1" t="s">
        <v>169</v>
      </c>
      <c r="F600" s="1" t="s">
        <v>174</v>
      </c>
      <c r="G600">
        <v>21046</v>
      </c>
      <c r="H600">
        <v>27</v>
      </c>
      <c r="I600">
        <v>0</v>
      </c>
      <c r="J600">
        <v>0</v>
      </c>
      <c r="K600" s="1" t="s">
        <v>557</v>
      </c>
      <c r="L600">
        <v>16</v>
      </c>
      <c r="M600">
        <v>0</v>
      </c>
      <c r="N600">
        <v>0</v>
      </c>
      <c r="O600">
        <v>0</v>
      </c>
    </row>
    <row r="601" spans="1:15" x14ac:dyDescent="0.25">
      <c r="A601">
        <v>202002808</v>
      </c>
      <c r="B601" s="1" t="s">
        <v>29</v>
      </c>
      <c r="C601" s="1" t="s">
        <v>110</v>
      </c>
      <c r="D601" s="1" t="s">
        <v>167</v>
      </c>
      <c r="E601" s="1" t="s">
        <v>169</v>
      </c>
      <c r="F601" s="1" t="s">
        <v>174</v>
      </c>
      <c r="G601">
        <v>9307</v>
      </c>
      <c r="H601">
        <v>2</v>
      </c>
      <c r="I601">
        <v>31046.400000000001</v>
      </c>
      <c r="J601">
        <v>62092.800000000003</v>
      </c>
      <c r="K601" s="1" t="s">
        <v>558</v>
      </c>
      <c r="L601">
        <v>16</v>
      </c>
      <c r="M601">
        <v>0</v>
      </c>
      <c r="N601">
        <v>0</v>
      </c>
      <c r="O601">
        <v>62092.800000000003</v>
      </c>
    </row>
    <row r="602" spans="1:15" x14ac:dyDescent="0.25">
      <c r="A602">
        <v>202002808</v>
      </c>
      <c r="B602" s="1" t="s">
        <v>29</v>
      </c>
      <c r="C602" s="1" t="s">
        <v>110</v>
      </c>
      <c r="D602" s="1" t="s">
        <v>167</v>
      </c>
      <c r="E602" s="1" t="s">
        <v>169</v>
      </c>
      <c r="F602" s="1" t="s">
        <v>174</v>
      </c>
      <c r="G602">
        <v>23287</v>
      </c>
      <c r="H602">
        <v>3</v>
      </c>
      <c r="I602">
        <v>0</v>
      </c>
      <c r="J602">
        <v>0</v>
      </c>
      <c r="K602" s="1" t="s">
        <v>559</v>
      </c>
      <c r="L602">
        <v>16</v>
      </c>
      <c r="M602">
        <v>0</v>
      </c>
      <c r="N602">
        <v>0</v>
      </c>
      <c r="O602">
        <v>0</v>
      </c>
    </row>
    <row r="603" spans="1:15" x14ac:dyDescent="0.25">
      <c r="A603">
        <v>202002808</v>
      </c>
      <c r="B603" s="1" t="s">
        <v>29</v>
      </c>
      <c r="C603" s="1" t="s">
        <v>110</v>
      </c>
      <c r="D603" s="1" t="s">
        <v>167</v>
      </c>
      <c r="E603" s="1" t="s">
        <v>169</v>
      </c>
      <c r="F603" s="1" t="s">
        <v>174</v>
      </c>
      <c r="G603">
        <v>21991</v>
      </c>
      <c r="H603">
        <v>8</v>
      </c>
      <c r="I603">
        <v>0</v>
      </c>
      <c r="J603">
        <v>0</v>
      </c>
      <c r="K603" s="1" t="s">
        <v>560</v>
      </c>
      <c r="L603">
        <v>16</v>
      </c>
      <c r="M603">
        <v>0</v>
      </c>
      <c r="N603">
        <v>0</v>
      </c>
      <c r="O603">
        <v>0</v>
      </c>
    </row>
    <row r="604" spans="1:15" x14ac:dyDescent="0.25">
      <c r="A604">
        <v>202002808</v>
      </c>
      <c r="B604" s="1" t="s">
        <v>29</v>
      </c>
      <c r="C604" s="1" t="s">
        <v>110</v>
      </c>
      <c r="D604" s="1" t="s">
        <v>167</v>
      </c>
      <c r="E604" s="1" t="s">
        <v>169</v>
      </c>
      <c r="F604" s="1" t="s">
        <v>174</v>
      </c>
      <c r="G604">
        <v>22636</v>
      </c>
      <c r="H604">
        <v>2</v>
      </c>
      <c r="I604">
        <v>0</v>
      </c>
      <c r="J604">
        <v>0</v>
      </c>
      <c r="K604" s="1" t="s">
        <v>561</v>
      </c>
      <c r="L604">
        <v>16</v>
      </c>
      <c r="M604">
        <v>0</v>
      </c>
      <c r="N604">
        <v>0</v>
      </c>
      <c r="O604">
        <v>0</v>
      </c>
    </row>
    <row r="605" spans="1:15" x14ac:dyDescent="0.25">
      <c r="A605">
        <v>202002808</v>
      </c>
      <c r="B605" s="1" t="s">
        <v>29</v>
      </c>
      <c r="C605" s="1" t="s">
        <v>110</v>
      </c>
      <c r="D605" s="1" t="s">
        <v>167</v>
      </c>
      <c r="E605" s="1" t="s">
        <v>169</v>
      </c>
      <c r="F605" s="1" t="s">
        <v>174</v>
      </c>
      <c r="G605">
        <v>20930</v>
      </c>
      <c r="H605">
        <v>3</v>
      </c>
      <c r="I605">
        <v>0</v>
      </c>
      <c r="J605">
        <v>0</v>
      </c>
      <c r="K605" s="1" t="s">
        <v>562</v>
      </c>
      <c r="L605">
        <v>16</v>
      </c>
      <c r="M605">
        <v>0</v>
      </c>
      <c r="N605">
        <v>0</v>
      </c>
      <c r="O605">
        <v>0</v>
      </c>
    </row>
    <row r="606" spans="1:15" x14ac:dyDescent="0.25">
      <c r="A606">
        <v>202002808</v>
      </c>
      <c r="B606" s="1" t="s">
        <v>29</v>
      </c>
      <c r="C606" s="1" t="s">
        <v>110</v>
      </c>
      <c r="D606" s="1" t="s">
        <v>167</v>
      </c>
      <c r="E606" s="1" t="s">
        <v>169</v>
      </c>
      <c r="F606" s="1" t="s">
        <v>174</v>
      </c>
      <c r="G606">
        <v>21759</v>
      </c>
      <c r="H606">
        <v>2</v>
      </c>
      <c r="I606">
        <v>0</v>
      </c>
      <c r="J606">
        <v>0</v>
      </c>
      <c r="K606" s="1" t="s">
        <v>563</v>
      </c>
      <c r="L606">
        <v>16</v>
      </c>
      <c r="M606">
        <v>0</v>
      </c>
      <c r="N606">
        <v>0</v>
      </c>
      <c r="O606">
        <v>0</v>
      </c>
    </row>
    <row r="607" spans="1:15" x14ac:dyDescent="0.25">
      <c r="A607">
        <v>202002808</v>
      </c>
      <c r="B607" s="1" t="s">
        <v>29</v>
      </c>
      <c r="C607" s="1" t="s">
        <v>110</v>
      </c>
      <c r="D607" s="1" t="s">
        <v>167</v>
      </c>
      <c r="E607" s="1" t="s">
        <v>169</v>
      </c>
      <c r="F607" s="1" t="s">
        <v>174</v>
      </c>
      <c r="G607">
        <v>14071</v>
      </c>
      <c r="H607">
        <v>3</v>
      </c>
      <c r="I607">
        <v>0</v>
      </c>
      <c r="J607">
        <v>0</v>
      </c>
      <c r="K607" s="1" t="s">
        <v>564</v>
      </c>
      <c r="L607">
        <v>16</v>
      </c>
      <c r="M607">
        <v>0</v>
      </c>
      <c r="N607">
        <v>0</v>
      </c>
      <c r="O607">
        <v>0</v>
      </c>
    </row>
    <row r="608" spans="1:15" x14ac:dyDescent="0.25">
      <c r="A608">
        <v>202002808</v>
      </c>
      <c r="B608" s="1" t="s">
        <v>29</v>
      </c>
      <c r="C608" s="1" t="s">
        <v>110</v>
      </c>
      <c r="D608" s="1" t="s">
        <v>167</v>
      </c>
      <c r="E608" s="1" t="s">
        <v>169</v>
      </c>
      <c r="F608" s="1" t="s">
        <v>174</v>
      </c>
      <c r="G608">
        <v>22637</v>
      </c>
      <c r="H608">
        <v>2</v>
      </c>
      <c r="I608">
        <v>0</v>
      </c>
      <c r="J608">
        <v>0</v>
      </c>
      <c r="K608" s="1" t="s">
        <v>565</v>
      </c>
      <c r="L608">
        <v>16</v>
      </c>
      <c r="M608">
        <v>0</v>
      </c>
      <c r="N608">
        <v>0</v>
      </c>
      <c r="O608">
        <v>0</v>
      </c>
    </row>
    <row r="609" spans="1:15" x14ac:dyDescent="0.25">
      <c r="A609">
        <v>202002808</v>
      </c>
      <c r="B609" s="1" t="s">
        <v>29</v>
      </c>
      <c r="C609" s="1" t="s">
        <v>110</v>
      </c>
      <c r="D609" s="1" t="s">
        <v>167</v>
      </c>
      <c r="E609" s="1" t="s">
        <v>169</v>
      </c>
      <c r="F609" s="1" t="s">
        <v>174</v>
      </c>
      <c r="G609">
        <v>14411</v>
      </c>
      <c r="H609">
        <v>3</v>
      </c>
      <c r="I609">
        <v>0</v>
      </c>
      <c r="J609">
        <v>0</v>
      </c>
      <c r="K609" s="1" t="s">
        <v>566</v>
      </c>
      <c r="L609">
        <v>16</v>
      </c>
      <c r="M609">
        <v>0</v>
      </c>
      <c r="N609">
        <v>0</v>
      </c>
      <c r="O609">
        <v>0</v>
      </c>
    </row>
    <row r="610" spans="1:15" x14ac:dyDescent="0.25">
      <c r="A610">
        <v>202002808</v>
      </c>
      <c r="B610" s="1" t="s">
        <v>29</v>
      </c>
      <c r="C610" s="1" t="s">
        <v>110</v>
      </c>
      <c r="D610" s="1" t="s">
        <v>167</v>
      </c>
      <c r="E610" s="1" t="s">
        <v>169</v>
      </c>
      <c r="F610" s="1" t="s">
        <v>174</v>
      </c>
      <c r="G610">
        <v>22638</v>
      </c>
      <c r="H610">
        <v>3</v>
      </c>
      <c r="I610">
        <v>0</v>
      </c>
      <c r="J610">
        <v>0</v>
      </c>
      <c r="K610" s="1" t="s">
        <v>567</v>
      </c>
      <c r="L610">
        <v>16</v>
      </c>
      <c r="M610">
        <v>0</v>
      </c>
      <c r="N610">
        <v>0</v>
      </c>
      <c r="O610">
        <v>0</v>
      </c>
    </row>
    <row r="611" spans="1:15" x14ac:dyDescent="0.25">
      <c r="A611">
        <v>202002808</v>
      </c>
      <c r="B611" s="1" t="s">
        <v>29</v>
      </c>
      <c r="C611" s="1" t="s">
        <v>110</v>
      </c>
      <c r="D611" s="1" t="s">
        <v>167</v>
      </c>
      <c r="E611" s="1" t="s">
        <v>169</v>
      </c>
      <c r="F611" s="1" t="s">
        <v>174</v>
      </c>
      <c r="G611">
        <v>23288</v>
      </c>
      <c r="H611">
        <v>3</v>
      </c>
      <c r="I611">
        <v>0</v>
      </c>
      <c r="J611">
        <v>0</v>
      </c>
      <c r="K611" s="1" t="s">
        <v>568</v>
      </c>
      <c r="L611">
        <v>0</v>
      </c>
      <c r="M611">
        <v>0</v>
      </c>
      <c r="N611">
        <v>0</v>
      </c>
      <c r="O611">
        <v>0</v>
      </c>
    </row>
    <row r="612" spans="1:15" x14ac:dyDescent="0.25">
      <c r="A612">
        <v>202002808</v>
      </c>
      <c r="B612" s="1" t="s">
        <v>29</v>
      </c>
      <c r="C612" s="1" t="s">
        <v>110</v>
      </c>
      <c r="D612" s="1" t="s">
        <v>167</v>
      </c>
      <c r="E612" s="1" t="s">
        <v>169</v>
      </c>
      <c r="F612" s="1" t="s">
        <v>174</v>
      </c>
      <c r="G612">
        <v>21793</v>
      </c>
      <c r="H612">
        <v>1</v>
      </c>
      <c r="I612">
        <v>0</v>
      </c>
      <c r="J612">
        <v>0</v>
      </c>
      <c r="K612" s="1" t="s">
        <v>569</v>
      </c>
      <c r="L612">
        <v>16</v>
      </c>
      <c r="M612">
        <v>0</v>
      </c>
      <c r="N612">
        <v>0</v>
      </c>
      <c r="O612">
        <v>0</v>
      </c>
    </row>
    <row r="613" spans="1:15" x14ac:dyDescent="0.25">
      <c r="A613">
        <v>202002808</v>
      </c>
      <c r="B613" s="1" t="s">
        <v>29</v>
      </c>
      <c r="C613" s="1" t="s">
        <v>110</v>
      </c>
      <c r="D613" s="1" t="s">
        <v>167</v>
      </c>
      <c r="E613" s="1" t="s">
        <v>169</v>
      </c>
      <c r="F613" s="1" t="s">
        <v>174</v>
      </c>
      <c r="G613">
        <v>21793</v>
      </c>
      <c r="H613">
        <v>1</v>
      </c>
      <c r="I613">
        <v>0</v>
      </c>
      <c r="J613">
        <v>0</v>
      </c>
      <c r="K613" s="1" t="s">
        <v>569</v>
      </c>
      <c r="L613">
        <v>16</v>
      </c>
      <c r="M613">
        <v>0</v>
      </c>
      <c r="N613">
        <v>0</v>
      </c>
      <c r="O613">
        <v>0</v>
      </c>
    </row>
    <row r="614" spans="1:15" x14ac:dyDescent="0.25">
      <c r="A614">
        <v>202002808</v>
      </c>
      <c r="B614" s="1" t="s">
        <v>29</v>
      </c>
      <c r="C614" s="1" t="s">
        <v>110</v>
      </c>
      <c r="D614" s="1" t="s">
        <v>167</v>
      </c>
      <c r="E614" s="1" t="s">
        <v>169</v>
      </c>
      <c r="F614" s="1" t="s">
        <v>174</v>
      </c>
      <c r="G614">
        <v>21793</v>
      </c>
      <c r="H614">
        <v>1</v>
      </c>
      <c r="I614">
        <v>0</v>
      </c>
      <c r="J614">
        <v>0</v>
      </c>
      <c r="K614" s="1" t="s">
        <v>569</v>
      </c>
      <c r="L614">
        <v>16</v>
      </c>
      <c r="M614">
        <v>0</v>
      </c>
      <c r="N614">
        <v>0</v>
      </c>
      <c r="O614">
        <v>0</v>
      </c>
    </row>
    <row r="615" spans="1:15" x14ac:dyDescent="0.25">
      <c r="A615">
        <v>202002808</v>
      </c>
      <c r="B615" s="1" t="s">
        <v>29</v>
      </c>
      <c r="C615" s="1" t="s">
        <v>110</v>
      </c>
      <c r="D615" s="1" t="s">
        <v>167</v>
      </c>
      <c r="E615" s="1" t="s">
        <v>169</v>
      </c>
      <c r="F615" s="1" t="s">
        <v>174</v>
      </c>
      <c r="G615">
        <v>21793</v>
      </c>
      <c r="H615">
        <v>2</v>
      </c>
      <c r="I615">
        <v>0</v>
      </c>
      <c r="J615">
        <v>0</v>
      </c>
      <c r="K615" s="1" t="s">
        <v>569</v>
      </c>
      <c r="L615">
        <v>16</v>
      </c>
      <c r="M615">
        <v>0</v>
      </c>
      <c r="N615">
        <v>0</v>
      </c>
      <c r="O615">
        <v>0</v>
      </c>
    </row>
    <row r="616" spans="1:15" x14ac:dyDescent="0.25">
      <c r="A616">
        <v>202002808</v>
      </c>
      <c r="B616" s="1" t="s">
        <v>29</v>
      </c>
      <c r="C616" s="1" t="s">
        <v>110</v>
      </c>
      <c r="D616" s="1" t="s">
        <v>167</v>
      </c>
      <c r="E616" s="1" t="s">
        <v>169</v>
      </c>
      <c r="F616" s="1" t="s">
        <v>174</v>
      </c>
      <c r="G616">
        <v>21793</v>
      </c>
      <c r="H616">
        <v>1</v>
      </c>
      <c r="I616">
        <v>0</v>
      </c>
      <c r="J616">
        <v>0</v>
      </c>
      <c r="K616" s="1" t="s">
        <v>569</v>
      </c>
      <c r="L616">
        <v>16</v>
      </c>
      <c r="M616">
        <v>0</v>
      </c>
      <c r="N616">
        <v>0</v>
      </c>
      <c r="O616">
        <v>0</v>
      </c>
    </row>
    <row r="617" spans="1:15" x14ac:dyDescent="0.25">
      <c r="A617">
        <v>202002808</v>
      </c>
      <c r="B617" s="1" t="s">
        <v>29</v>
      </c>
      <c r="C617" s="1" t="s">
        <v>110</v>
      </c>
      <c r="D617" s="1" t="s">
        <v>167</v>
      </c>
      <c r="E617" s="1" t="s">
        <v>169</v>
      </c>
      <c r="F617" s="1" t="s">
        <v>174</v>
      </c>
      <c r="G617">
        <v>21793</v>
      </c>
      <c r="H617">
        <v>1</v>
      </c>
      <c r="I617">
        <v>0</v>
      </c>
      <c r="J617">
        <v>0</v>
      </c>
      <c r="K617" s="1" t="s">
        <v>569</v>
      </c>
      <c r="L617">
        <v>16</v>
      </c>
      <c r="M617">
        <v>0</v>
      </c>
      <c r="N617">
        <v>0</v>
      </c>
      <c r="O617">
        <v>0</v>
      </c>
    </row>
    <row r="618" spans="1:15" x14ac:dyDescent="0.25">
      <c r="A618">
        <v>202002808</v>
      </c>
      <c r="B618" s="1" t="s">
        <v>29</v>
      </c>
      <c r="C618" s="1" t="s">
        <v>110</v>
      </c>
      <c r="D618" s="1" t="s">
        <v>167</v>
      </c>
      <c r="E618" s="1" t="s">
        <v>169</v>
      </c>
      <c r="F618" s="1" t="s">
        <v>174</v>
      </c>
      <c r="G618">
        <v>21345</v>
      </c>
      <c r="H618">
        <v>8</v>
      </c>
      <c r="I618">
        <v>0</v>
      </c>
      <c r="J618">
        <v>0</v>
      </c>
      <c r="K618" s="1" t="s">
        <v>570</v>
      </c>
      <c r="L618">
        <v>16</v>
      </c>
      <c r="M618">
        <v>0</v>
      </c>
      <c r="N618">
        <v>0</v>
      </c>
      <c r="O618">
        <v>0</v>
      </c>
    </row>
    <row r="619" spans="1:15" x14ac:dyDescent="0.25">
      <c r="A619">
        <v>202002808</v>
      </c>
      <c r="B619" s="1" t="s">
        <v>29</v>
      </c>
      <c r="C619" s="1" t="s">
        <v>110</v>
      </c>
      <c r="D619" s="1" t="s">
        <v>167</v>
      </c>
      <c r="E619" s="1" t="s">
        <v>169</v>
      </c>
      <c r="F619" s="1" t="s">
        <v>174</v>
      </c>
      <c r="G619">
        <v>21346</v>
      </c>
      <c r="H619">
        <v>3</v>
      </c>
      <c r="I619">
        <v>0</v>
      </c>
      <c r="J619">
        <v>0</v>
      </c>
      <c r="K619" s="1" t="s">
        <v>571</v>
      </c>
      <c r="L619">
        <v>16</v>
      </c>
      <c r="M619">
        <v>0</v>
      </c>
      <c r="N619">
        <v>0</v>
      </c>
      <c r="O619">
        <v>0</v>
      </c>
    </row>
    <row r="620" spans="1:15" x14ac:dyDescent="0.25">
      <c r="A620">
        <v>202002808</v>
      </c>
      <c r="B620" s="1" t="s">
        <v>29</v>
      </c>
      <c r="C620" s="1" t="s">
        <v>110</v>
      </c>
      <c r="D620" s="1" t="s">
        <v>167</v>
      </c>
      <c r="E620" s="1" t="s">
        <v>169</v>
      </c>
      <c r="F620" s="1" t="s">
        <v>174</v>
      </c>
      <c r="G620">
        <v>23200</v>
      </c>
      <c r="H620">
        <v>7</v>
      </c>
      <c r="I620">
        <v>0</v>
      </c>
      <c r="J620">
        <v>0</v>
      </c>
      <c r="K620" s="1" t="s">
        <v>572</v>
      </c>
      <c r="L620">
        <v>16</v>
      </c>
      <c r="M620">
        <v>0</v>
      </c>
      <c r="N620">
        <v>0</v>
      </c>
      <c r="O620">
        <v>0</v>
      </c>
    </row>
    <row r="621" spans="1:15" x14ac:dyDescent="0.25">
      <c r="A621">
        <v>202002808</v>
      </c>
      <c r="B621" s="1" t="s">
        <v>29</v>
      </c>
      <c r="C621" s="1" t="s">
        <v>110</v>
      </c>
      <c r="D621" s="1" t="s">
        <v>167</v>
      </c>
      <c r="E621" s="1" t="s">
        <v>169</v>
      </c>
      <c r="F621" s="1" t="s">
        <v>174</v>
      </c>
      <c r="G621">
        <v>22295</v>
      </c>
      <c r="H621">
        <v>3</v>
      </c>
      <c r="I621">
        <v>0</v>
      </c>
      <c r="J621">
        <v>0</v>
      </c>
      <c r="K621" s="1" t="s">
        <v>573</v>
      </c>
      <c r="L621">
        <v>16</v>
      </c>
      <c r="M621">
        <v>0</v>
      </c>
      <c r="N621">
        <v>0</v>
      </c>
      <c r="O621">
        <v>0</v>
      </c>
    </row>
    <row r="622" spans="1:15" x14ac:dyDescent="0.25">
      <c r="A622">
        <v>202002808</v>
      </c>
      <c r="B622" s="1" t="s">
        <v>29</v>
      </c>
      <c r="C622" s="1" t="s">
        <v>110</v>
      </c>
      <c r="D622" s="1" t="s">
        <v>167</v>
      </c>
      <c r="E622" s="1" t="s">
        <v>169</v>
      </c>
      <c r="F622" s="1" t="s">
        <v>174</v>
      </c>
      <c r="G622">
        <v>23289</v>
      </c>
      <c r="H622">
        <v>2</v>
      </c>
      <c r="I622">
        <v>0</v>
      </c>
      <c r="J622">
        <v>0</v>
      </c>
      <c r="K622" s="1" t="s">
        <v>574</v>
      </c>
      <c r="L622">
        <v>0</v>
      </c>
      <c r="M622">
        <v>0</v>
      </c>
      <c r="N622">
        <v>0</v>
      </c>
      <c r="O622">
        <v>0</v>
      </c>
    </row>
    <row r="623" spans="1:15" x14ac:dyDescent="0.25">
      <c r="A623">
        <v>202002808</v>
      </c>
      <c r="B623" s="1" t="s">
        <v>29</v>
      </c>
      <c r="C623" s="1" t="s">
        <v>110</v>
      </c>
      <c r="D623" s="1" t="s">
        <v>167</v>
      </c>
      <c r="E623" s="1" t="s">
        <v>169</v>
      </c>
      <c r="F623" s="1" t="s">
        <v>174</v>
      </c>
      <c r="G623">
        <v>23290</v>
      </c>
      <c r="H623">
        <v>2</v>
      </c>
      <c r="I623">
        <v>0</v>
      </c>
      <c r="J623">
        <v>0</v>
      </c>
      <c r="K623" s="1" t="s">
        <v>575</v>
      </c>
      <c r="L623">
        <v>16</v>
      </c>
      <c r="M623">
        <v>0</v>
      </c>
      <c r="N623">
        <v>0</v>
      </c>
      <c r="O623">
        <v>0</v>
      </c>
    </row>
    <row r="624" spans="1:15" x14ac:dyDescent="0.25">
      <c r="A624">
        <v>202002808</v>
      </c>
      <c r="B624" s="1" t="s">
        <v>29</v>
      </c>
      <c r="C624" s="1" t="s">
        <v>110</v>
      </c>
      <c r="D624" s="1" t="s">
        <v>167</v>
      </c>
      <c r="E624" s="1" t="s">
        <v>169</v>
      </c>
      <c r="F624" s="1" t="s">
        <v>174</v>
      </c>
      <c r="G624">
        <v>23291</v>
      </c>
      <c r="H624">
        <v>2</v>
      </c>
      <c r="I624">
        <v>0</v>
      </c>
      <c r="J624">
        <v>0</v>
      </c>
      <c r="K624" s="1" t="s">
        <v>576</v>
      </c>
      <c r="L624">
        <v>16</v>
      </c>
      <c r="M624">
        <v>0</v>
      </c>
      <c r="N624">
        <v>0</v>
      </c>
      <c r="O624">
        <v>0</v>
      </c>
    </row>
    <row r="625" spans="1:15" x14ac:dyDescent="0.25">
      <c r="A625">
        <v>202002808</v>
      </c>
      <c r="B625" s="1" t="s">
        <v>29</v>
      </c>
      <c r="C625" s="1" t="s">
        <v>110</v>
      </c>
      <c r="D625" s="1" t="s">
        <v>167</v>
      </c>
      <c r="E625" s="1" t="s">
        <v>169</v>
      </c>
      <c r="F625" s="1" t="s">
        <v>174</v>
      </c>
      <c r="G625">
        <v>21010</v>
      </c>
      <c r="H625">
        <v>6</v>
      </c>
      <c r="I625">
        <v>0</v>
      </c>
      <c r="J625">
        <v>0</v>
      </c>
      <c r="K625" s="1" t="s">
        <v>577</v>
      </c>
      <c r="L625">
        <v>16</v>
      </c>
      <c r="M625">
        <v>0</v>
      </c>
      <c r="N625">
        <v>0</v>
      </c>
      <c r="O625">
        <v>0</v>
      </c>
    </row>
    <row r="626" spans="1:15" x14ac:dyDescent="0.25">
      <c r="A626">
        <v>202002808</v>
      </c>
      <c r="B626" s="1" t="s">
        <v>29</v>
      </c>
      <c r="C626" s="1" t="s">
        <v>110</v>
      </c>
      <c r="D626" s="1" t="s">
        <v>167</v>
      </c>
      <c r="E626" s="1" t="s">
        <v>169</v>
      </c>
      <c r="F626" s="1" t="s">
        <v>174</v>
      </c>
      <c r="G626">
        <v>23292</v>
      </c>
      <c r="H626">
        <v>4</v>
      </c>
      <c r="I626">
        <v>0</v>
      </c>
      <c r="J626">
        <v>0</v>
      </c>
      <c r="K626" s="1" t="s">
        <v>578</v>
      </c>
      <c r="L626">
        <v>0</v>
      </c>
      <c r="M626">
        <v>0</v>
      </c>
      <c r="N626">
        <v>0</v>
      </c>
      <c r="O626">
        <v>0</v>
      </c>
    </row>
    <row r="627" spans="1:15" x14ac:dyDescent="0.25">
      <c r="A627">
        <v>202002808</v>
      </c>
      <c r="B627" s="1" t="s">
        <v>29</v>
      </c>
      <c r="C627" s="1" t="s">
        <v>110</v>
      </c>
      <c r="D627" s="1" t="s">
        <v>167</v>
      </c>
      <c r="E627" s="1" t="s">
        <v>169</v>
      </c>
      <c r="F627" s="1" t="s">
        <v>174</v>
      </c>
      <c r="G627">
        <v>22411</v>
      </c>
      <c r="H627">
        <v>8</v>
      </c>
      <c r="I627">
        <v>0</v>
      </c>
      <c r="J627">
        <v>0</v>
      </c>
      <c r="K627" s="1" t="s">
        <v>579</v>
      </c>
      <c r="L627">
        <v>16</v>
      </c>
      <c r="M627">
        <v>0</v>
      </c>
      <c r="N627">
        <v>0</v>
      </c>
      <c r="O627">
        <v>0</v>
      </c>
    </row>
    <row r="628" spans="1:15" x14ac:dyDescent="0.25">
      <c r="A628">
        <v>202002808</v>
      </c>
      <c r="B628" s="1" t="s">
        <v>29</v>
      </c>
      <c r="C628" s="1" t="s">
        <v>110</v>
      </c>
      <c r="D628" s="1" t="s">
        <v>167</v>
      </c>
      <c r="E628" s="1" t="s">
        <v>169</v>
      </c>
      <c r="F628" s="1" t="s">
        <v>174</v>
      </c>
      <c r="G628">
        <v>21763</v>
      </c>
      <c r="H628">
        <v>5</v>
      </c>
      <c r="I628">
        <v>0</v>
      </c>
      <c r="J628">
        <v>0</v>
      </c>
      <c r="K628" s="1" t="s">
        <v>580</v>
      </c>
      <c r="L628">
        <v>16</v>
      </c>
      <c r="M628">
        <v>0</v>
      </c>
      <c r="N628">
        <v>0</v>
      </c>
      <c r="O628">
        <v>0</v>
      </c>
    </row>
    <row r="629" spans="1:15" x14ac:dyDescent="0.25">
      <c r="A629">
        <v>202002808</v>
      </c>
      <c r="B629" s="1" t="s">
        <v>29</v>
      </c>
      <c r="C629" s="1" t="s">
        <v>110</v>
      </c>
      <c r="D629" s="1" t="s">
        <v>167</v>
      </c>
      <c r="E629" s="1" t="s">
        <v>169</v>
      </c>
      <c r="F629" s="1" t="s">
        <v>174</v>
      </c>
      <c r="G629">
        <v>308</v>
      </c>
      <c r="H629">
        <v>6</v>
      </c>
      <c r="I629">
        <v>5.81</v>
      </c>
      <c r="J629">
        <v>34.86</v>
      </c>
      <c r="K629" s="1" t="s">
        <v>300</v>
      </c>
      <c r="L629">
        <v>16</v>
      </c>
      <c r="M629">
        <v>0</v>
      </c>
      <c r="N629">
        <v>0</v>
      </c>
      <c r="O629">
        <v>34.86</v>
      </c>
    </row>
    <row r="630" spans="1:15" x14ac:dyDescent="0.25">
      <c r="A630">
        <v>202002808</v>
      </c>
      <c r="B630" s="1" t="s">
        <v>29</v>
      </c>
      <c r="C630" s="1" t="s">
        <v>110</v>
      </c>
      <c r="D630" s="1" t="s">
        <v>167</v>
      </c>
      <c r="E630" s="1" t="s">
        <v>169</v>
      </c>
      <c r="F630" s="1" t="s">
        <v>174</v>
      </c>
      <c r="G630">
        <v>22914</v>
      </c>
      <c r="H630">
        <v>7</v>
      </c>
      <c r="I630">
        <v>0</v>
      </c>
      <c r="J630">
        <v>0</v>
      </c>
      <c r="K630" s="1" t="s">
        <v>581</v>
      </c>
      <c r="L630">
        <v>16</v>
      </c>
      <c r="M630">
        <v>0</v>
      </c>
      <c r="N630">
        <v>0</v>
      </c>
      <c r="O630">
        <v>0</v>
      </c>
    </row>
    <row r="631" spans="1:15" x14ac:dyDescent="0.25">
      <c r="A631">
        <v>202002808</v>
      </c>
      <c r="B631" s="1" t="s">
        <v>29</v>
      </c>
      <c r="C631" s="1" t="s">
        <v>110</v>
      </c>
      <c r="D631" s="1" t="s">
        <v>167</v>
      </c>
      <c r="E631" s="1" t="s">
        <v>169</v>
      </c>
      <c r="F631" s="1" t="s">
        <v>174</v>
      </c>
      <c r="G631">
        <v>21812</v>
      </c>
      <c r="H631">
        <v>3</v>
      </c>
      <c r="I631">
        <v>0</v>
      </c>
      <c r="J631">
        <v>0</v>
      </c>
      <c r="K631" s="1" t="s">
        <v>582</v>
      </c>
      <c r="L631">
        <v>16</v>
      </c>
      <c r="M631">
        <v>0</v>
      </c>
      <c r="N631">
        <v>0</v>
      </c>
      <c r="O631">
        <v>0</v>
      </c>
    </row>
    <row r="632" spans="1:15" x14ac:dyDescent="0.25">
      <c r="A632">
        <v>202002808</v>
      </c>
      <c r="B632" s="1" t="s">
        <v>29</v>
      </c>
      <c r="C632" s="1" t="s">
        <v>110</v>
      </c>
      <c r="D632" s="1" t="s">
        <v>167</v>
      </c>
      <c r="E632" s="1" t="s">
        <v>169</v>
      </c>
      <c r="F632" s="1" t="s">
        <v>174</v>
      </c>
      <c r="G632">
        <v>21810</v>
      </c>
      <c r="H632">
        <v>6</v>
      </c>
      <c r="I632">
        <v>0</v>
      </c>
      <c r="J632">
        <v>0</v>
      </c>
      <c r="K632" s="1" t="s">
        <v>333</v>
      </c>
      <c r="L632">
        <v>16</v>
      </c>
      <c r="M632">
        <v>0</v>
      </c>
      <c r="N632">
        <v>0</v>
      </c>
      <c r="O632">
        <v>0</v>
      </c>
    </row>
    <row r="633" spans="1:15" x14ac:dyDescent="0.25">
      <c r="A633">
        <v>202002808</v>
      </c>
      <c r="B633" s="1" t="s">
        <v>29</v>
      </c>
      <c r="C633" s="1" t="s">
        <v>110</v>
      </c>
      <c r="D633" s="1" t="s">
        <v>167</v>
      </c>
      <c r="E633" s="1" t="s">
        <v>169</v>
      </c>
      <c r="F633" s="1" t="s">
        <v>174</v>
      </c>
      <c r="G633">
        <v>22299</v>
      </c>
      <c r="H633">
        <v>6</v>
      </c>
      <c r="I633">
        <v>0</v>
      </c>
      <c r="J633">
        <v>0</v>
      </c>
      <c r="K633" s="1" t="s">
        <v>280</v>
      </c>
      <c r="L633">
        <v>16</v>
      </c>
      <c r="M633">
        <v>0</v>
      </c>
      <c r="N633">
        <v>0</v>
      </c>
      <c r="O633">
        <v>0</v>
      </c>
    </row>
    <row r="634" spans="1:15" x14ac:dyDescent="0.25">
      <c r="A634">
        <v>202002808</v>
      </c>
      <c r="B634" s="1" t="s">
        <v>29</v>
      </c>
      <c r="C634" s="1" t="s">
        <v>110</v>
      </c>
      <c r="D634" s="1" t="s">
        <v>167</v>
      </c>
      <c r="E634" s="1" t="s">
        <v>169</v>
      </c>
      <c r="F634" s="1" t="s">
        <v>174</v>
      </c>
      <c r="G634">
        <v>22915</v>
      </c>
      <c r="H634">
        <v>5</v>
      </c>
      <c r="I634">
        <v>0</v>
      </c>
      <c r="J634">
        <v>0</v>
      </c>
      <c r="K634" s="1" t="s">
        <v>301</v>
      </c>
      <c r="L634">
        <v>16</v>
      </c>
      <c r="M634">
        <v>0</v>
      </c>
      <c r="N634">
        <v>0</v>
      </c>
      <c r="O634">
        <v>0</v>
      </c>
    </row>
    <row r="635" spans="1:15" x14ac:dyDescent="0.25">
      <c r="A635">
        <v>202002808</v>
      </c>
      <c r="B635" s="1" t="s">
        <v>29</v>
      </c>
      <c r="C635" s="1" t="s">
        <v>110</v>
      </c>
      <c r="D635" s="1" t="s">
        <v>167</v>
      </c>
      <c r="E635" s="1" t="s">
        <v>169</v>
      </c>
      <c r="F635" s="1" t="s">
        <v>174</v>
      </c>
      <c r="G635">
        <v>308</v>
      </c>
      <c r="H635">
        <v>11</v>
      </c>
      <c r="I635">
        <v>5.81</v>
      </c>
      <c r="J635">
        <v>63.91</v>
      </c>
      <c r="K635" s="1" t="s">
        <v>300</v>
      </c>
      <c r="L635">
        <v>16</v>
      </c>
      <c r="M635">
        <v>0</v>
      </c>
      <c r="N635">
        <v>0</v>
      </c>
      <c r="O635">
        <v>63.91</v>
      </c>
    </row>
    <row r="636" spans="1:15" x14ac:dyDescent="0.25">
      <c r="A636">
        <v>202002808</v>
      </c>
      <c r="B636" s="1" t="s">
        <v>29</v>
      </c>
      <c r="C636" s="1" t="s">
        <v>110</v>
      </c>
      <c r="D636" s="1" t="s">
        <v>167</v>
      </c>
      <c r="E636" s="1" t="s">
        <v>169</v>
      </c>
      <c r="F636" s="1" t="s">
        <v>174</v>
      </c>
      <c r="G636">
        <v>18212</v>
      </c>
      <c r="H636">
        <v>6</v>
      </c>
      <c r="I636">
        <v>0</v>
      </c>
      <c r="J636">
        <v>0</v>
      </c>
      <c r="K636" s="1" t="s">
        <v>338</v>
      </c>
      <c r="L636">
        <v>16</v>
      </c>
      <c r="M636">
        <v>0</v>
      </c>
      <c r="N636">
        <v>0</v>
      </c>
      <c r="O636">
        <v>0</v>
      </c>
    </row>
    <row r="637" spans="1:15" hidden="1" x14ac:dyDescent="0.25">
      <c r="A637">
        <v>202002809</v>
      </c>
      <c r="B637" s="1" t="s">
        <v>29</v>
      </c>
      <c r="C637" s="1" t="s">
        <v>111</v>
      </c>
      <c r="D637" s="1" t="s">
        <v>167</v>
      </c>
      <c r="E637" s="1" t="s">
        <v>169</v>
      </c>
      <c r="F637" s="1" t="s">
        <v>171</v>
      </c>
      <c r="G637">
        <v>473</v>
      </c>
      <c r="H637">
        <v>2.2000000000000002</v>
      </c>
      <c r="I637">
        <v>9360</v>
      </c>
      <c r="J637">
        <v>20592</v>
      </c>
      <c r="K637" s="1" t="s">
        <v>248</v>
      </c>
      <c r="L637">
        <v>16</v>
      </c>
      <c r="M637">
        <v>0</v>
      </c>
      <c r="N637">
        <v>0</v>
      </c>
      <c r="O637">
        <v>20592</v>
      </c>
    </row>
    <row r="638" spans="1:15" hidden="1" x14ac:dyDescent="0.25">
      <c r="A638">
        <v>202002809</v>
      </c>
      <c r="B638" s="1" t="s">
        <v>29</v>
      </c>
      <c r="C638" s="1" t="s">
        <v>111</v>
      </c>
      <c r="D638" s="1" t="s">
        <v>167</v>
      </c>
      <c r="E638" s="1" t="s">
        <v>169</v>
      </c>
      <c r="F638" s="1" t="s">
        <v>171</v>
      </c>
      <c r="G638">
        <v>13676</v>
      </c>
      <c r="H638">
        <v>4</v>
      </c>
      <c r="I638">
        <v>2.5</v>
      </c>
      <c r="J638">
        <v>10</v>
      </c>
      <c r="K638" s="1" t="s">
        <v>251</v>
      </c>
      <c r="L638">
        <v>16</v>
      </c>
      <c r="M638">
        <v>0</v>
      </c>
      <c r="N638">
        <v>0</v>
      </c>
      <c r="O638">
        <v>10</v>
      </c>
    </row>
    <row r="639" spans="1:15" hidden="1" x14ac:dyDescent="0.25">
      <c r="A639">
        <v>202002809</v>
      </c>
      <c r="B639" s="1" t="s">
        <v>29</v>
      </c>
      <c r="C639" s="1" t="s">
        <v>111</v>
      </c>
      <c r="D639" s="1" t="s">
        <v>167</v>
      </c>
      <c r="E639" s="1" t="s">
        <v>169</v>
      </c>
      <c r="F639" s="1" t="s">
        <v>171</v>
      </c>
      <c r="G639">
        <v>418</v>
      </c>
      <c r="H639">
        <v>50</v>
      </c>
      <c r="I639">
        <v>0</v>
      </c>
      <c r="J639">
        <v>0</v>
      </c>
      <c r="K639" s="1" t="s">
        <v>252</v>
      </c>
      <c r="L639">
        <v>16</v>
      </c>
      <c r="M639">
        <v>0</v>
      </c>
      <c r="N639">
        <v>0</v>
      </c>
      <c r="O639">
        <v>0</v>
      </c>
    </row>
    <row r="640" spans="1:15" hidden="1" x14ac:dyDescent="0.25">
      <c r="A640">
        <v>202002809</v>
      </c>
      <c r="B640" s="1" t="s">
        <v>29</v>
      </c>
      <c r="C640" s="1" t="s">
        <v>111</v>
      </c>
      <c r="D640" s="1" t="s">
        <v>167</v>
      </c>
      <c r="E640" s="1" t="s">
        <v>169</v>
      </c>
      <c r="F640" s="1" t="s">
        <v>171</v>
      </c>
      <c r="G640">
        <v>4389</v>
      </c>
      <c r="H640">
        <v>6</v>
      </c>
      <c r="I640">
        <v>5.52</v>
      </c>
      <c r="J640">
        <v>33.119999999999997</v>
      </c>
      <c r="K640" s="1" t="s">
        <v>250</v>
      </c>
      <c r="L640">
        <v>16</v>
      </c>
      <c r="M640">
        <v>0</v>
      </c>
      <c r="N640">
        <v>0</v>
      </c>
      <c r="O640">
        <v>33.119999999999997</v>
      </c>
    </row>
    <row r="641" spans="1:15" hidden="1" x14ac:dyDescent="0.25">
      <c r="A641">
        <v>202002809</v>
      </c>
      <c r="B641" s="1" t="s">
        <v>29</v>
      </c>
      <c r="C641" s="1" t="s">
        <v>111</v>
      </c>
      <c r="D641" s="1" t="s">
        <v>167</v>
      </c>
      <c r="E641" s="1" t="s">
        <v>169</v>
      </c>
      <c r="F641" s="1" t="s">
        <v>171</v>
      </c>
      <c r="G641">
        <v>13677</v>
      </c>
      <c r="H641">
        <v>15</v>
      </c>
      <c r="I641">
        <v>3.7</v>
      </c>
      <c r="J641">
        <v>55.5</v>
      </c>
      <c r="K641" s="1" t="s">
        <v>249</v>
      </c>
      <c r="L641">
        <v>16</v>
      </c>
      <c r="M641">
        <v>0</v>
      </c>
      <c r="N641">
        <v>0</v>
      </c>
      <c r="O641">
        <v>55.5</v>
      </c>
    </row>
    <row r="642" spans="1:15" hidden="1" x14ac:dyDescent="0.25">
      <c r="A642">
        <v>202002809</v>
      </c>
      <c r="B642" s="1" t="s">
        <v>29</v>
      </c>
      <c r="C642" s="1" t="s">
        <v>111</v>
      </c>
      <c r="D642" s="1" t="s">
        <v>167</v>
      </c>
      <c r="E642" s="1" t="s">
        <v>169</v>
      </c>
      <c r="F642" s="1" t="s">
        <v>171</v>
      </c>
      <c r="G642">
        <v>4598</v>
      </c>
      <c r="H642">
        <v>20</v>
      </c>
      <c r="I642">
        <v>0</v>
      </c>
      <c r="J642">
        <v>0</v>
      </c>
      <c r="K642" s="1" t="s">
        <v>246</v>
      </c>
      <c r="L642">
        <v>0</v>
      </c>
      <c r="M642">
        <v>0</v>
      </c>
      <c r="N642">
        <v>0</v>
      </c>
      <c r="O642">
        <v>0</v>
      </c>
    </row>
    <row r="643" spans="1:15" hidden="1" x14ac:dyDescent="0.25">
      <c r="A643">
        <v>202002811</v>
      </c>
      <c r="B643" s="1" t="s">
        <v>29</v>
      </c>
      <c r="C643" s="1" t="s">
        <v>112</v>
      </c>
      <c r="D643" s="1" t="s">
        <v>167</v>
      </c>
      <c r="E643" s="1" t="s">
        <v>169</v>
      </c>
      <c r="F643" s="1" t="s">
        <v>170</v>
      </c>
      <c r="G643">
        <v>1973</v>
      </c>
      <c r="H643">
        <v>25.8</v>
      </c>
      <c r="I643">
        <v>42.62</v>
      </c>
      <c r="J643">
        <v>1099.596</v>
      </c>
      <c r="K643" s="1" t="s">
        <v>196</v>
      </c>
      <c r="L643">
        <v>0</v>
      </c>
      <c r="M643">
        <v>0</v>
      </c>
      <c r="N643">
        <v>0</v>
      </c>
      <c r="O643">
        <v>1099.596</v>
      </c>
    </row>
    <row r="644" spans="1:15" hidden="1" x14ac:dyDescent="0.25">
      <c r="A644">
        <v>202002811</v>
      </c>
      <c r="B644" s="1" t="s">
        <v>29</v>
      </c>
      <c r="C644" s="1" t="s">
        <v>112</v>
      </c>
      <c r="D644" s="1" t="s">
        <v>167</v>
      </c>
      <c r="E644" s="1" t="s">
        <v>169</v>
      </c>
      <c r="F644" s="1" t="s">
        <v>170</v>
      </c>
      <c r="G644">
        <v>1987</v>
      </c>
      <c r="H644">
        <v>20.399999999999999</v>
      </c>
      <c r="I644">
        <v>0</v>
      </c>
      <c r="J644">
        <v>0</v>
      </c>
      <c r="K644" s="1" t="s">
        <v>193</v>
      </c>
      <c r="L644">
        <v>0</v>
      </c>
      <c r="M644">
        <v>0</v>
      </c>
      <c r="N644">
        <v>0</v>
      </c>
      <c r="O644">
        <v>0</v>
      </c>
    </row>
    <row r="645" spans="1:15" hidden="1" x14ac:dyDescent="0.25">
      <c r="A645">
        <v>202002811</v>
      </c>
      <c r="B645" s="1" t="s">
        <v>29</v>
      </c>
      <c r="C645" s="1" t="s">
        <v>112</v>
      </c>
      <c r="D645" s="1" t="s">
        <v>167</v>
      </c>
      <c r="E645" s="1" t="s">
        <v>169</v>
      </c>
      <c r="F645" s="1" t="s">
        <v>170</v>
      </c>
      <c r="G645">
        <v>1852</v>
      </c>
      <c r="H645">
        <v>23</v>
      </c>
      <c r="I645">
        <v>0</v>
      </c>
      <c r="J645">
        <v>0</v>
      </c>
      <c r="K645" s="1" t="s">
        <v>187</v>
      </c>
      <c r="L645">
        <v>0</v>
      </c>
      <c r="M645">
        <v>0</v>
      </c>
      <c r="N645">
        <v>0</v>
      </c>
      <c r="O645">
        <v>0</v>
      </c>
    </row>
    <row r="646" spans="1:15" hidden="1" x14ac:dyDescent="0.25">
      <c r="A646">
        <v>202002811</v>
      </c>
      <c r="B646" s="1" t="s">
        <v>29</v>
      </c>
      <c r="C646" s="1" t="s">
        <v>112</v>
      </c>
      <c r="D646" s="1" t="s">
        <v>167</v>
      </c>
      <c r="E646" s="1" t="s">
        <v>169</v>
      </c>
      <c r="F646" s="1" t="s">
        <v>170</v>
      </c>
      <c r="G646">
        <v>1986</v>
      </c>
      <c r="H646">
        <v>23.6</v>
      </c>
      <c r="I646">
        <v>211976.98</v>
      </c>
      <c r="J646">
        <v>5002656.7280000001</v>
      </c>
      <c r="K646" s="1" t="s">
        <v>299</v>
      </c>
      <c r="L646">
        <v>0</v>
      </c>
      <c r="M646">
        <v>0</v>
      </c>
      <c r="N646">
        <v>0</v>
      </c>
      <c r="O646">
        <v>5002656.7280000001</v>
      </c>
    </row>
    <row r="647" spans="1:15" hidden="1" x14ac:dyDescent="0.25">
      <c r="A647">
        <v>202002811</v>
      </c>
      <c r="B647" s="1" t="s">
        <v>29</v>
      </c>
      <c r="C647" s="1" t="s">
        <v>112</v>
      </c>
      <c r="D647" s="1" t="s">
        <v>167</v>
      </c>
      <c r="E647" s="1" t="s">
        <v>169</v>
      </c>
      <c r="F647" s="1" t="s">
        <v>170</v>
      </c>
      <c r="G647">
        <v>1887</v>
      </c>
      <c r="H647">
        <v>14.4</v>
      </c>
      <c r="I647">
        <v>494612.98</v>
      </c>
      <c r="J647">
        <v>7122426.9119999995</v>
      </c>
      <c r="K647" s="1" t="s">
        <v>192</v>
      </c>
      <c r="L647">
        <v>0</v>
      </c>
      <c r="M647">
        <v>0</v>
      </c>
      <c r="N647">
        <v>0</v>
      </c>
      <c r="O647">
        <v>7122426.9119999995</v>
      </c>
    </row>
    <row r="648" spans="1:15" hidden="1" x14ac:dyDescent="0.25">
      <c r="A648">
        <v>202002811</v>
      </c>
      <c r="B648" s="1" t="s">
        <v>29</v>
      </c>
      <c r="C648" s="1" t="s">
        <v>112</v>
      </c>
      <c r="D648" s="1" t="s">
        <v>167</v>
      </c>
      <c r="E648" s="1" t="s">
        <v>169</v>
      </c>
      <c r="F648" s="1" t="s">
        <v>170</v>
      </c>
      <c r="G648">
        <v>1947</v>
      </c>
      <c r="H648">
        <v>25.2</v>
      </c>
      <c r="I648">
        <v>494612.98</v>
      </c>
      <c r="J648">
        <v>12464247.096000001</v>
      </c>
      <c r="K648" s="1" t="s">
        <v>191</v>
      </c>
      <c r="L648">
        <v>0</v>
      </c>
      <c r="M648">
        <v>0</v>
      </c>
      <c r="N648">
        <v>0</v>
      </c>
      <c r="O648">
        <v>12464247.096000001</v>
      </c>
    </row>
    <row r="649" spans="1:15" hidden="1" x14ac:dyDescent="0.25">
      <c r="A649">
        <v>202002811</v>
      </c>
      <c r="B649" s="1" t="s">
        <v>29</v>
      </c>
      <c r="C649" s="1" t="s">
        <v>112</v>
      </c>
      <c r="D649" s="1" t="s">
        <v>167</v>
      </c>
      <c r="E649" s="1" t="s">
        <v>169</v>
      </c>
      <c r="F649" s="1" t="s">
        <v>170</v>
      </c>
      <c r="G649">
        <v>5149</v>
      </c>
      <c r="H649">
        <v>21.4</v>
      </c>
      <c r="I649">
        <v>706854</v>
      </c>
      <c r="J649">
        <v>15126675.6</v>
      </c>
      <c r="K649" s="1" t="s">
        <v>189</v>
      </c>
      <c r="L649">
        <v>0</v>
      </c>
      <c r="M649">
        <v>0</v>
      </c>
      <c r="N649">
        <v>0</v>
      </c>
      <c r="O649">
        <v>15126675.6</v>
      </c>
    </row>
    <row r="650" spans="1:15" hidden="1" x14ac:dyDescent="0.25">
      <c r="A650">
        <v>202002811</v>
      </c>
      <c r="B650" s="1" t="s">
        <v>29</v>
      </c>
      <c r="C650" s="1" t="s">
        <v>112</v>
      </c>
      <c r="D650" s="1" t="s">
        <v>167</v>
      </c>
      <c r="E650" s="1" t="s">
        <v>169</v>
      </c>
      <c r="F650" s="1" t="s">
        <v>170</v>
      </c>
      <c r="G650">
        <v>5148</v>
      </c>
      <c r="H650">
        <v>21</v>
      </c>
      <c r="I650">
        <v>8.7799999999999994</v>
      </c>
      <c r="J650">
        <v>184.38</v>
      </c>
      <c r="K650" s="1" t="s">
        <v>190</v>
      </c>
      <c r="L650">
        <v>0</v>
      </c>
      <c r="M650">
        <v>0</v>
      </c>
      <c r="N650">
        <v>0</v>
      </c>
      <c r="O650">
        <v>184.38</v>
      </c>
    </row>
    <row r="651" spans="1:15" hidden="1" x14ac:dyDescent="0.25">
      <c r="A651">
        <v>202002811</v>
      </c>
      <c r="B651" s="1" t="s">
        <v>29</v>
      </c>
      <c r="C651" s="1" t="s">
        <v>112</v>
      </c>
      <c r="D651" s="1" t="s">
        <v>167</v>
      </c>
      <c r="E651" s="1" t="s">
        <v>169</v>
      </c>
      <c r="F651" s="1" t="s">
        <v>170</v>
      </c>
      <c r="G651">
        <v>22049</v>
      </c>
      <c r="H651">
        <v>48</v>
      </c>
      <c r="I651">
        <v>0</v>
      </c>
      <c r="J651">
        <v>0</v>
      </c>
      <c r="K651" s="1" t="s">
        <v>211</v>
      </c>
      <c r="L651">
        <v>0</v>
      </c>
      <c r="M651">
        <v>0</v>
      </c>
      <c r="N651">
        <v>0</v>
      </c>
      <c r="O651">
        <v>0</v>
      </c>
    </row>
    <row r="652" spans="1:15" hidden="1" x14ac:dyDescent="0.25">
      <c r="A652">
        <v>202002811</v>
      </c>
      <c r="B652" s="1" t="s">
        <v>29</v>
      </c>
      <c r="C652" s="1" t="s">
        <v>112</v>
      </c>
      <c r="D652" s="1" t="s">
        <v>167</v>
      </c>
      <c r="E652" s="1" t="s">
        <v>169</v>
      </c>
      <c r="F652" s="1" t="s">
        <v>170</v>
      </c>
      <c r="G652">
        <v>3754</v>
      </c>
      <c r="H652">
        <v>30</v>
      </c>
      <c r="I652">
        <v>724978.46</v>
      </c>
      <c r="J652">
        <v>21749353.800000001</v>
      </c>
      <c r="K652" s="1" t="s">
        <v>210</v>
      </c>
      <c r="L652">
        <v>0</v>
      </c>
      <c r="M652">
        <v>0</v>
      </c>
      <c r="N652">
        <v>0</v>
      </c>
      <c r="O652">
        <v>21749353.800000001</v>
      </c>
    </row>
    <row r="653" spans="1:15" hidden="1" x14ac:dyDescent="0.25">
      <c r="A653">
        <v>202002811</v>
      </c>
      <c r="B653" s="1" t="s">
        <v>29</v>
      </c>
      <c r="C653" s="1" t="s">
        <v>112</v>
      </c>
      <c r="D653" s="1" t="s">
        <v>167</v>
      </c>
      <c r="E653" s="1" t="s">
        <v>169</v>
      </c>
      <c r="F653" s="1" t="s">
        <v>170</v>
      </c>
      <c r="G653">
        <v>1781</v>
      </c>
      <c r="H653">
        <v>47.2</v>
      </c>
      <c r="I653">
        <v>861517.78</v>
      </c>
      <c r="J653">
        <v>40663639.215999998</v>
      </c>
      <c r="K653" s="1" t="s">
        <v>259</v>
      </c>
      <c r="L653">
        <v>0</v>
      </c>
      <c r="M653">
        <v>0</v>
      </c>
      <c r="N653">
        <v>0</v>
      </c>
      <c r="O653">
        <v>40663639.215999998</v>
      </c>
    </row>
    <row r="654" spans="1:15" hidden="1" x14ac:dyDescent="0.25">
      <c r="A654">
        <v>202002811</v>
      </c>
      <c r="B654" s="1" t="s">
        <v>29</v>
      </c>
      <c r="C654" s="1" t="s">
        <v>112</v>
      </c>
      <c r="D654" s="1" t="s">
        <v>167</v>
      </c>
      <c r="E654" s="1" t="s">
        <v>169</v>
      </c>
      <c r="F654" s="1" t="s">
        <v>170</v>
      </c>
      <c r="G654">
        <v>10823</v>
      </c>
      <c r="H654">
        <v>40</v>
      </c>
      <c r="I654">
        <v>0</v>
      </c>
      <c r="J654">
        <v>0</v>
      </c>
      <c r="K654" s="1" t="s">
        <v>260</v>
      </c>
      <c r="L654">
        <v>0</v>
      </c>
      <c r="M654">
        <v>0</v>
      </c>
      <c r="N654">
        <v>0</v>
      </c>
      <c r="O654">
        <v>0</v>
      </c>
    </row>
    <row r="655" spans="1:15" hidden="1" x14ac:dyDescent="0.25">
      <c r="A655">
        <v>202002812</v>
      </c>
      <c r="B655" s="1" t="s">
        <v>29</v>
      </c>
      <c r="C655" s="1" t="s">
        <v>113</v>
      </c>
      <c r="D655" s="1" t="s">
        <v>167</v>
      </c>
      <c r="E655" s="1" t="s">
        <v>169</v>
      </c>
      <c r="F655" s="1" t="s">
        <v>170</v>
      </c>
      <c r="G655">
        <v>2227</v>
      </c>
      <c r="H655">
        <v>360</v>
      </c>
      <c r="I655">
        <v>5.95</v>
      </c>
      <c r="J655">
        <v>2142</v>
      </c>
      <c r="K655" s="1" t="s">
        <v>389</v>
      </c>
      <c r="L655">
        <v>0</v>
      </c>
      <c r="M655">
        <v>0</v>
      </c>
      <c r="N655">
        <v>0</v>
      </c>
      <c r="O655">
        <v>2142</v>
      </c>
    </row>
    <row r="656" spans="1:15" hidden="1" x14ac:dyDescent="0.25">
      <c r="A656">
        <v>202002813</v>
      </c>
      <c r="B656" s="1" t="s">
        <v>29</v>
      </c>
      <c r="C656" s="1" t="s">
        <v>114</v>
      </c>
      <c r="D656" s="1" t="s">
        <v>167</v>
      </c>
      <c r="E656" s="1" t="s">
        <v>169</v>
      </c>
      <c r="F656" s="1" t="s">
        <v>170</v>
      </c>
      <c r="G656">
        <v>10736</v>
      </c>
      <c r="H656">
        <v>32</v>
      </c>
      <c r="I656">
        <v>0</v>
      </c>
      <c r="J656">
        <v>0</v>
      </c>
      <c r="K656" s="1" t="s">
        <v>583</v>
      </c>
      <c r="L656">
        <v>16</v>
      </c>
      <c r="M656">
        <v>0</v>
      </c>
      <c r="N656">
        <v>0</v>
      </c>
      <c r="O656">
        <v>0</v>
      </c>
    </row>
    <row r="657" spans="1:15" hidden="1" x14ac:dyDescent="0.25">
      <c r="A657">
        <v>202002813</v>
      </c>
      <c r="B657" s="1" t="s">
        <v>29</v>
      </c>
      <c r="C657" s="1" t="s">
        <v>114</v>
      </c>
      <c r="D657" s="1" t="s">
        <v>167</v>
      </c>
      <c r="E657" s="1" t="s">
        <v>169</v>
      </c>
      <c r="F657" s="1" t="s">
        <v>170</v>
      </c>
      <c r="G657">
        <v>6901</v>
      </c>
      <c r="H657">
        <v>100</v>
      </c>
      <c r="I657">
        <v>384000</v>
      </c>
      <c r="J657">
        <v>38400000</v>
      </c>
      <c r="K657" s="1" t="s">
        <v>584</v>
      </c>
      <c r="L657">
        <v>0</v>
      </c>
      <c r="M657">
        <v>0</v>
      </c>
      <c r="N657">
        <v>0</v>
      </c>
      <c r="O657">
        <v>38400000</v>
      </c>
    </row>
    <row r="658" spans="1:15" hidden="1" x14ac:dyDescent="0.25">
      <c r="A658">
        <v>202002813</v>
      </c>
      <c r="B658" s="1" t="s">
        <v>29</v>
      </c>
      <c r="C658" s="1" t="s">
        <v>114</v>
      </c>
      <c r="D658" s="1" t="s">
        <v>167</v>
      </c>
      <c r="E658" s="1" t="s">
        <v>169</v>
      </c>
      <c r="F658" s="1" t="s">
        <v>170</v>
      </c>
      <c r="G658">
        <v>20941</v>
      </c>
      <c r="H658">
        <v>24</v>
      </c>
      <c r="I658">
        <v>0</v>
      </c>
      <c r="J658">
        <v>0</v>
      </c>
      <c r="K658" s="1" t="s">
        <v>585</v>
      </c>
      <c r="L658">
        <v>0</v>
      </c>
      <c r="M658">
        <v>0</v>
      </c>
      <c r="N658">
        <v>0</v>
      </c>
      <c r="O658">
        <v>0</v>
      </c>
    </row>
    <row r="659" spans="1:15" hidden="1" x14ac:dyDescent="0.25">
      <c r="A659">
        <v>202002813</v>
      </c>
      <c r="B659" s="1" t="s">
        <v>29</v>
      </c>
      <c r="C659" s="1" t="s">
        <v>114</v>
      </c>
      <c r="D659" s="1" t="s">
        <v>167</v>
      </c>
      <c r="E659" s="1" t="s">
        <v>169</v>
      </c>
      <c r="F659" s="1" t="s">
        <v>170</v>
      </c>
      <c r="G659">
        <v>21068</v>
      </c>
      <c r="H659">
        <v>24</v>
      </c>
      <c r="I659">
        <v>0</v>
      </c>
      <c r="J659">
        <v>0</v>
      </c>
      <c r="K659" s="1" t="s">
        <v>586</v>
      </c>
      <c r="L659">
        <v>0</v>
      </c>
      <c r="M659">
        <v>0</v>
      </c>
      <c r="N659">
        <v>0</v>
      </c>
      <c r="O659">
        <v>0</v>
      </c>
    </row>
    <row r="660" spans="1:15" hidden="1" x14ac:dyDescent="0.25">
      <c r="A660">
        <v>202002813</v>
      </c>
      <c r="B660" s="1" t="s">
        <v>29</v>
      </c>
      <c r="C660" s="1" t="s">
        <v>114</v>
      </c>
      <c r="D660" s="1" t="s">
        <v>167</v>
      </c>
      <c r="E660" s="1" t="s">
        <v>169</v>
      </c>
      <c r="F660" s="1" t="s">
        <v>170</v>
      </c>
      <c r="G660">
        <v>3248</v>
      </c>
      <c r="H660">
        <v>12</v>
      </c>
      <c r="I660">
        <v>0</v>
      </c>
      <c r="J660">
        <v>0</v>
      </c>
      <c r="K660" s="1" t="s">
        <v>587</v>
      </c>
      <c r="L660">
        <v>16</v>
      </c>
      <c r="M660">
        <v>0</v>
      </c>
      <c r="N660">
        <v>0</v>
      </c>
      <c r="O660">
        <v>0</v>
      </c>
    </row>
    <row r="661" spans="1:15" hidden="1" x14ac:dyDescent="0.25">
      <c r="A661">
        <v>202002813</v>
      </c>
      <c r="B661" s="1" t="s">
        <v>29</v>
      </c>
      <c r="C661" s="1" t="s">
        <v>114</v>
      </c>
      <c r="D661" s="1" t="s">
        <v>167</v>
      </c>
      <c r="E661" s="1" t="s">
        <v>169</v>
      </c>
      <c r="F661" s="1" t="s">
        <v>170</v>
      </c>
      <c r="G661">
        <v>8584</v>
      </c>
      <c r="H661">
        <v>12</v>
      </c>
      <c r="I661">
        <v>0</v>
      </c>
      <c r="J661">
        <v>0</v>
      </c>
      <c r="K661" s="1" t="s">
        <v>588</v>
      </c>
      <c r="L661">
        <v>16</v>
      </c>
      <c r="M661">
        <v>0</v>
      </c>
      <c r="N661">
        <v>0</v>
      </c>
      <c r="O661">
        <v>0</v>
      </c>
    </row>
    <row r="662" spans="1:15" hidden="1" x14ac:dyDescent="0.25">
      <c r="A662">
        <v>202002810</v>
      </c>
      <c r="B662" s="1" t="s">
        <v>29</v>
      </c>
      <c r="C662" s="1" t="s">
        <v>115</v>
      </c>
      <c r="D662" s="1" t="s">
        <v>168</v>
      </c>
      <c r="E662" s="1" t="s">
        <v>169</v>
      </c>
      <c r="F662" s="1" t="s">
        <v>171</v>
      </c>
      <c r="G662">
        <v>3346</v>
      </c>
      <c r="H662">
        <v>2</v>
      </c>
      <c r="I662">
        <v>19980</v>
      </c>
      <c r="J662">
        <v>39960</v>
      </c>
      <c r="K662" s="1" t="s">
        <v>387</v>
      </c>
      <c r="L662">
        <v>16</v>
      </c>
      <c r="M662">
        <v>0</v>
      </c>
      <c r="N662">
        <v>0</v>
      </c>
      <c r="O662">
        <v>39960</v>
      </c>
    </row>
    <row r="663" spans="1:15" hidden="1" x14ac:dyDescent="0.25">
      <c r="A663">
        <v>202002810</v>
      </c>
      <c r="B663" s="1" t="s">
        <v>29</v>
      </c>
      <c r="C663" s="1" t="s">
        <v>115</v>
      </c>
      <c r="D663" s="1" t="s">
        <v>168</v>
      </c>
      <c r="E663" s="1" t="s">
        <v>169</v>
      </c>
      <c r="F663" s="1" t="s">
        <v>171</v>
      </c>
      <c r="G663">
        <v>10025</v>
      </c>
      <c r="H663">
        <v>32</v>
      </c>
      <c r="I663">
        <v>5.86</v>
      </c>
      <c r="J663">
        <v>187.52</v>
      </c>
      <c r="K663" s="1" t="s">
        <v>347</v>
      </c>
      <c r="L663">
        <v>16</v>
      </c>
      <c r="M663">
        <v>0</v>
      </c>
      <c r="N663">
        <v>0</v>
      </c>
      <c r="O663">
        <v>187.52</v>
      </c>
    </row>
    <row r="664" spans="1:15" hidden="1" x14ac:dyDescent="0.25">
      <c r="A664">
        <v>202002810</v>
      </c>
      <c r="B664" s="1" t="s">
        <v>29</v>
      </c>
      <c r="C664" s="1" t="s">
        <v>115</v>
      </c>
      <c r="D664" s="1" t="s">
        <v>168</v>
      </c>
      <c r="E664" s="1" t="s">
        <v>169</v>
      </c>
      <c r="F664" s="1" t="s">
        <v>171</v>
      </c>
      <c r="G664">
        <v>16092</v>
      </c>
      <c r="H664">
        <v>25</v>
      </c>
      <c r="I664">
        <v>4.42</v>
      </c>
      <c r="J664">
        <v>110.5</v>
      </c>
      <c r="K664" s="1" t="s">
        <v>348</v>
      </c>
      <c r="L664">
        <v>16</v>
      </c>
      <c r="M664">
        <v>0</v>
      </c>
      <c r="N664">
        <v>0</v>
      </c>
      <c r="O664">
        <v>110.5</v>
      </c>
    </row>
    <row r="665" spans="1:15" hidden="1" x14ac:dyDescent="0.25">
      <c r="A665">
        <v>202002815</v>
      </c>
      <c r="B665" s="1" t="s">
        <v>30</v>
      </c>
      <c r="C665" s="1" t="s">
        <v>116</v>
      </c>
      <c r="D665" s="1" t="s">
        <v>167</v>
      </c>
      <c r="E665" s="1" t="s">
        <v>169</v>
      </c>
      <c r="F665" s="1" t="s">
        <v>173</v>
      </c>
      <c r="G665">
        <v>2863</v>
      </c>
      <c r="H665">
        <v>6</v>
      </c>
      <c r="I665">
        <v>224535.78</v>
      </c>
      <c r="J665">
        <v>1347214.68</v>
      </c>
      <c r="K665" s="1" t="s">
        <v>589</v>
      </c>
      <c r="L665">
        <v>16</v>
      </c>
      <c r="M665">
        <v>0</v>
      </c>
      <c r="N665">
        <v>0</v>
      </c>
      <c r="O665">
        <v>1347214.68</v>
      </c>
    </row>
    <row r="666" spans="1:15" hidden="1" x14ac:dyDescent="0.25">
      <c r="A666">
        <v>202002815</v>
      </c>
      <c r="B666" s="1" t="s">
        <v>30</v>
      </c>
      <c r="C666" s="1" t="s">
        <v>116</v>
      </c>
      <c r="D666" s="1" t="s">
        <v>167</v>
      </c>
      <c r="E666" s="1" t="s">
        <v>169</v>
      </c>
      <c r="F666" s="1" t="s">
        <v>173</v>
      </c>
      <c r="G666">
        <v>911</v>
      </c>
      <c r="H666">
        <v>6</v>
      </c>
      <c r="I666">
        <v>0.19</v>
      </c>
      <c r="J666">
        <v>1.1399999999999999</v>
      </c>
      <c r="K666" s="1" t="s">
        <v>393</v>
      </c>
      <c r="L666">
        <v>16</v>
      </c>
      <c r="M666">
        <v>0</v>
      </c>
      <c r="N666">
        <v>0</v>
      </c>
      <c r="O666">
        <v>1.1399999999999999</v>
      </c>
    </row>
    <row r="667" spans="1:15" hidden="1" x14ac:dyDescent="0.25">
      <c r="A667">
        <v>202002815</v>
      </c>
      <c r="B667" s="1" t="s">
        <v>30</v>
      </c>
      <c r="C667" s="1" t="s">
        <v>116</v>
      </c>
      <c r="D667" s="1" t="s">
        <v>167</v>
      </c>
      <c r="E667" s="1" t="s">
        <v>169</v>
      </c>
      <c r="F667" s="1" t="s">
        <v>173</v>
      </c>
      <c r="G667">
        <v>913</v>
      </c>
      <c r="H667">
        <v>12</v>
      </c>
      <c r="I667">
        <v>317703.73</v>
      </c>
      <c r="J667">
        <v>3812444.76</v>
      </c>
      <c r="K667" s="1" t="s">
        <v>264</v>
      </c>
      <c r="L667">
        <v>0</v>
      </c>
      <c r="M667">
        <v>0</v>
      </c>
      <c r="N667">
        <v>0</v>
      </c>
      <c r="O667">
        <v>3812444.76</v>
      </c>
    </row>
    <row r="668" spans="1:15" hidden="1" x14ac:dyDescent="0.25">
      <c r="A668">
        <v>202002815</v>
      </c>
      <c r="B668" s="1" t="s">
        <v>30</v>
      </c>
      <c r="C668" s="1" t="s">
        <v>116</v>
      </c>
      <c r="D668" s="1" t="s">
        <v>167</v>
      </c>
      <c r="E668" s="1" t="s">
        <v>169</v>
      </c>
      <c r="F668" s="1" t="s">
        <v>173</v>
      </c>
      <c r="G668">
        <v>850</v>
      </c>
      <c r="H668">
        <v>24</v>
      </c>
      <c r="I668">
        <v>0</v>
      </c>
      <c r="J668">
        <v>0</v>
      </c>
      <c r="K668" s="1" t="s">
        <v>590</v>
      </c>
      <c r="L668">
        <v>0</v>
      </c>
      <c r="M668">
        <v>0</v>
      </c>
      <c r="N668">
        <v>0</v>
      </c>
      <c r="O668">
        <v>0</v>
      </c>
    </row>
    <row r="669" spans="1:15" hidden="1" x14ac:dyDescent="0.25">
      <c r="A669">
        <v>202002815</v>
      </c>
      <c r="B669" s="1" t="s">
        <v>30</v>
      </c>
      <c r="C669" s="1" t="s">
        <v>116</v>
      </c>
      <c r="D669" s="1" t="s">
        <v>167</v>
      </c>
      <c r="E669" s="1" t="s">
        <v>169</v>
      </c>
      <c r="F669" s="1" t="s">
        <v>173</v>
      </c>
      <c r="G669">
        <v>884</v>
      </c>
      <c r="H669">
        <v>24</v>
      </c>
      <c r="I669">
        <v>64733.11</v>
      </c>
      <c r="J669">
        <v>1553594.64</v>
      </c>
      <c r="K669" s="1" t="s">
        <v>268</v>
      </c>
      <c r="L669">
        <v>0</v>
      </c>
      <c r="M669">
        <v>0</v>
      </c>
      <c r="N669">
        <v>0</v>
      </c>
      <c r="O669">
        <v>1553594.64</v>
      </c>
    </row>
    <row r="670" spans="1:15" hidden="1" x14ac:dyDescent="0.25">
      <c r="A670">
        <v>202002815</v>
      </c>
      <c r="B670" s="1" t="s">
        <v>30</v>
      </c>
      <c r="C670" s="1" t="s">
        <v>116</v>
      </c>
      <c r="D670" s="1" t="s">
        <v>167</v>
      </c>
      <c r="E670" s="1" t="s">
        <v>169</v>
      </c>
      <c r="F670" s="1" t="s">
        <v>173</v>
      </c>
      <c r="G670">
        <v>1624</v>
      </c>
      <c r="H670">
        <v>24</v>
      </c>
      <c r="I670">
        <v>103020.13</v>
      </c>
      <c r="J670">
        <v>2472483.12</v>
      </c>
      <c r="K670" s="1" t="s">
        <v>591</v>
      </c>
      <c r="L670">
        <v>16</v>
      </c>
      <c r="M670">
        <v>0</v>
      </c>
      <c r="N670">
        <v>0</v>
      </c>
      <c r="O670">
        <v>2472483.12</v>
      </c>
    </row>
    <row r="671" spans="1:15" hidden="1" x14ac:dyDescent="0.25">
      <c r="A671">
        <v>202002815</v>
      </c>
      <c r="B671" s="1" t="s">
        <v>30</v>
      </c>
      <c r="C671" s="1" t="s">
        <v>116</v>
      </c>
      <c r="D671" s="1" t="s">
        <v>167</v>
      </c>
      <c r="E671" s="1" t="s">
        <v>169</v>
      </c>
      <c r="F671" s="1" t="s">
        <v>173</v>
      </c>
      <c r="G671">
        <v>3876</v>
      </c>
      <c r="H671">
        <v>48</v>
      </c>
      <c r="I671">
        <v>405260.28</v>
      </c>
      <c r="J671">
        <v>19452493.440000001</v>
      </c>
      <c r="K671" s="1" t="s">
        <v>592</v>
      </c>
      <c r="L671">
        <v>16</v>
      </c>
      <c r="M671">
        <v>0</v>
      </c>
      <c r="N671">
        <v>0</v>
      </c>
      <c r="O671">
        <v>19452493.440000001</v>
      </c>
    </row>
    <row r="672" spans="1:15" hidden="1" x14ac:dyDescent="0.25">
      <c r="A672">
        <v>202002815</v>
      </c>
      <c r="B672" s="1" t="s">
        <v>30</v>
      </c>
      <c r="C672" s="1" t="s">
        <v>116</v>
      </c>
      <c r="D672" s="1" t="s">
        <v>167</v>
      </c>
      <c r="E672" s="1" t="s">
        <v>169</v>
      </c>
      <c r="F672" s="1" t="s">
        <v>173</v>
      </c>
      <c r="G672">
        <v>6300</v>
      </c>
      <c r="H672">
        <v>6</v>
      </c>
      <c r="I672">
        <v>372313.02</v>
      </c>
      <c r="J672">
        <v>2233878.12</v>
      </c>
      <c r="K672" s="1" t="s">
        <v>593</v>
      </c>
      <c r="L672">
        <v>16</v>
      </c>
      <c r="M672">
        <v>0</v>
      </c>
      <c r="N672">
        <v>0</v>
      </c>
      <c r="O672">
        <v>2233878.12</v>
      </c>
    </row>
    <row r="673" spans="1:15" hidden="1" x14ac:dyDescent="0.25">
      <c r="A673">
        <v>202002815</v>
      </c>
      <c r="B673" s="1" t="s">
        <v>30</v>
      </c>
      <c r="C673" s="1" t="s">
        <v>116</v>
      </c>
      <c r="D673" s="1" t="s">
        <v>167</v>
      </c>
      <c r="E673" s="1" t="s">
        <v>169</v>
      </c>
      <c r="F673" s="1" t="s">
        <v>173</v>
      </c>
      <c r="G673">
        <v>18851</v>
      </c>
      <c r="H673">
        <v>30</v>
      </c>
      <c r="I673">
        <v>0</v>
      </c>
      <c r="J673">
        <v>0</v>
      </c>
      <c r="K673" s="1" t="s">
        <v>594</v>
      </c>
      <c r="L673">
        <v>16</v>
      </c>
      <c r="M673">
        <v>0</v>
      </c>
      <c r="N673">
        <v>0</v>
      </c>
      <c r="O673">
        <v>0</v>
      </c>
    </row>
    <row r="674" spans="1:15" hidden="1" x14ac:dyDescent="0.25">
      <c r="A674">
        <v>202002816</v>
      </c>
      <c r="B674" s="1" t="s">
        <v>30</v>
      </c>
      <c r="C674" s="1" t="s">
        <v>117</v>
      </c>
      <c r="D674" s="1" t="s">
        <v>167</v>
      </c>
      <c r="E674" s="1" t="s">
        <v>169</v>
      </c>
      <c r="F674" s="1" t="s">
        <v>173</v>
      </c>
      <c r="G674">
        <v>6357</v>
      </c>
      <c r="H674">
        <v>6</v>
      </c>
      <c r="I674">
        <v>0.24</v>
      </c>
      <c r="J674">
        <v>1.44</v>
      </c>
      <c r="K674" s="1" t="s">
        <v>263</v>
      </c>
      <c r="L674">
        <v>16</v>
      </c>
      <c r="M674">
        <v>0</v>
      </c>
      <c r="N674">
        <v>0</v>
      </c>
      <c r="O674">
        <v>1.44</v>
      </c>
    </row>
    <row r="675" spans="1:15" hidden="1" x14ac:dyDescent="0.25">
      <c r="A675">
        <v>202002816</v>
      </c>
      <c r="B675" s="1" t="s">
        <v>30</v>
      </c>
      <c r="C675" s="1" t="s">
        <v>117</v>
      </c>
      <c r="D675" s="1" t="s">
        <v>167</v>
      </c>
      <c r="E675" s="1" t="s">
        <v>169</v>
      </c>
      <c r="F675" s="1" t="s">
        <v>173</v>
      </c>
      <c r="G675">
        <v>1531</v>
      </c>
      <c r="H675">
        <v>6</v>
      </c>
      <c r="I675">
        <v>0.34</v>
      </c>
      <c r="J675">
        <v>2.04</v>
      </c>
      <c r="K675" s="1" t="s">
        <v>265</v>
      </c>
      <c r="L675">
        <v>16</v>
      </c>
      <c r="M675">
        <v>0</v>
      </c>
      <c r="N675">
        <v>0</v>
      </c>
      <c r="O675">
        <v>2.04</v>
      </c>
    </row>
    <row r="676" spans="1:15" hidden="1" x14ac:dyDescent="0.25">
      <c r="A676">
        <v>202002817</v>
      </c>
      <c r="B676" s="1" t="s">
        <v>30</v>
      </c>
      <c r="C676" s="1" t="s">
        <v>118</v>
      </c>
      <c r="D676" s="1" t="s">
        <v>167</v>
      </c>
      <c r="E676" s="1" t="s">
        <v>169</v>
      </c>
      <c r="F676" s="1" t="s">
        <v>170</v>
      </c>
      <c r="G676">
        <v>19</v>
      </c>
      <c r="H676">
        <v>89</v>
      </c>
      <c r="I676">
        <v>144900</v>
      </c>
      <c r="J676">
        <v>12896100</v>
      </c>
      <c r="K676" s="1" t="s">
        <v>270</v>
      </c>
      <c r="L676">
        <v>0</v>
      </c>
      <c r="M676">
        <v>0</v>
      </c>
      <c r="N676">
        <v>0</v>
      </c>
      <c r="O676">
        <v>12896100</v>
      </c>
    </row>
    <row r="677" spans="1:15" hidden="1" x14ac:dyDescent="0.25">
      <c r="A677">
        <v>202002817</v>
      </c>
      <c r="B677" s="1" t="s">
        <v>30</v>
      </c>
      <c r="C677" s="1" t="s">
        <v>118</v>
      </c>
      <c r="D677" s="1" t="s">
        <v>167</v>
      </c>
      <c r="E677" s="1" t="s">
        <v>169</v>
      </c>
      <c r="F677" s="1" t="s">
        <v>170</v>
      </c>
      <c r="G677">
        <v>31</v>
      </c>
      <c r="H677">
        <v>2</v>
      </c>
      <c r="I677">
        <v>217350</v>
      </c>
      <c r="J677">
        <v>434700</v>
      </c>
      <c r="K677" s="1" t="s">
        <v>273</v>
      </c>
      <c r="L677">
        <v>0</v>
      </c>
      <c r="M677">
        <v>0</v>
      </c>
      <c r="N677">
        <v>0</v>
      </c>
      <c r="O677">
        <v>434700</v>
      </c>
    </row>
    <row r="678" spans="1:15" hidden="1" x14ac:dyDescent="0.25">
      <c r="A678">
        <v>202002817</v>
      </c>
      <c r="B678" s="1" t="s">
        <v>30</v>
      </c>
      <c r="C678" s="1" t="s">
        <v>118</v>
      </c>
      <c r="D678" s="1" t="s">
        <v>167</v>
      </c>
      <c r="E678" s="1" t="s">
        <v>169</v>
      </c>
      <c r="F678" s="1" t="s">
        <v>170</v>
      </c>
      <c r="G678">
        <v>7</v>
      </c>
      <c r="H678">
        <v>6.6</v>
      </c>
      <c r="I678">
        <v>217350</v>
      </c>
      <c r="J678">
        <v>1434510</v>
      </c>
      <c r="K678" s="1" t="s">
        <v>274</v>
      </c>
      <c r="L678">
        <v>0</v>
      </c>
      <c r="M678">
        <v>0</v>
      </c>
      <c r="N678">
        <v>0</v>
      </c>
      <c r="O678">
        <v>1434510</v>
      </c>
    </row>
    <row r="679" spans="1:15" hidden="1" x14ac:dyDescent="0.25">
      <c r="A679">
        <v>202002817</v>
      </c>
      <c r="B679" s="1" t="s">
        <v>30</v>
      </c>
      <c r="C679" s="1" t="s">
        <v>118</v>
      </c>
      <c r="D679" s="1" t="s">
        <v>167</v>
      </c>
      <c r="E679" s="1" t="s">
        <v>169</v>
      </c>
      <c r="F679" s="1" t="s">
        <v>170</v>
      </c>
      <c r="G679">
        <v>85</v>
      </c>
      <c r="H679">
        <v>13.8</v>
      </c>
      <c r="I679">
        <v>265650</v>
      </c>
      <c r="J679">
        <v>3665970</v>
      </c>
      <c r="K679" s="1" t="s">
        <v>444</v>
      </c>
      <c r="L679">
        <v>0</v>
      </c>
      <c r="M679">
        <v>0</v>
      </c>
      <c r="N679">
        <v>0</v>
      </c>
      <c r="O679">
        <v>3665970</v>
      </c>
    </row>
    <row r="680" spans="1:15" hidden="1" x14ac:dyDescent="0.25">
      <c r="A680">
        <v>202002817</v>
      </c>
      <c r="B680" s="1" t="s">
        <v>30</v>
      </c>
      <c r="C680" s="1" t="s">
        <v>118</v>
      </c>
      <c r="D680" s="1" t="s">
        <v>167</v>
      </c>
      <c r="E680" s="1" t="s">
        <v>169</v>
      </c>
      <c r="F680" s="1" t="s">
        <v>170</v>
      </c>
      <c r="G680">
        <v>67</v>
      </c>
      <c r="H680">
        <v>3</v>
      </c>
      <c r="I680">
        <v>313950</v>
      </c>
      <c r="J680">
        <v>941850</v>
      </c>
      <c r="K680" s="1" t="s">
        <v>441</v>
      </c>
      <c r="L680">
        <v>0</v>
      </c>
      <c r="M680">
        <v>0</v>
      </c>
      <c r="N680">
        <v>0</v>
      </c>
      <c r="O680">
        <v>941850</v>
      </c>
    </row>
    <row r="681" spans="1:15" hidden="1" x14ac:dyDescent="0.25">
      <c r="A681">
        <v>202002817</v>
      </c>
      <c r="B681" s="1" t="s">
        <v>30</v>
      </c>
      <c r="C681" s="1" t="s">
        <v>118</v>
      </c>
      <c r="D681" s="1" t="s">
        <v>167</v>
      </c>
      <c r="E681" s="1" t="s">
        <v>169</v>
      </c>
      <c r="F681" s="1" t="s">
        <v>170</v>
      </c>
      <c r="G681">
        <v>1</v>
      </c>
      <c r="H681">
        <v>6.4</v>
      </c>
      <c r="I681">
        <v>48300</v>
      </c>
      <c r="J681">
        <v>309120</v>
      </c>
      <c r="K681" s="1" t="s">
        <v>595</v>
      </c>
      <c r="L681">
        <v>0</v>
      </c>
      <c r="M681">
        <v>0</v>
      </c>
      <c r="N681">
        <v>0</v>
      </c>
      <c r="O681">
        <v>309120</v>
      </c>
    </row>
    <row r="682" spans="1:15" hidden="1" x14ac:dyDescent="0.25">
      <c r="A682">
        <v>202002817</v>
      </c>
      <c r="B682" s="1" t="s">
        <v>30</v>
      </c>
      <c r="C682" s="1" t="s">
        <v>118</v>
      </c>
      <c r="D682" s="1" t="s">
        <v>167</v>
      </c>
      <c r="E682" s="1" t="s">
        <v>169</v>
      </c>
      <c r="F682" s="1" t="s">
        <v>170</v>
      </c>
      <c r="G682">
        <v>78</v>
      </c>
      <c r="H682">
        <v>18.2</v>
      </c>
      <c r="I682">
        <v>386400</v>
      </c>
      <c r="J682">
        <v>7032480</v>
      </c>
      <c r="K682" s="1" t="s">
        <v>269</v>
      </c>
      <c r="L682">
        <v>0</v>
      </c>
      <c r="M682">
        <v>0</v>
      </c>
      <c r="N682">
        <v>0</v>
      </c>
      <c r="O682">
        <v>7032480</v>
      </c>
    </row>
    <row r="683" spans="1:15" hidden="1" x14ac:dyDescent="0.25">
      <c r="A683">
        <v>202002817</v>
      </c>
      <c r="B683" s="1" t="s">
        <v>30</v>
      </c>
      <c r="C683" s="1" t="s">
        <v>118</v>
      </c>
      <c r="D683" s="1" t="s">
        <v>167</v>
      </c>
      <c r="E683" s="1" t="s">
        <v>169</v>
      </c>
      <c r="F683" s="1" t="s">
        <v>170</v>
      </c>
      <c r="G683">
        <v>11</v>
      </c>
      <c r="H683">
        <v>15</v>
      </c>
      <c r="I683">
        <v>265650</v>
      </c>
      <c r="J683">
        <v>3984750</v>
      </c>
      <c r="K683" s="1" t="s">
        <v>443</v>
      </c>
      <c r="L683">
        <v>0</v>
      </c>
      <c r="M683">
        <v>0</v>
      </c>
      <c r="N683">
        <v>0</v>
      </c>
      <c r="O683">
        <v>3984750</v>
      </c>
    </row>
    <row r="684" spans="1:15" hidden="1" x14ac:dyDescent="0.25">
      <c r="A684">
        <v>202002817</v>
      </c>
      <c r="B684" s="1" t="s">
        <v>30</v>
      </c>
      <c r="C684" s="1" t="s">
        <v>118</v>
      </c>
      <c r="D684" s="1" t="s">
        <v>167</v>
      </c>
      <c r="E684" s="1" t="s">
        <v>169</v>
      </c>
      <c r="F684" s="1" t="s">
        <v>170</v>
      </c>
      <c r="G684">
        <v>4</v>
      </c>
      <c r="H684">
        <v>10.199999999999999</v>
      </c>
      <c r="I684">
        <v>144900</v>
      </c>
      <c r="J684">
        <v>1477980</v>
      </c>
      <c r="K684" s="1" t="s">
        <v>275</v>
      </c>
      <c r="L684">
        <v>0</v>
      </c>
      <c r="M684">
        <v>0</v>
      </c>
      <c r="N684">
        <v>0</v>
      </c>
      <c r="O684">
        <v>1477980</v>
      </c>
    </row>
    <row r="685" spans="1:15" hidden="1" x14ac:dyDescent="0.25">
      <c r="A685">
        <v>202002817</v>
      </c>
      <c r="B685" s="1" t="s">
        <v>30</v>
      </c>
      <c r="C685" s="1" t="s">
        <v>118</v>
      </c>
      <c r="D685" s="1" t="s">
        <v>167</v>
      </c>
      <c r="E685" s="1" t="s">
        <v>169</v>
      </c>
      <c r="F685" s="1" t="s">
        <v>170</v>
      </c>
      <c r="G685">
        <v>9</v>
      </c>
      <c r="H685">
        <v>19</v>
      </c>
      <c r="I685">
        <v>193200</v>
      </c>
      <c r="J685">
        <v>3670800</v>
      </c>
      <c r="K685" s="1" t="s">
        <v>272</v>
      </c>
      <c r="L685">
        <v>0</v>
      </c>
      <c r="M685">
        <v>0</v>
      </c>
      <c r="N685">
        <v>0</v>
      </c>
      <c r="O685">
        <v>3670800</v>
      </c>
    </row>
    <row r="686" spans="1:15" hidden="1" x14ac:dyDescent="0.25">
      <c r="A686">
        <v>202002814</v>
      </c>
      <c r="B686" s="1" t="s">
        <v>30</v>
      </c>
      <c r="C686" s="1" t="s">
        <v>119</v>
      </c>
      <c r="D686" s="1" t="s">
        <v>168</v>
      </c>
      <c r="E686" s="1" t="s">
        <v>169</v>
      </c>
      <c r="F686" s="1" t="s">
        <v>171</v>
      </c>
      <c r="G686">
        <v>10569</v>
      </c>
      <c r="H686">
        <v>25</v>
      </c>
      <c r="I686">
        <v>0</v>
      </c>
      <c r="J686">
        <v>0</v>
      </c>
      <c r="K686" s="1" t="s">
        <v>254</v>
      </c>
      <c r="L686">
        <v>16</v>
      </c>
      <c r="M686">
        <v>0</v>
      </c>
      <c r="N686">
        <v>0</v>
      </c>
      <c r="O686">
        <v>0</v>
      </c>
    </row>
    <row r="687" spans="1:15" hidden="1" x14ac:dyDescent="0.25">
      <c r="A687">
        <v>202002814</v>
      </c>
      <c r="B687" s="1" t="s">
        <v>30</v>
      </c>
      <c r="C687" s="1" t="s">
        <v>119</v>
      </c>
      <c r="D687" s="1" t="s">
        <v>168</v>
      </c>
      <c r="E687" s="1" t="s">
        <v>169</v>
      </c>
      <c r="F687" s="1" t="s">
        <v>171</v>
      </c>
      <c r="G687">
        <v>5484</v>
      </c>
      <c r="H687">
        <v>5</v>
      </c>
      <c r="I687">
        <v>0</v>
      </c>
      <c r="J687">
        <v>0</v>
      </c>
      <c r="K687" s="1" t="s">
        <v>596</v>
      </c>
      <c r="L687">
        <v>16</v>
      </c>
      <c r="M687">
        <v>0</v>
      </c>
      <c r="N687">
        <v>0</v>
      </c>
      <c r="O687">
        <v>0</v>
      </c>
    </row>
    <row r="688" spans="1:15" hidden="1" x14ac:dyDescent="0.25">
      <c r="A688">
        <v>202002814</v>
      </c>
      <c r="B688" s="1" t="s">
        <v>30</v>
      </c>
      <c r="C688" s="1" t="s">
        <v>119</v>
      </c>
      <c r="D688" s="1" t="s">
        <v>168</v>
      </c>
      <c r="E688" s="1" t="s">
        <v>169</v>
      </c>
      <c r="F688" s="1" t="s">
        <v>171</v>
      </c>
      <c r="G688">
        <v>4173</v>
      </c>
      <c r="H688">
        <v>1</v>
      </c>
      <c r="I688">
        <v>0.28999999999999998</v>
      </c>
      <c r="J688">
        <v>0.28999999999999998</v>
      </c>
      <c r="K688" s="1" t="s">
        <v>255</v>
      </c>
      <c r="L688">
        <v>16</v>
      </c>
      <c r="M688">
        <v>0</v>
      </c>
      <c r="N688">
        <v>0</v>
      </c>
      <c r="O688">
        <v>0.28999999999999998</v>
      </c>
    </row>
    <row r="689" spans="1:15" hidden="1" x14ac:dyDescent="0.25">
      <c r="A689">
        <v>202002818</v>
      </c>
      <c r="B689" s="1" t="s">
        <v>31</v>
      </c>
      <c r="C689" s="1" t="s">
        <v>120</v>
      </c>
      <c r="D689" s="1" t="s">
        <v>167</v>
      </c>
      <c r="E689" s="1" t="s">
        <v>169</v>
      </c>
      <c r="F689" s="1" t="s">
        <v>175</v>
      </c>
      <c r="G689">
        <v>8427</v>
      </c>
      <c r="H689">
        <v>300</v>
      </c>
      <c r="I689">
        <v>0.1</v>
      </c>
      <c r="J689">
        <v>30</v>
      </c>
      <c r="K689" s="1" t="s">
        <v>597</v>
      </c>
      <c r="L689">
        <v>16</v>
      </c>
      <c r="M689">
        <v>0</v>
      </c>
      <c r="N689">
        <v>0</v>
      </c>
      <c r="O689">
        <v>30</v>
      </c>
    </row>
    <row r="690" spans="1:15" hidden="1" x14ac:dyDescent="0.25">
      <c r="A690">
        <v>202002818</v>
      </c>
      <c r="B690" s="1" t="s">
        <v>31</v>
      </c>
      <c r="C690" s="1" t="s">
        <v>120</v>
      </c>
      <c r="D690" s="1" t="s">
        <v>167</v>
      </c>
      <c r="E690" s="1" t="s">
        <v>169</v>
      </c>
      <c r="F690" s="1" t="s">
        <v>175</v>
      </c>
      <c r="G690">
        <v>8427</v>
      </c>
      <c r="H690">
        <v>300</v>
      </c>
      <c r="I690">
        <v>0.1</v>
      </c>
      <c r="J690">
        <v>30</v>
      </c>
      <c r="K690" s="1" t="s">
        <v>597</v>
      </c>
      <c r="L690">
        <v>16</v>
      </c>
      <c r="M690">
        <v>0</v>
      </c>
      <c r="N690">
        <v>0</v>
      </c>
      <c r="O690">
        <v>30</v>
      </c>
    </row>
    <row r="691" spans="1:15" hidden="1" x14ac:dyDescent="0.25">
      <c r="A691">
        <v>202002818</v>
      </c>
      <c r="B691" s="1" t="s">
        <v>31</v>
      </c>
      <c r="C691" s="1" t="s">
        <v>120</v>
      </c>
      <c r="D691" s="1" t="s">
        <v>167</v>
      </c>
      <c r="E691" s="1" t="s">
        <v>169</v>
      </c>
      <c r="F691" s="1" t="s">
        <v>175</v>
      </c>
      <c r="G691">
        <v>6623</v>
      </c>
      <c r="H691">
        <v>300</v>
      </c>
      <c r="I691">
        <v>0</v>
      </c>
      <c r="J691">
        <v>0</v>
      </c>
      <c r="K691" s="1" t="s">
        <v>598</v>
      </c>
      <c r="L691">
        <v>16</v>
      </c>
      <c r="M691">
        <v>0</v>
      </c>
      <c r="N691">
        <v>0</v>
      </c>
      <c r="O691">
        <v>0</v>
      </c>
    </row>
    <row r="692" spans="1:15" hidden="1" x14ac:dyDescent="0.25">
      <c r="A692">
        <v>202002818</v>
      </c>
      <c r="B692" s="1" t="s">
        <v>31</v>
      </c>
      <c r="C692" s="1" t="s">
        <v>120</v>
      </c>
      <c r="D692" s="1" t="s">
        <v>167</v>
      </c>
      <c r="E692" s="1" t="s">
        <v>169</v>
      </c>
      <c r="F692" s="1" t="s">
        <v>175</v>
      </c>
      <c r="G692">
        <v>6624</v>
      </c>
      <c r="H692">
        <v>300</v>
      </c>
      <c r="I692">
        <v>0</v>
      </c>
      <c r="J692">
        <v>0</v>
      </c>
      <c r="K692" s="1" t="s">
        <v>599</v>
      </c>
      <c r="L692">
        <v>16</v>
      </c>
      <c r="M692">
        <v>0</v>
      </c>
      <c r="N692">
        <v>0</v>
      </c>
      <c r="O692">
        <v>0</v>
      </c>
    </row>
    <row r="693" spans="1:15" hidden="1" x14ac:dyDescent="0.25">
      <c r="A693">
        <v>202002818</v>
      </c>
      <c r="B693" s="1" t="s">
        <v>31</v>
      </c>
      <c r="C693" s="1" t="s">
        <v>120</v>
      </c>
      <c r="D693" s="1" t="s">
        <v>167</v>
      </c>
      <c r="E693" s="1" t="s">
        <v>169</v>
      </c>
      <c r="F693" s="1" t="s">
        <v>175</v>
      </c>
      <c r="G693">
        <v>6626</v>
      </c>
      <c r="H693">
        <v>300</v>
      </c>
      <c r="I693">
        <v>0</v>
      </c>
      <c r="J693">
        <v>0</v>
      </c>
      <c r="K693" s="1" t="s">
        <v>600</v>
      </c>
      <c r="L693">
        <v>16</v>
      </c>
      <c r="M693">
        <v>0</v>
      </c>
      <c r="N693">
        <v>0</v>
      </c>
      <c r="O693">
        <v>0</v>
      </c>
    </row>
    <row r="694" spans="1:15" hidden="1" x14ac:dyDescent="0.25">
      <c r="A694">
        <v>202002818</v>
      </c>
      <c r="B694" s="1" t="s">
        <v>31</v>
      </c>
      <c r="C694" s="1" t="s">
        <v>120</v>
      </c>
      <c r="D694" s="1" t="s">
        <v>167</v>
      </c>
      <c r="E694" s="1" t="s">
        <v>169</v>
      </c>
      <c r="F694" s="1" t="s">
        <v>175</v>
      </c>
      <c r="G694">
        <v>6625</v>
      </c>
      <c r="H694">
        <v>300</v>
      </c>
      <c r="I694">
        <v>0</v>
      </c>
      <c r="J694">
        <v>0</v>
      </c>
      <c r="K694" s="1" t="s">
        <v>601</v>
      </c>
      <c r="L694">
        <v>16</v>
      </c>
      <c r="M694">
        <v>0</v>
      </c>
      <c r="N694">
        <v>0</v>
      </c>
      <c r="O694">
        <v>0</v>
      </c>
    </row>
    <row r="695" spans="1:15" hidden="1" x14ac:dyDescent="0.25">
      <c r="A695">
        <v>202002818</v>
      </c>
      <c r="B695" s="1" t="s">
        <v>31</v>
      </c>
      <c r="C695" s="1" t="s">
        <v>120</v>
      </c>
      <c r="D695" s="1" t="s">
        <v>167</v>
      </c>
      <c r="E695" s="1" t="s">
        <v>169</v>
      </c>
      <c r="F695" s="1" t="s">
        <v>175</v>
      </c>
      <c r="G695">
        <v>11365</v>
      </c>
      <c r="H695">
        <v>36</v>
      </c>
      <c r="I695">
        <v>0</v>
      </c>
      <c r="J695">
        <v>0</v>
      </c>
      <c r="K695" s="1" t="s">
        <v>602</v>
      </c>
      <c r="L695">
        <v>16</v>
      </c>
      <c r="M695">
        <v>0</v>
      </c>
      <c r="N695">
        <v>0</v>
      </c>
      <c r="O695">
        <v>0</v>
      </c>
    </row>
    <row r="696" spans="1:15" hidden="1" x14ac:dyDescent="0.25">
      <c r="A696">
        <v>202002818</v>
      </c>
      <c r="B696" s="1" t="s">
        <v>31</v>
      </c>
      <c r="C696" s="1" t="s">
        <v>120</v>
      </c>
      <c r="D696" s="1" t="s">
        <v>167</v>
      </c>
      <c r="E696" s="1" t="s">
        <v>169</v>
      </c>
      <c r="F696" s="1" t="s">
        <v>175</v>
      </c>
      <c r="G696">
        <v>6534</v>
      </c>
      <c r="H696">
        <v>24</v>
      </c>
      <c r="I696">
        <v>0.44</v>
      </c>
      <c r="J696">
        <v>10.56</v>
      </c>
      <c r="K696" s="1" t="s">
        <v>603</v>
      </c>
      <c r="L696">
        <v>16</v>
      </c>
      <c r="M696">
        <v>0</v>
      </c>
      <c r="N696">
        <v>0</v>
      </c>
      <c r="O696">
        <v>10.56</v>
      </c>
    </row>
    <row r="697" spans="1:15" hidden="1" x14ac:dyDescent="0.25">
      <c r="A697">
        <v>202002818</v>
      </c>
      <c r="B697" s="1" t="s">
        <v>31</v>
      </c>
      <c r="C697" s="1" t="s">
        <v>120</v>
      </c>
      <c r="D697" s="1" t="s">
        <v>167</v>
      </c>
      <c r="E697" s="1" t="s">
        <v>169</v>
      </c>
      <c r="F697" s="1" t="s">
        <v>175</v>
      </c>
      <c r="G697">
        <v>6534</v>
      </c>
      <c r="H697">
        <v>24</v>
      </c>
      <c r="I697">
        <v>0.44</v>
      </c>
      <c r="J697">
        <v>10.56</v>
      </c>
      <c r="K697" s="1" t="s">
        <v>603</v>
      </c>
      <c r="L697">
        <v>16</v>
      </c>
      <c r="M697">
        <v>0</v>
      </c>
      <c r="N697">
        <v>0</v>
      </c>
      <c r="O697">
        <v>10.56</v>
      </c>
    </row>
    <row r="698" spans="1:15" hidden="1" x14ac:dyDescent="0.25">
      <c r="A698">
        <v>202002818</v>
      </c>
      <c r="B698" s="1" t="s">
        <v>31</v>
      </c>
      <c r="C698" s="1" t="s">
        <v>120</v>
      </c>
      <c r="D698" s="1" t="s">
        <v>167</v>
      </c>
      <c r="E698" s="1" t="s">
        <v>169</v>
      </c>
      <c r="F698" s="1" t="s">
        <v>175</v>
      </c>
      <c r="G698">
        <v>6534</v>
      </c>
      <c r="H698">
        <v>24</v>
      </c>
      <c r="I698">
        <v>0.44</v>
      </c>
      <c r="J698">
        <v>10.56</v>
      </c>
      <c r="K698" s="1" t="s">
        <v>603</v>
      </c>
      <c r="L698">
        <v>16</v>
      </c>
      <c r="M698">
        <v>0</v>
      </c>
      <c r="N698">
        <v>0</v>
      </c>
      <c r="O698">
        <v>10.56</v>
      </c>
    </row>
    <row r="699" spans="1:15" hidden="1" x14ac:dyDescent="0.25">
      <c r="A699">
        <v>202002818</v>
      </c>
      <c r="B699" s="1" t="s">
        <v>31</v>
      </c>
      <c r="C699" s="1" t="s">
        <v>120</v>
      </c>
      <c r="D699" s="1" t="s">
        <v>167</v>
      </c>
      <c r="E699" s="1" t="s">
        <v>169</v>
      </c>
      <c r="F699" s="1" t="s">
        <v>175</v>
      </c>
      <c r="G699">
        <v>6534</v>
      </c>
      <c r="H699">
        <v>24</v>
      </c>
      <c r="I699">
        <v>0.44</v>
      </c>
      <c r="J699">
        <v>10.56</v>
      </c>
      <c r="K699" s="1" t="s">
        <v>603</v>
      </c>
      <c r="L699">
        <v>16</v>
      </c>
      <c r="M699">
        <v>0</v>
      </c>
      <c r="N699">
        <v>0</v>
      </c>
      <c r="O699">
        <v>10.56</v>
      </c>
    </row>
    <row r="700" spans="1:15" hidden="1" x14ac:dyDescent="0.25">
      <c r="A700">
        <v>202002818</v>
      </c>
      <c r="B700" s="1" t="s">
        <v>31</v>
      </c>
      <c r="C700" s="1" t="s">
        <v>120</v>
      </c>
      <c r="D700" s="1" t="s">
        <v>167</v>
      </c>
      <c r="E700" s="1" t="s">
        <v>169</v>
      </c>
      <c r="F700" s="1" t="s">
        <v>175</v>
      </c>
      <c r="G700">
        <v>4979</v>
      </c>
      <c r="H700">
        <v>36</v>
      </c>
      <c r="I700">
        <v>111987.74</v>
      </c>
      <c r="J700">
        <v>4031558.64</v>
      </c>
      <c r="K700" s="1" t="s">
        <v>604</v>
      </c>
      <c r="L700">
        <v>0</v>
      </c>
      <c r="M700">
        <v>0</v>
      </c>
      <c r="N700">
        <v>0</v>
      </c>
      <c r="O700">
        <v>4031558.64</v>
      </c>
    </row>
    <row r="701" spans="1:15" hidden="1" x14ac:dyDescent="0.25">
      <c r="A701">
        <v>202002818</v>
      </c>
      <c r="B701" s="1" t="s">
        <v>31</v>
      </c>
      <c r="C701" s="1" t="s">
        <v>120</v>
      </c>
      <c r="D701" s="1" t="s">
        <v>167</v>
      </c>
      <c r="E701" s="1" t="s">
        <v>169</v>
      </c>
      <c r="F701" s="1" t="s">
        <v>175</v>
      </c>
      <c r="G701">
        <v>8856</v>
      </c>
      <c r="H701">
        <v>24</v>
      </c>
      <c r="I701">
        <v>0</v>
      </c>
      <c r="J701">
        <v>0</v>
      </c>
      <c r="K701" s="1" t="s">
        <v>605</v>
      </c>
      <c r="L701">
        <v>16</v>
      </c>
      <c r="M701">
        <v>0</v>
      </c>
      <c r="N701">
        <v>0</v>
      </c>
      <c r="O701">
        <v>0</v>
      </c>
    </row>
    <row r="702" spans="1:15" x14ac:dyDescent="0.25">
      <c r="A702">
        <v>202002819</v>
      </c>
      <c r="B702" s="1" t="s">
        <v>31</v>
      </c>
      <c r="C702" s="1" t="s">
        <v>121</v>
      </c>
      <c r="D702" s="1" t="s">
        <v>167</v>
      </c>
      <c r="E702" s="1" t="s">
        <v>169</v>
      </c>
      <c r="F702" s="1" t="s">
        <v>174</v>
      </c>
      <c r="G702">
        <v>23320</v>
      </c>
      <c r="H702">
        <v>2</v>
      </c>
      <c r="I702">
        <v>0</v>
      </c>
      <c r="J702">
        <v>0</v>
      </c>
      <c r="K702" s="1" t="s">
        <v>606</v>
      </c>
      <c r="L702">
        <v>16</v>
      </c>
      <c r="M702">
        <v>0</v>
      </c>
      <c r="N702">
        <v>0</v>
      </c>
      <c r="O702">
        <v>0</v>
      </c>
    </row>
    <row r="703" spans="1:15" hidden="1" x14ac:dyDescent="0.25">
      <c r="A703">
        <v>202002820</v>
      </c>
      <c r="B703" s="1" t="s">
        <v>31</v>
      </c>
      <c r="C703" s="1" t="s">
        <v>122</v>
      </c>
      <c r="D703" s="1" t="s">
        <v>167</v>
      </c>
      <c r="E703" s="1" t="s">
        <v>169</v>
      </c>
      <c r="F703" s="1" t="s">
        <v>171</v>
      </c>
      <c r="G703">
        <v>4914</v>
      </c>
      <c r="H703">
        <v>100</v>
      </c>
      <c r="I703">
        <v>45777.39</v>
      </c>
      <c r="J703">
        <v>4577739</v>
      </c>
      <c r="K703" s="1" t="s">
        <v>470</v>
      </c>
      <c r="L703">
        <v>0</v>
      </c>
      <c r="M703">
        <v>0</v>
      </c>
      <c r="N703">
        <v>0</v>
      </c>
      <c r="O703">
        <v>4577739</v>
      </c>
    </row>
    <row r="704" spans="1:15" hidden="1" x14ac:dyDescent="0.25">
      <c r="A704">
        <v>202002820</v>
      </c>
      <c r="B704" s="1" t="s">
        <v>31</v>
      </c>
      <c r="C704" s="1" t="s">
        <v>122</v>
      </c>
      <c r="D704" s="1" t="s">
        <v>167</v>
      </c>
      <c r="E704" s="1" t="s">
        <v>169</v>
      </c>
      <c r="F704" s="1" t="s">
        <v>171</v>
      </c>
      <c r="G704">
        <v>4915</v>
      </c>
      <c r="H704">
        <v>60</v>
      </c>
      <c r="I704">
        <v>22888.74</v>
      </c>
      <c r="J704">
        <v>1373324.4</v>
      </c>
      <c r="K704" s="1" t="s">
        <v>471</v>
      </c>
      <c r="L704">
        <v>0</v>
      </c>
      <c r="M704">
        <v>0</v>
      </c>
      <c r="N704">
        <v>0</v>
      </c>
      <c r="O704">
        <v>1373324.4</v>
      </c>
    </row>
    <row r="705" spans="1:15" hidden="1" x14ac:dyDescent="0.25">
      <c r="A705">
        <v>202002820</v>
      </c>
      <c r="B705" s="1" t="s">
        <v>31</v>
      </c>
      <c r="C705" s="1" t="s">
        <v>122</v>
      </c>
      <c r="D705" s="1" t="s">
        <v>167</v>
      </c>
      <c r="E705" s="1" t="s">
        <v>169</v>
      </c>
      <c r="F705" s="1" t="s">
        <v>171</v>
      </c>
      <c r="G705">
        <v>12702</v>
      </c>
      <c r="H705">
        <v>250</v>
      </c>
      <c r="I705">
        <v>0</v>
      </c>
      <c r="J705">
        <v>0</v>
      </c>
      <c r="K705" s="1" t="s">
        <v>276</v>
      </c>
      <c r="L705">
        <v>0</v>
      </c>
      <c r="M705">
        <v>0</v>
      </c>
      <c r="N705">
        <v>0</v>
      </c>
      <c r="O705">
        <v>0</v>
      </c>
    </row>
    <row r="706" spans="1:15" hidden="1" x14ac:dyDescent="0.25">
      <c r="A706">
        <v>202002820</v>
      </c>
      <c r="B706" s="1" t="s">
        <v>31</v>
      </c>
      <c r="C706" s="1" t="s">
        <v>122</v>
      </c>
      <c r="D706" s="1" t="s">
        <v>167</v>
      </c>
      <c r="E706" s="1" t="s">
        <v>169</v>
      </c>
      <c r="F706" s="1" t="s">
        <v>171</v>
      </c>
      <c r="G706">
        <v>12851</v>
      </c>
      <c r="H706">
        <v>250</v>
      </c>
      <c r="I706">
        <v>0</v>
      </c>
      <c r="J706">
        <v>0</v>
      </c>
      <c r="K706" s="1" t="s">
        <v>277</v>
      </c>
      <c r="L706">
        <v>0</v>
      </c>
      <c r="M706">
        <v>0</v>
      </c>
      <c r="N706">
        <v>0</v>
      </c>
      <c r="O706">
        <v>0</v>
      </c>
    </row>
    <row r="707" spans="1:15" hidden="1" x14ac:dyDescent="0.25">
      <c r="A707">
        <v>202002822</v>
      </c>
      <c r="B707" s="1" t="s">
        <v>31</v>
      </c>
      <c r="C707" s="1" t="s">
        <v>123</v>
      </c>
      <c r="D707" s="1" t="s">
        <v>167</v>
      </c>
      <c r="E707" s="1" t="s">
        <v>169</v>
      </c>
      <c r="F707" s="1" t="s">
        <v>171</v>
      </c>
      <c r="G707">
        <v>13677</v>
      </c>
      <c r="H707">
        <v>8</v>
      </c>
      <c r="I707">
        <v>3.77</v>
      </c>
      <c r="J707">
        <v>30.16</v>
      </c>
      <c r="K707" s="1" t="s">
        <v>249</v>
      </c>
      <c r="L707">
        <v>16</v>
      </c>
      <c r="M707">
        <v>0</v>
      </c>
      <c r="N707">
        <v>0</v>
      </c>
      <c r="O707">
        <v>30.16</v>
      </c>
    </row>
    <row r="708" spans="1:15" hidden="1" x14ac:dyDescent="0.25">
      <c r="A708">
        <v>202002822</v>
      </c>
      <c r="B708" s="1" t="s">
        <v>31</v>
      </c>
      <c r="C708" s="1" t="s">
        <v>123</v>
      </c>
      <c r="D708" s="1" t="s">
        <v>167</v>
      </c>
      <c r="E708" s="1" t="s">
        <v>169</v>
      </c>
      <c r="F708" s="1" t="s">
        <v>171</v>
      </c>
      <c r="G708">
        <v>418</v>
      </c>
      <c r="H708">
        <v>30</v>
      </c>
      <c r="I708">
        <v>0</v>
      </c>
      <c r="J708">
        <v>0</v>
      </c>
      <c r="K708" s="1" t="s">
        <v>252</v>
      </c>
      <c r="L708">
        <v>16</v>
      </c>
      <c r="M708">
        <v>0</v>
      </c>
      <c r="N708">
        <v>0</v>
      </c>
      <c r="O708">
        <v>0</v>
      </c>
    </row>
    <row r="709" spans="1:15" hidden="1" x14ac:dyDescent="0.25">
      <c r="A709">
        <v>202002822</v>
      </c>
      <c r="B709" s="1" t="s">
        <v>31</v>
      </c>
      <c r="C709" s="1" t="s">
        <v>123</v>
      </c>
      <c r="D709" s="1" t="s">
        <v>167</v>
      </c>
      <c r="E709" s="1" t="s">
        <v>169</v>
      </c>
      <c r="F709" s="1" t="s">
        <v>171</v>
      </c>
      <c r="G709">
        <v>473</v>
      </c>
      <c r="H709">
        <v>1.2</v>
      </c>
      <c r="I709">
        <v>9555</v>
      </c>
      <c r="J709">
        <v>11466</v>
      </c>
      <c r="K709" s="1" t="s">
        <v>248</v>
      </c>
      <c r="L709">
        <v>16</v>
      </c>
      <c r="M709">
        <v>0</v>
      </c>
      <c r="N709">
        <v>0</v>
      </c>
      <c r="O709">
        <v>11466</v>
      </c>
    </row>
    <row r="710" spans="1:15" hidden="1" x14ac:dyDescent="0.25">
      <c r="A710">
        <v>202002822</v>
      </c>
      <c r="B710" s="1" t="s">
        <v>31</v>
      </c>
      <c r="C710" s="1" t="s">
        <v>123</v>
      </c>
      <c r="D710" s="1" t="s">
        <v>167</v>
      </c>
      <c r="E710" s="1" t="s">
        <v>169</v>
      </c>
      <c r="F710" s="1" t="s">
        <v>171</v>
      </c>
      <c r="G710">
        <v>17400</v>
      </c>
      <c r="H710">
        <v>2000</v>
      </c>
      <c r="I710">
        <v>0.1</v>
      </c>
      <c r="J710">
        <v>200</v>
      </c>
      <c r="K710" s="1" t="s">
        <v>607</v>
      </c>
      <c r="L710">
        <v>0</v>
      </c>
      <c r="M710">
        <v>0</v>
      </c>
      <c r="N710">
        <v>0</v>
      </c>
      <c r="O710">
        <v>200</v>
      </c>
    </row>
    <row r="711" spans="1:15" hidden="1" x14ac:dyDescent="0.25">
      <c r="A711">
        <v>202002823</v>
      </c>
      <c r="B711" s="1" t="s">
        <v>31</v>
      </c>
      <c r="C711" s="1" t="s">
        <v>124</v>
      </c>
      <c r="D711" s="1" t="s">
        <v>167</v>
      </c>
      <c r="E711" s="1" t="s">
        <v>169</v>
      </c>
      <c r="F711" s="1" t="s">
        <v>170</v>
      </c>
      <c r="G711">
        <v>1851</v>
      </c>
      <c r="H711">
        <v>22.6</v>
      </c>
      <c r="I711">
        <v>0</v>
      </c>
      <c r="J711">
        <v>0</v>
      </c>
      <c r="K711" s="1" t="s">
        <v>386</v>
      </c>
      <c r="L711">
        <v>0</v>
      </c>
      <c r="M711">
        <v>0</v>
      </c>
      <c r="N711">
        <v>0</v>
      </c>
      <c r="O711">
        <v>0</v>
      </c>
    </row>
    <row r="712" spans="1:15" hidden="1" x14ac:dyDescent="0.25">
      <c r="A712">
        <v>202002823</v>
      </c>
      <c r="B712" s="1" t="s">
        <v>31</v>
      </c>
      <c r="C712" s="1" t="s">
        <v>124</v>
      </c>
      <c r="D712" s="1" t="s">
        <v>167</v>
      </c>
      <c r="E712" s="1" t="s">
        <v>169</v>
      </c>
      <c r="F712" s="1" t="s">
        <v>170</v>
      </c>
      <c r="G712">
        <v>1850</v>
      </c>
      <c r="H712">
        <v>15.8</v>
      </c>
      <c r="I712">
        <v>0</v>
      </c>
      <c r="J712">
        <v>0</v>
      </c>
      <c r="K712" s="1" t="s">
        <v>195</v>
      </c>
      <c r="L712">
        <v>0</v>
      </c>
      <c r="M712">
        <v>0</v>
      </c>
      <c r="N712">
        <v>0</v>
      </c>
      <c r="O712">
        <v>0</v>
      </c>
    </row>
    <row r="713" spans="1:15" hidden="1" x14ac:dyDescent="0.25">
      <c r="A713">
        <v>202002823</v>
      </c>
      <c r="B713" s="1" t="s">
        <v>31</v>
      </c>
      <c r="C713" s="1" t="s">
        <v>124</v>
      </c>
      <c r="D713" s="1" t="s">
        <v>167</v>
      </c>
      <c r="E713" s="1" t="s">
        <v>169</v>
      </c>
      <c r="F713" s="1" t="s">
        <v>170</v>
      </c>
      <c r="G713">
        <v>1923</v>
      </c>
      <c r="H713">
        <v>11.8</v>
      </c>
      <c r="I713">
        <v>19.36</v>
      </c>
      <c r="J713">
        <v>228.44800000000001</v>
      </c>
      <c r="K713" s="1" t="s">
        <v>608</v>
      </c>
      <c r="L713">
        <v>0</v>
      </c>
      <c r="M713">
        <v>0</v>
      </c>
      <c r="N713">
        <v>0</v>
      </c>
      <c r="O713">
        <v>228.44800000000001</v>
      </c>
    </row>
    <row r="714" spans="1:15" hidden="1" x14ac:dyDescent="0.25">
      <c r="A714">
        <v>202002823</v>
      </c>
      <c r="B714" s="1" t="s">
        <v>31</v>
      </c>
      <c r="C714" s="1" t="s">
        <v>124</v>
      </c>
      <c r="D714" s="1" t="s">
        <v>167</v>
      </c>
      <c r="E714" s="1" t="s">
        <v>169</v>
      </c>
      <c r="F714" s="1" t="s">
        <v>170</v>
      </c>
      <c r="G714">
        <v>5149</v>
      </c>
      <c r="H714">
        <v>30.8</v>
      </c>
      <c r="I714">
        <v>721580.13</v>
      </c>
      <c r="J714">
        <v>22224668.004000001</v>
      </c>
      <c r="K714" s="1" t="s">
        <v>189</v>
      </c>
      <c r="L714">
        <v>0</v>
      </c>
      <c r="M714">
        <v>0</v>
      </c>
      <c r="N714">
        <v>0</v>
      </c>
      <c r="O714">
        <v>22224668.004000001</v>
      </c>
    </row>
    <row r="715" spans="1:15" hidden="1" x14ac:dyDescent="0.25">
      <c r="A715">
        <v>202002823</v>
      </c>
      <c r="B715" s="1" t="s">
        <v>31</v>
      </c>
      <c r="C715" s="1" t="s">
        <v>124</v>
      </c>
      <c r="D715" s="1" t="s">
        <v>167</v>
      </c>
      <c r="E715" s="1" t="s">
        <v>169</v>
      </c>
      <c r="F715" s="1" t="s">
        <v>170</v>
      </c>
      <c r="G715">
        <v>1973</v>
      </c>
      <c r="H715">
        <v>46.2</v>
      </c>
      <c r="I715">
        <v>43.51</v>
      </c>
      <c r="J715">
        <v>2010.162</v>
      </c>
      <c r="K715" s="1" t="s">
        <v>196</v>
      </c>
      <c r="L715">
        <v>0</v>
      </c>
      <c r="M715">
        <v>0</v>
      </c>
      <c r="N715">
        <v>0</v>
      </c>
      <c r="O715">
        <v>2010.162</v>
      </c>
    </row>
    <row r="716" spans="1:15" hidden="1" x14ac:dyDescent="0.25">
      <c r="A716">
        <v>202002823</v>
      </c>
      <c r="B716" s="1" t="s">
        <v>31</v>
      </c>
      <c r="C716" s="1" t="s">
        <v>124</v>
      </c>
      <c r="D716" s="1" t="s">
        <v>167</v>
      </c>
      <c r="E716" s="1" t="s">
        <v>169</v>
      </c>
      <c r="F716" s="1" t="s">
        <v>170</v>
      </c>
      <c r="G716">
        <v>1921</v>
      </c>
      <c r="H716">
        <v>16</v>
      </c>
      <c r="I716">
        <v>23.28</v>
      </c>
      <c r="J716">
        <v>372.48</v>
      </c>
      <c r="K716" s="1" t="s">
        <v>188</v>
      </c>
      <c r="L716">
        <v>0</v>
      </c>
      <c r="M716">
        <v>0</v>
      </c>
      <c r="N716">
        <v>0</v>
      </c>
      <c r="O716">
        <v>372.48</v>
      </c>
    </row>
    <row r="717" spans="1:15" hidden="1" x14ac:dyDescent="0.25">
      <c r="A717">
        <v>202002823</v>
      </c>
      <c r="B717" s="1" t="s">
        <v>31</v>
      </c>
      <c r="C717" s="1" t="s">
        <v>124</v>
      </c>
      <c r="D717" s="1" t="s">
        <v>167</v>
      </c>
      <c r="E717" s="1" t="s">
        <v>169</v>
      </c>
      <c r="F717" s="1" t="s">
        <v>170</v>
      </c>
      <c r="G717">
        <v>1928</v>
      </c>
      <c r="H717">
        <v>8</v>
      </c>
      <c r="I717">
        <v>9.07</v>
      </c>
      <c r="J717">
        <v>72.56</v>
      </c>
      <c r="K717" s="1" t="s">
        <v>445</v>
      </c>
      <c r="L717">
        <v>0</v>
      </c>
      <c r="M717">
        <v>0</v>
      </c>
      <c r="N717">
        <v>0</v>
      </c>
      <c r="O717">
        <v>72.56</v>
      </c>
    </row>
    <row r="718" spans="1:15" hidden="1" x14ac:dyDescent="0.25">
      <c r="A718">
        <v>202002823</v>
      </c>
      <c r="B718" s="1" t="s">
        <v>31</v>
      </c>
      <c r="C718" s="1" t="s">
        <v>124</v>
      </c>
      <c r="D718" s="1" t="s">
        <v>167</v>
      </c>
      <c r="E718" s="1" t="s">
        <v>169</v>
      </c>
      <c r="F718" s="1" t="s">
        <v>170</v>
      </c>
      <c r="G718">
        <v>1853</v>
      </c>
      <c r="H718">
        <v>8.4</v>
      </c>
      <c r="I718">
        <v>301.55</v>
      </c>
      <c r="J718">
        <v>2533.02</v>
      </c>
      <c r="K718" s="1" t="s">
        <v>609</v>
      </c>
      <c r="L718">
        <v>0</v>
      </c>
      <c r="M718">
        <v>0</v>
      </c>
      <c r="N718">
        <v>0</v>
      </c>
      <c r="O718">
        <v>2533.02</v>
      </c>
    </row>
    <row r="719" spans="1:15" hidden="1" x14ac:dyDescent="0.25">
      <c r="A719">
        <v>202002823</v>
      </c>
      <c r="B719" s="1" t="s">
        <v>31</v>
      </c>
      <c r="C719" s="1" t="s">
        <v>124</v>
      </c>
      <c r="D719" s="1" t="s">
        <v>167</v>
      </c>
      <c r="E719" s="1" t="s">
        <v>169</v>
      </c>
      <c r="F719" s="1" t="s">
        <v>170</v>
      </c>
      <c r="G719">
        <v>1887</v>
      </c>
      <c r="H719">
        <v>5.6</v>
      </c>
      <c r="I719">
        <v>504917.41</v>
      </c>
      <c r="J719">
        <v>2827537.4959999998</v>
      </c>
      <c r="K719" s="1" t="s">
        <v>192</v>
      </c>
      <c r="L719">
        <v>0</v>
      </c>
      <c r="M719">
        <v>0</v>
      </c>
      <c r="N719">
        <v>0</v>
      </c>
      <c r="O719">
        <v>2827537.4959999998</v>
      </c>
    </row>
    <row r="720" spans="1:15" hidden="1" x14ac:dyDescent="0.25">
      <c r="A720">
        <v>202002823</v>
      </c>
      <c r="B720" s="1" t="s">
        <v>31</v>
      </c>
      <c r="C720" s="1" t="s">
        <v>124</v>
      </c>
      <c r="D720" s="1" t="s">
        <v>167</v>
      </c>
      <c r="E720" s="1" t="s">
        <v>169</v>
      </c>
      <c r="F720" s="1" t="s">
        <v>170</v>
      </c>
      <c r="G720">
        <v>1947</v>
      </c>
      <c r="H720">
        <v>16.8</v>
      </c>
      <c r="I720">
        <v>504917.41</v>
      </c>
      <c r="J720">
        <v>8482612.4879999999</v>
      </c>
      <c r="K720" s="1" t="s">
        <v>191</v>
      </c>
      <c r="L720">
        <v>0</v>
      </c>
      <c r="M720">
        <v>0</v>
      </c>
      <c r="N720">
        <v>0</v>
      </c>
      <c r="O720">
        <v>8482612.4879999999</v>
      </c>
    </row>
    <row r="721" spans="1:15" hidden="1" x14ac:dyDescent="0.25">
      <c r="A721">
        <v>202002823</v>
      </c>
      <c r="B721" s="1" t="s">
        <v>31</v>
      </c>
      <c r="C721" s="1" t="s">
        <v>124</v>
      </c>
      <c r="D721" s="1" t="s">
        <v>167</v>
      </c>
      <c r="E721" s="1" t="s">
        <v>169</v>
      </c>
      <c r="F721" s="1" t="s">
        <v>170</v>
      </c>
      <c r="G721">
        <v>5148</v>
      </c>
      <c r="H721">
        <v>10.4</v>
      </c>
      <c r="I721">
        <v>8.9700000000000006</v>
      </c>
      <c r="J721">
        <v>93.287999999999997</v>
      </c>
      <c r="K721" s="1" t="s">
        <v>190</v>
      </c>
      <c r="L721">
        <v>0</v>
      </c>
      <c r="M721">
        <v>0</v>
      </c>
      <c r="N721">
        <v>0</v>
      </c>
      <c r="O721">
        <v>93.287999999999997</v>
      </c>
    </row>
    <row r="722" spans="1:15" hidden="1" x14ac:dyDescent="0.25">
      <c r="A722">
        <v>202002823</v>
      </c>
      <c r="B722" s="1" t="s">
        <v>31</v>
      </c>
      <c r="C722" s="1" t="s">
        <v>124</v>
      </c>
      <c r="D722" s="1" t="s">
        <v>167</v>
      </c>
      <c r="E722" s="1" t="s">
        <v>169</v>
      </c>
      <c r="F722" s="1" t="s">
        <v>170</v>
      </c>
      <c r="G722">
        <v>1852</v>
      </c>
      <c r="H722">
        <v>116.4</v>
      </c>
      <c r="I722">
        <v>0</v>
      </c>
      <c r="J722">
        <v>0</v>
      </c>
      <c r="K722" s="1" t="s">
        <v>187</v>
      </c>
      <c r="L722">
        <v>0</v>
      </c>
      <c r="M722">
        <v>0</v>
      </c>
      <c r="N722">
        <v>0</v>
      </c>
      <c r="O722">
        <v>0</v>
      </c>
    </row>
    <row r="723" spans="1:15" hidden="1" x14ac:dyDescent="0.25">
      <c r="A723">
        <v>202002824</v>
      </c>
      <c r="B723" s="1" t="s">
        <v>31</v>
      </c>
      <c r="C723" s="1" t="s">
        <v>125</v>
      </c>
      <c r="D723" s="1" t="s">
        <v>167</v>
      </c>
      <c r="E723" s="1" t="s">
        <v>169</v>
      </c>
      <c r="F723" s="1" t="s">
        <v>170</v>
      </c>
      <c r="G723">
        <v>13678</v>
      </c>
      <c r="H723">
        <v>3.6</v>
      </c>
      <c r="I723">
        <v>23.23</v>
      </c>
      <c r="J723">
        <v>83.628</v>
      </c>
      <c r="K723" s="1" t="s">
        <v>476</v>
      </c>
      <c r="L723">
        <v>16</v>
      </c>
      <c r="M723">
        <v>0</v>
      </c>
      <c r="N723">
        <v>0</v>
      </c>
      <c r="O723">
        <v>83.628</v>
      </c>
    </row>
    <row r="724" spans="1:15" hidden="1" x14ac:dyDescent="0.25">
      <c r="A724">
        <v>202002824</v>
      </c>
      <c r="B724" s="1" t="s">
        <v>31</v>
      </c>
      <c r="C724" s="1" t="s">
        <v>125</v>
      </c>
      <c r="D724" s="1" t="s">
        <v>167</v>
      </c>
      <c r="E724" s="1" t="s">
        <v>169</v>
      </c>
      <c r="F724" s="1" t="s">
        <v>170</v>
      </c>
      <c r="G724">
        <v>1781</v>
      </c>
      <c r="H724">
        <v>15.4</v>
      </c>
      <c r="I724">
        <v>879466.06</v>
      </c>
      <c r="J724">
        <v>13543777.323999999</v>
      </c>
      <c r="K724" s="1" t="s">
        <v>259</v>
      </c>
      <c r="L724">
        <v>0</v>
      </c>
      <c r="M724">
        <v>0</v>
      </c>
      <c r="N724">
        <v>0</v>
      </c>
      <c r="O724">
        <v>13543777.323999999</v>
      </c>
    </row>
    <row r="725" spans="1:15" hidden="1" x14ac:dyDescent="0.25">
      <c r="A725">
        <v>202002824</v>
      </c>
      <c r="B725" s="1" t="s">
        <v>31</v>
      </c>
      <c r="C725" s="1" t="s">
        <v>125</v>
      </c>
      <c r="D725" s="1" t="s">
        <v>167</v>
      </c>
      <c r="E725" s="1" t="s">
        <v>169</v>
      </c>
      <c r="F725" s="1" t="s">
        <v>170</v>
      </c>
      <c r="G725">
        <v>1690</v>
      </c>
      <c r="H725">
        <v>3.2</v>
      </c>
      <c r="I725">
        <v>1960000</v>
      </c>
      <c r="J725">
        <v>6272000</v>
      </c>
      <c r="K725" s="1" t="s">
        <v>610</v>
      </c>
      <c r="L725">
        <v>0</v>
      </c>
      <c r="M725">
        <v>0</v>
      </c>
      <c r="N725">
        <v>0</v>
      </c>
      <c r="O725">
        <v>6272000</v>
      </c>
    </row>
    <row r="726" spans="1:15" hidden="1" x14ac:dyDescent="0.25">
      <c r="A726">
        <v>202002824</v>
      </c>
      <c r="B726" s="1" t="s">
        <v>31</v>
      </c>
      <c r="C726" s="1" t="s">
        <v>125</v>
      </c>
      <c r="D726" s="1" t="s">
        <v>167</v>
      </c>
      <c r="E726" s="1" t="s">
        <v>169</v>
      </c>
      <c r="F726" s="1" t="s">
        <v>170</v>
      </c>
      <c r="G726">
        <v>1786</v>
      </c>
      <c r="H726">
        <v>70.8</v>
      </c>
      <c r="I726">
        <v>16.66</v>
      </c>
      <c r="J726">
        <v>1179.528</v>
      </c>
      <c r="K726" s="1" t="s">
        <v>201</v>
      </c>
      <c r="L726">
        <v>0</v>
      </c>
      <c r="M726">
        <v>0</v>
      </c>
      <c r="N726">
        <v>0</v>
      </c>
      <c r="O726">
        <v>1179.528</v>
      </c>
    </row>
    <row r="727" spans="1:15" hidden="1" x14ac:dyDescent="0.25">
      <c r="A727">
        <v>202002824</v>
      </c>
      <c r="B727" s="1" t="s">
        <v>31</v>
      </c>
      <c r="C727" s="1" t="s">
        <v>125</v>
      </c>
      <c r="D727" s="1" t="s">
        <v>167</v>
      </c>
      <c r="E727" s="1" t="s">
        <v>169</v>
      </c>
      <c r="F727" s="1" t="s">
        <v>170</v>
      </c>
      <c r="G727">
        <v>4061</v>
      </c>
      <c r="H727">
        <v>180</v>
      </c>
      <c r="I727">
        <v>0</v>
      </c>
      <c r="J727">
        <v>0</v>
      </c>
      <c r="K727" s="1" t="s">
        <v>346</v>
      </c>
      <c r="L727">
        <v>0</v>
      </c>
      <c r="M727">
        <v>0</v>
      </c>
      <c r="N727">
        <v>0</v>
      </c>
      <c r="O727">
        <v>0</v>
      </c>
    </row>
    <row r="728" spans="1:15" hidden="1" x14ac:dyDescent="0.25">
      <c r="A728">
        <v>202002824</v>
      </c>
      <c r="B728" s="1" t="s">
        <v>31</v>
      </c>
      <c r="C728" s="1" t="s">
        <v>125</v>
      </c>
      <c r="D728" s="1" t="s">
        <v>167</v>
      </c>
      <c r="E728" s="1" t="s">
        <v>169</v>
      </c>
      <c r="F728" s="1" t="s">
        <v>170</v>
      </c>
      <c r="G728">
        <v>1796</v>
      </c>
      <c r="H728">
        <v>5.4</v>
      </c>
      <c r="I728">
        <v>84.28</v>
      </c>
      <c r="J728">
        <v>455.11200000000002</v>
      </c>
      <c r="K728" s="1" t="s">
        <v>213</v>
      </c>
      <c r="L728">
        <v>0</v>
      </c>
      <c r="M728">
        <v>0</v>
      </c>
      <c r="N728">
        <v>0</v>
      </c>
      <c r="O728">
        <v>455.11200000000002</v>
      </c>
    </row>
    <row r="729" spans="1:15" hidden="1" x14ac:dyDescent="0.25">
      <c r="A729">
        <v>202002824</v>
      </c>
      <c r="B729" s="1" t="s">
        <v>31</v>
      </c>
      <c r="C729" s="1" t="s">
        <v>125</v>
      </c>
      <c r="D729" s="1" t="s">
        <v>167</v>
      </c>
      <c r="E729" s="1" t="s">
        <v>169</v>
      </c>
      <c r="F729" s="1" t="s">
        <v>170</v>
      </c>
      <c r="G729">
        <v>13381</v>
      </c>
      <c r="H729">
        <v>180</v>
      </c>
      <c r="I729">
        <v>0</v>
      </c>
      <c r="J729">
        <v>0</v>
      </c>
      <c r="K729" s="1" t="s">
        <v>176</v>
      </c>
      <c r="L729">
        <v>0</v>
      </c>
      <c r="M729">
        <v>0</v>
      </c>
      <c r="N729">
        <v>0</v>
      </c>
      <c r="O729">
        <v>0</v>
      </c>
    </row>
    <row r="730" spans="1:15" hidden="1" x14ac:dyDescent="0.25">
      <c r="A730">
        <v>202002825</v>
      </c>
      <c r="B730" s="1" t="s">
        <v>31</v>
      </c>
      <c r="C730" s="1" t="s">
        <v>126</v>
      </c>
      <c r="D730" s="1" t="s">
        <v>167</v>
      </c>
      <c r="E730" s="1" t="s">
        <v>169</v>
      </c>
      <c r="F730" s="1" t="s">
        <v>170</v>
      </c>
      <c r="G730">
        <v>5778</v>
      </c>
      <c r="H730">
        <v>10</v>
      </c>
      <c r="I730">
        <v>0</v>
      </c>
      <c r="J730">
        <v>0</v>
      </c>
      <c r="K730" s="1" t="s">
        <v>611</v>
      </c>
      <c r="L730">
        <v>0</v>
      </c>
      <c r="M730">
        <v>0</v>
      </c>
      <c r="N730">
        <v>0</v>
      </c>
      <c r="O730">
        <v>0</v>
      </c>
    </row>
    <row r="731" spans="1:15" hidden="1" x14ac:dyDescent="0.25">
      <c r="A731">
        <v>202002826</v>
      </c>
      <c r="B731" s="1" t="s">
        <v>31</v>
      </c>
      <c r="C731" s="1" t="s">
        <v>127</v>
      </c>
      <c r="D731" s="1" t="s">
        <v>167</v>
      </c>
      <c r="E731" s="1" t="s">
        <v>169</v>
      </c>
      <c r="F731" s="1" t="s">
        <v>172</v>
      </c>
      <c r="G731">
        <v>2022</v>
      </c>
      <c r="H731">
        <v>20</v>
      </c>
      <c r="I731">
        <v>15.84</v>
      </c>
      <c r="J731">
        <v>316.8</v>
      </c>
      <c r="K731" s="1" t="s">
        <v>253</v>
      </c>
      <c r="L731">
        <v>0</v>
      </c>
      <c r="M731">
        <v>0</v>
      </c>
      <c r="N731">
        <v>0</v>
      </c>
      <c r="O731">
        <v>316.8</v>
      </c>
    </row>
    <row r="732" spans="1:15" hidden="1" x14ac:dyDescent="0.25">
      <c r="A732">
        <v>202002821</v>
      </c>
      <c r="B732" s="1" t="s">
        <v>31</v>
      </c>
      <c r="C732" s="1" t="s">
        <v>128</v>
      </c>
      <c r="D732" s="1" t="s">
        <v>168</v>
      </c>
      <c r="E732" s="1" t="s">
        <v>169</v>
      </c>
      <c r="F732" s="1" t="s">
        <v>171</v>
      </c>
      <c r="G732">
        <v>9579</v>
      </c>
      <c r="H732">
        <v>2</v>
      </c>
      <c r="I732">
        <v>0</v>
      </c>
      <c r="J732">
        <v>0</v>
      </c>
      <c r="K732" s="1" t="s">
        <v>349</v>
      </c>
      <c r="L732">
        <v>0</v>
      </c>
      <c r="M732">
        <v>0</v>
      </c>
      <c r="N732">
        <v>0</v>
      </c>
      <c r="O732">
        <v>0</v>
      </c>
    </row>
    <row r="733" spans="1:15" hidden="1" x14ac:dyDescent="0.25">
      <c r="A733">
        <v>202002827</v>
      </c>
      <c r="B733" s="1" t="s">
        <v>32</v>
      </c>
      <c r="C733" s="1" t="s">
        <v>129</v>
      </c>
      <c r="D733" s="1" t="s">
        <v>167</v>
      </c>
      <c r="E733" s="1" t="s">
        <v>169</v>
      </c>
      <c r="F733" s="1" t="s">
        <v>171</v>
      </c>
      <c r="G733">
        <v>4598</v>
      </c>
      <c r="H733">
        <v>30</v>
      </c>
      <c r="I733">
        <v>0</v>
      </c>
      <c r="J733">
        <v>0</v>
      </c>
      <c r="K733" s="1" t="s">
        <v>246</v>
      </c>
      <c r="L733">
        <v>0</v>
      </c>
      <c r="M733">
        <v>0</v>
      </c>
      <c r="N733">
        <v>0</v>
      </c>
      <c r="O733">
        <v>0</v>
      </c>
    </row>
    <row r="734" spans="1:15" hidden="1" x14ac:dyDescent="0.25">
      <c r="A734">
        <v>202002827</v>
      </c>
      <c r="B734" s="1" t="s">
        <v>32</v>
      </c>
      <c r="C734" s="1" t="s">
        <v>129</v>
      </c>
      <c r="D734" s="1" t="s">
        <v>167</v>
      </c>
      <c r="E734" s="1" t="s">
        <v>169</v>
      </c>
      <c r="F734" s="1" t="s">
        <v>171</v>
      </c>
      <c r="G734">
        <v>473</v>
      </c>
      <c r="H734">
        <v>3.6</v>
      </c>
      <c r="I734">
        <v>9652.5</v>
      </c>
      <c r="J734">
        <v>34749</v>
      </c>
      <c r="K734" s="1" t="s">
        <v>248</v>
      </c>
      <c r="L734">
        <v>16</v>
      </c>
      <c r="M734">
        <v>0</v>
      </c>
      <c r="N734">
        <v>0</v>
      </c>
      <c r="O734">
        <v>34749</v>
      </c>
    </row>
    <row r="735" spans="1:15" hidden="1" x14ac:dyDescent="0.25">
      <c r="A735">
        <v>202002827</v>
      </c>
      <c r="B735" s="1" t="s">
        <v>32</v>
      </c>
      <c r="C735" s="1" t="s">
        <v>129</v>
      </c>
      <c r="D735" s="1" t="s">
        <v>167</v>
      </c>
      <c r="E735" s="1" t="s">
        <v>169</v>
      </c>
      <c r="F735" s="1" t="s">
        <v>171</v>
      </c>
      <c r="G735">
        <v>13677</v>
      </c>
      <c r="H735">
        <v>15</v>
      </c>
      <c r="I735">
        <v>3.81</v>
      </c>
      <c r="J735">
        <v>57.15</v>
      </c>
      <c r="K735" s="1" t="s">
        <v>249</v>
      </c>
      <c r="L735">
        <v>16</v>
      </c>
      <c r="M735">
        <v>0</v>
      </c>
      <c r="N735">
        <v>0</v>
      </c>
      <c r="O735">
        <v>57.15</v>
      </c>
    </row>
    <row r="736" spans="1:15" hidden="1" x14ac:dyDescent="0.25">
      <c r="A736">
        <v>202002827</v>
      </c>
      <c r="B736" s="1" t="s">
        <v>32</v>
      </c>
      <c r="C736" s="1" t="s">
        <v>129</v>
      </c>
      <c r="D736" s="1" t="s">
        <v>167</v>
      </c>
      <c r="E736" s="1" t="s">
        <v>169</v>
      </c>
      <c r="F736" s="1" t="s">
        <v>171</v>
      </c>
      <c r="G736">
        <v>4389</v>
      </c>
      <c r="H736">
        <v>20</v>
      </c>
      <c r="I736">
        <v>5.69</v>
      </c>
      <c r="J736">
        <v>113.8</v>
      </c>
      <c r="K736" s="1" t="s">
        <v>250</v>
      </c>
      <c r="L736">
        <v>16</v>
      </c>
      <c r="M736">
        <v>0</v>
      </c>
      <c r="N736">
        <v>0</v>
      </c>
      <c r="O736">
        <v>113.8</v>
      </c>
    </row>
    <row r="737" spans="1:15" hidden="1" x14ac:dyDescent="0.25">
      <c r="A737">
        <v>202002827</v>
      </c>
      <c r="B737" s="1" t="s">
        <v>32</v>
      </c>
      <c r="C737" s="1" t="s">
        <v>129</v>
      </c>
      <c r="D737" s="1" t="s">
        <v>167</v>
      </c>
      <c r="E737" s="1" t="s">
        <v>169</v>
      </c>
      <c r="F737" s="1" t="s">
        <v>171</v>
      </c>
      <c r="G737">
        <v>418</v>
      </c>
      <c r="H737">
        <v>100</v>
      </c>
      <c r="I737">
        <v>0</v>
      </c>
      <c r="J737">
        <v>0</v>
      </c>
      <c r="K737" s="1" t="s">
        <v>252</v>
      </c>
      <c r="L737">
        <v>16</v>
      </c>
      <c r="M737">
        <v>0</v>
      </c>
      <c r="N737">
        <v>0</v>
      </c>
      <c r="O737">
        <v>0</v>
      </c>
    </row>
    <row r="738" spans="1:15" hidden="1" x14ac:dyDescent="0.25">
      <c r="A738">
        <v>202002827</v>
      </c>
      <c r="B738" s="1" t="s">
        <v>32</v>
      </c>
      <c r="C738" s="1" t="s">
        <v>129</v>
      </c>
      <c r="D738" s="1" t="s">
        <v>167</v>
      </c>
      <c r="E738" s="1" t="s">
        <v>169</v>
      </c>
      <c r="F738" s="1" t="s">
        <v>171</v>
      </c>
      <c r="G738">
        <v>4781</v>
      </c>
      <c r="H738">
        <v>30</v>
      </c>
      <c r="I738">
        <v>0</v>
      </c>
      <c r="J738">
        <v>0</v>
      </c>
      <c r="K738" s="1" t="s">
        <v>247</v>
      </c>
      <c r="L738">
        <v>16</v>
      </c>
      <c r="M738">
        <v>0</v>
      </c>
      <c r="N738">
        <v>0</v>
      </c>
      <c r="O738">
        <v>0</v>
      </c>
    </row>
    <row r="739" spans="1:15" x14ac:dyDescent="0.25">
      <c r="A739">
        <v>202002828</v>
      </c>
      <c r="B739" s="1" t="s">
        <v>33</v>
      </c>
      <c r="C739" s="1" t="s">
        <v>130</v>
      </c>
      <c r="D739" s="1" t="s">
        <v>167</v>
      </c>
      <c r="E739" s="1" t="s">
        <v>169</v>
      </c>
      <c r="F739" s="1" t="s">
        <v>174</v>
      </c>
      <c r="G739">
        <v>23189</v>
      </c>
      <c r="H739">
        <v>15</v>
      </c>
      <c r="I739">
        <v>0</v>
      </c>
      <c r="J739">
        <v>0</v>
      </c>
      <c r="K739" s="1" t="s">
        <v>612</v>
      </c>
      <c r="L739">
        <v>0</v>
      </c>
      <c r="M739">
        <v>0</v>
      </c>
      <c r="N739">
        <v>0</v>
      </c>
      <c r="O739">
        <v>0</v>
      </c>
    </row>
    <row r="740" spans="1:15" x14ac:dyDescent="0.25">
      <c r="A740">
        <v>202002828</v>
      </c>
      <c r="B740" s="1" t="s">
        <v>33</v>
      </c>
      <c r="C740" s="1" t="s">
        <v>130</v>
      </c>
      <c r="D740" s="1" t="s">
        <v>167</v>
      </c>
      <c r="E740" s="1" t="s">
        <v>169</v>
      </c>
      <c r="F740" s="1" t="s">
        <v>174</v>
      </c>
      <c r="G740">
        <v>12338</v>
      </c>
      <c r="H740">
        <v>48</v>
      </c>
      <c r="I740">
        <v>0</v>
      </c>
      <c r="J740">
        <v>0</v>
      </c>
      <c r="K740" s="1" t="s">
        <v>613</v>
      </c>
      <c r="L740">
        <v>16</v>
      </c>
      <c r="M740">
        <v>0</v>
      </c>
      <c r="N740">
        <v>0</v>
      </c>
      <c r="O740">
        <v>0</v>
      </c>
    </row>
    <row r="741" spans="1:15" x14ac:dyDescent="0.25">
      <c r="A741">
        <v>202002828</v>
      </c>
      <c r="B741" s="1" t="s">
        <v>33</v>
      </c>
      <c r="C741" s="1" t="s">
        <v>130</v>
      </c>
      <c r="D741" s="1" t="s">
        <v>167</v>
      </c>
      <c r="E741" s="1" t="s">
        <v>169</v>
      </c>
      <c r="F741" s="1" t="s">
        <v>174</v>
      </c>
      <c r="G741">
        <v>12339</v>
      </c>
      <c r="H741">
        <v>48</v>
      </c>
      <c r="I741">
        <v>0</v>
      </c>
      <c r="J741">
        <v>0</v>
      </c>
      <c r="K741" s="1" t="s">
        <v>614</v>
      </c>
      <c r="L741">
        <v>16</v>
      </c>
      <c r="M741">
        <v>0</v>
      </c>
      <c r="N741">
        <v>0</v>
      </c>
      <c r="O741">
        <v>0</v>
      </c>
    </row>
    <row r="742" spans="1:15" x14ac:dyDescent="0.25">
      <c r="A742">
        <v>202002828</v>
      </c>
      <c r="B742" s="1" t="s">
        <v>33</v>
      </c>
      <c r="C742" s="1" t="s">
        <v>130</v>
      </c>
      <c r="D742" s="1" t="s">
        <v>167</v>
      </c>
      <c r="E742" s="1" t="s">
        <v>169</v>
      </c>
      <c r="F742" s="1" t="s">
        <v>174</v>
      </c>
      <c r="G742">
        <v>12343</v>
      </c>
      <c r="H742">
        <v>40</v>
      </c>
      <c r="I742">
        <v>0</v>
      </c>
      <c r="J742">
        <v>0</v>
      </c>
      <c r="K742" s="1" t="s">
        <v>615</v>
      </c>
      <c r="L742">
        <v>0</v>
      </c>
      <c r="M742">
        <v>0</v>
      </c>
      <c r="N742">
        <v>0</v>
      </c>
      <c r="O742">
        <v>0</v>
      </c>
    </row>
    <row r="743" spans="1:15" x14ac:dyDescent="0.25">
      <c r="A743">
        <v>202002828</v>
      </c>
      <c r="B743" s="1" t="s">
        <v>33</v>
      </c>
      <c r="C743" s="1" t="s">
        <v>130</v>
      </c>
      <c r="D743" s="1" t="s">
        <v>167</v>
      </c>
      <c r="E743" s="1" t="s">
        <v>169</v>
      </c>
      <c r="F743" s="1" t="s">
        <v>174</v>
      </c>
      <c r="G743">
        <v>20925</v>
      </c>
      <c r="H743">
        <v>8</v>
      </c>
      <c r="I743">
        <v>0</v>
      </c>
      <c r="J743">
        <v>0</v>
      </c>
      <c r="K743" s="1" t="s">
        <v>616</v>
      </c>
      <c r="L743">
        <v>16</v>
      </c>
      <c r="M743">
        <v>0</v>
      </c>
      <c r="N743">
        <v>0</v>
      </c>
      <c r="O743">
        <v>0</v>
      </c>
    </row>
    <row r="744" spans="1:15" x14ac:dyDescent="0.25">
      <c r="A744">
        <v>202002828</v>
      </c>
      <c r="B744" s="1" t="s">
        <v>33</v>
      </c>
      <c r="C744" s="1" t="s">
        <v>130</v>
      </c>
      <c r="D744" s="1" t="s">
        <v>167</v>
      </c>
      <c r="E744" s="1" t="s">
        <v>169</v>
      </c>
      <c r="F744" s="1" t="s">
        <v>174</v>
      </c>
      <c r="G744">
        <v>12340</v>
      </c>
      <c r="H744">
        <v>16</v>
      </c>
      <c r="I744">
        <v>0</v>
      </c>
      <c r="J744">
        <v>0</v>
      </c>
      <c r="K744" s="1" t="s">
        <v>617</v>
      </c>
      <c r="L744">
        <v>16</v>
      </c>
      <c r="M744">
        <v>0</v>
      </c>
      <c r="N744">
        <v>0</v>
      </c>
      <c r="O744">
        <v>0</v>
      </c>
    </row>
    <row r="745" spans="1:15" hidden="1" x14ac:dyDescent="0.25">
      <c r="A745">
        <v>202002829</v>
      </c>
      <c r="B745" s="1" t="s">
        <v>34</v>
      </c>
      <c r="C745" s="1" t="s">
        <v>131</v>
      </c>
      <c r="D745" s="1" t="s">
        <v>167</v>
      </c>
      <c r="E745" s="1" t="s">
        <v>169</v>
      </c>
      <c r="F745" s="1" t="s">
        <v>170</v>
      </c>
      <c r="G745">
        <v>1973</v>
      </c>
      <c r="H745">
        <v>14</v>
      </c>
      <c r="I745">
        <v>43.96</v>
      </c>
      <c r="J745">
        <v>615.44000000000005</v>
      </c>
      <c r="K745" s="1" t="s">
        <v>196</v>
      </c>
      <c r="L745">
        <v>0</v>
      </c>
      <c r="M745">
        <v>0</v>
      </c>
      <c r="N745">
        <v>0</v>
      </c>
      <c r="O745">
        <v>615.44000000000005</v>
      </c>
    </row>
    <row r="746" spans="1:15" hidden="1" x14ac:dyDescent="0.25">
      <c r="A746">
        <v>202002829</v>
      </c>
      <c r="B746" s="1" t="s">
        <v>34</v>
      </c>
      <c r="C746" s="1" t="s">
        <v>131</v>
      </c>
      <c r="D746" s="1" t="s">
        <v>167</v>
      </c>
      <c r="E746" s="1" t="s">
        <v>169</v>
      </c>
      <c r="F746" s="1" t="s">
        <v>170</v>
      </c>
      <c r="G746">
        <v>1852</v>
      </c>
      <c r="H746">
        <v>37.4</v>
      </c>
      <c r="I746">
        <v>0</v>
      </c>
      <c r="J746">
        <v>0</v>
      </c>
      <c r="K746" s="1" t="s">
        <v>187</v>
      </c>
      <c r="L746">
        <v>0</v>
      </c>
      <c r="M746">
        <v>0</v>
      </c>
      <c r="N746">
        <v>0</v>
      </c>
      <c r="O746">
        <v>0</v>
      </c>
    </row>
    <row r="747" spans="1:15" hidden="1" x14ac:dyDescent="0.25">
      <c r="A747">
        <v>202002829</v>
      </c>
      <c r="B747" s="1" t="s">
        <v>34</v>
      </c>
      <c r="C747" s="1" t="s">
        <v>131</v>
      </c>
      <c r="D747" s="1" t="s">
        <v>167</v>
      </c>
      <c r="E747" s="1" t="s">
        <v>169</v>
      </c>
      <c r="F747" s="1" t="s">
        <v>170</v>
      </c>
      <c r="G747">
        <v>1851</v>
      </c>
      <c r="H747">
        <v>17.399999999999999</v>
      </c>
      <c r="I747">
        <v>0</v>
      </c>
      <c r="J747">
        <v>0</v>
      </c>
      <c r="K747" s="1" t="s">
        <v>386</v>
      </c>
      <c r="L747">
        <v>0</v>
      </c>
      <c r="M747">
        <v>0</v>
      </c>
      <c r="N747">
        <v>0</v>
      </c>
      <c r="O747">
        <v>0</v>
      </c>
    </row>
    <row r="748" spans="1:15" hidden="1" x14ac:dyDescent="0.25">
      <c r="A748">
        <v>202002829</v>
      </c>
      <c r="B748" s="1" t="s">
        <v>34</v>
      </c>
      <c r="C748" s="1" t="s">
        <v>131</v>
      </c>
      <c r="D748" s="1" t="s">
        <v>167</v>
      </c>
      <c r="E748" s="1" t="s">
        <v>169</v>
      </c>
      <c r="F748" s="1" t="s">
        <v>170</v>
      </c>
      <c r="G748">
        <v>1850</v>
      </c>
      <c r="H748">
        <v>23.6</v>
      </c>
      <c r="I748">
        <v>0</v>
      </c>
      <c r="J748">
        <v>0</v>
      </c>
      <c r="K748" s="1" t="s">
        <v>195</v>
      </c>
      <c r="L748">
        <v>0</v>
      </c>
      <c r="M748">
        <v>0</v>
      </c>
      <c r="N748">
        <v>0</v>
      </c>
      <c r="O748">
        <v>0</v>
      </c>
    </row>
    <row r="749" spans="1:15" hidden="1" x14ac:dyDescent="0.25">
      <c r="A749">
        <v>202002829</v>
      </c>
      <c r="B749" s="1" t="s">
        <v>34</v>
      </c>
      <c r="C749" s="1" t="s">
        <v>131</v>
      </c>
      <c r="D749" s="1" t="s">
        <v>167</v>
      </c>
      <c r="E749" s="1" t="s">
        <v>169</v>
      </c>
      <c r="F749" s="1" t="s">
        <v>170</v>
      </c>
      <c r="G749">
        <v>1853</v>
      </c>
      <c r="H749">
        <v>9.8000000000000007</v>
      </c>
      <c r="I749">
        <v>304.62</v>
      </c>
      <c r="J749">
        <v>2985.2759999999998</v>
      </c>
      <c r="K749" s="1" t="s">
        <v>609</v>
      </c>
      <c r="L749">
        <v>0</v>
      </c>
      <c r="M749">
        <v>0</v>
      </c>
      <c r="N749">
        <v>0</v>
      </c>
      <c r="O749">
        <v>2985.2759999999998</v>
      </c>
    </row>
    <row r="750" spans="1:15" hidden="1" x14ac:dyDescent="0.25">
      <c r="A750">
        <v>202002829</v>
      </c>
      <c r="B750" s="1" t="s">
        <v>34</v>
      </c>
      <c r="C750" s="1" t="s">
        <v>131</v>
      </c>
      <c r="D750" s="1" t="s">
        <v>167</v>
      </c>
      <c r="E750" s="1" t="s">
        <v>169</v>
      </c>
      <c r="F750" s="1" t="s">
        <v>170</v>
      </c>
      <c r="G750">
        <v>5148</v>
      </c>
      <c r="H750">
        <v>19.2</v>
      </c>
      <c r="I750">
        <v>9.06</v>
      </c>
      <c r="J750">
        <v>173.952</v>
      </c>
      <c r="K750" s="1" t="s">
        <v>190</v>
      </c>
      <c r="L750">
        <v>0</v>
      </c>
      <c r="M750">
        <v>0</v>
      </c>
      <c r="N750">
        <v>0</v>
      </c>
      <c r="O750">
        <v>173.952</v>
      </c>
    </row>
    <row r="751" spans="1:15" hidden="1" x14ac:dyDescent="0.25">
      <c r="A751">
        <v>202002829</v>
      </c>
      <c r="B751" s="1" t="s">
        <v>34</v>
      </c>
      <c r="C751" s="1" t="s">
        <v>131</v>
      </c>
      <c r="D751" s="1" t="s">
        <v>167</v>
      </c>
      <c r="E751" s="1" t="s">
        <v>169</v>
      </c>
      <c r="F751" s="1" t="s">
        <v>170</v>
      </c>
      <c r="G751">
        <v>1987</v>
      </c>
      <c r="H751">
        <v>27.6</v>
      </c>
      <c r="I751">
        <v>0</v>
      </c>
      <c r="J751">
        <v>0</v>
      </c>
      <c r="K751" s="1" t="s">
        <v>193</v>
      </c>
      <c r="L751">
        <v>0</v>
      </c>
      <c r="M751">
        <v>0</v>
      </c>
      <c r="N751">
        <v>0</v>
      </c>
      <c r="O751">
        <v>0</v>
      </c>
    </row>
    <row r="752" spans="1:15" hidden="1" x14ac:dyDescent="0.25">
      <c r="A752">
        <v>202002829</v>
      </c>
      <c r="B752" s="1" t="s">
        <v>34</v>
      </c>
      <c r="C752" s="1" t="s">
        <v>131</v>
      </c>
      <c r="D752" s="1" t="s">
        <v>167</v>
      </c>
      <c r="E752" s="1" t="s">
        <v>169</v>
      </c>
      <c r="F752" s="1" t="s">
        <v>170</v>
      </c>
      <c r="G752">
        <v>3120</v>
      </c>
      <c r="H752">
        <v>78.400000000000006</v>
      </c>
      <c r="I752">
        <v>0.1</v>
      </c>
      <c r="J752">
        <v>7.84</v>
      </c>
      <c r="K752" s="1" t="s">
        <v>186</v>
      </c>
      <c r="L752">
        <v>0</v>
      </c>
      <c r="M752">
        <v>0</v>
      </c>
      <c r="N752">
        <v>0</v>
      </c>
      <c r="O752">
        <v>7.84</v>
      </c>
    </row>
    <row r="753" spans="1:15" hidden="1" x14ac:dyDescent="0.25">
      <c r="A753">
        <v>202002829</v>
      </c>
      <c r="B753" s="1" t="s">
        <v>34</v>
      </c>
      <c r="C753" s="1" t="s">
        <v>131</v>
      </c>
      <c r="D753" s="1" t="s">
        <v>167</v>
      </c>
      <c r="E753" s="1" t="s">
        <v>169</v>
      </c>
      <c r="F753" s="1" t="s">
        <v>170</v>
      </c>
      <c r="G753">
        <v>1947</v>
      </c>
      <c r="H753">
        <v>10</v>
      </c>
      <c r="I753">
        <v>510069.63</v>
      </c>
      <c r="J753">
        <v>5100696.3</v>
      </c>
      <c r="K753" s="1" t="s">
        <v>191</v>
      </c>
      <c r="L753">
        <v>0</v>
      </c>
      <c r="M753">
        <v>0</v>
      </c>
      <c r="N753">
        <v>0</v>
      </c>
      <c r="O753">
        <v>5100696.3</v>
      </c>
    </row>
    <row r="754" spans="1:15" hidden="1" x14ac:dyDescent="0.25">
      <c r="A754">
        <v>202002829</v>
      </c>
      <c r="B754" s="1" t="s">
        <v>34</v>
      </c>
      <c r="C754" s="1" t="s">
        <v>131</v>
      </c>
      <c r="D754" s="1" t="s">
        <v>167</v>
      </c>
      <c r="E754" s="1" t="s">
        <v>169</v>
      </c>
      <c r="F754" s="1" t="s">
        <v>170</v>
      </c>
      <c r="G754">
        <v>5149</v>
      </c>
      <c r="H754">
        <v>18.600000000000001</v>
      </c>
      <c r="I754">
        <v>728943.19</v>
      </c>
      <c r="J754">
        <v>13558343.334000001</v>
      </c>
      <c r="K754" s="1" t="s">
        <v>189</v>
      </c>
      <c r="L754">
        <v>0</v>
      </c>
      <c r="M754">
        <v>0</v>
      </c>
      <c r="N754">
        <v>0</v>
      </c>
      <c r="O754">
        <v>13558343.334000001</v>
      </c>
    </row>
    <row r="755" spans="1:15" hidden="1" x14ac:dyDescent="0.25">
      <c r="A755">
        <v>202002829</v>
      </c>
      <c r="B755" s="1" t="s">
        <v>34</v>
      </c>
      <c r="C755" s="1" t="s">
        <v>131</v>
      </c>
      <c r="D755" s="1" t="s">
        <v>167</v>
      </c>
      <c r="E755" s="1" t="s">
        <v>169</v>
      </c>
      <c r="F755" s="1" t="s">
        <v>170</v>
      </c>
      <c r="G755">
        <v>1986</v>
      </c>
      <c r="H755">
        <v>21.6</v>
      </c>
      <c r="I755">
        <v>218601.26</v>
      </c>
      <c r="J755">
        <v>4721787.216</v>
      </c>
      <c r="K755" s="1" t="s">
        <v>299</v>
      </c>
      <c r="L755">
        <v>0</v>
      </c>
      <c r="M755">
        <v>0</v>
      </c>
      <c r="N755">
        <v>0</v>
      </c>
      <c r="O755">
        <v>4721787.216</v>
      </c>
    </row>
    <row r="756" spans="1:15" hidden="1" x14ac:dyDescent="0.25">
      <c r="A756">
        <v>202002830</v>
      </c>
      <c r="B756" s="1" t="s">
        <v>34</v>
      </c>
      <c r="C756" s="1" t="s">
        <v>132</v>
      </c>
      <c r="D756" s="1" t="s">
        <v>167</v>
      </c>
      <c r="E756" s="1" t="s">
        <v>169</v>
      </c>
      <c r="F756" s="1" t="s">
        <v>170</v>
      </c>
      <c r="G756">
        <v>1786</v>
      </c>
      <c r="H756">
        <v>109.8</v>
      </c>
      <c r="I756">
        <v>16.829999999999998</v>
      </c>
      <c r="J756">
        <v>1847.934</v>
      </c>
      <c r="K756" s="1" t="s">
        <v>201</v>
      </c>
      <c r="L756">
        <v>0</v>
      </c>
      <c r="M756">
        <v>0</v>
      </c>
      <c r="N756">
        <v>0</v>
      </c>
      <c r="O756">
        <v>1847.934</v>
      </c>
    </row>
    <row r="757" spans="1:15" hidden="1" x14ac:dyDescent="0.25">
      <c r="A757">
        <v>202002830</v>
      </c>
      <c r="B757" s="1" t="s">
        <v>34</v>
      </c>
      <c r="C757" s="1" t="s">
        <v>132</v>
      </c>
      <c r="D757" s="1" t="s">
        <v>167</v>
      </c>
      <c r="E757" s="1" t="s">
        <v>169</v>
      </c>
      <c r="F757" s="1" t="s">
        <v>170</v>
      </c>
      <c r="G757">
        <v>4867</v>
      </c>
      <c r="H757">
        <v>3.6</v>
      </c>
      <c r="I757">
        <v>20.79</v>
      </c>
      <c r="J757">
        <v>74.843999999999994</v>
      </c>
      <c r="K757" s="1" t="s">
        <v>618</v>
      </c>
      <c r="L757">
        <v>16</v>
      </c>
      <c r="M757">
        <v>0</v>
      </c>
      <c r="N757">
        <v>0</v>
      </c>
      <c r="O757">
        <v>74.843999999999994</v>
      </c>
    </row>
    <row r="758" spans="1:15" hidden="1" x14ac:dyDescent="0.25">
      <c r="A758">
        <v>202002830</v>
      </c>
      <c r="B758" s="1" t="s">
        <v>34</v>
      </c>
      <c r="C758" s="1" t="s">
        <v>132</v>
      </c>
      <c r="D758" s="1" t="s">
        <v>167</v>
      </c>
      <c r="E758" s="1" t="s">
        <v>169</v>
      </c>
      <c r="F758" s="1" t="s">
        <v>170</v>
      </c>
      <c r="G758">
        <v>1794</v>
      </c>
      <c r="H758">
        <v>2.4</v>
      </c>
      <c r="I758">
        <v>1262250</v>
      </c>
      <c r="J758">
        <v>3029400</v>
      </c>
      <c r="K758" s="1" t="s">
        <v>214</v>
      </c>
      <c r="L758">
        <v>0</v>
      </c>
      <c r="M758">
        <v>0</v>
      </c>
      <c r="N758">
        <v>0</v>
      </c>
      <c r="O758">
        <v>3029400</v>
      </c>
    </row>
    <row r="759" spans="1:15" hidden="1" x14ac:dyDescent="0.25">
      <c r="A759">
        <v>202002830</v>
      </c>
      <c r="B759" s="1" t="s">
        <v>34</v>
      </c>
      <c r="C759" s="1" t="s">
        <v>132</v>
      </c>
      <c r="D759" s="1" t="s">
        <v>167</v>
      </c>
      <c r="E759" s="1" t="s">
        <v>169</v>
      </c>
      <c r="F759" s="1" t="s">
        <v>170</v>
      </c>
      <c r="G759">
        <v>10584</v>
      </c>
      <c r="H759">
        <v>23</v>
      </c>
      <c r="I759">
        <v>0</v>
      </c>
      <c r="J759">
        <v>0</v>
      </c>
      <c r="K759" s="1" t="s">
        <v>390</v>
      </c>
      <c r="L759">
        <v>0</v>
      </c>
      <c r="M759">
        <v>0</v>
      </c>
      <c r="N759">
        <v>0</v>
      </c>
      <c r="O759">
        <v>0</v>
      </c>
    </row>
    <row r="760" spans="1:15" hidden="1" x14ac:dyDescent="0.25">
      <c r="A760">
        <v>202002830</v>
      </c>
      <c r="B760" s="1" t="s">
        <v>34</v>
      </c>
      <c r="C760" s="1" t="s">
        <v>132</v>
      </c>
      <c r="D760" s="1" t="s">
        <v>167</v>
      </c>
      <c r="E760" s="1" t="s">
        <v>169</v>
      </c>
      <c r="F760" s="1" t="s">
        <v>170</v>
      </c>
      <c r="G760">
        <v>3754</v>
      </c>
      <c r="H760">
        <v>20</v>
      </c>
      <c r="I760">
        <v>747634.04</v>
      </c>
      <c r="J760">
        <v>14952680.800000001</v>
      </c>
      <c r="K760" s="1" t="s">
        <v>210</v>
      </c>
      <c r="L760">
        <v>0</v>
      </c>
      <c r="M760">
        <v>0</v>
      </c>
      <c r="N760">
        <v>0</v>
      </c>
      <c r="O760">
        <v>14952680.800000001</v>
      </c>
    </row>
    <row r="761" spans="1:15" hidden="1" x14ac:dyDescent="0.25">
      <c r="A761">
        <v>202002830</v>
      </c>
      <c r="B761" s="1" t="s">
        <v>34</v>
      </c>
      <c r="C761" s="1" t="s">
        <v>132</v>
      </c>
      <c r="D761" s="1" t="s">
        <v>167</v>
      </c>
      <c r="E761" s="1" t="s">
        <v>169</v>
      </c>
      <c r="F761" s="1" t="s">
        <v>170</v>
      </c>
      <c r="G761">
        <v>22049</v>
      </c>
      <c r="H761">
        <v>48</v>
      </c>
      <c r="I761">
        <v>0</v>
      </c>
      <c r="J761">
        <v>0</v>
      </c>
      <c r="K761" s="1" t="s">
        <v>211</v>
      </c>
      <c r="L761">
        <v>0</v>
      </c>
      <c r="M761">
        <v>0</v>
      </c>
      <c r="N761">
        <v>0</v>
      </c>
      <c r="O761">
        <v>0</v>
      </c>
    </row>
    <row r="762" spans="1:15" hidden="1" x14ac:dyDescent="0.25">
      <c r="A762">
        <v>202002831</v>
      </c>
      <c r="B762" s="1" t="s">
        <v>34</v>
      </c>
      <c r="C762" s="1" t="s">
        <v>133</v>
      </c>
      <c r="D762" s="1" t="s">
        <v>167</v>
      </c>
      <c r="E762" s="1" t="s">
        <v>169</v>
      </c>
      <c r="F762" s="1" t="s">
        <v>170</v>
      </c>
      <c r="G762">
        <v>9254</v>
      </c>
      <c r="H762">
        <v>24</v>
      </c>
      <c r="I762">
        <v>0.4</v>
      </c>
      <c r="J762">
        <v>9.6</v>
      </c>
      <c r="K762" s="1" t="s">
        <v>453</v>
      </c>
      <c r="L762">
        <v>0</v>
      </c>
      <c r="M762">
        <v>0</v>
      </c>
      <c r="N762">
        <v>0</v>
      </c>
      <c r="O762">
        <v>9.6</v>
      </c>
    </row>
    <row r="763" spans="1:15" hidden="1" x14ac:dyDescent="0.25">
      <c r="A763">
        <v>202002831</v>
      </c>
      <c r="B763" s="1" t="s">
        <v>34</v>
      </c>
      <c r="C763" s="1" t="s">
        <v>133</v>
      </c>
      <c r="D763" s="1" t="s">
        <v>167</v>
      </c>
      <c r="E763" s="1" t="s">
        <v>169</v>
      </c>
      <c r="F763" s="1" t="s">
        <v>170</v>
      </c>
      <c r="G763">
        <v>20034</v>
      </c>
      <c r="H763">
        <v>24</v>
      </c>
      <c r="I763">
        <v>0</v>
      </c>
      <c r="J763">
        <v>0</v>
      </c>
      <c r="K763" s="1" t="s">
        <v>224</v>
      </c>
      <c r="L763">
        <v>0</v>
      </c>
      <c r="M763">
        <v>0</v>
      </c>
      <c r="N763">
        <v>0</v>
      </c>
      <c r="O763">
        <v>0</v>
      </c>
    </row>
    <row r="764" spans="1:15" hidden="1" x14ac:dyDescent="0.25">
      <c r="A764">
        <v>202002831</v>
      </c>
      <c r="B764" s="1" t="s">
        <v>34</v>
      </c>
      <c r="C764" s="1" t="s">
        <v>133</v>
      </c>
      <c r="D764" s="1" t="s">
        <v>167</v>
      </c>
      <c r="E764" s="1" t="s">
        <v>169</v>
      </c>
      <c r="F764" s="1" t="s">
        <v>170</v>
      </c>
      <c r="G764">
        <v>3041</v>
      </c>
      <c r="H764">
        <v>20</v>
      </c>
      <c r="I764">
        <v>126.23</v>
      </c>
      <c r="J764">
        <v>2524.6</v>
      </c>
      <c r="K764" s="1" t="s">
        <v>619</v>
      </c>
      <c r="L764">
        <v>0</v>
      </c>
      <c r="M764">
        <v>0</v>
      </c>
      <c r="N764">
        <v>0</v>
      </c>
      <c r="O764">
        <v>2524.6</v>
      </c>
    </row>
    <row r="765" spans="1:15" hidden="1" x14ac:dyDescent="0.25">
      <c r="A765">
        <v>202002831</v>
      </c>
      <c r="B765" s="1" t="s">
        <v>34</v>
      </c>
      <c r="C765" s="1" t="s">
        <v>133</v>
      </c>
      <c r="D765" s="1" t="s">
        <v>167</v>
      </c>
      <c r="E765" s="1" t="s">
        <v>169</v>
      </c>
      <c r="F765" s="1" t="s">
        <v>170</v>
      </c>
      <c r="G765">
        <v>1377</v>
      </c>
      <c r="H765">
        <v>5</v>
      </c>
      <c r="I765">
        <v>429708.21</v>
      </c>
      <c r="J765">
        <v>2148541.0499999998</v>
      </c>
      <c r="K765" s="1" t="s">
        <v>620</v>
      </c>
      <c r="L765">
        <v>16</v>
      </c>
      <c r="M765">
        <v>0</v>
      </c>
      <c r="N765">
        <v>0</v>
      </c>
      <c r="O765">
        <v>2148541.0499999998</v>
      </c>
    </row>
    <row r="766" spans="1:15" hidden="1" x14ac:dyDescent="0.25">
      <c r="A766">
        <v>202002831</v>
      </c>
      <c r="B766" s="1" t="s">
        <v>34</v>
      </c>
      <c r="C766" s="1" t="s">
        <v>133</v>
      </c>
      <c r="D766" s="1" t="s">
        <v>167</v>
      </c>
      <c r="E766" s="1" t="s">
        <v>169</v>
      </c>
      <c r="F766" s="1" t="s">
        <v>170</v>
      </c>
      <c r="G766">
        <v>2191</v>
      </c>
      <c r="H766">
        <v>5</v>
      </c>
      <c r="I766">
        <v>429708.21</v>
      </c>
      <c r="J766">
        <v>2148541.0499999998</v>
      </c>
      <c r="K766" s="1" t="s">
        <v>621</v>
      </c>
      <c r="L766">
        <v>16</v>
      </c>
      <c r="M766">
        <v>0</v>
      </c>
      <c r="N766">
        <v>0</v>
      </c>
      <c r="O766">
        <v>2148541.0499999998</v>
      </c>
    </row>
    <row r="767" spans="1:15" hidden="1" x14ac:dyDescent="0.25">
      <c r="A767">
        <v>202002831</v>
      </c>
      <c r="B767" s="1" t="s">
        <v>34</v>
      </c>
      <c r="C767" s="1" t="s">
        <v>133</v>
      </c>
      <c r="D767" s="1" t="s">
        <v>167</v>
      </c>
      <c r="E767" s="1" t="s">
        <v>169</v>
      </c>
      <c r="F767" s="1" t="s">
        <v>170</v>
      </c>
      <c r="G767">
        <v>1293</v>
      </c>
      <c r="H767">
        <v>24</v>
      </c>
      <c r="I767">
        <v>0.59</v>
      </c>
      <c r="J767">
        <v>14.16</v>
      </c>
      <c r="K767" s="1" t="s">
        <v>320</v>
      </c>
      <c r="L767">
        <v>16</v>
      </c>
      <c r="M767">
        <v>0</v>
      </c>
      <c r="N767">
        <v>0</v>
      </c>
      <c r="O767">
        <v>14.16</v>
      </c>
    </row>
    <row r="768" spans="1:15" hidden="1" x14ac:dyDescent="0.25">
      <c r="A768">
        <v>202002832</v>
      </c>
      <c r="B768" s="1" t="s">
        <v>34</v>
      </c>
      <c r="C768" s="1" t="s">
        <v>134</v>
      </c>
      <c r="D768" s="1" t="s">
        <v>167</v>
      </c>
      <c r="E768" s="1" t="s">
        <v>169</v>
      </c>
      <c r="F768" s="1" t="s">
        <v>170</v>
      </c>
      <c r="G768">
        <v>3151</v>
      </c>
      <c r="H768">
        <v>70</v>
      </c>
      <c r="I768">
        <v>390060</v>
      </c>
      <c r="J768">
        <v>27304200</v>
      </c>
      <c r="K768" s="1" t="s">
        <v>181</v>
      </c>
      <c r="L768">
        <v>0</v>
      </c>
      <c r="M768">
        <v>0</v>
      </c>
      <c r="N768">
        <v>0</v>
      </c>
      <c r="O768">
        <v>27304200</v>
      </c>
    </row>
    <row r="769" spans="1:15" hidden="1" x14ac:dyDescent="0.25">
      <c r="A769">
        <v>202002832</v>
      </c>
      <c r="B769" s="1" t="s">
        <v>34</v>
      </c>
      <c r="C769" s="1" t="s">
        <v>134</v>
      </c>
      <c r="D769" s="1" t="s">
        <v>167</v>
      </c>
      <c r="E769" s="1" t="s">
        <v>169</v>
      </c>
      <c r="F769" s="1" t="s">
        <v>170</v>
      </c>
      <c r="G769">
        <v>1021</v>
      </c>
      <c r="H769">
        <v>36</v>
      </c>
      <c r="I769">
        <v>346500</v>
      </c>
      <c r="J769">
        <v>12474000</v>
      </c>
      <c r="K769" s="1" t="s">
        <v>488</v>
      </c>
      <c r="L769">
        <v>0</v>
      </c>
      <c r="M769">
        <v>0</v>
      </c>
      <c r="N769">
        <v>0</v>
      </c>
      <c r="O769">
        <v>12474000</v>
      </c>
    </row>
    <row r="770" spans="1:15" hidden="1" x14ac:dyDescent="0.25">
      <c r="A770">
        <v>202002832</v>
      </c>
      <c r="B770" s="1" t="s">
        <v>34</v>
      </c>
      <c r="C770" s="1" t="s">
        <v>134</v>
      </c>
      <c r="D770" s="1" t="s">
        <v>167</v>
      </c>
      <c r="E770" s="1" t="s">
        <v>169</v>
      </c>
      <c r="F770" s="1" t="s">
        <v>170</v>
      </c>
      <c r="G770">
        <v>2033</v>
      </c>
      <c r="H770">
        <v>200</v>
      </c>
      <c r="I770">
        <v>219845.39</v>
      </c>
      <c r="J770">
        <v>43969078</v>
      </c>
      <c r="K770" s="1" t="s">
        <v>179</v>
      </c>
      <c r="L770">
        <v>0</v>
      </c>
      <c r="M770">
        <v>0</v>
      </c>
      <c r="N770">
        <v>0</v>
      </c>
      <c r="O770">
        <v>43969078</v>
      </c>
    </row>
    <row r="771" spans="1:15" hidden="1" x14ac:dyDescent="0.25">
      <c r="A771">
        <v>202002832</v>
      </c>
      <c r="B771" s="1" t="s">
        <v>34</v>
      </c>
      <c r="C771" s="1" t="s">
        <v>134</v>
      </c>
      <c r="D771" s="1" t="s">
        <v>167</v>
      </c>
      <c r="E771" s="1" t="s">
        <v>169</v>
      </c>
      <c r="F771" s="1" t="s">
        <v>170</v>
      </c>
      <c r="G771">
        <v>21379</v>
      </c>
      <c r="H771">
        <v>400</v>
      </c>
      <c r="I771">
        <v>0</v>
      </c>
      <c r="J771">
        <v>0</v>
      </c>
      <c r="K771" s="1" t="s">
        <v>382</v>
      </c>
      <c r="L771">
        <v>0</v>
      </c>
      <c r="M771">
        <v>0</v>
      </c>
      <c r="N771">
        <v>0</v>
      </c>
      <c r="O771">
        <v>0</v>
      </c>
    </row>
    <row r="772" spans="1:15" hidden="1" x14ac:dyDescent="0.25">
      <c r="A772">
        <v>202002832</v>
      </c>
      <c r="B772" s="1" t="s">
        <v>34</v>
      </c>
      <c r="C772" s="1" t="s">
        <v>134</v>
      </c>
      <c r="D772" s="1" t="s">
        <v>167</v>
      </c>
      <c r="E772" s="1" t="s">
        <v>169</v>
      </c>
      <c r="F772" s="1" t="s">
        <v>170</v>
      </c>
      <c r="G772">
        <v>6901</v>
      </c>
      <c r="H772">
        <v>100</v>
      </c>
      <c r="I772">
        <v>396000</v>
      </c>
      <c r="J772">
        <v>39600000</v>
      </c>
      <c r="K772" s="1" t="s">
        <v>584</v>
      </c>
      <c r="L772">
        <v>0</v>
      </c>
      <c r="M772">
        <v>0</v>
      </c>
      <c r="N772">
        <v>0</v>
      </c>
      <c r="O772">
        <v>39600000</v>
      </c>
    </row>
    <row r="773" spans="1:15" hidden="1" x14ac:dyDescent="0.25">
      <c r="A773">
        <v>202002832</v>
      </c>
      <c r="B773" s="1" t="s">
        <v>34</v>
      </c>
      <c r="C773" s="1" t="s">
        <v>134</v>
      </c>
      <c r="D773" s="1" t="s">
        <v>167</v>
      </c>
      <c r="E773" s="1" t="s">
        <v>169</v>
      </c>
      <c r="F773" s="1" t="s">
        <v>170</v>
      </c>
      <c r="G773">
        <v>1436</v>
      </c>
      <c r="H773">
        <v>250</v>
      </c>
      <c r="I773">
        <v>103950</v>
      </c>
      <c r="J773">
        <v>25987500</v>
      </c>
      <c r="K773" s="1" t="s">
        <v>422</v>
      </c>
      <c r="L773">
        <v>0</v>
      </c>
      <c r="M773">
        <v>0</v>
      </c>
      <c r="N773">
        <v>0</v>
      </c>
      <c r="O773">
        <v>25987500</v>
      </c>
    </row>
    <row r="774" spans="1:15" hidden="1" x14ac:dyDescent="0.25">
      <c r="A774">
        <v>202002832</v>
      </c>
      <c r="B774" s="1" t="s">
        <v>34</v>
      </c>
      <c r="C774" s="1" t="s">
        <v>134</v>
      </c>
      <c r="D774" s="1" t="s">
        <v>167</v>
      </c>
      <c r="E774" s="1" t="s">
        <v>169</v>
      </c>
      <c r="F774" s="1" t="s">
        <v>170</v>
      </c>
      <c r="G774">
        <v>10736</v>
      </c>
      <c r="H774">
        <v>24</v>
      </c>
      <c r="I774">
        <v>0</v>
      </c>
      <c r="J774">
        <v>0</v>
      </c>
      <c r="K774" s="1" t="s">
        <v>583</v>
      </c>
      <c r="L774">
        <v>16</v>
      </c>
      <c r="M774">
        <v>0</v>
      </c>
      <c r="N774">
        <v>0</v>
      </c>
      <c r="O774">
        <v>0</v>
      </c>
    </row>
    <row r="775" spans="1:15" hidden="1" x14ac:dyDescent="0.25">
      <c r="A775">
        <v>202002832</v>
      </c>
      <c r="B775" s="1" t="s">
        <v>34</v>
      </c>
      <c r="C775" s="1" t="s">
        <v>134</v>
      </c>
      <c r="D775" s="1" t="s">
        <v>167</v>
      </c>
      <c r="E775" s="1" t="s">
        <v>169</v>
      </c>
      <c r="F775" s="1" t="s">
        <v>170</v>
      </c>
      <c r="G775">
        <v>21442</v>
      </c>
      <c r="H775">
        <v>12</v>
      </c>
      <c r="I775">
        <v>0</v>
      </c>
      <c r="J775">
        <v>0</v>
      </c>
      <c r="K775" s="1" t="s">
        <v>622</v>
      </c>
      <c r="L775">
        <v>16</v>
      </c>
      <c r="M775">
        <v>0</v>
      </c>
      <c r="N775">
        <v>0</v>
      </c>
      <c r="O775">
        <v>0</v>
      </c>
    </row>
    <row r="776" spans="1:15" hidden="1" x14ac:dyDescent="0.25">
      <c r="A776">
        <v>202002832</v>
      </c>
      <c r="B776" s="1" t="s">
        <v>34</v>
      </c>
      <c r="C776" s="1" t="s">
        <v>134</v>
      </c>
      <c r="D776" s="1" t="s">
        <v>167</v>
      </c>
      <c r="E776" s="1" t="s">
        <v>169</v>
      </c>
      <c r="F776" s="1" t="s">
        <v>170</v>
      </c>
      <c r="G776">
        <v>21246</v>
      </c>
      <c r="H776">
        <v>96</v>
      </c>
      <c r="I776">
        <v>0</v>
      </c>
      <c r="J776">
        <v>0</v>
      </c>
      <c r="K776" s="1" t="s">
        <v>494</v>
      </c>
      <c r="L776">
        <v>0</v>
      </c>
      <c r="M776">
        <v>0</v>
      </c>
      <c r="N776">
        <v>0</v>
      </c>
      <c r="O776">
        <v>0</v>
      </c>
    </row>
    <row r="777" spans="1:15" hidden="1" x14ac:dyDescent="0.25">
      <c r="A777">
        <v>202002832</v>
      </c>
      <c r="B777" s="1" t="s">
        <v>34</v>
      </c>
      <c r="C777" s="1" t="s">
        <v>134</v>
      </c>
      <c r="D777" s="1" t="s">
        <v>167</v>
      </c>
      <c r="E777" s="1" t="s">
        <v>169</v>
      </c>
      <c r="F777" s="1" t="s">
        <v>170</v>
      </c>
      <c r="G777">
        <v>3609</v>
      </c>
      <c r="H777">
        <v>24</v>
      </c>
      <c r="I777">
        <v>474853.5</v>
      </c>
      <c r="J777">
        <v>11396484</v>
      </c>
      <c r="K777" s="1" t="s">
        <v>177</v>
      </c>
      <c r="L777">
        <v>0</v>
      </c>
      <c r="M777">
        <v>0</v>
      </c>
      <c r="N777">
        <v>0</v>
      </c>
      <c r="O777">
        <v>11396484</v>
      </c>
    </row>
    <row r="778" spans="1:15" hidden="1" x14ac:dyDescent="0.25">
      <c r="A778">
        <v>202002832</v>
      </c>
      <c r="B778" s="1" t="s">
        <v>34</v>
      </c>
      <c r="C778" s="1" t="s">
        <v>134</v>
      </c>
      <c r="D778" s="1" t="s">
        <v>167</v>
      </c>
      <c r="E778" s="1" t="s">
        <v>169</v>
      </c>
      <c r="F778" s="1" t="s">
        <v>170</v>
      </c>
      <c r="G778">
        <v>13381</v>
      </c>
      <c r="H778">
        <v>180</v>
      </c>
      <c r="I778">
        <v>0</v>
      </c>
      <c r="J778">
        <v>0</v>
      </c>
      <c r="K778" s="1" t="s">
        <v>176</v>
      </c>
      <c r="L778">
        <v>0</v>
      </c>
      <c r="M778">
        <v>0</v>
      </c>
      <c r="N778">
        <v>0</v>
      </c>
      <c r="O778">
        <v>0</v>
      </c>
    </row>
    <row r="779" spans="1:15" hidden="1" x14ac:dyDescent="0.25">
      <c r="A779">
        <v>202002833</v>
      </c>
      <c r="B779" s="1" t="s">
        <v>34</v>
      </c>
      <c r="C779" s="1" t="s">
        <v>135</v>
      </c>
      <c r="D779" s="1" t="s">
        <v>167</v>
      </c>
      <c r="E779" s="1" t="s">
        <v>169</v>
      </c>
      <c r="F779" s="1" t="s">
        <v>170</v>
      </c>
      <c r="G779">
        <v>333</v>
      </c>
      <c r="H779">
        <v>24</v>
      </c>
      <c r="I779">
        <v>0</v>
      </c>
      <c r="J779">
        <v>0</v>
      </c>
      <c r="K779" s="1" t="s">
        <v>623</v>
      </c>
      <c r="L779">
        <v>16</v>
      </c>
      <c r="M779">
        <v>0</v>
      </c>
      <c r="N779">
        <v>0</v>
      </c>
      <c r="O779">
        <v>0</v>
      </c>
    </row>
    <row r="780" spans="1:15" hidden="1" x14ac:dyDescent="0.25">
      <c r="A780">
        <v>202002833</v>
      </c>
      <c r="B780" s="1" t="s">
        <v>34</v>
      </c>
      <c r="C780" s="1" t="s">
        <v>135</v>
      </c>
      <c r="D780" s="1" t="s">
        <v>167</v>
      </c>
      <c r="E780" s="1" t="s">
        <v>169</v>
      </c>
      <c r="F780" s="1" t="s">
        <v>170</v>
      </c>
      <c r="G780">
        <v>10299</v>
      </c>
      <c r="H780">
        <v>6</v>
      </c>
      <c r="I780">
        <v>0</v>
      </c>
      <c r="J780">
        <v>0</v>
      </c>
      <c r="K780" s="1" t="s">
        <v>624</v>
      </c>
      <c r="L780">
        <v>16</v>
      </c>
      <c r="M780">
        <v>0</v>
      </c>
      <c r="N780">
        <v>0</v>
      </c>
      <c r="O780">
        <v>0</v>
      </c>
    </row>
    <row r="781" spans="1:15" hidden="1" x14ac:dyDescent="0.25">
      <c r="A781">
        <v>202002833</v>
      </c>
      <c r="B781" s="1" t="s">
        <v>34</v>
      </c>
      <c r="C781" s="1" t="s">
        <v>135</v>
      </c>
      <c r="D781" s="1" t="s">
        <v>167</v>
      </c>
      <c r="E781" s="1" t="s">
        <v>169</v>
      </c>
      <c r="F781" s="1" t="s">
        <v>170</v>
      </c>
      <c r="G781">
        <v>10306</v>
      </c>
      <c r="H781">
        <v>6</v>
      </c>
      <c r="I781">
        <v>0</v>
      </c>
      <c r="J781">
        <v>0</v>
      </c>
      <c r="K781" s="1" t="s">
        <v>625</v>
      </c>
      <c r="L781">
        <v>16</v>
      </c>
      <c r="M781">
        <v>0</v>
      </c>
      <c r="N781">
        <v>0</v>
      </c>
      <c r="O781">
        <v>0</v>
      </c>
    </row>
    <row r="782" spans="1:15" hidden="1" x14ac:dyDescent="0.25">
      <c r="A782">
        <v>202002833</v>
      </c>
      <c r="B782" s="1" t="s">
        <v>34</v>
      </c>
      <c r="C782" s="1" t="s">
        <v>135</v>
      </c>
      <c r="D782" s="1" t="s">
        <v>167</v>
      </c>
      <c r="E782" s="1" t="s">
        <v>169</v>
      </c>
      <c r="F782" s="1" t="s">
        <v>170</v>
      </c>
      <c r="G782">
        <v>9923</v>
      </c>
      <c r="H782">
        <v>12</v>
      </c>
      <c r="I782">
        <v>0</v>
      </c>
      <c r="J782">
        <v>0</v>
      </c>
      <c r="K782" s="1" t="s">
        <v>626</v>
      </c>
      <c r="L782">
        <v>16</v>
      </c>
      <c r="M782">
        <v>0</v>
      </c>
      <c r="N782">
        <v>0</v>
      </c>
      <c r="O782">
        <v>0</v>
      </c>
    </row>
    <row r="783" spans="1:15" hidden="1" x14ac:dyDescent="0.25">
      <c r="A783">
        <v>202002833</v>
      </c>
      <c r="B783" s="1" t="s">
        <v>34</v>
      </c>
      <c r="C783" s="1" t="s">
        <v>135</v>
      </c>
      <c r="D783" s="1" t="s">
        <v>167</v>
      </c>
      <c r="E783" s="1" t="s">
        <v>169</v>
      </c>
      <c r="F783" s="1" t="s">
        <v>170</v>
      </c>
      <c r="G783">
        <v>6706</v>
      </c>
      <c r="H783">
        <v>10</v>
      </c>
      <c r="I783">
        <v>76165.649999999994</v>
      </c>
      <c r="J783">
        <v>761656.5</v>
      </c>
      <c r="K783" s="1" t="s">
        <v>466</v>
      </c>
      <c r="L783">
        <v>16</v>
      </c>
      <c r="M783">
        <v>0</v>
      </c>
      <c r="N783">
        <v>0</v>
      </c>
      <c r="O783">
        <v>761656.5</v>
      </c>
    </row>
    <row r="784" spans="1:15" hidden="1" x14ac:dyDescent="0.25">
      <c r="A784">
        <v>202002833</v>
      </c>
      <c r="B784" s="1" t="s">
        <v>34</v>
      </c>
      <c r="C784" s="1" t="s">
        <v>135</v>
      </c>
      <c r="D784" s="1" t="s">
        <v>167</v>
      </c>
      <c r="E784" s="1" t="s">
        <v>169</v>
      </c>
      <c r="F784" s="1" t="s">
        <v>170</v>
      </c>
      <c r="G784">
        <v>11076</v>
      </c>
      <c r="H784">
        <v>24</v>
      </c>
      <c r="I784">
        <v>0</v>
      </c>
      <c r="J784">
        <v>0</v>
      </c>
      <c r="K784" s="1" t="s">
        <v>627</v>
      </c>
      <c r="L784">
        <v>0</v>
      </c>
      <c r="M784">
        <v>0</v>
      </c>
      <c r="N784">
        <v>0</v>
      </c>
      <c r="O784">
        <v>0</v>
      </c>
    </row>
    <row r="785" spans="1:15" hidden="1" x14ac:dyDescent="0.25">
      <c r="A785">
        <v>202002833</v>
      </c>
      <c r="B785" s="1" t="s">
        <v>34</v>
      </c>
      <c r="C785" s="1" t="s">
        <v>135</v>
      </c>
      <c r="D785" s="1" t="s">
        <v>167</v>
      </c>
      <c r="E785" s="1" t="s">
        <v>169</v>
      </c>
      <c r="F785" s="1" t="s">
        <v>170</v>
      </c>
      <c r="G785">
        <v>7332</v>
      </c>
      <c r="H785">
        <v>24</v>
      </c>
      <c r="I785">
        <v>0</v>
      </c>
      <c r="J785">
        <v>0</v>
      </c>
      <c r="K785" s="1" t="s">
        <v>628</v>
      </c>
      <c r="L785">
        <v>0</v>
      </c>
      <c r="M785">
        <v>0</v>
      </c>
      <c r="N785">
        <v>0</v>
      </c>
      <c r="O785">
        <v>0</v>
      </c>
    </row>
    <row r="786" spans="1:15" hidden="1" x14ac:dyDescent="0.25">
      <c r="A786">
        <v>202002834</v>
      </c>
      <c r="B786" s="1" t="s">
        <v>34</v>
      </c>
      <c r="C786" s="1" t="s">
        <v>136</v>
      </c>
      <c r="D786" s="1" t="s">
        <v>167</v>
      </c>
      <c r="E786" s="1" t="s">
        <v>169</v>
      </c>
      <c r="F786" s="1" t="s">
        <v>170</v>
      </c>
      <c r="G786">
        <v>6722</v>
      </c>
      <c r="H786">
        <v>20</v>
      </c>
      <c r="I786">
        <v>0</v>
      </c>
      <c r="J786">
        <v>0</v>
      </c>
      <c r="K786" s="1" t="s">
        <v>484</v>
      </c>
      <c r="L786">
        <v>0</v>
      </c>
      <c r="M786">
        <v>0</v>
      </c>
      <c r="N786">
        <v>0</v>
      </c>
      <c r="O786">
        <v>0</v>
      </c>
    </row>
    <row r="787" spans="1:15" hidden="1" x14ac:dyDescent="0.25">
      <c r="A787">
        <v>202002834</v>
      </c>
      <c r="B787" s="1" t="s">
        <v>34</v>
      </c>
      <c r="C787" s="1" t="s">
        <v>136</v>
      </c>
      <c r="D787" s="1" t="s">
        <v>167</v>
      </c>
      <c r="E787" s="1" t="s">
        <v>169</v>
      </c>
      <c r="F787" s="1" t="s">
        <v>170</v>
      </c>
      <c r="G787">
        <v>22541</v>
      </c>
      <c r="H787">
        <v>20</v>
      </c>
      <c r="I787">
        <v>0</v>
      </c>
      <c r="J787">
        <v>0</v>
      </c>
      <c r="K787" s="1" t="s">
        <v>485</v>
      </c>
      <c r="L787">
        <v>0</v>
      </c>
      <c r="M787">
        <v>0</v>
      </c>
      <c r="N787">
        <v>0</v>
      </c>
      <c r="O787">
        <v>0</v>
      </c>
    </row>
    <row r="788" spans="1:15" hidden="1" x14ac:dyDescent="0.25">
      <c r="A788">
        <v>202002834</v>
      </c>
      <c r="B788" s="1" t="s">
        <v>34</v>
      </c>
      <c r="C788" s="1" t="s">
        <v>136</v>
      </c>
      <c r="D788" s="1" t="s">
        <v>167</v>
      </c>
      <c r="E788" s="1" t="s">
        <v>169</v>
      </c>
      <c r="F788" s="1" t="s">
        <v>170</v>
      </c>
      <c r="G788">
        <v>6902</v>
      </c>
      <c r="H788">
        <v>20</v>
      </c>
      <c r="I788">
        <v>297450.45</v>
      </c>
      <c r="J788">
        <v>5949009</v>
      </c>
      <c r="K788" s="1" t="s">
        <v>629</v>
      </c>
      <c r="L788">
        <v>0</v>
      </c>
      <c r="M788">
        <v>0</v>
      </c>
      <c r="N788">
        <v>0</v>
      </c>
      <c r="O788">
        <v>5949009</v>
      </c>
    </row>
    <row r="789" spans="1:15" hidden="1" x14ac:dyDescent="0.25">
      <c r="A789">
        <v>202002834</v>
      </c>
      <c r="B789" s="1" t="s">
        <v>34</v>
      </c>
      <c r="C789" s="1" t="s">
        <v>136</v>
      </c>
      <c r="D789" s="1" t="s">
        <v>167</v>
      </c>
      <c r="E789" s="1" t="s">
        <v>169</v>
      </c>
      <c r="F789" s="1" t="s">
        <v>170</v>
      </c>
      <c r="G789">
        <v>10252</v>
      </c>
      <c r="H789">
        <v>20</v>
      </c>
      <c r="I789">
        <v>0</v>
      </c>
      <c r="J789">
        <v>0</v>
      </c>
      <c r="K789" s="1" t="s">
        <v>483</v>
      </c>
      <c r="L789">
        <v>0</v>
      </c>
      <c r="M789">
        <v>0</v>
      </c>
      <c r="N789">
        <v>0</v>
      </c>
      <c r="O789">
        <v>0</v>
      </c>
    </row>
    <row r="790" spans="1:15" hidden="1" x14ac:dyDescent="0.25">
      <c r="A790">
        <v>202002834</v>
      </c>
      <c r="B790" s="1" t="s">
        <v>34</v>
      </c>
      <c r="C790" s="1" t="s">
        <v>136</v>
      </c>
      <c r="D790" s="1" t="s">
        <v>167</v>
      </c>
      <c r="E790" s="1" t="s">
        <v>169</v>
      </c>
      <c r="F790" s="1" t="s">
        <v>170</v>
      </c>
      <c r="G790">
        <v>11620</v>
      </c>
      <c r="H790">
        <v>24</v>
      </c>
      <c r="I790">
        <v>0</v>
      </c>
      <c r="J790">
        <v>0</v>
      </c>
      <c r="K790" s="1" t="s">
        <v>630</v>
      </c>
      <c r="L790">
        <v>0</v>
      </c>
      <c r="M790">
        <v>0</v>
      </c>
      <c r="N790">
        <v>0</v>
      </c>
      <c r="O790">
        <v>0</v>
      </c>
    </row>
    <row r="791" spans="1:15" hidden="1" x14ac:dyDescent="0.25">
      <c r="A791">
        <v>202002834</v>
      </c>
      <c r="B791" s="1" t="s">
        <v>34</v>
      </c>
      <c r="C791" s="1" t="s">
        <v>136</v>
      </c>
      <c r="D791" s="1" t="s">
        <v>167</v>
      </c>
      <c r="E791" s="1" t="s">
        <v>169</v>
      </c>
      <c r="F791" s="1" t="s">
        <v>170</v>
      </c>
      <c r="G791">
        <v>12898</v>
      </c>
      <c r="H791">
        <v>12</v>
      </c>
      <c r="I791">
        <v>0</v>
      </c>
      <c r="J791">
        <v>0</v>
      </c>
      <c r="K791" s="1" t="s">
        <v>631</v>
      </c>
      <c r="L791">
        <v>0</v>
      </c>
      <c r="M791">
        <v>0</v>
      </c>
      <c r="N791">
        <v>0</v>
      </c>
      <c r="O791">
        <v>0</v>
      </c>
    </row>
    <row r="792" spans="1:15" hidden="1" x14ac:dyDescent="0.25">
      <c r="A792">
        <v>202002834</v>
      </c>
      <c r="B792" s="1" t="s">
        <v>34</v>
      </c>
      <c r="C792" s="1" t="s">
        <v>136</v>
      </c>
      <c r="D792" s="1" t="s">
        <v>167</v>
      </c>
      <c r="E792" s="1" t="s">
        <v>169</v>
      </c>
      <c r="F792" s="1" t="s">
        <v>170</v>
      </c>
      <c r="G792">
        <v>4623</v>
      </c>
      <c r="H792">
        <v>12</v>
      </c>
      <c r="I792">
        <v>330327.92</v>
      </c>
      <c r="J792">
        <v>3963935.04</v>
      </c>
      <c r="K792" s="1" t="s">
        <v>632</v>
      </c>
      <c r="L792">
        <v>0</v>
      </c>
      <c r="M792">
        <v>0</v>
      </c>
      <c r="N792">
        <v>0</v>
      </c>
      <c r="O792">
        <v>3963935.04</v>
      </c>
    </row>
    <row r="793" spans="1:15" hidden="1" x14ac:dyDescent="0.25">
      <c r="A793">
        <v>202002835</v>
      </c>
      <c r="B793" s="1" t="s">
        <v>35</v>
      </c>
      <c r="C793" s="1" t="s">
        <v>137</v>
      </c>
      <c r="D793" s="1" t="s">
        <v>167</v>
      </c>
      <c r="E793" s="1" t="s">
        <v>169</v>
      </c>
      <c r="F793" s="1" t="s">
        <v>171</v>
      </c>
      <c r="G793">
        <v>4389</v>
      </c>
      <c r="H793">
        <v>15</v>
      </c>
      <c r="I793">
        <v>5.68</v>
      </c>
      <c r="J793">
        <v>85.2</v>
      </c>
      <c r="K793" s="1" t="s">
        <v>250</v>
      </c>
      <c r="L793">
        <v>16</v>
      </c>
      <c r="M793">
        <v>0</v>
      </c>
      <c r="N793">
        <v>0</v>
      </c>
      <c r="O793">
        <v>85.2</v>
      </c>
    </row>
    <row r="794" spans="1:15" hidden="1" x14ac:dyDescent="0.25">
      <c r="A794">
        <v>202002835</v>
      </c>
      <c r="B794" s="1" t="s">
        <v>35</v>
      </c>
      <c r="C794" s="1" t="s">
        <v>137</v>
      </c>
      <c r="D794" s="1" t="s">
        <v>167</v>
      </c>
      <c r="E794" s="1" t="s">
        <v>169</v>
      </c>
      <c r="F794" s="1" t="s">
        <v>171</v>
      </c>
      <c r="G794">
        <v>13677</v>
      </c>
      <c r="H794">
        <v>10</v>
      </c>
      <c r="I794">
        <v>3.8</v>
      </c>
      <c r="J794">
        <v>38</v>
      </c>
      <c r="K794" s="1" t="s">
        <v>249</v>
      </c>
      <c r="L794">
        <v>16</v>
      </c>
      <c r="M794">
        <v>0</v>
      </c>
      <c r="N794">
        <v>0</v>
      </c>
      <c r="O794">
        <v>38</v>
      </c>
    </row>
    <row r="795" spans="1:15" hidden="1" x14ac:dyDescent="0.25">
      <c r="A795">
        <v>202002835</v>
      </c>
      <c r="B795" s="1" t="s">
        <v>35</v>
      </c>
      <c r="C795" s="1" t="s">
        <v>137</v>
      </c>
      <c r="D795" s="1" t="s">
        <v>167</v>
      </c>
      <c r="E795" s="1" t="s">
        <v>169</v>
      </c>
      <c r="F795" s="1" t="s">
        <v>171</v>
      </c>
      <c r="G795">
        <v>4598</v>
      </c>
      <c r="H795">
        <v>30</v>
      </c>
      <c r="I795">
        <v>0</v>
      </c>
      <c r="J795">
        <v>0</v>
      </c>
      <c r="K795" s="1" t="s">
        <v>246</v>
      </c>
      <c r="L795">
        <v>0</v>
      </c>
      <c r="M795">
        <v>0</v>
      </c>
      <c r="N795">
        <v>0</v>
      </c>
      <c r="O795">
        <v>0</v>
      </c>
    </row>
    <row r="796" spans="1:15" hidden="1" x14ac:dyDescent="0.25">
      <c r="A796">
        <v>202002835</v>
      </c>
      <c r="B796" s="1" t="s">
        <v>35</v>
      </c>
      <c r="C796" s="1" t="s">
        <v>137</v>
      </c>
      <c r="D796" s="1" t="s">
        <v>167</v>
      </c>
      <c r="E796" s="1" t="s">
        <v>169</v>
      </c>
      <c r="F796" s="1" t="s">
        <v>171</v>
      </c>
      <c r="G796">
        <v>13676</v>
      </c>
      <c r="H796">
        <v>5</v>
      </c>
      <c r="I796">
        <v>2.57</v>
      </c>
      <c r="J796">
        <v>12.85</v>
      </c>
      <c r="K796" s="1" t="s">
        <v>251</v>
      </c>
      <c r="L796">
        <v>16</v>
      </c>
      <c r="M796">
        <v>0</v>
      </c>
      <c r="N796">
        <v>0</v>
      </c>
      <c r="O796">
        <v>12.85</v>
      </c>
    </row>
    <row r="797" spans="1:15" hidden="1" x14ac:dyDescent="0.25">
      <c r="A797">
        <v>202002835</v>
      </c>
      <c r="B797" s="1" t="s">
        <v>35</v>
      </c>
      <c r="C797" s="1" t="s">
        <v>137</v>
      </c>
      <c r="D797" s="1" t="s">
        <v>167</v>
      </c>
      <c r="E797" s="1" t="s">
        <v>169</v>
      </c>
      <c r="F797" s="1" t="s">
        <v>171</v>
      </c>
      <c r="G797">
        <v>418</v>
      </c>
      <c r="H797">
        <v>30</v>
      </c>
      <c r="I797">
        <v>0</v>
      </c>
      <c r="J797">
        <v>0</v>
      </c>
      <c r="K797" s="1" t="s">
        <v>252</v>
      </c>
      <c r="L797">
        <v>16</v>
      </c>
      <c r="M797">
        <v>0</v>
      </c>
      <c r="N797">
        <v>0</v>
      </c>
      <c r="O797">
        <v>0</v>
      </c>
    </row>
    <row r="798" spans="1:15" hidden="1" x14ac:dyDescent="0.25">
      <c r="A798">
        <v>202002836</v>
      </c>
      <c r="B798" s="1" t="s">
        <v>35</v>
      </c>
      <c r="C798" s="1" t="s">
        <v>138</v>
      </c>
      <c r="D798" s="1" t="s">
        <v>167</v>
      </c>
      <c r="E798" s="1" t="s">
        <v>169</v>
      </c>
      <c r="F798" s="1" t="s">
        <v>171</v>
      </c>
      <c r="G798">
        <v>4911</v>
      </c>
      <c r="H798">
        <v>100</v>
      </c>
      <c r="I798">
        <v>53855.78</v>
      </c>
      <c r="J798">
        <v>5385578</v>
      </c>
      <c r="K798" s="1" t="s">
        <v>469</v>
      </c>
      <c r="L798">
        <v>0</v>
      </c>
      <c r="M798">
        <v>0</v>
      </c>
      <c r="N798">
        <v>0</v>
      </c>
      <c r="O798">
        <v>5385578</v>
      </c>
    </row>
    <row r="799" spans="1:15" hidden="1" x14ac:dyDescent="0.25">
      <c r="A799">
        <v>202002836</v>
      </c>
      <c r="B799" s="1" t="s">
        <v>35</v>
      </c>
      <c r="C799" s="1" t="s">
        <v>138</v>
      </c>
      <c r="D799" s="1" t="s">
        <v>167</v>
      </c>
      <c r="E799" s="1" t="s">
        <v>169</v>
      </c>
      <c r="F799" s="1" t="s">
        <v>171</v>
      </c>
      <c r="G799">
        <v>4912</v>
      </c>
      <c r="H799">
        <v>36</v>
      </c>
      <c r="I799">
        <v>26927.86</v>
      </c>
      <c r="J799">
        <v>969402.96</v>
      </c>
      <c r="K799" s="1" t="s">
        <v>278</v>
      </c>
      <c r="L799">
        <v>0</v>
      </c>
      <c r="M799">
        <v>0</v>
      </c>
      <c r="N799">
        <v>0</v>
      </c>
      <c r="O799">
        <v>969402.96</v>
      </c>
    </row>
    <row r="800" spans="1:15" hidden="1" x14ac:dyDescent="0.25">
      <c r="A800">
        <v>202002836</v>
      </c>
      <c r="B800" s="1" t="s">
        <v>35</v>
      </c>
      <c r="C800" s="1" t="s">
        <v>138</v>
      </c>
      <c r="D800" s="1" t="s">
        <v>167</v>
      </c>
      <c r="E800" s="1" t="s">
        <v>169</v>
      </c>
      <c r="F800" s="1" t="s">
        <v>171</v>
      </c>
      <c r="G800">
        <v>4914</v>
      </c>
      <c r="H800">
        <v>100</v>
      </c>
      <c r="I800">
        <v>45777.39</v>
      </c>
      <c r="J800">
        <v>4577739</v>
      </c>
      <c r="K800" s="1" t="s">
        <v>470</v>
      </c>
      <c r="L800">
        <v>0</v>
      </c>
      <c r="M800">
        <v>0</v>
      </c>
      <c r="N800">
        <v>0</v>
      </c>
      <c r="O800">
        <v>4577739</v>
      </c>
    </row>
    <row r="801" spans="1:15" hidden="1" x14ac:dyDescent="0.25">
      <c r="A801">
        <v>202002836</v>
      </c>
      <c r="B801" s="1" t="s">
        <v>35</v>
      </c>
      <c r="C801" s="1" t="s">
        <v>138</v>
      </c>
      <c r="D801" s="1" t="s">
        <v>167</v>
      </c>
      <c r="E801" s="1" t="s">
        <v>169</v>
      </c>
      <c r="F801" s="1" t="s">
        <v>171</v>
      </c>
      <c r="G801">
        <v>4915</v>
      </c>
      <c r="H801">
        <v>120</v>
      </c>
      <c r="I801">
        <v>22888.74</v>
      </c>
      <c r="J801">
        <v>2746648.8</v>
      </c>
      <c r="K801" s="1" t="s">
        <v>471</v>
      </c>
      <c r="L801">
        <v>0</v>
      </c>
      <c r="M801">
        <v>0</v>
      </c>
      <c r="N801">
        <v>0</v>
      </c>
      <c r="O801">
        <v>2746648.8</v>
      </c>
    </row>
    <row r="802" spans="1:15" hidden="1" x14ac:dyDescent="0.25">
      <c r="A802">
        <v>202002836</v>
      </c>
      <c r="B802" s="1" t="s">
        <v>35</v>
      </c>
      <c r="C802" s="1" t="s">
        <v>138</v>
      </c>
      <c r="D802" s="1" t="s">
        <v>167</v>
      </c>
      <c r="E802" s="1" t="s">
        <v>169</v>
      </c>
      <c r="F802" s="1" t="s">
        <v>171</v>
      </c>
      <c r="G802">
        <v>12702</v>
      </c>
      <c r="H802">
        <v>250</v>
      </c>
      <c r="I802">
        <v>0</v>
      </c>
      <c r="J802">
        <v>0</v>
      </c>
      <c r="K802" s="1" t="s">
        <v>276</v>
      </c>
      <c r="L802">
        <v>0</v>
      </c>
      <c r="M802">
        <v>0</v>
      </c>
      <c r="N802">
        <v>0</v>
      </c>
      <c r="O802">
        <v>0</v>
      </c>
    </row>
    <row r="803" spans="1:15" hidden="1" x14ac:dyDescent="0.25">
      <c r="A803">
        <v>202002836</v>
      </c>
      <c r="B803" s="1" t="s">
        <v>35</v>
      </c>
      <c r="C803" s="1" t="s">
        <v>138</v>
      </c>
      <c r="D803" s="1" t="s">
        <v>167</v>
      </c>
      <c r="E803" s="1" t="s">
        <v>169</v>
      </c>
      <c r="F803" s="1" t="s">
        <v>171</v>
      </c>
      <c r="G803">
        <v>12851</v>
      </c>
      <c r="H803">
        <v>250</v>
      </c>
      <c r="I803">
        <v>0</v>
      </c>
      <c r="J803">
        <v>0</v>
      </c>
      <c r="K803" s="1" t="s">
        <v>277</v>
      </c>
      <c r="L803">
        <v>0</v>
      </c>
      <c r="M803">
        <v>0</v>
      </c>
      <c r="N803">
        <v>0</v>
      </c>
      <c r="O803">
        <v>0</v>
      </c>
    </row>
    <row r="804" spans="1:15" x14ac:dyDescent="0.25">
      <c r="A804">
        <v>202002837</v>
      </c>
      <c r="B804" s="1" t="s">
        <v>35</v>
      </c>
      <c r="C804" s="1" t="s">
        <v>139</v>
      </c>
      <c r="D804" s="1" t="s">
        <v>167</v>
      </c>
      <c r="E804" s="1" t="s">
        <v>169</v>
      </c>
      <c r="F804" s="1" t="s">
        <v>174</v>
      </c>
      <c r="G804">
        <v>4513</v>
      </c>
      <c r="H804">
        <v>3</v>
      </c>
      <c r="I804">
        <v>0</v>
      </c>
      <c r="J804">
        <v>0</v>
      </c>
      <c r="K804" s="1" t="s">
        <v>298</v>
      </c>
      <c r="L804">
        <v>0</v>
      </c>
      <c r="M804">
        <v>0</v>
      </c>
      <c r="N804">
        <v>0</v>
      </c>
      <c r="O804">
        <v>0</v>
      </c>
    </row>
    <row r="805" spans="1:15" x14ac:dyDescent="0.25">
      <c r="A805">
        <v>202002837</v>
      </c>
      <c r="B805" s="1" t="s">
        <v>35</v>
      </c>
      <c r="C805" s="1" t="s">
        <v>139</v>
      </c>
      <c r="D805" s="1" t="s">
        <v>167</v>
      </c>
      <c r="E805" s="1" t="s">
        <v>169</v>
      </c>
      <c r="F805" s="1" t="s">
        <v>174</v>
      </c>
      <c r="G805">
        <v>3124</v>
      </c>
      <c r="H805">
        <v>1</v>
      </c>
      <c r="I805">
        <v>0</v>
      </c>
      <c r="J805">
        <v>0</v>
      </c>
      <c r="K805" s="1" t="s">
        <v>633</v>
      </c>
      <c r="L805">
        <v>0</v>
      </c>
      <c r="M805">
        <v>0</v>
      </c>
      <c r="N805">
        <v>0</v>
      </c>
      <c r="O805">
        <v>0</v>
      </c>
    </row>
    <row r="806" spans="1:15" x14ac:dyDescent="0.25">
      <c r="A806">
        <v>202002837</v>
      </c>
      <c r="B806" s="1" t="s">
        <v>35</v>
      </c>
      <c r="C806" s="1" t="s">
        <v>139</v>
      </c>
      <c r="D806" s="1" t="s">
        <v>167</v>
      </c>
      <c r="E806" s="1" t="s">
        <v>169</v>
      </c>
      <c r="F806" s="1" t="s">
        <v>174</v>
      </c>
      <c r="G806">
        <v>1776</v>
      </c>
      <c r="H806">
        <v>0.3</v>
      </c>
      <c r="I806">
        <v>0</v>
      </c>
      <c r="J806">
        <v>0</v>
      </c>
      <c r="K806" s="1" t="s">
        <v>634</v>
      </c>
      <c r="L806">
        <v>0</v>
      </c>
      <c r="M806">
        <v>0</v>
      </c>
      <c r="N806">
        <v>0</v>
      </c>
      <c r="O806">
        <v>0</v>
      </c>
    </row>
    <row r="807" spans="1:15" x14ac:dyDescent="0.25">
      <c r="A807">
        <v>202002837</v>
      </c>
      <c r="B807" s="1" t="s">
        <v>35</v>
      </c>
      <c r="C807" s="1" t="s">
        <v>139</v>
      </c>
      <c r="D807" s="1" t="s">
        <v>167</v>
      </c>
      <c r="E807" s="1" t="s">
        <v>169</v>
      </c>
      <c r="F807" s="1" t="s">
        <v>174</v>
      </c>
      <c r="G807">
        <v>14156</v>
      </c>
      <c r="H807">
        <v>3</v>
      </c>
      <c r="I807">
        <v>0</v>
      </c>
      <c r="J807">
        <v>0</v>
      </c>
      <c r="K807" s="1" t="s">
        <v>362</v>
      </c>
      <c r="L807">
        <v>0</v>
      </c>
      <c r="M807">
        <v>0</v>
      </c>
      <c r="N807">
        <v>0</v>
      </c>
      <c r="O807">
        <v>0</v>
      </c>
    </row>
    <row r="808" spans="1:15" x14ac:dyDescent="0.25">
      <c r="A808">
        <v>202002837</v>
      </c>
      <c r="B808" s="1" t="s">
        <v>35</v>
      </c>
      <c r="C808" s="1" t="s">
        <v>139</v>
      </c>
      <c r="D808" s="1" t="s">
        <v>167</v>
      </c>
      <c r="E808" s="1" t="s">
        <v>169</v>
      </c>
      <c r="F808" s="1" t="s">
        <v>174</v>
      </c>
      <c r="G808">
        <v>4630</v>
      </c>
      <c r="H808">
        <v>2</v>
      </c>
      <c r="I808">
        <v>0</v>
      </c>
      <c r="J808">
        <v>0</v>
      </c>
      <c r="K808" s="1" t="s">
        <v>286</v>
      </c>
      <c r="L808">
        <v>0</v>
      </c>
      <c r="M808">
        <v>0</v>
      </c>
      <c r="N808">
        <v>0</v>
      </c>
      <c r="O808">
        <v>0</v>
      </c>
    </row>
    <row r="809" spans="1:15" x14ac:dyDescent="0.25">
      <c r="A809">
        <v>202002837</v>
      </c>
      <c r="B809" s="1" t="s">
        <v>35</v>
      </c>
      <c r="C809" s="1" t="s">
        <v>139</v>
      </c>
      <c r="D809" s="1" t="s">
        <v>167</v>
      </c>
      <c r="E809" s="1" t="s">
        <v>169</v>
      </c>
      <c r="F809" s="1" t="s">
        <v>174</v>
      </c>
      <c r="G809">
        <v>14155</v>
      </c>
      <c r="H809">
        <v>2</v>
      </c>
      <c r="I809">
        <v>0</v>
      </c>
      <c r="J809">
        <v>0</v>
      </c>
      <c r="K809" s="1" t="s">
        <v>283</v>
      </c>
      <c r="L809">
        <v>0</v>
      </c>
      <c r="M809">
        <v>0</v>
      </c>
      <c r="N809">
        <v>0</v>
      </c>
      <c r="O809">
        <v>0</v>
      </c>
    </row>
    <row r="810" spans="1:15" x14ac:dyDescent="0.25">
      <c r="A810">
        <v>202002837</v>
      </c>
      <c r="B810" s="1" t="s">
        <v>35</v>
      </c>
      <c r="C810" s="1" t="s">
        <v>139</v>
      </c>
      <c r="D810" s="1" t="s">
        <v>167</v>
      </c>
      <c r="E810" s="1" t="s">
        <v>169</v>
      </c>
      <c r="F810" s="1" t="s">
        <v>174</v>
      </c>
      <c r="G810">
        <v>4632</v>
      </c>
      <c r="H810">
        <v>2</v>
      </c>
      <c r="I810">
        <v>0</v>
      </c>
      <c r="J810">
        <v>0</v>
      </c>
      <c r="K810" s="1" t="s">
        <v>363</v>
      </c>
      <c r="L810">
        <v>16</v>
      </c>
      <c r="M810">
        <v>0</v>
      </c>
      <c r="N810">
        <v>0</v>
      </c>
      <c r="O810">
        <v>0</v>
      </c>
    </row>
    <row r="811" spans="1:15" x14ac:dyDescent="0.25">
      <c r="A811">
        <v>202002837</v>
      </c>
      <c r="B811" s="1" t="s">
        <v>35</v>
      </c>
      <c r="C811" s="1" t="s">
        <v>139</v>
      </c>
      <c r="D811" s="1" t="s">
        <v>167</v>
      </c>
      <c r="E811" s="1" t="s">
        <v>169</v>
      </c>
      <c r="F811" s="1" t="s">
        <v>174</v>
      </c>
      <c r="G811">
        <v>4448</v>
      </c>
      <c r="H811">
        <v>4</v>
      </c>
      <c r="I811">
        <v>0</v>
      </c>
      <c r="J811">
        <v>0</v>
      </c>
      <c r="K811" s="1" t="s">
        <v>281</v>
      </c>
      <c r="L811">
        <v>0</v>
      </c>
      <c r="M811">
        <v>0</v>
      </c>
      <c r="N811">
        <v>0</v>
      </c>
      <c r="O811">
        <v>0</v>
      </c>
    </row>
    <row r="812" spans="1:15" x14ac:dyDescent="0.25">
      <c r="A812">
        <v>202002837</v>
      </c>
      <c r="B812" s="1" t="s">
        <v>35</v>
      </c>
      <c r="C812" s="1" t="s">
        <v>139</v>
      </c>
      <c r="D812" s="1" t="s">
        <v>167</v>
      </c>
      <c r="E812" s="1" t="s">
        <v>169</v>
      </c>
      <c r="F812" s="1" t="s">
        <v>174</v>
      </c>
      <c r="G812">
        <v>4188</v>
      </c>
      <c r="H812">
        <v>2</v>
      </c>
      <c r="I812">
        <v>0</v>
      </c>
      <c r="J812">
        <v>0</v>
      </c>
      <c r="K812" s="1" t="s">
        <v>635</v>
      </c>
      <c r="L812">
        <v>0</v>
      </c>
      <c r="M812">
        <v>0</v>
      </c>
      <c r="N812">
        <v>0</v>
      </c>
      <c r="O812">
        <v>0</v>
      </c>
    </row>
    <row r="813" spans="1:15" x14ac:dyDescent="0.25">
      <c r="A813">
        <v>202002837</v>
      </c>
      <c r="B813" s="1" t="s">
        <v>35</v>
      </c>
      <c r="C813" s="1" t="s">
        <v>139</v>
      </c>
      <c r="D813" s="1" t="s">
        <v>167</v>
      </c>
      <c r="E813" s="1" t="s">
        <v>169</v>
      </c>
      <c r="F813" s="1" t="s">
        <v>174</v>
      </c>
      <c r="G813">
        <v>14717</v>
      </c>
      <c r="H813">
        <v>3</v>
      </c>
      <c r="I813">
        <v>0</v>
      </c>
      <c r="J813">
        <v>0</v>
      </c>
      <c r="K813" s="1" t="s">
        <v>365</v>
      </c>
      <c r="L813">
        <v>16</v>
      </c>
      <c r="M813">
        <v>0</v>
      </c>
      <c r="N813">
        <v>0</v>
      </c>
      <c r="O813">
        <v>0</v>
      </c>
    </row>
    <row r="814" spans="1:15" x14ac:dyDescent="0.25">
      <c r="A814">
        <v>202002837</v>
      </c>
      <c r="B814" s="1" t="s">
        <v>35</v>
      </c>
      <c r="C814" s="1" t="s">
        <v>139</v>
      </c>
      <c r="D814" s="1" t="s">
        <v>167</v>
      </c>
      <c r="E814" s="1" t="s">
        <v>169</v>
      </c>
      <c r="F814" s="1" t="s">
        <v>174</v>
      </c>
      <c r="G814">
        <v>14152</v>
      </c>
      <c r="H814">
        <v>1</v>
      </c>
      <c r="I814">
        <v>0</v>
      </c>
      <c r="J814">
        <v>0</v>
      </c>
      <c r="K814" s="1" t="s">
        <v>292</v>
      </c>
      <c r="L814">
        <v>16</v>
      </c>
      <c r="M814">
        <v>0</v>
      </c>
      <c r="N814">
        <v>0</v>
      </c>
      <c r="O814">
        <v>0</v>
      </c>
    </row>
    <row r="815" spans="1:15" x14ac:dyDescent="0.25">
      <c r="A815">
        <v>202002837</v>
      </c>
      <c r="B815" s="1" t="s">
        <v>35</v>
      </c>
      <c r="C815" s="1" t="s">
        <v>139</v>
      </c>
      <c r="D815" s="1" t="s">
        <v>167</v>
      </c>
      <c r="E815" s="1" t="s">
        <v>169</v>
      </c>
      <c r="F815" s="1" t="s">
        <v>174</v>
      </c>
      <c r="G815">
        <v>14767</v>
      </c>
      <c r="H815">
        <v>2</v>
      </c>
      <c r="I815">
        <v>0</v>
      </c>
      <c r="J815">
        <v>0</v>
      </c>
      <c r="K815" s="1" t="s">
        <v>352</v>
      </c>
      <c r="L815">
        <v>16</v>
      </c>
      <c r="M815">
        <v>0</v>
      </c>
      <c r="N815">
        <v>0</v>
      </c>
      <c r="O815">
        <v>0</v>
      </c>
    </row>
    <row r="816" spans="1:15" x14ac:dyDescent="0.25">
      <c r="A816">
        <v>202002837</v>
      </c>
      <c r="B816" s="1" t="s">
        <v>35</v>
      </c>
      <c r="C816" s="1" t="s">
        <v>139</v>
      </c>
      <c r="D816" s="1" t="s">
        <v>167</v>
      </c>
      <c r="E816" s="1" t="s">
        <v>169</v>
      </c>
      <c r="F816" s="1" t="s">
        <v>174</v>
      </c>
      <c r="G816">
        <v>15098</v>
      </c>
      <c r="H816">
        <v>2</v>
      </c>
      <c r="I816">
        <v>0</v>
      </c>
      <c r="J816">
        <v>0</v>
      </c>
      <c r="K816" s="1" t="s">
        <v>356</v>
      </c>
      <c r="L816">
        <v>16</v>
      </c>
      <c r="M816">
        <v>0</v>
      </c>
      <c r="N816">
        <v>0</v>
      </c>
      <c r="O816">
        <v>0</v>
      </c>
    </row>
    <row r="817" spans="1:15" x14ac:dyDescent="0.25">
      <c r="A817">
        <v>202002837</v>
      </c>
      <c r="B817" s="1" t="s">
        <v>35</v>
      </c>
      <c r="C817" s="1" t="s">
        <v>139</v>
      </c>
      <c r="D817" s="1" t="s">
        <v>167</v>
      </c>
      <c r="E817" s="1" t="s">
        <v>169</v>
      </c>
      <c r="F817" s="1" t="s">
        <v>174</v>
      </c>
      <c r="G817">
        <v>14160</v>
      </c>
      <c r="H817">
        <v>1</v>
      </c>
      <c r="I817">
        <v>0</v>
      </c>
      <c r="J817">
        <v>0</v>
      </c>
      <c r="K817" s="1" t="s">
        <v>636</v>
      </c>
      <c r="L817">
        <v>0</v>
      </c>
      <c r="M817">
        <v>0</v>
      </c>
      <c r="N817">
        <v>0</v>
      </c>
      <c r="O817">
        <v>0</v>
      </c>
    </row>
    <row r="818" spans="1:15" x14ac:dyDescent="0.25">
      <c r="A818">
        <v>202002837</v>
      </c>
      <c r="B818" s="1" t="s">
        <v>35</v>
      </c>
      <c r="C818" s="1" t="s">
        <v>139</v>
      </c>
      <c r="D818" s="1" t="s">
        <v>167</v>
      </c>
      <c r="E818" s="1" t="s">
        <v>169</v>
      </c>
      <c r="F818" s="1" t="s">
        <v>174</v>
      </c>
      <c r="G818">
        <v>4527</v>
      </c>
      <c r="H818">
        <v>1</v>
      </c>
      <c r="I818">
        <v>0</v>
      </c>
      <c r="J818">
        <v>0</v>
      </c>
      <c r="K818" s="1" t="s">
        <v>287</v>
      </c>
      <c r="L818">
        <v>0</v>
      </c>
      <c r="M818">
        <v>0</v>
      </c>
      <c r="N818">
        <v>0</v>
      </c>
      <c r="O818">
        <v>0</v>
      </c>
    </row>
    <row r="819" spans="1:15" hidden="1" x14ac:dyDescent="0.25">
      <c r="A819">
        <v>202002838</v>
      </c>
      <c r="B819" s="1" t="s">
        <v>36</v>
      </c>
      <c r="C819" s="1" t="s">
        <v>140</v>
      </c>
      <c r="D819" s="1" t="s">
        <v>167</v>
      </c>
      <c r="E819" s="1" t="s">
        <v>169</v>
      </c>
      <c r="F819" s="1" t="s">
        <v>171</v>
      </c>
      <c r="G819">
        <v>13677</v>
      </c>
      <c r="H819">
        <v>15</v>
      </c>
      <c r="I819">
        <v>3.82</v>
      </c>
      <c r="J819">
        <v>57.3</v>
      </c>
      <c r="K819" s="1" t="s">
        <v>249</v>
      </c>
      <c r="L819">
        <v>16</v>
      </c>
      <c r="M819">
        <v>0</v>
      </c>
      <c r="N819">
        <v>0</v>
      </c>
      <c r="O819">
        <v>57.3</v>
      </c>
    </row>
    <row r="820" spans="1:15" hidden="1" x14ac:dyDescent="0.25">
      <c r="A820">
        <v>202002838</v>
      </c>
      <c r="B820" s="1" t="s">
        <v>36</v>
      </c>
      <c r="C820" s="1" t="s">
        <v>140</v>
      </c>
      <c r="D820" s="1" t="s">
        <v>167</v>
      </c>
      <c r="E820" s="1" t="s">
        <v>169</v>
      </c>
      <c r="F820" s="1" t="s">
        <v>171</v>
      </c>
      <c r="G820">
        <v>473</v>
      </c>
      <c r="H820">
        <v>4.4000000000000004</v>
      </c>
      <c r="I820">
        <v>9672</v>
      </c>
      <c r="J820">
        <v>42556.800000000003</v>
      </c>
      <c r="K820" s="1" t="s">
        <v>248</v>
      </c>
      <c r="L820">
        <v>16</v>
      </c>
      <c r="M820">
        <v>0</v>
      </c>
      <c r="N820">
        <v>0</v>
      </c>
      <c r="O820">
        <v>42556.800000000003</v>
      </c>
    </row>
    <row r="821" spans="1:15" hidden="1" x14ac:dyDescent="0.25">
      <c r="A821">
        <v>202002838</v>
      </c>
      <c r="B821" s="1" t="s">
        <v>36</v>
      </c>
      <c r="C821" s="1" t="s">
        <v>140</v>
      </c>
      <c r="D821" s="1" t="s">
        <v>167</v>
      </c>
      <c r="E821" s="1" t="s">
        <v>169</v>
      </c>
      <c r="F821" s="1" t="s">
        <v>171</v>
      </c>
      <c r="G821">
        <v>13676</v>
      </c>
      <c r="H821">
        <v>4</v>
      </c>
      <c r="I821">
        <v>2.58</v>
      </c>
      <c r="J821">
        <v>10.32</v>
      </c>
      <c r="K821" s="1" t="s">
        <v>251</v>
      </c>
      <c r="L821">
        <v>16</v>
      </c>
      <c r="M821">
        <v>0</v>
      </c>
      <c r="N821">
        <v>0</v>
      </c>
      <c r="O821">
        <v>10.32</v>
      </c>
    </row>
    <row r="822" spans="1:15" hidden="1" x14ac:dyDescent="0.25">
      <c r="A822">
        <v>202002838</v>
      </c>
      <c r="B822" s="1" t="s">
        <v>36</v>
      </c>
      <c r="C822" s="1" t="s">
        <v>140</v>
      </c>
      <c r="D822" s="1" t="s">
        <v>167</v>
      </c>
      <c r="E822" s="1" t="s">
        <v>169</v>
      </c>
      <c r="F822" s="1" t="s">
        <v>171</v>
      </c>
      <c r="G822">
        <v>4781</v>
      </c>
      <c r="H822">
        <v>30</v>
      </c>
      <c r="I822">
        <v>0</v>
      </c>
      <c r="J822">
        <v>0</v>
      </c>
      <c r="K822" s="1" t="s">
        <v>247</v>
      </c>
      <c r="L822">
        <v>16</v>
      </c>
      <c r="M822">
        <v>0</v>
      </c>
      <c r="N822">
        <v>0</v>
      </c>
      <c r="O822">
        <v>0</v>
      </c>
    </row>
    <row r="823" spans="1:15" hidden="1" x14ac:dyDescent="0.25">
      <c r="A823">
        <v>202002840</v>
      </c>
      <c r="B823" s="1" t="s">
        <v>36</v>
      </c>
      <c r="C823" s="1" t="s">
        <v>141</v>
      </c>
      <c r="D823" s="1" t="s">
        <v>167</v>
      </c>
      <c r="E823" s="1" t="s">
        <v>169</v>
      </c>
      <c r="F823" s="1" t="s">
        <v>170</v>
      </c>
      <c r="G823">
        <v>1973</v>
      </c>
      <c r="H823">
        <v>22.6</v>
      </c>
      <c r="I823">
        <v>44.04</v>
      </c>
      <c r="J823">
        <v>995.30399999999997</v>
      </c>
      <c r="K823" s="1" t="s">
        <v>196</v>
      </c>
      <c r="L823">
        <v>0</v>
      </c>
      <c r="M823">
        <v>0</v>
      </c>
      <c r="N823">
        <v>0</v>
      </c>
      <c r="O823">
        <v>995.30399999999997</v>
      </c>
    </row>
    <row r="824" spans="1:15" hidden="1" x14ac:dyDescent="0.25">
      <c r="A824">
        <v>202002840</v>
      </c>
      <c r="B824" s="1" t="s">
        <v>36</v>
      </c>
      <c r="C824" s="1" t="s">
        <v>141</v>
      </c>
      <c r="D824" s="1" t="s">
        <v>167</v>
      </c>
      <c r="E824" s="1" t="s">
        <v>169</v>
      </c>
      <c r="F824" s="1" t="s">
        <v>170</v>
      </c>
      <c r="G824">
        <v>1851</v>
      </c>
      <c r="H824">
        <v>12.6</v>
      </c>
      <c r="I824">
        <v>0</v>
      </c>
      <c r="J824">
        <v>0</v>
      </c>
      <c r="K824" s="1" t="s">
        <v>386</v>
      </c>
      <c r="L824">
        <v>0</v>
      </c>
      <c r="M824">
        <v>0</v>
      </c>
      <c r="N824">
        <v>0</v>
      </c>
      <c r="O824">
        <v>0</v>
      </c>
    </row>
    <row r="825" spans="1:15" hidden="1" x14ac:dyDescent="0.25">
      <c r="A825">
        <v>202002840</v>
      </c>
      <c r="B825" s="1" t="s">
        <v>36</v>
      </c>
      <c r="C825" s="1" t="s">
        <v>141</v>
      </c>
      <c r="D825" s="1" t="s">
        <v>167</v>
      </c>
      <c r="E825" s="1" t="s">
        <v>169</v>
      </c>
      <c r="F825" s="1" t="s">
        <v>170</v>
      </c>
      <c r="G825">
        <v>5148</v>
      </c>
      <c r="H825">
        <v>29.4</v>
      </c>
      <c r="I825">
        <v>9.08</v>
      </c>
      <c r="J825">
        <v>266.952</v>
      </c>
      <c r="K825" s="1" t="s">
        <v>190</v>
      </c>
      <c r="L825">
        <v>0</v>
      </c>
      <c r="M825">
        <v>0</v>
      </c>
      <c r="N825">
        <v>0</v>
      </c>
      <c r="O825">
        <v>266.952</v>
      </c>
    </row>
    <row r="826" spans="1:15" hidden="1" x14ac:dyDescent="0.25">
      <c r="A826">
        <v>202002840</v>
      </c>
      <c r="B826" s="1" t="s">
        <v>36</v>
      </c>
      <c r="C826" s="1" t="s">
        <v>141</v>
      </c>
      <c r="D826" s="1" t="s">
        <v>167</v>
      </c>
      <c r="E826" s="1" t="s">
        <v>169</v>
      </c>
      <c r="F826" s="1" t="s">
        <v>170</v>
      </c>
      <c r="G826">
        <v>5149</v>
      </c>
      <c r="H826">
        <v>22.2</v>
      </c>
      <c r="I826">
        <v>730415.8</v>
      </c>
      <c r="J826">
        <v>16215230.76</v>
      </c>
      <c r="K826" s="1" t="s">
        <v>189</v>
      </c>
      <c r="L826">
        <v>0</v>
      </c>
      <c r="M826">
        <v>0</v>
      </c>
      <c r="N826">
        <v>0</v>
      </c>
      <c r="O826">
        <v>16215230.76</v>
      </c>
    </row>
    <row r="827" spans="1:15" hidden="1" x14ac:dyDescent="0.25">
      <c r="A827">
        <v>202002840</v>
      </c>
      <c r="B827" s="1" t="s">
        <v>36</v>
      </c>
      <c r="C827" s="1" t="s">
        <v>141</v>
      </c>
      <c r="D827" s="1" t="s">
        <v>167</v>
      </c>
      <c r="E827" s="1" t="s">
        <v>169</v>
      </c>
      <c r="F827" s="1" t="s">
        <v>170</v>
      </c>
      <c r="G827">
        <v>1852</v>
      </c>
      <c r="H827">
        <v>34.799999999999997</v>
      </c>
      <c r="I827">
        <v>0</v>
      </c>
      <c r="J827">
        <v>0</v>
      </c>
      <c r="K827" s="1" t="s">
        <v>187</v>
      </c>
      <c r="L827">
        <v>0</v>
      </c>
      <c r="M827">
        <v>0</v>
      </c>
      <c r="N827">
        <v>0</v>
      </c>
      <c r="O827">
        <v>0</v>
      </c>
    </row>
    <row r="828" spans="1:15" hidden="1" x14ac:dyDescent="0.25">
      <c r="A828">
        <v>202002840</v>
      </c>
      <c r="B828" s="1" t="s">
        <v>36</v>
      </c>
      <c r="C828" s="1" t="s">
        <v>141</v>
      </c>
      <c r="D828" s="1" t="s">
        <v>167</v>
      </c>
      <c r="E828" s="1" t="s">
        <v>169</v>
      </c>
      <c r="F828" s="1" t="s">
        <v>170</v>
      </c>
      <c r="G828">
        <v>2025</v>
      </c>
      <c r="H828">
        <v>42.8</v>
      </c>
      <c r="I828">
        <v>297.60000000000002</v>
      </c>
      <c r="J828">
        <v>12737.28</v>
      </c>
      <c r="K828" s="1" t="s">
        <v>392</v>
      </c>
      <c r="L828">
        <v>16</v>
      </c>
      <c r="M828">
        <v>0</v>
      </c>
      <c r="N828">
        <v>0</v>
      </c>
      <c r="O828">
        <v>12737.28</v>
      </c>
    </row>
    <row r="829" spans="1:15" hidden="1" x14ac:dyDescent="0.25">
      <c r="A829">
        <v>202002840</v>
      </c>
      <c r="B829" s="1" t="s">
        <v>36</v>
      </c>
      <c r="C829" s="1" t="s">
        <v>141</v>
      </c>
      <c r="D829" s="1" t="s">
        <v>167</v>
      </c>
      <c r="E829" s="1" t="s">
        <v>169</v>
      </c>
      <c r="F829" s="1" t="s">
        <v>170</v>
      </c>
      <c r="G829">
        <v>10823</v>
      </c>
      <c r="H829">
        <v>40</v>
      </c>
      <c r="I829">
        <v>0</v>
      </c>
      <c r="J829">
        <v>0</v>
      </c>
      <c r="K829" s="1" t="s">
        <v>260</v>
      </c>
      <c r="L829">
        <v>0</v>
      </c>
      <c r="M829">
        <v>0</v>
      </c>
      <c r="N829">
        <v>0</v>
      </c>
      <c r="O829">
        <v>0</v>
      </c>
    </row>
    <row r="830" spans="1:15" hidden="1" x14ac:dyDescent="0.25">
      <c r="A830">
        <v>202002840</v>
      </c>
      <c r="B830" s="1" t="s">
        <v>36</v>
      </c>
      <c r="C830" s="1" t="s">
        <v>141</v>
      </c>
      <c r="D830" s="1" t="s">
        <v>167</v>
      </c>
      <c r="E830" s="1" t="s">
        <v>169</v>
      </c>
      <c r="F830" s="1" t="s">
        <v>170</v>
      </c>
      <c r="G830">
        <v>1781</v>
      </c>
      <c r="H830">
        <v>60.6</v>
      </c>
      <c r="I830">
        <v>890235.04</v>
      </c>
      <c r="J830">
        <v>53948243.424000002</v>
      </c>
      <c r="K830" s="1" t="s">
        <v>259</v>
      </c>
      <c r="L830">
        <v>0</v>
      </c>
      <c r="M830">
        <v>0</v>
      </c>
      <c r="N830">
        <v>0</v>
      </c>
      <c r="O830">
        <v>53948243.424000002</v>
      </c>
    </row>
    <row r="831" spans="1:15" hidden="1" x14ac:dyDescent="0.25">
      <c r="A831">
        <v>202002840</v>
      </c>
      <c r="B831" s="1" t="s">
        <v>36</v>
      </c>
      <c r="C831" s="1" t="s">
        <v>141</v>
      </c>
      <c r="D831" s="1" t="s">
        <v>167</v>
      </c>
      <c r="E831" s="1" t="s">
        <v>169</v>
      </c>
      <c r="F831" s="1" t="s">
        <v>170</v>
      </c>
      <c r="G831">
        <v>3754</v>
      </c>
      <c r="H831">
        <v>20</v>
      </c>
      <c r="I831">
        <v>749144.41</v>
      </c>
      <c r="J831">
        <v>14982888.199999999</v>
      </c>
      <c r="K831" s="1" t="s">
        <v>210</v>
      </c>
      <c r="L831">
        <v>0</v>
      </c>
      <c r="M831">
        <v>0</v>
      </c>
      <c r="N831">
        <v>0</v>
      </c>
      <c r="O831">
        <v>14982888.199999999</v>
      </c>
    </row>
    <row r="832" spans="1:15" hidden="1" x14ac:dyDescent="0.25">
      <c r="A832">
        <v>202002840</v>
      </c>
      <c r="B832" s="1" t="s">
        <v>36</v>
      </c>
      <c r="C832" s="1" t="s">
        <v>141</v>
      </c>
      <c r="D832" s="1" t="s">
        <v>167</v>
      </c>
      <c r="E832" s="1" t="s">
        <v>169</v>
      </c>
      <c r="F832" s="1" t="s">
        <v>170</v>
      </c>
      <c r="G832">
        <v>1786</v>
      </c>
      <c r="H832">
        <v>239.4</v>
      </c>
      <c r="I832">
        <v>16.86</v>
      </c>
      <c r="J832">
        <v>4036.2840000000001</v>
      </c>
      <c r="K832" s="1" t="s">
        <v>201</v>
      </c>
      <c r="L832">
        <v>0</v>
      </c>
      <c r="M832">
        <v>0</v>
      </c>
      <c r="N832">
        <v>0</v>
      </c>
      <c r="O832">
        <v>4036.2840000000001</v>
      </c>
    </row>
    <row r="833" spans="1:15" hidden="1" x14ac:dyDescent="0.25">
      <c r="A833">
        <v>202002840</v>
      </c>
      <c r="B833" s="1" t="s">
        <v>36</v>
      </c>
      <c r="C833" s="1" t="s">
        <v>141</v>
      </c>
      <c r="D833" s="1" t="s">
        <v>167</v>
      </c>
      <c r="E833" s="1" t="s">
        <v>169</v>
      </c>
      <c r="F833" s="1" t="s">
        <v>170</v>
      </c>
      <c r="G833">
        <v>4061</v>
      </c>
      <c r="H833">
        <v>360</v>
      </c>
      <c r="I833">
        <v>0</v>
      </c>
      <c r="J833">
        <v>0</v>
      </c>
      <c r="K833" s="1" t="s">
        <v>346</v>
      </c>
      <c r="L833">
        <v>0</v>
      </c>
      <c r="M833">
        <v>0</v>
      </c>
      <c r="N833">
        <v>0</v>
      </c>
      <c r="O833">
        <v>0</v>
      </c>
    </row>
    <row r="834" spans="1:15" hidden="1" x14ac:dyDescent="0.25">
      <c r="A834">
        <v>202002840</v>
      </c>
      <c r="B834" s="1" t="s">
        <v>36</v>
      </c>
      <c r="C834" s="1" t="s">
        <v>141</v>
      </c>
      <c r="D834" s="1" t="s">
        <v>167</v>
      </c>
      <c r="E834" s="1" t="s">
        <v>169</v>
      </c>
      <c r="F834" s="1" t="s">
        <v>170</v>
      </c>
      <c r="G834">
        <v>1853</v>
      </c>
      <c r="H834">
        <v>7.2</v>
      </c>
      <c r="I834">
        <v>305.24</v>
      </c>
      <c r="J834">
        <v>2197.7280000000001</v>
      </c>
      <c r="K834" s="1" t="s">
        <v>609</v>
      </c>
      <c r="L834">
        <v>0</v>
      </c>
      <c r="M834">
        <v>0</v>
      </c>
      <c r="N834">
        <v>0</v>
      </c>
      <c r="O834">
        <v>2197.7280000000001</v>
      </c>
    </row>
    <row r="835" spans="1:15" hidden="1" x14ac:dyDescent="0.25">
      <c r="A835">
        <v>202002840</v>
      </c>
      <c r="B835" s="1" t="s">
        <v>36</v>
      </c>
      <c r="C835" s="1" t="s">
        <v>141</v>
      </c>
      <c r="D835" s="1" t="s">
        <v>167</v>
      </c>
      <c r="E835" s="1" t="s">
        <v>169</v>
      </c>
      <c r="F835" s="1" t="s">
        <v>170</v>
      </c>
      <c r="G835">
        <v>1854</v>
      </c>
      <c r="H835">
        <v>5.8</v>
      </c>
      <c r="I835">
        <v>301.42</v>
      </c>
      <c r="J835">
        <v>1748.2360000000001</v>
      </c>
      <c r="K835" s="1" t="s">
        <v>637</v>
      </c>
      <c r="L835">
        <v>0</v>
      </c>
      <c r="M835">
        <v>0</v>
      </c>
      <c r="N835">
        <v>0</v>
      </c>
      <c r="O835">
        <v>1748.2360000000001</v>
      </c>
    </row>
    <row r="836" spans="1:15" hidden="1" x14ac:dyDescent="0.25">
      <c r="A836">
        <v>202002841</v>
      </c>
      <c r="B836" s="1" t="s">
        <v>36</v>
      </c>
      <c r="C836" s="1" t="s">
        <v>142</v>
      </c>
      <c r="D836" s="1" t="s">
        <v>167</v>
      </c>
      <c r="E836" s="1" t="s">
        <v>169</v>
      </c>
      <c r="F836" s="1" t="s">
        <v>170</v>
      </c>
      <c r="G836">
        <v>15679</v>
      </c>
      <c r="H836">
        <v>48</v>
      </c>
      <c r="I836">
        <v>0</v>
      </c>
      <c r="J836">
        <v>0</v>
      </c>
      <c r="K836" s="1" t="s">
        <v>638</v>
      </c>
      <c r="L836">
        <v>0</v>
      </c>
      <c r="M836">
        <v>0</v>
      </c>
      <c r="N836">
        <v>0</v>
      </c>
      <c r="O836">
        <v>0</v>
      </c>
    </row>
    <row r="837" spans="1:15" hidden="1" x14ac:dyDescent="0.25">
      <c r="A837">
        <v>202002841</v>
      </c>
      <c r="B837" s="1" t="s">
        <v>36</v>
      </c>
      <c r="C837" s="1" t="s">
        <v>142</v>
      </c>
      <c r="D837" s="1" t="s">
        <v>167</v>
      </c>
      <c r="E837" s="1" t="s">
        <v>169</v>
      </c>
      <c r="F837" s="1" t="s">
        <v>170</v>
      </c>
      <c r="G837">
        <v>12801</v>
      </c>
      <c r="H837">
        <v>48</v>
      </c>
      <c r="I837">
        <v>0</v>
      </c>
      <c r="J837">
        <v>0</v>
      </c>
      <c r="K837" s="1" t="s">
        <v>639</v>
      </c>
      <c r="L837">
        <v>0</v>
      </c>
      <c r="M837">
        <v>0</v>
      </c>
      <c r="N837">
        <v>0</v>
      </c>
      <c r="O837">
        <v>0</v>
      </c>
    </row>
    <row r="838" spans="1:15" hidden="1" x14ac:dyDescent="0.25">
      <c r="A838">
        <v>202002841</v>
      </c>
      <c r="B838" s="1" t="s">
        <v>36</v>
      </c>
      <c r="C838" s="1" t="s">
        <v>142</v>
      </c>
      <c r="D838" s="1" t="s">
        <v>167</v>
      </c>
      <c r="E838" s="1" t="s">
        <v>169</v>
      </c>
      <c r="F838" s="1" t="s">
        <v>170</v>
      </c>
      <c r="G838">
        <v>23385</v>
      </c>
      <c r="H838">
        <v>12</v>
      </c>
      <c r="I838">
        <v>0</v>
      </c>
      <c r="J838">
        <v>0</v>
      </c>
      <c r="K838" s="1" t="s">
        <v>640</v>
      </c>
      <c r="L838">
        <v>0</v>
      </c>
      <c r="M838">
        <v>0</v>
      </c>
      <c r="N838">
        <v>0</v>
      </c>
      <c r="O838">
        <v>0</v>
      </c>
    </row>
    <row r="839" spans="1:15" hidden="1" x14ac:dyDescent="0.25">
      <c r="A839">
        <v>202002841</v>
      </c>
      <c r="B839" s="1" t="s">
        <v>36</v>
      </c>
      <c r="C839" s="1" t="s">
        <v>142</v>
      </c>
      <c r="D839" s="1" t="s">
        <v>167</v>
      </c>
      <c r="E839" s="1" t="s">
        <v>169</v>
      </c>
      <c r="F839" s="1" t="s">
        <v>170</v>
      </c>
      <c r="G839">
        <v>16235</v>
      </c>
      <c r="H839">
        <v>12</v>
      </c>
      <c r="I839">
        <v>0</v>
      </c>
      <c r="J839">
        <v>0</v>
      </c>
      <c r="K839" s="1" t="s">
        <v>641</v>
      </c>
      <c r="L839">
        <v>0</v>
      </c>
      <c r="M839">
        <v>0</v>
      </c>
      <c r="N839">
        <v>0</v>
      </c>
      <c r="O839">
        <v>0</v>
      </c>
    </row>
    <row r="840" spans="1:15" hidden="1" x14ac:dyDescent="0.25">
      <c r="A840">
        <v>202002841</v>
      </c>
      <c r="B840" s="1" t="s">
        <v>36</v>
      </c>
      <c r="C840" s="1" t="s">
        <v>142</v>
      </c>
      <c r="D840" s="1" t="s">
        <v>167</v>
      </c>
      <c r="E840" s="1" t="s">
        <v>169</v>
      </c>
      <c r="F840" s="1" t="s">
        <v>170</v>
      </c>
      <c r="G840">
        <v>15680</v>
      </c>
      <c r="H840">
        <v>12</v>
      </c>
      <c r="I840">
        <v>0</v>
      </c>
      <c r="J840">
        <v>0</v>
      </c>
      <c r="K840" s="1" t="s">
        <v>642</v>
      </c>
      <c r="L840">
        <v>0</v>
      </c>
      <c r="M840">
        <v>0</v>
      </c>
      <c r="N840">
        <v>0</v>
      </c>
      <c r="O840">
        <v>0</v>
      </c>
    </row>
    <row r="841" spans="1:15" hidden="1" x14ac:dyDescent="0.25">
      <c r="A841">
        <v>202002841</v>
      </c>
      <c r="B841" s="1" t="s">
        <v>36</v>
      </c>
      <c r="C841" s="1" t="s">
        <v>142</v>
      </c>
      <c r="D841" s="1" t="s">
        <v>167</v>
      </c>
      <c r="E841" s="1" t="s">
        <v>169</v>
      </c>
      <c r="F841" s="1" t="s">
        <v>170</v>
      </c>
      <c r="G841">
        <v>15678</v>
      </c>
      <c r="H841">
        <v>12</v>
      </c>
      <c r="I841">
        <v>0</v>
      </c>
      <c r="J841">
        <v>0</v>
      </c>
      <c r="K841" s="1" t="s">
        <v>643</v>
      </c>
      <c r="L841">
        <v>0</v>
      </c>
      <c r="M841">
        <v>0</v>
      </c>
      <c r="N841">
        <v>0</v>
      </c>
      <c r="O841">
        <v>0</v>
      </c>
    </row>
    <row r="842" spans="1:15" hidden="1" x14ac:dyDescent="0.25">
      <c r="A842">
        <v>202002841</v>
      </c>
      <c r="B842" s="1" t="s">
        <v>36</v>
      </c>
      <c r="C842" s="1" t="s">
        <v>142</v>
      </c>
      <c r="D842" s="1" t="s">
        <v>167</v>
      </c>
      <c r="E842" s="1" t="s">
        <v>169</v>
      </c>
      <c r="F842" s="1" t="s">
        <v>170</v>
      </c>
      <c r="G842">
        <v>5848</v>
      </c>
      <c r="H842">
        <v>96</v>
      </c>
      <c r="I842">
        <v>0</v>
      </c>
      <c r="J842">
        <v>0</v>
      </c>
      <c r="K842" s="1" t="s">
        <v>474</v>
      </c>
      <c r="L842">
        <v>0</v>
      </c>
      <c r="M842">
        <v>0</v>
      </c>
      <c r="N842">
        <v>0</v>
      </c>
      <c r="O842">
        <v>0</v>
      </c>
    </row>
    <row r="843" spans="1:15" hidden="1" x14ac:dyDescent="0.25">
      <c r="A843">
        <v>202002841</v>
      </c>
      <c r="B843" s="1" t="s">
        <v>36</v>
      </c>
      <c r="C843" s="1" t="s">
        <v>142</v>
      </c>
      <c r="D843" s="1" t="s">
        <v>167</v>
      </c>
      <c r="E843" s="1" t="s">
        <v>169</v>
      </c>
      <c r="F843" s="1" t="s">
        <v>170</v>
      </c>
      <c r="G843">
        <v>3549</v>
      </c>
      <c r="H843">
        <v>96</v>
      </c>
      <c r="I843">
        <v>451467.88</v>
      </c>
      <c r="J843">
        <v>43340916.479999997</v>
      </c>
      <c r="K843" s="1" t="s">
        <v>644</v>
      </c>
      <c r="L843">
        <v>0</v>
      </c>
      <c r="M843">
        <v>0</v>
      </c>
      <c r="N843">
        <v>0</v>
      </c>
      <c r="O843">
        <v>43340916.479999997</v>
      </c>
    </row>
    <row r="844" spans="1:15" hidden="1" x14ac:dyDescent="0.25">
      <c r="A844">
        <v>202002839</v>
      </c>
      <c r="B844" s="1" t="s">
        <v>36</v>
      </c>
      <c r="C844" s="1" t="s">
        <v>143</v>
      </c>
      <c r="D844" s="1" t="s">
        <v>168</v>
      </c>
      <c r="E844" s="1" t="s">
        <v>169</v>
      </c>
      <c r="F844" s="1" t="s">
        <v>171</v>
      </c>
      <c r="G844">
        <v>3346</v>
      </c>
      <c r="H844">
        <v>2</v>
      </c>
      <c r="I844">
        <v>20646</v>
      </c>
      <c r="J844">
        <v>41292</v>
      </c>
      <c r="K844" s="1" t="s">
        <v>387</v>
      </c>
      <c r="L844">
        <v>16</v>
      </c>
      <c r="M844">
        <v>0</v>
      </c>
      <c r="N844">
        <v>0</v>
      </c>
      <c r="O844">
        <v>41292</v>
      </c>
    </row>
    <row r="845" spans="1:15" hidden="1" x14ac:dyDescent="0.25">
      <c r="A845">
        <v>202002839</v>
      </c>
      <c r="B845" s="1" t="s">
        <v>36</v>
      </c>
      <c r="C845" s="1" t="s">
        <v>143</v>
      </c>
      <c r="D845" s="1" t="s">
        <v>168</v>
      </c>
      <c r="E845" s="1" t="s">
        <v>169</v>
      </c>
      <c r="F845" s="1" t="s">
        <v>171</v>
      </c>
      <c r="G845">
        <v>3584</v>
      </c>
      <c r="H845">
        <v>3</v>
      </c>
      <c r="I845">
        <v>799.65</v>
      </c>
      <c r="J845">
        <v>2398.9499999999998</v>
      </c>
      <c r="K845" s="1" t="s">
        <v>256</v>
      </c>
      <c r="L845">
        <v>16</v>
      </c>
      <c r="M845">
        <v>0</v>
      </c>
      <c r="N845">
        <v>0</v>
      </c>
      <c r="O845">
        <v>2398.9499999999998</v>
      </c>
    </row>
    <row r="846" spans="1:15" hidden="1" x14ac:dyDescent="0.25">
      <c r="A846">
        <v>202002842</v>
      </c>
      <c r="B846" s="1" t="s">
        <v>37</v>
      </c>
      <c r="C846" s="1" t="s">
        <v>144</v>
      </c>
      <c r="D846" s="1" t="s">
        <v>167</v>
      </c>
      <c r="E846" s="1" t="s">
        <v>169</v>
      </c>
      <c r="F846" s="1" t="s">
        <v>173</v>
      </c>
      <c r="G846">
        <v>2863</v>
      </c>
      <c r="H846">
        <v>6</v>
      </c>
      <c r="I846">
        <v>232903.58</v>
      </c>
      <c r="J846">
        <v>1397421.48</v>
      </c>
      <c r="K846" s="1" t="s">
        <v>589</v>
      </c>
      <c r="L846">
        <v>16</v>
      </c>
      <c r="M846">
        <v>0</v>
      </c>
      <c r="N846">
        <v>0</v>
      </c>
      <c r="O846">
        <v>1397421.48</v>
      </c>
    </row>
    <row r="847" spans="1:15" hidden="1" x14ac:dyDescent="0.25">
      <c r="A847">
        <v>202002842</v>
      </c>
      <c r="B847" s="1" t="s">
        <v>37</v>
      </c>
      <c r="C847" s="1" t="s">
        <v>144</v>
      </c>
      <c r="D847" s="1" t="s">
        <v>167</v>
      </c>
      <c r="E847" s="1" t="s">
        <v>169</v>
      </c>
      <c r="F847" s="1" t="s">
        <v>173</v>
      </c>
      <c r="G847">
        <v>913</v>
      </c>
      <c r="H847">
        <v>12</v>
      </c>
      <c r="I847">
        <v>329543.62</v>
      </c>
      <c r="J847">
        <v>3954523.44</v>
      </c>
      <c r="K847" s="1" t="s">
        <v>264</v>
      </c>
      <c r="L847">
        <v>0</v>
      </c>
      <c r="M847">
        <v>0</v>
      </c>
      <c r="N847">
        <v>0</v>
      </c>
      <c r="O847">
        <v>3954523.44</v>
      </c>
    </row>
    <row r="848" spans="1:15" hidden="1" x14ac:dyDescent="0.25">
      <c r="A848">
        <v>202002842</v>
      </c>
      <c r="B848" s="1" t="s">
        <v>37</v>
      </c>
      <c r="C848" s="1" t="s">
        <v>144</v>
      </c>
      <c r="D848" s="1" t="s">
        <v>167</v>
      </c>
      <c r="E848" s="1" t="s">
        <v>169</v>
      </c>
      <c r="F848" s="1" t="s">
        <v>173</v>
      </c>
      <c r="G848">
        <v>1628</v>
      </c>
      <c r="H848">
        <v>12</v>
      </c>
      <c r="I848">
        <v>193084.5</v>
      </c>
      <c r="J848">
        <v>2317014</v>
      </c>
      <c r="K848" s="1" t="s">
        <v>645</v>
      </c>
      <c r="L848">
        <v>16</v>
      </c>
      <c r="M848">
        <v>0</v>
      </c>
      <c r="N848">
        <v>0</v>
      </c>
      <c r="O848">
        <v>2317014</v>
      </c>
    </row>
    <row r="849" spans="1:15" hidden="1" x14ac:dyDescent="0.25">
      <c r="A849">
        <v>202002842</v>
      </c>
      <c r="B849" s="1" t="s">
        <v>37</v>
      </c>
      <c r="C849" s="1" t="s">
        <v>144</v>
      </c>
      <c r="D849" s="1" t="s">
        <v>167</v>
      </c>
      <c r="E849" s="1" t="s">
        <v>169</v>
      </c>
      <c r="F849" s="1" t="s">
        <v>173</v>
      </c>
      <c r="G849">
        <v>3230</v>
      </c>
      <c r="H849">
        <v>12</v>
      </c>
      <c r="I849">
        <v>193084.55</v>
      </c>
      <c r="J849">
        <v>2317014.6</v>
      </c>
      <c r="K849" s="1" t="s">
        <v>266</v>
      </c>
      <c r="L849">
        <v>16</v>
      </c>
      <c r="M849">
        <v>0</v>
      </c>
      <c r="N849">
        <v>0</v>
      </c>
      <c r="O849">
        <v>2317014.6</v>
      </c>
    </row>
    <row r="850" spans="1:15" hidden="1" x14ac:dyDescent="0.25">
      <c r="A850">
        <v>202002842</v>
      </c>
      <c r="B850" s="1" t="s">
        <v>37</v>
      </c>
      <c r="C850" s="1" t="s">
        <v>144</v>
      </c>
      <c r="D850" s="1" t="s">
        <v>167</v>
      </c>
      <c r="E850" s="1" t="s">
        <v>169</v>
      </c>
      <c r="F850" s="1" t="s">
        <v>173</v>
      </c>
      <c r="G850">
        <v>3231</v>
      </c>
      <c r="H850">
        <v>12</v>
      </c>
      <c r="I850">
        <v>193084.5</v>
      </c>
      <c r="J850">
        <v>2317014</v>
      </c>
      <c r="K850" s="1" t="s">
        <v>646</v>
      </c>
      <c r="L850">
        <v>16</v>
      </c>
      <c r="M850">
        <v>0</v>
      </c>
      <c r="N850">
        <v>0</v>
      </c>
      <c r="O850">
        <v>2317014</v>
      </c>
    </row>
    <row r="851" spans="1:15" hidden="1" x14ac:dyDescent="0.25">
      <c r="A851">
        <v>202002842</v>
      </c>
      <c r="B851" s="1" t="s">
        <v>37</v>
      </c>
      <c r="C851" s="1" t="s">
        <v>144</v>
      </c>
      <c r="D851" s="1" t="s">
        <v>167</v>
      </c>
      <c r="E851" s="1" t="s">
        <v>169</v>
      </c>
      <c r="F851" s="1" t="s">
        <v>173</v>
      </c>
      <c r="G851">
        <v>4031</v>
      </c>
      <c r="H851">
        <v>24</v>
      </c>
      <c r="I851">
        <v>420363.15</v>
      </c>
      <c r="J851">
        <v>10088715.6</v>
      </c>
      <c r="K851" s="1" t="s">
        <v>647</v>
      </c>
      <c r="L851">
        <v>16</v>
      </c>
      <c r="M851">
        <v>0</v>
      </c>
      <c r="N851">
        <v>0</v>
      </c>
      <c r="O851">
        <v>10088715.6</v>
      </c>
    </row>
    <row r="852" spans="1:15" hidden="1" x14ac:dyDescent="0.25">
      <c r="A852">
        <v>202002842</v>
      </c>
      <c r="B852" s="1" t="s">
        <v>37</v>
      </c>
      <c r="C852" s="1" t="s">
        <v>144</v>
      </c>
      <c r="D852" s="1" t="s">
        <v>167</v>
      </c>
      <c r="E852" s="1" t="s">
        <v>169</v>
      </c>
      <c r="F852" s="1" t="s">
        <v>173</v>
      </c>
      <c r="G852">
        <v>13746</v>
      </c>
      <c r="H852">
        <v>12</v>
      </c>
      <c r="I852">
        <v>0</v>
      </c>
      <c r="J852">
        <v>0</v>
      </c>
      <c r="K852" s="1" t="s">
        <v>396</v>
      </c>
      <c r="L852">
        <v>16</v>
      </c>
      <c r="M852">
        <v>0</v>
      </c>
      <c r="N852">
        <v>0</v>
      </c>
      <c r="O852">
        <v>0</v>
      </c>
    </row>
    <row r="853" spans="1:15" hidden="1" x14ac:dyDescent="0.25">
      <c r="A853">
        <v>202002842</v>
      </c>
      <c r="B853" s="1" t="s">
        <v>37</v>
      </c>
      <c r="C853" s="1" t="s">
        <v>144</v>
      </c>
      <c r="D853" s="1" t="s">
        <v>167</v>
      </c>
      <c r="E853" s="1" t="s">
        <v>169</v>
      </c>
      <c r="F853" s="1" t="s">
        <v>173</v>
      </c>
      <c r="G853">
        <v>18851</v>
      </c>
      <c r="H853">
        <v>6</v>
      </c>
      <c r="I853">
        <v>0</v>
      </c>
      <c r="J853">
        <v>0</v>
      </c>
      <c r="K853" s="1" t="s">
        <v>594</v>
      </c>
      <c r="L853">
        <v>16</v>
      </c>
      <c r="M853">
        <v>0</v>
      </c>
      <c r="N853">
        <v>0</v>
      </c>
      <c r="O853">
        <v>0</v>
      </c>
    </row>
    <row r="854" spans="1:15" hidden="1" x14ac:dyDescent="0.25">
      <c r="A854">
        <v>202002843</v>
      </c>
      <c r="B854" s="1" t="s">
        <v>37</v>
      </c>
      <c r="C854" s="1" t="s">
        <v>145</v>
      </c>
      <c r="D854" s="1" t="s">
        <v>167</v>
      </c>
      <c r="E854" s="1" t="s">
        <v>169</v>
      </c>
      <c r="F854" s="1" t="s">
        <v>170</v>
      </c>
      <c r="G854">
        <v>19</v>
      </c>
      <c r="H854">
        <v>86.8</v>
      </c>
      <c r="I854">
        <v>150300</v>
      </c>
      <c r="J854">
        <v>13046040</v>
      </c>
      <c r="K854" s="1" t="s">
        <v>270</v>
      </c>
      <c r="L854">
        <v>0</v>
      </c>
      <c r="M854">
        <v>0</v>
      </c>
      <c r="N854">
        <v>0</v>
      </c>
      <c r="O854">
        <v>13046040</v>
      </c>
    </row>
    <row r="855" spans="1:15" hidden="1" x14ac:dyDescent="0.25">
      <c r="A855">
        <v>202002843</v>
      </c>
      <c r="B855" s="1" t="s">
        <v>37</v>
      </c>
      <c r="C855" s="1" t="s">
        <v>145</v>
      </c>
      <c r="D855" s="1" t="s">
        <v>167</v>
      </c>
      <c r="E855" s="1" t="s">
        <v>169</v>
      </c>
      <c r="F855" s="1" t="s">
        <v>170</v>
      </c>
      <c r="G855">
        <v>7</v>
      </c>
      <c r="H855">
        <v>15.6</v>
      </c>
      <c r="I855">
        <v>225450</v>
      </c>
      <c r="J855">
        <v>3517020</v>
      </c>
      <c r="K855" s="1" t="s">
        <v>274</v>
      </c>
      <c r="L855">
        <v>0</v>
      </c>
      <c r="M855">
        <v>0</v>
      </c>
      <c r="N855">
        <v>0</v>
      </c>
      <c r="O855">
        <v>3517020</v>
      </c>
    </row>
    <row r="856" spans="1:15" hidden="1" x14ac:dyDescent="0.25">
      <c r="A856">
        <v>202002843</v>
      </c>
      <c r="B856" s="1" t="s">
        <v>37</v>
      </c>
      <c r="C856" s="1" t="s">
        <v>145</v>
      </c>
      <c r="D856" s="1" t="s">
        <v>167</v>
      </c>
      <c r="E856" s="1" t="s">
        <v>169</v>
      </c>
      <c r="F856" s="1" t="s">
        <v>170</v>
      </c>
      <c r="G856">
        <v>78</v>
      </c>
      <c r="H856">
        <v>29</v>
      </c>
      <c r="I856">
        <v>400800</v>
      </c>
      <c r="J856">
        <v>11623200</v>
      </c>
      <c r="K856" s="1" t="s">
        <v>269</v>
      </c>
      <c r="L856">
        <v>0</v>
      </c>
      <c r="M856">
        <v>0</v>
      </c>
      <c r="N856">
        <v>0</v>
      </c>
      <c r="O856">
        <v>11623200</v>
      </c>
    </row>
    <row r="857" spans="1:15" hidden="1" x14ac:dyDescent="0.25">
      <c r="A857">
        <v>202002843</v>
      </c>
      <c r="B857" s="1" t="s">
        <v>37</v>
      </c>
      <c r="C857" s="1" t="s">
        <v>145</v>
      </c>
      <c r="D857" s="1" t="s">
        <v>167</v>
      </c>
      <c r="E857" s="1" t="s">
        <v>169</v>
      </c>
      <c r="F857" s="1" t="s">
        <v>170</v>
      </c>
      <c r="G857">
        <v>2</v>
      </c>
      <c r="H857">
        <v>4</v>
      </c>
      <c r="I857">
        <v>1503000</v>
      </c>
      <c r="J857">
        <v>6012000</v>
      </c>
      <c r="K857" s="1" t="s">
        <v>648</v>
      </c>
      <c r="L857">
        <v>0</v>
      </c>
      <c r="M857">
        <v>0</v>
      </c>
      <c r="N857">
        <v>0</v>
      </c>
      <c r="O857">
        <v>6012000</v>
      </c>
    </row>
    <row r="858" spans="1:15" hidden="1" x14ac:dyDescent="0.25">
      <c r="A858">
        <v>202002843</v>
      </c>
      <c r="B858" s="1" t="s">
        <v>37</v>
      </c>
      <c r="C858" s="1" t="s">
        <v>145</v>
      </c>
      <c r="D858" s="1" t="s">
        <v>167</v>
      </c>
      <c r="E858" s="1" t="s">
        <v>169</v>
      </c>
      <c r="F858" s="1" t="s">
        <v>170</v>
      </c>
      <c r="G858">
        <v>71</v>
      </c>
      <c r="H858">
        <v>4.4000000000000004</v>
      </c>
      <c r="I858">
        <v>65130</v>
      </c>
      <c r="J858">
        <v>286572</v>
      </c>
      <c r="K858" s="1" t="s">
        <v>271</v>
      </c>
      <c r="L858">
        <v>0</v>
      </c>
      <c r="M858">
        <v>0</v>
      </c>
      <c r="N858">
        <v>0</v>
      </c>
      <c r="O858">
        <v>286572</v>
      </c>
    </row>
    <row r="859" spans="1:15" hidden="1" x14ac:dyDescent="0.25">
      <c r="A859">
        <v>202002843</v>
      </c>
      <c r="B859" s="1" t="s">
        <v>37</v>
      </c>
      <c r="C859" s="1" t="s">
        <v>145</v>
      </c>
      <c r="D859" s="1" t="s">
        <v>167</v>
      </c>
      <c r="E859" s="1" t="s">
        <v>169</v>
      </c>
      <c r="F859" s="1" t="s">
        <v>170</v>
      </c>
      <c r="G859">
        <v>67</v>
      </c>
      <c r="H859">
        <v>2.2000000000000002</v>
      </c>
      <c r="I859">
        <v>325650</v>
      </c>
      <c r="J859">
        <v>716430</v>
      </c>
      <c r="K859" s="1" t="s">
        <v>441</v>
      </c>
      <c r="L859">
        <v>0</v>
      </c>
      <c r="M859">
        <v>0</v>
      </c>
      <c r="N859">
        <v>0</v>
      </c>
      <c r="O859">
        <v>716430</v>
      </c>
    </row>
    <row r="860" spans="1:15" hidden="1" x14ac:dyDescent="0.25">
      <c r="A860">
        <v>202002843</v>
      </c>
      <c r="B860" s="1" t="s">
        <v>37</v>
      </c>
      <c r="C860" s="1" t="s">
        <v>145</v>
      </c>
      <c r="D860" s="1" t="s">
        <v>167</v>
      </c>
      <c r="E860" s="1" t="s">
        <v>169</v>
      </c>
      <c r="F860" s="1" t="s">
        <v>170</v>
      </c>
      <c r="G860">
        <v>2131</v>
      </c>
      <c r="H860">
        <v>50</v>
      </c>
      <c r="I860">
        <v>152387.47</v>
      </c>
      <c r="J860">
        <v>7619373.5</v>
      </c>
      <c r="K860" s="1" t="s">
        <v>649</v>
      </c>
      <c r="L860">
        <v>0</v>
      </c>
      <c r="M860">
        <v>0</v>
      </c>
      <c r="N860">
        <v>0</v>
      </c>
      <c r="O860">
        <v>7619373.5</v>
      </c>
    </row>
    <row r="861" spans="1:15" hidden="1" x14ac:dyDescent="0.25">
      <c r="A861">
        <v>202002843</v>
      </c>
      <c r="B861" s="1" t="s">
        <v>37</v>
      </c>
      <c r="C861" s="1" t="s">
        <v>145</v>
      </c>
      <c r="D861" s="1" t="s">
        <v>167</v>
      </c>
      <c r="E861" s="1" t="s">
        <v>169</v>
      </c>
      <c r="F861" s="1" t="s">
        <v>170</v>
      </c>
      <c r="G861">
        <v>9</v>
      </c>
      <c r="H861">
        <v>20.6</v>
      </c>
      <c r="I861">
        <v>200400</v>
      </c>
      <c r="J861">
        <v>4128240</v>
      </c>
      <c r="K861" s="1" t="s">
        <v>272</v>
      </c>
      <c r="L861">
        <v>0</v>
      </c>
      <c r="M861">
        <v>0</v>
      </c>
      <c r="N861">
        <v>0</v>
      </c>
      <c r="O861">
        <v>4128240</v>
      </c>
    </row>
    <row r="862" spans="1:15" hidden="1" x14ac:dyDescent="0.25">
      <c r="A862">
        <v>202002843</v>
      </c>
      <c r="B862" s="1" t="s">
        <v>37</v>
      </c>
      <c r="C862" s="1" t="s">
        <v>145</v>
      </c>
      <c r="D862" s="1" t="s">
        <v>167</v>
      </c>
      <c r="E862" s="1" t="s">
        <v>169</v>
      </c>
      <c r="F862" s="1" t="s">
        <v>170</v>
      </c>
      <c r="G862">
        <v>11</v>
      </c>
      <c r="H862">
        <v>15.2</v>
      </c>
      <c r="I862">
        <v>275550</v>
      </c>
      <c r="J862">
        <v>4188360</v>
      </c>
      <c r="K862" s="1" t="s">
        <v>443</v>
      </c>
      <c r="L862">
        <v>0</v>
      </c>
      <c r="M862">
        <v>0</v>
      </c>
      <c r="N862">
        <v>0</v>
      </c>
      <c r="O862">
        <v>4188360</v>
      </c>
    </row>
    <row r="863" spans="1:15" x14ac:dyDescent="0.25">
      <c r="A863">
        <v>202002844</v>
      </c>
      <c r="B863" s="1" t="s">
        <v>37</v>
      </c>
      <c r="C863" s="1" t="s">
        <v>146</v>
      </c>
      <c r="D863" s="1" t="s">
        <v>167</v>
      </c>
      <c r="E863" s="1" t="s">
        <v>169</v>
      </c>
      <c r="F863" s="1" t="s">
        <v>174</v>
      </c>
      <c r="G863">
        <v>23346</v>
      </c>
      <c r="H863">
        <v>4</v>
      </c>
      <c r="I863">
        <v>0</v>
      </c>
      <c r="J863">
        <v>0</v>
      </c>
      <c r="K863" s="1" t="s">
        <v>650</v>
      </c>
      <c r="L863">
        <v>16</v>
      </c>
      <c r="M863">
        <v>0</v>
      </c>
      <c r="N863">
        <v>0</v>
      </c>
      <c r="O863">
        <v>0</v>
      </c>
    </row>
    <row r="864" spans="1:15" x14ac:dyDescent="0.25">
      <c r="A864">
        <v>202002844</v>
      </c>
      <c r="B864" s="1" t="s">
        <v>37</v>
      </c>
      <c r="C864" s="1" t="s">
        <v>146</v>
      </c>
      <c r="D864" s="1" t="s">
        <v>167</v>
      </c>
      <c r="E864" s="1" t="s">
        <v>169</v>
      </c>
      <c r="F864" s="1" t="s">
        <v>174</v>
      </c>
      <c r="G864">
        <v>23347</v>
      </c>
      <c r="H864">
        <v>14</v>
      </c>
      <c r="I864">
        <v>0</v>
      </c>
      <c r="J864">
        <v>0</v>
      </c>
      <c r="K864" s="1" t="s">
        <v>651</v>
      </c>
      <c r="L864">
        <v>16</v>
      </c>
      <c r="M864">
        <v>0</v>
      </c>
      <c r="N864">
        <v>0</v>
      </c>
      <c r="O864">
        <v>0</v>
      </c>
    </row>
    <row r="865" spans="1:15" hidden="1" x14ac:dyDescent="0.25">
      <c r="A865">
        <v>202002845</v>
      </c>
      <c r="B865" s="1" t="s">
        <v>38</v>
      </c>
      <c r="C865" s="1" t="s">
        <v>147</v>
      </c>
      <c r="D865" s="1" t="s">
        <v>167</v>
      </c>
      <c r="E865" s="1" t="s">
        <v>169</v>
      </c>
      <c r="F865" s="1" t="s">
        <v>171</v>
      </c>
      <c r="G865">
        <v>14207</v>
      </c>
      <c r="H865">
        <v>10</v>
      </c>
      <c r="I865">
        <v>3.87</v>
      </c>
      <c r="J865">
        <v>38.700000000000003</v>
      </c>
      <c r="K865" s="1" t="s">
        <v>652</v>
      </c>
      <c r="L865">
        <v>0</v>
      </c>
      <c r="M865">
        <v>0</v>
      </c>
      <c r="N865">
        <v>0</v>
      </c>
      <c r="O865">
        <v>38.700000000000003</v>
      </c>
    </row>
    <row r="866" spans="1:15" hidden="1" x14ac:dyDescent="0.25">
      <c r="A866">
        <v>202002845</v>
      </c>
      <c r="B866" s="1" t="s">
        <v>38</v>
      </c>
      <c r="C866" s="1" t="s">
        <v>147</v>
      </c>
      <c r="D866" s="1" t="s">
        <v>167</v>
      </c>
      <c r="E866" s="1" t="s">
        <v>169</v>
      </c>
      <c r="F866" s="1" t="s">
        <v>171</v>
      </c>
      <c r="G866">
        <v>418</v>
      </c>
      <c r="H866">
        <v>50</v>
      </c>
      <c r="I866">
        <v>0</v>
      </c>
      <c r="J866">
        <v>0</v>
      </c>
      <c r="K866" s="1" t="s">
        <v>252</v>
      </c>
      <c r="L866">
        <v>16</v>
      </c>
      <c r="M866">
        <v>0</v>
      </c>
      <c r="N866">
        <v>0</v>
      </c>
      <c r="O866">
        <v>0</v>
      </c>
    </row>
    <row r="867" spans="1:15" hidden="1" x14ac:dyDescent="0.25">
      <c r="A867">
        <v>202002845</v>
      </c>
      <c r="B867" s="1" t="s">
        <v>38</v>
      </c>
      <c r="C867" s="1" t="s">
        <v>147</v>
      </c>
      <c r="D867" s="1" t="s">
        <v>167</v>
      </c>
      <c r="E867" s="1" t="s">
        <v>169</v>
      </c>
      <c r="F867" s="1" t="s">
        <v>171</v>
      </c>
      <c r="G867">
        <v>13676</v>
      </c>
      <c r="H867">
        <v>10</v>
      </c>
      <c r="I867">
        <v>2.62</v>
      </c>
      <c r="J867">
        <v>26.2</v>
      </c>
      <c r="K867" s="1" t="s">
        <v>251</v>
      </c>
      <c r="L867">
        <v>16</v>
      </c>
      <c r="M867">
        <v>0</v>
      </c>
      <c r="N867">
        <v>0</v>
      </c>
      <c r="O867">
        <v>26.2</v>
      </c>
    </row>
    <row r="868" spans="1:15" hidden="1" x14ac:dyDescent="0.25">
      <c r="A868">
        <v>202002845</v>
      </c>
      <c r="B868" s="1" t="s">
        <v>38</v>
      </c>
      <c r="C868" s="1" t="s">
        <v>147</v>
      </c>
      <c r="D868" s="1" t="s">
        <v>167</v>
      </c>
      <c r="E868" s="1" t="s">
        <v>169</v>
      </c>
      <c r="F868" s="1" t="s">
        <v>171</v>
      </c>
      <c r="G868">
        <v>4781</v>
      </c>
      <c r="H868">
        <v>48</v>
      </c>
      <c r="I868">
        <v>0</v>
      </c>
      <c r="J868">
        <v>0</v>
      </c>
      <c r="K868" s="1" t="s">
        <v>247</v>
      </c>
      <c r="L868">
        <v>16</v>
      </c>
      <c r="M868">
        <v>0</v>
      </c>
      <c r="N868">
        <v>0</v>
      </c>
      <c r="O868">
        <v>0</v>
      </c>
    </row>
    <row r="869" spans="1:15" hidden="1" x14ac:dyDescent="0.25">
      <c r="A869">
        <v>202002845</v>
      </c>
      <c r="B869" s="1" t="s">
        <v>38</v>
      </c>
      <c r="C869" s="1" t="s">
        <v>147</v>
      </c>
      <c r="D869" s="1" t="s">
        <v>167</v>
      </c>
      <c r="E869" s="1" t="s">
        <v>169</v>
      </c>
      <c r="F869" s="1" t="s">
        <v>171</v>
      </c>
      <c r="G869">
        <v>13677</v>
      </c>
      <c r="H869">
        <v>10</v>
      </c>
      <c r="I869">
        <v>3.87</v>
      </c>
      <c r="J869">
        <v>38.700000000000003</v>
      </c>
      <c r="K869" s="1" t="s">
        <v>249</v>
      </c>
      <c r="L869">
        <v>16</v>
      </c>
      <c r="M869">
        <v>0</v>
      </c>
      <c r="N869">
        <v>0</v>
      </c>
      <c r="O869">
        <v>38.700000000000003</v>
      </c>
    </row>
    <row r="870" spans="1:15" hidden="1" x14ac:dyDescent="0.25">
      <c r="A870">
        <v>202002845</v>
      </c>
      <c r="B870" s="1" t="s">
        <v>38</v>
      </c>
      <c r="C870" s="1" t="s">
        <v>147</v>
      </c>
      <c r="D870" s="1" t="s">
        <v>167</v>
      </c>
      <c r="E870" s="1" t="s">
        <v>169</v>
      </c>
      <c r="F870" s="1" t="s">
        <v>171</v>
      </c>
      <c r="G870">
        <v>4389</v>
      </c>
      <c r="H870">
        <v>10</v>
      </c>
      <c r="I870">
        <v>5.78</v>
      </c>
      <c r="J870">
        <v>57.8</v>
      </c>
      <c r="K870" s="1" t="s">
        <v>250</v>
      </c>
      <c r="L870">
        <v>16</v>
      </c>
      <c r="M870">
        <v>0</v>
      </c>
      <c r="N870">
        <v>0</v>
      </c>
      <c r="O870">
        <v>57.8</v>
      </c>
    </row>
    <row r="871" spans="1:15" hidden="1" x14ac:dyDescent="0.25">
      <c r="A871">
        <v>202002846</v>
      </c>
      <c r="B871" s="1" t="s">
        <v>38</v>
      </c>
      <c r="C871" s="1" t="s">
        <v>148</v>
      </c>
      <c r="D871" s="1" t="s">
        <v>167</v>
      </c>
      <c r="E871" s="1" t="s">
        <v>169</v>
      </c>
      <c r="F871" s="1" t="s">
        <v>170</v>
      </c>
      <c r="G871">
        <v>1786</v>
      </c>
      <c r="H871">
        <v>395.4</v>
      </c>
      <c r="I871">
        <v>17.100000000000001</v>
      </c>
      <c r="J871">
        <v>6761.34</v>
      </c>
      <c r="K871" s="1" t="s">
        <v>201</v>
      </c>
      <c r="L871">
        <v>0</v>
      </c>
      <c r="M871">
        <v>0</v>
      </c>
      <c r="N871">
        <v>0</v>
      </c>
      <c r="O871">
        <v>6761.34</v>
      </c>
    </row>
    <row r="872" spans="1:15" hidden="1" x14ac:dyDescent="0.25">
      <c r="A872">
        <v>202002847</v>
      </c>
      <c r="B872" s="1" t="s">
        <v>38</v>
      </c>
      <c r="C872" s="1" t="s">
        <v>149</v>
      </c>
      <c r="D872" s="1" t="s">
        <v>167</v>
      </c>
      <c r="E872" s="1" t="s">
        <v>169</v>
      </c>
      <c r="F872" s="1" t="s">
        <v>170</v>
      </c>
      <c r="G872">
        <v>2227</v>
      </c>
      <c r="H872">
        <v>360</v>
      </c>
      <c r="I872">
        <v>6.24</v>
      </c>
      <c r="J872">
        <v>2246.4</v>
      </c>
      <c r="K872" s="1" t="s">
        <v>389</v>
      </c>
      <c r="L872">
        <v>0</v>
      </c>
      <c r="M872">
        <v>0</v>
      </c>
      <c r="N872">
        <v>0</v>
      </c>
      <c r="O872">
        <v>2246.4</v>
      </c>
    </row>
    <row r="873" spans="1:15" hidden="1" x14ac:dyDescent="0.25">
      <c r="A873">
        <v>202002847</v>
      </c>
      <c r="B873" s="1" t="s">
        <v>38</v>
      </c>
      <c r="C873" s="1" t="s">
        <v>149</v>
      </c>
      <c r="D873" s="1" t="s">
        <v>167</v>
      </c>
      <c r="E873" s="1" t="s">
        <v>169</v>
      </c>
      <c r="F873" s="1" t="s">
        <v>170</v>
      </c>
      <c r="G873">
        <v>2033</v>
      </c>
      <c r="H873">
        <v>264</v>
      </c>
      <c r="I873">
        <v>223398.45</v>
      </c>
      <c r="J873">
        <v>58977190.799999997</v>
      </c>
      <c r="K873" s="1" t="s">
        <v>179</v>
      </c>
      <c r="L873">
        <v>0</v>
      </c>
      <c r="M873">
        <v>0</v>
      </c>
      <c r="N873">
        <v>0</v>
      </c>
      <c r="O873">
        <v>58977190.799999997</v>
      </c>
    </row>
    <row r="874" spans="1:15" hidden="1" x14ac:dyDescent="0.25">
      <c r="A874">
        <v>202002847</v>
      </c>
      <c r="B874" s="1" t="s">
        <v>38</v>
      </c>
      <c r="C874" s="1" t="s">
        <v>149</v>
      </c>
      <c r="D874" s="1" t="s">
        <v>167</v>
      </c>
      <c r="E874" s="1" t="s">
        <v>169</v>
      </c>
      <c r="F874" s="1" t="s">
        <v>170</v>
      </c>
      <c r="G874">
        <v>21379</v>
      </c>
      <c r="H874">
        <v>400</v>
      </c>
      <c r="I874">
        <v>0</v>
      </c>
      <c r="J874">
        <v>0</v>
      </c>
      <c r="K874" s="1" t="s">
        <v>382</v>
      </c>
      <c r="L874">
        <v>0</v>
      </c>
      <c r="M874">
        <v>0</v>
      </c>
      <c r="N874">
        <v>0</v>
      </c>
      <c r="O874">
        <v>0</v>
      </c>
    </row>
    <row r="875" spans="1:15" hidden="1" x14ac:dyDescent="0.25">
      <c r="A875">
        <v>202002847</v>
      </c>
      <c r="B875" s="1" t="s">
        <v>38</v>
      </c>
      <c r="C875" s="1" t="s">
        <v>149</v>
      </c>
      <c r="D875" s="1" t="s">
        <v>167</v>
      </c>
      <c r="E875" s="1" t="s">
        <v>169</v>
      </c>
      <c r="F875" s="1" t="s">
        <v>170</v>
      </c>
      <c r="G875">
        <v>1436</v>
      </c>
      <c r="H875">
        <v>100</v>
      </c>
      <c r="I875">
        <v>105630</v>
      </c>
      <c r="J875">
        <v>10563000</v>
      </c>
      <c r="K875" s="1" t="s">
        <v>422</v>
      </c>
      <c r="L875">
        <v>0</v>
      </c>
      <c r="M875">
        <v>0</v>
      </c>
      <c r="N875">
        <v>0</v>
      </c>
      <c r="O875">
        <v>10563000</v>
      </c>
    </row>
    <row r="876" spans="1:15" hidden="1" x14ac:dyDescent="0.25">
      <c r="A876">
        <v>202002847</v>
      </c>
      <c r="B876" s="1" t="s">
        <v>38</v>
      </c>
      <c r="C876" s="1" t="s">
        <v>149</v>
      </c>
      <c r="D876" s="1" t="s">
        <v>167</v>
      </c>
      <c r="E876" s="1" t="s">
        <v>169</v>
      </c>
      <c r="F876" s="1" t="s">
        <v>170</v>
      </c>
      <c r="G876">
        <v>9259</v>
      </c>
      <c r="H876">
        <v>100</v>
      </c>
      <c r="I876">
        <v>1.81</v>
      </c>
      <c r="J876">
        <v>181</v>
      </c>
      <c r="K876" s="1" t="s">
        <v>236</v>
      </c>
      <c r="L876">
        <v>0</v>
      </c>
      <c r="M876">
        <v>0</v>
      </c>
      <c r="N876">
        <v>0</v>
      </c>
      <c r="O876">
        <v>181</v>
      </c>
    </row>
    <row r="877" spans="1:15" hidden="1" x14ac:dyDescent="0.25">
      <c r="A877">
        <v>202002847</v>
      </c>
      <c r="B877" s="1" t="s">
        <v>38</v>
      </c>
      <c r="C877" s="1" t="s">
        <v>149</v>
      </c>
      <c r="D877" s="1" t="s">
        <v>167</v>
      </c>
      <c r="E877" s="1" t="s">
        <v>169</v>
      </c>
      <c r="F877" s="1" t="s">
        <v>170</v>
      </c>
      <c r="G877">
        <v>23242</v>
      </c>
      <c r="H877">
        <v>12</v>
      </c>
      <c r="I877">
        <v>0</v>
      </c>
      <c r="J877">
        <v>0</v>
      </c>
      <c r="K877" s="1" t="s">
        <v>439</v>
      </c>
      <c r="L877">
        <v>0</v>
      </c>
      <c r="M877">
        <v>0</v>
      </c>
      <c r="N877">
        <v>0</v>
      </c>
      <c r="O877">
        <v>0</v>
      </c>
    </row>
    <row r="878" spans="1:15" hidden="1" x14ac:dyDescent="0.25">
      <c r="A878">
        <v>202002847</v>
      </c>
      <c r="B878" s="1" t="s">
        <v>38</v>
      </c>
      <c r="C878" s="1" t="s">
        <v>149</v>
      </c>
      <c r="D878" s="1" t="s">
        <v>167</v>
      </c>
      <c r="E878" s="1" t="s">
        <v>169</v>
      </c>
      <c r="F878" s="1" t="s">
        <v>170</v>
      </c>
      <c r="G878">
        <v>2024</v>
      </c>
      <c r="H878">
        <v>36</v>
      </c>
      <c r="I878">
        <v>0.96</v>
      </c>
      <c r="J878">
        <v>34.56</v>
      </c>
      <c r="K878" s="1" t="s">
        <v>653</v>
      </c>
      <c r="L878">
        <v>0</v>
      </c>
      <c r="M878">
        <v>0</v>
      </c>
      <c r="N878">
        <v>0</v>
      </c>
      <c r="O878">
        <v>34.56</v>
      </c>
    </row>
    <row r="879" spans="1:15" hidden="1" x14ac:dyDescent="0.25">
      <c r="A879">
        <v>202002848</v>
      </c>
      <c r="B879" s="1" t="s">
        <v>38</v>
      </c>
      <c r="C879" s="1" t="s">
        <v>150</v>
      </c>
      <c r="D879" s="1" t="s">
        <v>167</v>
      </c>
      <c r="E879" s="1" t="s">
        <v>169</v>
      </c>
      <c r="F879" s="1" t="s">
        <v>170</v>
      </c>
      <c r="G879">
        <v>5864</v>
      </c>
      <c r="H879">
        <v>12</v>
      </c>
      <c r="I879">
        <v>725929.6</v>
      </c>
      <c r="J879">
        <v>8711155.1999999993</v>
      </c>
      <c r="K879" s="1" t="s">
        <v>321</v>
      </c>
      <c r="L879">
        <v>0</v>
      </c>
      <c r="M879">
        <v>0</v>
      </c>
      <c r="N879">
        <v>0</v>
      </c>
      <c r="O879">
        <v>8711155.1999999993</v>
      </c>
    </row>
    <row r="880" spans="1:15" hidden="1" x14ac:dyDescent="0.25">
      <c r="A880">
        <v>202002848</v>
      </c>
      <c r="B880" s="1" t="s">
        <v>38</v>
      </c>
      <c r="C880" s="1" t="s">
        <v>150</v>
      </c>
      <c r="D880" s="1" t="s">
        <v>167</v>
      </c>
      <c r="E880" s="1" t="s">
        <v>169</v>
      </c>
      <c r="F880" s="1" t="s">
        <v>170</v>
      </c>
      <c r="G880">
        <v>3628</v>
      </c>
      <c r="H880">
        <v>24</v>
      </c>
      <c r="I880">
        <v>515396.13</v>
      </c>
      <c r="J880">
        <v>12369507.119999999</v>
      </c>
      <c r="K880" s="1" t="s">
        <v>654</v>
      </c>
      <c r="L880">
        <v>16</v>
      </c>
      <c r="M880">
        <v>0</v>
      </c>
      <c r="N880">
        <v>0</v>
      </c>
      <c r="O880">
        <v>12369507.119999999</v>
      </c>
    </row>
    <row r="881" spans="1:15" hidden="1" x14ac:dyDescent="0.25">
      <c r="A881">
        <v>202002848</v>
      </c>
      <c r="B881" s="1" t="s">
        <v>38</v>
      </c>
      <c r="C881" s="1" t="s">
        <v>150</v>
      </c>
      <c r="D881" s="1" t="s">
        <v>167</v>
      </c>
      <c r="E881" s="1" t="s">
        <v>169</v>
      </c>
      <c r="F881" s="1" t="s">
        <v>170</v>
      </c>
      <c r="G881">
        <v>14437</v>
      </c>
      <c r="H881">
        <v>10</v>
      </c>
      <c r="I881">
        <v>0</v>
      </c>
      <c r="J881">
        <v>0</v>
      </c>
      <c r="K881" s="1" t="s">
        <v>655</v>
      </c>
      <c r="L881">
        <v>0</v>
      </c>
      <c r="M881">
        <v>0</v>
      </c>
      <c r="N881">
        <v>0</v>
      </c>
      <c r="O881">
        <v>0</v>
      </c>
    </row>
    <row r="882" spans="1:15" hidden="1" x14ac:dyDescent="0.25">
      <c r="A882">
        <v>202002848</v>
      </c>
      <c r="B882" s="1" t="s">
        <v>38</v>
      </c>
      <c r="C882" s="1" t="s">
        <v>150</v>
      </c>
      <c r="D882" s="1" t="s">
        <v>167</v>
      </c>
      <c r="E882" s="1" t="s">
        <v>169</v>
      </c>
      <c r="F882" s="1" t="s">
        <v>170</v>
      </c>
      <c r="G882">
        <v>22509</v>
      </c>
      <c r="H882">
        <v>12</v>
      </c>
      <c r="I882">
        <v>0</v>
      </c>
      <c r="J882">
        <v>0</v>
      </c>
      <c r="K882" s="1" t="s">
        <v>656</v>
      </c>
      <c r="L882">
        <v>0</v>
      </c>
      <c r="M882">
        <v>0</v>
      </c>
      <c r="N882">
        <v>0</v>
      </c>
      <c r="O882">
        <v>0</v>
      </c>
    </row>
    <row r="883" spans="1:15" hidden="1" x14ac:dyDescent="0.25">
      <c r="A883">
        <v>202002848</v>
      </c>
      <c r="B883" s="1" t="s">
        <v>38</v>
      </c>
      <c r="C883" s="1" t="s">
        <v>150</v>
      </c>
      <c r="D883" s="1" t="s">
        <v>167</v>
      </c>
      <c r="E883" s="1" t="s">
        <v>169</v>
      </c>
      <c r="F883" s="1" t="s">
        <v>170</v>
      </c>
      <c r="G883">
        <v>23004</v>
      </c>
      <c r="H883">
        <v>12</v>
      </c>
      <c r="I883">
        <v>0</v>
      </c>
      <c r="J883">
        <v>0</v>
      </c>
      <c r="K883" s="1" t="s">
        <v>657</v>
      </c>
      <c r="L883">
        <v>16</v>
      </c>
      <c r="M883">
        <v>0</v>
      </c>
      <c r="N883">
        <v>0</v>
      </c>
      <c r="O883">
        <v>0</v>
      </c>
    </row>
    <row r="884" spans="1:15" hidden="1" x14ac:dyDescent="0.25">
      <c r="A884">
        <v>202002848</v>
      </c>
      <c r="B884" s="1" t="s">
        <v>38</v>
      </c>
      <c r="C884" s="1" t="s">
        <v>150</v>
      </c>
      <c r="D884" s="1" t="s">
        <v>167</v>
      </c>
      <c r="E884" s="1" t="s">
        <v>169</v>
      </c>
      <c r="F884" s="1" t="s">
        <v>170</v>
      </c>
      <c r="G884">
        <v>10331</v>
      </c>
      <c r="H884">
        <v>14</v>
      </c>
      <c r="I884">
        <v>0</v>
      </c>
      <c r="J884">
        <v>0</v>
      </c>
      <c r="K884" s="1" t="s">
        <v>317</v>
      </c>
      <c r="L884">
        <v>16</v>
      </c>
      <c r="M884">
        <v>0</v>
      </c>
      <c r="N884">
        <v>0</v>
      </c>
      <c r="O884">
        <v>0</v>
      </c>
    </row>
    <row r="885" spans="1:15" hidden="1" x14ac:dyDescent="0.25">
      <c r="A885">
        <v>202002848</v>
      </c>
      <c r="B885" s="1" t="s">
        <v>38</v>
      </c>
      <c r="C885" s="1" t="s">
        <v>150</v>
      </c>
      <c r="D885" s="1" t="s">
        <v>167</v>
      </c>
      <c r="E885" s="1" t="s">
        <v>169</v>
      </c>
      <c r="F885" s="1" t="s">
        <v>170</v>
      </c>
      <c r="G885">
        <v>9831</v>
      </c>
      <c r="H885">
        <v>14</v>
      </c>
      <c r="I885">
        <v>0.15</v>
      </c>
      <c r="J885">
        <v>2.1</v>
      </c>
      <c r="K885" s="1" t="s">
        <v>315</v>
      </c>
      <c r="L885">
        <v>16</v>
      </c>
      <c r="M885">
        <v>0</v>
      </c>
      <c r="N885">
        <v>0</v>
      </c>
      <c r="O885">
        <v>2.1</v>
      </c>
    </row>
    <row r="886" spans="1:15" hidden="1" x14ac:dyDescent="0.25">
      <c r="A886">
        <v>202002848</v>
      </c>
      <c r="B886" s="1" t="s">
        <v>38</v>
      </c>
      <c r="C886" s="1" t="s">
        <v>150</v>
      </c>
      <c r="D886" s="1" t="s">
        <v>167</v>
      </c>
      <c r="E886" s="1" t="s">
        <v>169</v>
      </c>
      <c r="F886" s="1" t="s">
        <v>170</v>
      </c>
      <c r="G886">
        <v>14039</v>
      </c>
      <c r="H886">
        <v>14</v>
      </c>
      <c r="I886">
        <v>0</v>
      </c>
      <c r="J886">
        <v>0</v>
      </c>
      <c r="K886" s="1" t="s">
        <v>318</v>
      </c>
      <c r="L886">
        <v>16</v>
      </c>
      <c r="M886">
        <v>0</v>
      </c>
      <c r="N886">
        <v>0</v>
      </c>
      <c r="O886">
        <v>0</v>
      </c>
    </row>
    <row r="887" spans="1:15" hidden="1" x14ac:dyDescent="0.25">
      <c r="A887">
        <v>202002848</v>
      </c>
      <c r="B887" s="1" t="s">
        <v>38</v>
      </c>
      <c r="C887" s="1" t="s">
        <v>150</v>
      </c>
      <c r="D887" s="1" t="s">
        <v>167</v>
      </c>
      <c r="E887" s="1" t="s">
        <v>169</v>
      </c>
      <c r="F887" s="1" t="s">
        <v>170</v>
      </c>
      <c r="G887">
        <v>159</v>
      </c>
      <c r="H887">
        <v>24</v>
      </c>
      <c r="I887">
        <v>651931.96</v>
      </c>
      <c r="J887">
        <v>15646367.039999999</v>
      </c>
      <c r="K887" s="1" t="s">
        <v>658</v>
      </c>
      <c r="L887">
        <v>0</v>
      </c>
      <c r="M887">
        <v>0</v>
      </c>
      <c r="N887">
        <v>0</v>
      </c>
      <c r="O887">
        <v>15646367.039999999</v>
      </c>
    </row>
    <row r="888" spans="1:15" hidden="1" x14ac:dyDescent="0.25">
      <c r="A888">
        <v>202002848</v>
      </c>
      <c r="B888" s="1" t="s">
        <v>38</v>
      </c>
      <c r="C888" s="1" t="s">
        <v>150</v>
      </c>
      <c r="D888" s="1" t="s">
        <v>167</v>
      </c>
      <c r="E888" s="1" t="s">
        <v>169</v>
      </c>
      <c r="F888" s="1" t="s">
        <v>170</v>
      </c>
      <c r="G888">
        <v>164</v>
      </c>
      <c r="H888">
        <v>24</v>
      </c>
      <c r="I888">
        <v>758568.72</v>
      </c>
      <c r="J888">
        <v>18205649.280000001</v>
      </c>
      <c r="K888" s="1" t="s">
        <v>659</v>
      </c>
      <c r="L888">
        <v>0</v>
      </c>
      <c r="M888">
        <v>0</v>
      </c>
      <c r="N888">
        <v>0</v>
      </c>
      <c r="O888">
        <v>18205649.280000001</v>
      </c>
    </row>
    <row r="889" spans="1:15" hidden="1" x14ac:dyDescent="0.25">
      <c r="A889">
        <v>202002848</v>
      </c>
      <c r="B889" s="1" t="s">
        <v>38</v>
      </c>
      <c r="C889" s="1" t="s">
        <v>150</v>
      </c>
      <c r="D889" s="1" t="s">
        <v>167</v>
      </c>
      <c r="E889" s="1" t="s">
        <v>169</v>
      </c>
      <c r="F889" s="1" t="s">
        <v>170</v>
      </c>
      <c r="G889">
        <v>6341</v>
      </c>
      <c r="H889">
        <v>60</v>
      </c>
      <c r="I889">
        <v>0</v>
      </c>
      <c r="J889">
        <v>0</v>
      </c>
      <c r="K889" s="1" t="s">
        <v>217</v>
      </c>
      <c r="L889">
        <v>0</v>
      </c>
      <c r="M889">
        <v>0</v>
      </c>
      <c r="N889">
        <v>0</v>
      </c>
      <c r="O889">
        <v>0</v>
      </c>
    </row>
    <row r="890" spans="1:15" hidden="1" x14ac:dyDescent="0.25">
      <c r="A890">
        <v>202002848</v>
      </c>
      <c r="B890" s="1" t="s">
        <v>38</v>
      </c>
      <c r="C890" s="1" t="s">
        <v>150</v>
      </c>
      <c r="D890" s="1" t="s">
        <v>167</v>
      </c>
      <c r="E890" s="1" t="s">
        <v>169</v>
      </c>
      <c r="F890" s="1" t="s">
        <v>170</v>
      </c>
      <c r="G890">
        <v>6340</v>
      </c>
      <c r="H890">
        <v>60</v>
      </c>
      <c r="I890">
        <v>672041.9</v>
      </c>
      <c r="J890">
        <v>40322514</v>
      </c>
      <c r="K890" s="1" t="s">
        <v>216</v>
      </c>
      <c r="L890">
        <v>0</v>
      </c>
      <c r="M890">
        <v>0</v>
      </c>
      <c r="N890">
        <v>0</v>
      </c>
      <c r="O890">
        <v>40322514</v>
      </c>
    </row>
    <row r="891" spans="1:15" hidden="1" x14ac:dyDescent="0.25">
      <c r="A891">
        <v>202002848</v>
      </c>
      <c r="B891" s="1" t="s">
        <v>38</v>
      </c>
      <c r="C891" s="1" t="s">
        <v>150</v>
      </c>
      <c r="D891" s="1" t="s">
        <v>167</v>
      </c>
      <c r="E891" s="1" t="s">
        <v>169</v>
      </c>
      <c r="F891" s="1" t="s">
        <v>170</v>
      </c>
      <c r="G891">
        <v>23155</v>
      </c>
      <c r="H891">
        <v>18</v>
      </c>
      <c r="I891">
        <v>15.95</v>
      </c>
      <c r="J891">
        <v>287.10000000000002</v>
      </c>
      <c r="K891" s="1" t="s">
        <v>350</v>
      </c>
      <c r="L891">
        <v>0</v>
      </c>
      <c r="M891">
        <v>0</v>
      </c>
      <c r="N891">
        <v>0</v>
      </c>
      <c r="O891">
        <v>287.10000000000002</v>
      </c>
    </row>
    <row r="892" spans="1:15" hidden="1" x14ac:dyDescent="0.25">
      <c r="A892">
        <v>202002849</v>
      </c>
      <c r="B892" s="1" t="s">
        <v>38</v>
      </c>
      <c r="C892" s="1" t="s">
        <v>151</v>
      </c>
      <c r="D892" s="1" t="s">
        <v>167</v>
      </c>
      <c r="E892" s="1" t="s">
        <v>169</v>
      </c>
      <c r="F892" s="1" t="s">
        <v>170</v>
      </c>
      <c r="G892">
        <v>1839</v>
      </c>
      <c r="H892">
        <v>3.4</v>
      </c>
      <c r="I892">
        <v>0</v>
      </c>
      <c r="J892">
        <v>0</v>
      </c>
      <c r="K892" s="1" t="s">
        <v>660</v>
      </c>
      <c r="L892">
        <v>16</v>
      </c>
      <c r="M892">
        <v>0</v>
      </c>
      <c r="N892">
        <v>0</v>
      </c>
      <c r="O892">
        <v>0</v>
      </c>
    </row>
    <row r="893" spans="1:15" hidden="1" x14ac:dyDescent="0.25">
      <c r="A893">
        <v>202002849</v>
      </c>
      <c r="B893" s="1" t="s">
        <v>38</v>
      </c>
      <c r="C893" s="1" t="s">
        <v>151</v>
      </c>
      <c r="D893" s="1" t="s">
        <v>167</v>
      </c>
      <c r="E893" s="1" t="s">
        <v>169</v>
      </c>
      <c r="F893" s="1" t="s">
        <v>170</v>
      </c>
      <c r="G893">
        <v>10823</v>
      </c>
      <c r="H893">
        <v>12</v>
      </c>
      <c r="I893">
        <v>0</v>
      </c>
      <c r="J893">
        <v>0</v>
      </c>
      <c r="K893" s="1" t="s">
        <v>260</v>
      </c>
      <c r="L893">
        <v>0</v>
      </c>
      <c r="M893">
        <v>0</v>
      </c>
      <c r="N893">
        <v>0</v>
      </c>
      <c r="O893">
        <v>0</v>
      </c>
    </row>
    <row r="894" spans="1:15" hidden="1" x14ac:dyDescent="0.25">
      <c r="A894">
        <v>202002849</v>
      </c>
      <c r="B894" s="1" t="s">
        <v>38</v>
      </c>
      <c r="C894" s="1" t="s">
        <v>151</v>
      </c>
      <c r="D894" s="1" t="s">
        <v>167</v>
      </c>
      <c r="E894" s="1" t="s">
        <v>169</v>
      </c>
      <c r="F894" s="1" t="s">
        <v>170</v>
      </c>
      <c r="G894">
        <v>1654</v>
      </c>
      <c r="H894">
        <v>5.8</v>
      </c>
      <c r="I894">
        <v>29.68</v>
      </c>
      <c r="J894">
        <v>172.14400000000001</v>
      </c>
      <c r="K894" s="1" t="s">
        <v>661</v>
      </c>
      <c r="L894">
        <v>16</v>
      </c>
      <c r="M894">
        <v>0</v>
      </c>
      <c r="N894">
        <v>0</v>
      </c>
      <c r="O894">
        <v>172.14400000000001</v>
      </c>
    </row>
    <row r="895" spans="1:15" hidden="1" x14ac:dyDescent="0.25">
      <c r="A895">
        <v>202002849</v>
      </c>
      <c r="B895" s="1" t="s">
        <v>38</v>
      </c>
      <c r="C895" s="1" t="s">
        <v>151</v>
      </c>
      <c r="D895" s="1" t="s">
        <v>167</v>
      </c>
      <c r="E895" s="1" t="s">
        <v>169</v>
      </c>
      <c r="F895" s="1" t="s">
        <v>170</v>
      </c>
      <c r="G895">
        <v>1781</v>
      </c>
      <c r="H895">
        <v>31.4</v>
      </c>
      <c r="I895">
        <v>902798.84</v>
      </c>
      <c r="J895">
        <v>28347883.576000001</v>
      </c>
      <c r="K895" s="1" t="s">
        <v>259</v>
      </c>
      <c r="L895">
        <v>0</v>
      </c>
      <c r="M895">
        <v>0</v>
      </c>
      <c r="N895">
        <v>0</v>
      </c>
      <c r="O895">
        <v>28347883.576000001</v>
      </c>
    </row>
    <row r="896" spans="1:15" hidden="1" x14ac:dyDescent="0.25">
      <c r="A896">
        <v>202002849</v>
      </c>
      <c r="B896" s="1" t="s">
        <v>38</v>
      </c>
      <c r="C896" s="1" t="s">
        <v>151</v>
      </c>
      <c r="D896" s="1" t="s">
        <v>167</v>
      </c>
      <c r="E896" s="1" t="s">
        <v>169</v>
      </c>
      <c r="F896" s="1" t="s">
        <v>170</v>
      </c>
      <c r="G896">
        <v>22049</v>
      </c>
      <c r="H896">
        <v>32</v>
      </c>
      <c r="I896">
        <v>0</v>
      </c>
      <c r="J896">
        <v>0</v>
      </c>
      <c r="K896" s="1" t="s">
        <v>211</v>
      </c>
      <c r="L896">
        <v>0</v>
      </c>
      <c r="M896">
        <v>0</v>
      </c>
      <c r="N896">
        <v>0</v>
      </c>
      <c r="O896">
        <v>0</v>
      </c>
    </row>
    <row r="897" spans="1:15" hidden="1" x14ac:dyDescent="0.25">
      <c r="A897">
        <v>202002849</v>
      </c>
      <c r="B897" s="1" t="s">
        <v>38</v>
      </c>
      <c r="C897" s="1" t="s">
        <v>151</v>
      </c>
      <c r="D897" s="1" t="s">
        <v>167</v>
      </c>
      <c r="E897" s="1" t="s">
        <v>169</v>
      </c>
      <c r="F897" s="1" t="s">
        <v>170</v>
      </c>
      <c r="G897">
        <v>4061</v>
      </c>
      <c r="H897">
        <v>180</v>
      </c>
      <c r="I897">
        <v>0</v>
      </c>
      <c r="J897">
        <v>0</v>
      </c>
      <c r="K897" s="1" t="s">
        <v>346</v>
      </c>
      <c r="L897">
        <v>0</v>
      </c>
      <c r="M897">
        <v>0</v>
      </c>
      <c r="N897">
        <v>0</v>
      </c>
      <c r="O897">
        <v>0</v>
      </c>
    </row>
    <row r="898" spans="1:15" hidden="1" x14ac:dyDescent="0.25">
      <c r="A898">
        <v>202002850</v>
      </c>
      <c r="B898" s="1" t="s">
        <v>38</v>
      </c>
      <c r="C898" s="1" t="s">
        <v>152</v>
      </c>
      <c r="D898" s="1" t="s">
        <v>167</v>
      </c>
      <c r="E898" s="1" t="s">
        <v>169</v>
      </c>
      <c r="F898" s="1" t="s">
        <v>170</v>
      </c>
      <c r="G898">
        <v>1852</v>
      </c>
      <c r="H898">
        <v>49.6</v>
      </c>
      <c r="I898">
        <v>0</v>
      </c>
      <c r="J898">
        <v>0</v>
      </c>
      <c r="K898" s="1" t="s">
        <v>187</v>
      </c>
      <c r="L898">
        <v>0</v>
      </c>
      <c r="M898">
        <v>0</v>
      </c>
      <c r="N898">
        <v>0</v>
      </c>
      <c r="O898">
        <v>0</v>
      </c>
    </row>
    <row r="899" spans="1:15" hidden="1" x14ac:dyDescent="0.25">
      <c r="A899">
        <v>202002850</v>
      </c>
      <c r="B899" s="1" t="s">
        <v>38</v>
      </c>
      <c r="C899" s="1" t="s">
        <v>152</v>
      </c>
      <c r="D899" s="1" t="s">
        <v>167</v>
      </c>
      <c r="E899" s="1" t="s">
        <v>169</v>
      </c>
      <c r="F899" s="1" t="s">
        <v>170</v>
      </c>
      <c r="G899">
        <v>5149</v>
      </c>
      <c r="H899">
        <v>29.2</v>
      </c>
      <c r="I899">
        <v>740724.09</v>
      </c>
      <c r="J899">
        <v>21629143.427999999</v>
      </c>
      <c r="K899" s="1" t="s">
        <v>189</v>
      </c>
      <c r="L899">
        <v>0</v>
      </c>
      <c r="M899">
        <v>0</v>
      </c>
      <c r="N899">
        <v>0</v>
      </c>
      <c r="O899">
        <v>21629143.427999999</v>
      </c>
    </row>
    <row r="900" spans="1:15" hidden="1" x14ac:dyDescent="0.25">
      <c r="A900">
        <v>202002850</v>
      </c>
      <c r="B900" s="1" t="s">
        <v>38</v>
      </c>
      <c r="C900" s="1" t="s">
        <v>152</v>
      </c>
      <c r="D900" s="1" t="s">
        <v>167</v>
      </c>
      <c r="E900" s="1" t="s">
        <v>169</v>
      </c>
      <c r="F900" s="1" t="s">
        <v>170</v>
      </c>
      <c r="G900">
        <v>5148</v>
      </c>
      <c r="H900">
        <v>28.6</v>
      </c>
      <c r="I900">
        <v>9.1999999999999993</v>
      </c>
      <c r="J900">
        <v>263.12</v>
      </c>
      <c r="K900" s="1" t="s">
        <v>190</v>
      </c>
      <c r="L900">
        <v>0</v>
      </c>
      <c r="M900">
        <v>0</v>
      </c>
      <c r="N900">
        <v>0</v>
      </c>
      <c r="O900">
        <v>263.12</v>
      </c>
    </row>
    <row r="901" spans="1:15" hidden="1" x14ac:dyDescent="0.25">
      <c r="A901">
        <v>202002850</v>
      </c>
      <c r="B901" s="1" t="s">
        <v>38</v>
      </c>
      <c r="C901" s="1" t="s">
        <v>152</v>
      </c>
      <c r="D901" s="1" t="s">
        <v>167</v>
      </c>
      <c r="E901" s="1" t="s">
        <v>169</v>
      </c>
      <c r="F901" s="1" t="s">
        <v>170</v>
      </c>
      <c r="G901">
        <v>1850</v>
      </c>
      <c r="H901">
        <v>20.2</v>
      </c>
      <c r="I901">
        <v>0</v>
      </c>
      <c r="J901">
        <v>0</v>
      </c>
      <c r="K901" s="1" t="s">
        <v>195</v>
      </c>
      <c r="L901">
        <v>0</v>
      </c>
      <c r="M901">
        <v>0</v>
      </c>
      <c r="N901">
        <v>0</v>
      </c>
      <c r="O901">
        <v>0</v>
      </c>
    </row>
    <row r="902" spans="1:15" hidden="1" x14ac:dyDescent="0.25">
      <c r="A902">
        <v>202002850</v>
      </c>
      <c r="B902" s="1" t="s">
        <v>38</v>
      </c>
      <c r="C902" s="1" t="s">
        <v>152</v>
      </c>
      <c r="D902" s="1" t="s">
        <v>167</v>
      </c>
      <c r="E902" s="1" t="s">
        <v>169</v>
      </c>
      <c r="F902" s="1" t="s">
        <v>170</v>
      </c>
      <c r="G902">
        <v>1987</v>
      </c>
      <c r="H902">
        <v>16.8</v>
      </c>
      <c r="I902">
        <v>0</v>
      </c>
      <c r="J902">
        <v>0</v>
      </c>
      <c r="K902" s="1" t="s">
        <v>193</v>
      </c>
      <c r="L902">
        <v>0</v>
      </c>
      <c r="M902">
        <v>0</v>
      </c>
      <c r="N902">
        <v>0</v>
      </c>
      <c r="O902">
        <v>0</v>
      </c>
    </row>
    <row r="903" spans="1:15" hidden="1" x14ac:dyDescent="0.25">
      <c r="A903">
        <v>202002850</v>
      </c>
      <c r="B903" s="1" t="s">
        <v>38</v>
      </c>
      <c r="C903" s="1" t="s">
        <v>152</v>
      </c>
      <c r="D903" s="1" t="s">
        <v>167</v>
      </c>
      <c r="E903" s="1" t="s">
        <v>169</v>
      </c>
      <c r="F903" s="1" t="s">
        <v>170</v>
      </c>
      <c r="G903">
        <v>1851</v>
      </c>
      <c r="H903">
        <v>17</v>
      </c>
      <c r="I903">
        <v>0</v>
      </c>
      <c r="J903">
        <v>0</v>
      </c>
      <c r="K903" s="1" t="s">
        <v>386</v>
      </c>
      <c r="L903">
        <v>0</v>
      </c>
      <c r="M903">
        <v>0</v>
      </c>
      <c r="N903">
        <v>0</v>
      </c>
      <c r="O903">
        <v>0</v>
      </c>
    </row>
    <row r="904" spans="1:15" hidden="1" x14ac:dyDescent="0.25">
      <c r="A904">
        <v>202002850</v>
      </c>
      <c r="B904" s="1" t="s">
        <v>38</v>
      </c>
      <c r="C904" s="1" t="s">
        <v>152</v>
      </c>
      <c r="D904" s="1" t="s">
        <v>167</v>
      </c>
      <c r="E904" s="1" t="s">
        <v>169</v>
      </c>
      <c r="F904" s="1" t="s">
        <v>170</v>
      </c>
      <c r="G904">
        <v>88</v>
      </c>
      <c r="H904">
        <v>11.2</v>
      </c>
      <c r="I904">
        <v>1586.36</v>
      </c>
      <c r="J904">
        <v>17767.232</v>
      </c>
      <c r="K904" s="1" t="s">
        <v>662</v>
      </c>
      <c r="L904">
        <v>0</v>
      </c>
      <c r="M904">
        <v>0</v>
      </c>
      <c r="N904">
        <v>0</v>
      </c>
      <c r="O904">
        <v>17767.232</v>
      </c>
    </row>
    <row r="905" spans="1:15" hidden="1" x14ac:dyDescent="0.25">
      <c r="A905">
        <v>202002850</v>
      </c>
      <c r="B905" s="1" t="s">
        <v>38</v>
      </c>
      <c r="C905" s="1" t="s">
        <v>152</v>
      </c>
      <c r="D905" s="1" t="s">
        <v>167</v>
      </c>
      <c r="E905" s="1" t="s">
        <v>169</v>
      </c>
      <c r="F905" s="1" t="s">
        <v>170</v>
      </c>
      <c r="G905">
        <v>3120</v>
      </c>
      <c r="H905">
        <v>72.400000000000006</v>
      </c>
      <c r="I905">
        <v>0.1</v>
      </c>
      <c r="J905">
        <v>7.24</v>
      </c>
      <c r="K905" s="1" t="s">
        <v>186</v>
      </c>
      <c r="L905">
        <v>0</v>
      </c>
      <c r="M905">
        <v>0</v>
      </c>
      <c r="N905">
        <v>0</v>
      </c>
      <c r="O905">
        <v>7.24</v>
      </c>
    </row>
    <row r="906" spans="1:15" hidden="1" x14ac:dyDescent="0.25">
      <c r="A906">
        <v>202002851</v>
      </c>
      <c r="B906" s="1" t="s">
        <v>38</v>
      </c>
      <c r="C906" s="1" t="s">
        <v>153</v>
      </c>
      <c r="D906" s="1" t="s">
        <v>167</v>
      </c>
      <c r="E906" s="1" t="s">
        <v>169</v>
      </c>
      <c r="F906" s="1" t="s">
        <v>170</v>
      </c>
      <c r="G906">
        <v>2733</v>
      </c>
      <c r="H906">
        <v>16</v>
      </c>
      <c r="I906">
        <v>148070.22</v>
      </c>
      <c r="J906">
        <v>2369123.52</v>
      </c>
      <c r="K906" s="1" t="s">
        <v>663</v>
      </c>
      <c r="L906">
        <v>16</v>
      </c>
      <c r="M906">
        <v>0</v>
      </c>
      <c r="N906">
        <v>0</v>
      </c>
      <c r="O906">
        <v>2369123.52</v>
      </c>
    </row>
    <row r="907" spans="1:15" hidden="1" x14ac:dyDescent="0.25">
      <c r="A907">
        <v>202002851</v>
      </c>
      <c r="B907" s="1" t="s">
        <v>38</v>
      </c>
      <c r="C907" s="1" t="s">
        <v>153</v>
      </c>
      <c r="D907" s="1" t="s">
        <v>167</v>
      </c>
      <c r="E907" s="1" t="s">
        <v>169</v>
      </c>
      <c r="F907" s="1" t="s">
        <v>170</v>
      </c>
      <c r="G907">
        <v>1418</v>
      </c>
      <c r="H907">
        <v>44</v>
      </c>
      <c r="I907">
        <v>180982.02</v>
      </c>
      <c r="J907">
        <v>7963208.8799999999</v>
      </c>
      <c r="K907" s="1" t="s">
        <v>664</v>
      </c>
      <c r="L907">
        <v>16</v>
      </c>
      <c r="M907">
        <v>0</v>
      </c>
      <c r="N907">
        <v>0</v>
      </c>
      <c r="O907">
        <v>7963208.8799999999</v>
      </c>
    </row>
    <row r="908" spans="1:15" hidden="1" x14ac:dyDescent="0.25">
      <c r="A908">
        <v>202002851</v>
      </c>
      <c r="B908" s="1" t="s">
        <v>38</v>
      </c>
      <c r="C908" s="1" t="s">
        <v>153</v>
      </c>
      <c r="D908" s="1" t="s">
        <v>167</v>
      </c>
      <c r="E908" s="1" t="s">
        <v>169</v>
      </c>
      <c r="F908" s="1" t="s">
        <v>170</v>
      </c>
      <c r="G908">
        <v>2175</v>
      </c>
      <c r="H908">
        <v>18</v>
      </c>
      <c r="I908">
        <v>0</v>
      </c>
      <c r="J908">
        <v>0</v>
      </c>
      <c r="K908" s="1" t="s">
        <v>665</v>
      </c>
      <c r="L908">
        <v>16</v>
      </c>
      <c r="M908">
        <v>0</v>
      </c>
      <c r="N908">
        <v>0</v>
      </c>
      <c r="O908">
        <v>0</v>
      </c>
    </row>
    <row r="909" spans="1:15" hidden="1" x14ac:dyDescent="0.25">
      <c r="A909">
        <v>202002851</v>
      </c>
      <c r="B909" s="1" t="s">
        <v>38</v>
      </c>
      <c r="C909" s="1" t="s">
        <v>153</v>
      </c>
      <c r="D909" s="1" t="s">
        <v>167</v>
      </c>
      <c r="E909" s="1" t="s">
        <v>169</v>
      </c>
      <c r="F909" s="1" t="s">
        <v>170</v>
      </c>
      <c r="G909">
        <v>1078</v>
      </c>
      <c r="H909">
        <v>24</v>
      </c>
      <c r="I909">
        <v>494377.57</v>
      </c>
      <c r="J909">
        <v>11865061.68</v>
      </c>
      <c r="K909" s="1" t="s">
        <v>416</v>
      </c>
      <c r="L909">
        <v>16</v>
      </c>
      <c r="M909">
        <v>0</v>
      </c>
      <c r="N909">
        <v>0</v>
      </c>
      <c r="O909">
        <v>11865061.68</v>
      </c>
    </row>
    <row r="910" spans="1:15" hidden="1" x14ac:dyDescent="0.25">
      <c r="A910">
        <v>202002851</v>
      </c>
      <c r="B910" s="1" t="s">
        <v>38</v>
      </c>
      <c r="C910" s="1" t="s">
        <v>153</v>
      </c>
      <c r="D910" s="1" t="s">
        <v>167</v>
      </c>
      <c r="E910" s="1" t="s">
        <v>169</v>
      </c>
      <c r="F910" s="1" t="s">
        <v>170</v>
      </c>
      <c r="G910">
        <v>1092</v>
      </c>
      <c r="H910">
        <v>24</v>
      </c>
      <c r="I910">
        <v>434202.68</v>
      </c>
      <c r="J910">
        <v>10420864.32</v>
      </c>
      <c r="K910" s="1" t="s">
        <v>666</v>
      </c>
      <c r="L910">
        <v>16</v>
      </c>
      <c r="M910">
        <v>0</v>
      </c>
      <c r="N910">
        <v>0</v>
      </c>
      <c r="O910">
        <v>10420864.32</v>
      </c>
    </row>
    <row r="911" spans="1:15" hidden="1" x14ac:dyDescent="0.25">
      <c r="A911">
        <v>202002851</v>
      </c>
      <c r="B911" s="1" t="s">
        <v>38</v>
      </c>
      <c r="C911" s="1" t="s">
        <v>153</v>
      </c>
      <c r="D911" s="1" t="s">
        <v>167</v>
      </c>
      <c r="E911" s="1" t="s">
        <v>169</v>
      </c>
      <c r="F911" s="1" t="s">
        <v>170</v>
      </c>
      <c r="G911">
        <v>2727</v>
      </c>
      <c r="H911">
        <v>40</v>
      </c>
      <c r="I911">
        <v>312629.28999999998</v>
      </c>
      <c r="J911">
        <v>12505171.6</v>
      </c>
      <c r="K911" s="1" t="s">
        <v>667</v>
      </c>
      <c r="L911">
        <v>16</v>
      </c>
      <c r="M911">
        <v>0</v>
      </c>
      <c r="N911">
        <v>0</v>
      </c>
      <c r="O911">
        <v>12505171.6</v>
      </c>
    </row>
    <row r="912" spans="1:15" hidden="1" x14ac:dyDescent="0.25">
      <c r="A912">
        <v>202002851</v>
      </c>
      <c r="B912" s="1" t="s">
        <v>38</v>
      </c>
      <c r="C912" s="1" t="s">
        <v>153</v>
      </c>
      <c r="D912" s="1" t="s">
        <v>167</v>
      </c>
      <c r="E912" s="1" t="s">
        <v>169</v>
      </c>
      <c r="F912" s="1" t="s">
        <v>170</v>
      </c>
      <c r="G912">
        <v>1086</v>
      </c>
      <c r="H912">
        <v>24</v>
      </c>
      <c r="I912">
        <v>530012.61</v>
      </c>
      <c r="J912">
        <v>12720302.640000001</v>
      </c>
      <c r="K912" s="1" t="s">
        <v>413</v>
      </c>
      <c r="L912">
        <v>16</v>
      </c>
      <c r="M912">
        <v>0</v>
      </c>
      <c r="N912">
        <v>0</v>
      </c>
      <c r="O912">
        <v>12720302.640000001</v>
      </c>
    </row>
    <row r="913" spans="1:15" hidden="1" x14ac:dyDescent="0.25">
      <c r="A913">
        <v>202002851</v>
      </c>
      <c r="B913" s="1" t="s">
        <v>38</v>
      </c>
      <c r="C913" s="1" t="s">
        <v>153</v>
      </c>
      <c r="D913" s="1" t="s">
        <v>167</v>
      </c>
      <c r="E913" s="1" t="s">
        <v>169</v>
      </c>
      <c r="F913" s="1" t="s">
        <v>170</v>
      </c>
      <c r="G913">
        <v>3843</v>
      </c>
      <c r="H913">
        <v>24</v>
      </c>
      <c r="I913">
        <v>514773.72</v>
      </c>
      <c r="J913">
        <v>12354569.279999999</v>
      </c>
      <c r="K913" s="1" t="s">
        <v>411</v>
      </c>
      <c r="L913">
        <v>16</v>
      </c>
      <c r="M913">
        <v>0</v>
      </c>
      <c r="N913">
        <v>0</v>
      </c>
      <c r="O913">
        <v>12354569.279999999</v>
      </c>
    </row>
    <row r="914" spans="1:15" hidden="1" x14ac:dyDescent="0.25">
      <c r="A914">
        <v>202002851</v>
      </c>
      <c r="B914" s="1" t="s">
        <v>38</v>
      </c>
      <c r="C914" s="1" t="s">
        <v>153</v>
      </c>
      <c r="D914" s="1" t="s">
        <v>167</v>
      </c>
      <c r="E914" s="1" t="s">
        <v>169</v>
      </c>
      <c r="F914" s="1" t="s">
        <v>170</v>
      </c>
      <c r="G914">
        <v>2180</v>
      </c>
      <c r="H914">
        <v>17</v>
      </c>
      <c r="I914">
        <v>253388.01</v>
      </c>
      <c r="J914">
        <v>4307596.17</v>
      </c>
      <c r="K914" s="1" t="s">
        <v>668</v>
      </c>
      <c r="L914">
        <v>16</v>
      </c>
      <c r="M914">
        <v>0</v>
      </c>
      <c r="N914">
        <v>0</v>
      </c>
      <c r="O914">
        <v>4307596.17</v>
      </c>
    </row>
    <row r="915" spans="1:15" hidden="1" x14ac:dyDescent="0.25">
      <c r="A915">
        <v>202002851</v>
      </c>
      <c r="B915" s="1" t="s">
        <v>38</v>
      </c>
      <c r="C915" s="1" t="s">
        <v>153</v>
      </c>
      <c r="D915" s="1" t="s">
        <v>167</v>
      </c>
      <c r="E915" s="1" t="s">
        <v>169</v>
      </c>
      <c r="F915" s="1" t="s">
        <v>170</v>
      </c>
      <c r="G915">
        <v>3356</v>
      </c>
      <c r="H915">
        <v>24</v>
      </c>
      <c r="I915">
        <v>245640.05</v>
      </c>
      <c r="J915">
        <v>5895361.2000000002</v>
      </c>
      <c r="K915" s="1" t="s">
        <v>414</v>
      </c>
      <c r="L915">
        <v>16</v>
      </c>
      <c r="M915">
        <v>0</v>
      </c>
      <c r="N915">
        <v>0</v>
      </c>
      <c r="O915">
        <v>5895361.2000000002</v>
      </c>
    </row>
    <row r="916" spans="1:15" hidden="1" x14ac:dyDescent="0.25">
      <c r="A916">
        <v>202002851</v>
      </c>
      <c r="B916" s="1" t="s">
        <v>38</v>
      </c>
      <c r="C916" s="1" t="s">
        <v>153</v>
      </c>
      <c r="D916" s="1" t="s">
        <v>167</v>
      </c>
      <c r="E916" s="1" t="s">
        <v>169</v>
      </c>
      <c r="F916" s="1" t="s">
        <v>170</v>
      </c>
      <c r="G916">
        <v>2174</v>
      </c>
      <c r="H916">
        <v>8</v>
      </c>
      <c r="I916">
        <v>329085.18</v>
      </c>
      <c r="J916">
        <v>2632681.44</v>
      </c>
      <c r="K916" s="1" t="s">
        <v>669</v>
      </c>
      <c r="L916">
        <v>16</v>
      </c>
      <c r="M916">
        <v>0</v>
      </c>
      <c r="N916">
        <v>0</v>
      </c>
      <c r="O916">
        <v>2632681.44</v>
      </c>
    </row>
    <row r="917" spans="1:15" hidden="1" x14ac:dyDescent="0.25">
      <c r="A917">
        <v>202002851</v>
      </c>
      <c r="B917" s="1" t="s">
        <v>38</v>
      </c>
      <c r="C917" s="1" t="s">
        <v>153</v>
      </c>
      <c r="D917" s="1" t="s">
        <v>167</v>
      </c>
      <c r="E917" s="1" t="s">
        <v>169</v>
      </c>
      <c r="F917" s="1" t="s">
        <v>170</v>
      </c>
      <c r="G917">
        <v>2178</v>
      </c>
      <c r="H917">
        <v>16</v>
      </c>
      <c r="I917">
        <v>493644.25</v>
      </c>
      <c r="J917">
        <v>7898308</v>
      </c>
      <c r="K917" s="1" t="s">
        <v>670</v>
      </c>
      <c r="L917">
        <v>16</v>
      </c>
      <c r="M917">
        <v>0</v>
      </c>
      <c r="N917">
        <v>0</v>
      </c>
      <c r="O917">
        <v>7898308</v>
      </c>
    </row>
    <row r="918" spans="1:15" hidden="1" x14ac:dyDescent="0.25">
      <c r="A918">
        <v>202002851</v>
      </c>
      <c r="B918" s="1" t="s">
        <v>38</v>
      </c>
      <c r="C918" s="1" t="s">
        <v>153</v>
      </c>
      <c r="D918" s="1" t="s">
        <v>167</v>
      </c>
      <c r="E918" s="1" t="s">
        <v>169</v>
      </c>
      <c r="F918" s="1" t="s">
        <v>170</v>
      </c>
      <c r="G918">
        <v>1065</v>
      </c>
      <c r="H918">
        <v>24</v>
      </c>
      <c r="I918">
        <v>586643.87</v>
      </c>
      <c r="J918">
        <v>14079452.880000001</v>
      </c>
      <c r="K918" s="1" t="s">
        <v>419</v>
      </c>
      <c r="L918">
        <v>16</v>
      </c>
      <c r="M918">
        <v>0</v>
      </c>
      <c r="N918">
        <v>0</v>
      </c>
      <c r="O918">
        <v>14079452.880000001</v>
      </c>
    </row>
    <row r="919" spans="1:15" hidden="1" x14ac:dyDescent="0.25">
      <c r="A919">
        <v>202002851</v>
      </c>
      <c r="B919" s="1" t="s">
        <v>38</v>
      </c>
      <c r="C919" s="1" t="s">
        <v>153</v>
      </c>
      <c r="D919" s="1" t="s">
        <v>167</v>
      </c>
      <c r="E919" s="1" t="s">
        <v>169</v>
      </c>
      <c r="F919" s="1" t="s">
        <v>170</v>
      </c>
      <c r="G919">
        <v>1070</v>
      </c>
      <c r="H919">
        <v>24</v>
      </c>
      <c r="I919">
        <v>532103.07999999996</v>
      </c>
      <c r="J919">
        <v>12770473.92</v>
      </c>
      <c r="K919" s="1" t="s">
        <v>418</v>
      </c>
      <c r="L919">
        <v>16</v>
      </c>
      <c r="M919">
        <v>0</v>
      </c>
      <c r="N919">
        <v>0</v>
      </c>
      <c r="O919">
        <v>12770473.92</v>
      </c>
    </row>
    <row r="920" spans="1:15" hidden="1" x14ac:dyDescent="0.25">
      <c r="A920">
        <v>202002851</v>
      </c>
      <c r="B920" s="1" t="s">
        <v>38</v>
      </c>
      <c r="C920" s="1" t="s">
        <v>153</v>
      </c>
      <c r="D920" s="1" t="s">
        <v>167</v>
      </c>
      <c r="E920" s="1" t="s">
        <v>169</v>
      </c>
      <c r="F920" s="1" t="s">
        <v>170</v>
      </c>
      <c r="G920">
        <v>10251</v>
      </c>
      <c r="H920">
        <v>36</v>
      </c>
      <c r="I920">
        <v>0</v>
      </c>
      <c r="J920">
        <v>0</v>
      </c>
      <c r="K920" s="1" t="s">
        <v>671</v>
      </c>
      <c r="L920">
        <v>0</v>
      </c>
      <c r="M920">
        <v>0</v>
      </c>
      <c r="N920">
        <v>0</v>
      </c>
      <c r="O920">
        <v>0</v>
      </c>
    </row>
    <row r="921" spans="1:15" hidden="1" x14ac:dyDescent="0.25">
      <c r="A921">
        <v>202002851</v>
      </c>
      <c r="B921" s="1" t="s">
        <v>38</v>
      </c>
      <c r="C921" s="1" t="s">
        <v>153</v>
      </c>
      <c r="D921" s="1" t="s">
        <v>167</v>
      </c>
      <c r="E921" s="1" t="s">
        <v>169</v>
      </c>
      <c r="F921" s="1" t="s">
        <v>170</v>
      </c>
      <c r="G921">
        <v>10249</v>
      </c>
      <c r="H921">
        <v>36</v>
      </c>
      <c r="I921">
        <v>0</v>
      </c>
      <c r="J921">
        <v>0</v>
      </c>
      <c r="K921" s="1" t="s">
        <v>672</v>
      </c>
      <c r="L921">
        <v>0</v>
      </c>
      <c r="M921">
        <v>0</v>
      </c>
      <c r="N921">
        <v>0</v>
      </c>
      <c r="O921">
        <v>0</v>
      </c>
    </row>
    <row r="922" spans="1:15" hidden="1" x14ac:dyDescent="0.25">
      <c r="A922">
        <v>202002851</v>
      </c>
      <c r="B922" s="1" t="s">
        <v>38</v>
      </c>
      <c r="C922" s="1" t="s">
        <v>153</v>
      </c>
      <c r="D922" s="1" t="s">
        <v>167</v>
      </c>
      <c r="E922" s="1" t="s">
        <v>169</v>
      </c>
      <c r="F922" s="1" t="s">
        <v>170</v>
      </c>
      <c r="G922">
        <v>10250</v>
      </c>
      <c r="H922">
        <v>36</v>
      </c>
      <c r="I922">
        <v>0</v>
      </c>
      <c r="J922">
        <v>0</v>
      </c>
      <c r="K922" s="1" t="s">
        <v>673</v>
      </c>
      <c r="L922">
        <v>0</v>
      </c>
      <c r="M922">
        <v>0</v>
      </c>
      <c r="N922">
        <v>0</v>
      </c>
      <c r="O922">
        <v>0</v>
      </c>
    </row>
    <row r="923" spans="1:15" hidden="1" x14ac:dyDescent="0.25">
      <c r="A923">
        <v>202002852</v>
      </c>
      <c r="B923" s="1" t="s">
        <v>38</v>
      </c>
      <c r="C923" s="1" t="s">
        <v>154</v>
      </c>
      <c r="D923" s="1" t="s">
        <v>167</v>
      </c>
      <c r="E923" s="1" t="s">
        <v>169</v>
      </c>
      <c r="F923" s="1" t="s">
        <v>170</v>
      </c>
      <c r="G923">
        <v>333</v>
      </c>
      <c r="H923">
        <v>24</v>
      </c>
      <c r="I923">
        <v>0</v>
      </c>
      <c r="J923">
        <v>0</v>
      </c>
      <c r="K923" s="1" t="s">
        <v>623</v>
      </c>
      <c r="L923">
        <v>16</v>
      </c>
      <c r="M923">
        <v>0</v>
      </c>
      <c r="N923">
        <v>0</v>
      </c>
      <c r="O923">
        <v>0</v>
      </c>
    </row>
    <row r="924" spans="1:15" hidden="1" x14ac:dyDescent="0.25">
      <c r="A924">
        <v>202002852</v>
      </c>
      <c r="B924" s="1" t="s">
        <v>38</v>
      </c>
      <c r="C924" s="1" t="s">
        <v>154</v>
      </c>
      <c r="D924" s="1" t="s">
        <v>167</v>
      </c>
      <c r="E924" s="1" t="s">
        <v>169</v>
      </c>
      <c r="F924" s="1" t="s">
        <v>170</v>
      </c>
      <c r="G924">
        <v>21951</v>
      </c>
      <c r="H924">
        <v>20</v>
      </c>
      <c r="I924">
        <v>0</v>
      </c>
      <c r="J924">
        <v>0</v>
      </c>
      <c r="K924" s="1" t="s">
        <v>674</v>
      </c>
      <c r="L924">
        <v>16</v>
      </c>
      <c r="M924">
        <v>0</v>
      </c>
      <c r="N924">
        <v>0</v>
      </c>
      <c r="O924">
        <v>0</v>
      </c>
    </row>
    <row r="925" spans="1:15" hidden="1" x14ac:dyDescent="0.25">
      <c r="A925">
        <v>202002852</v>
      </c>
      <c r="B925" s="1" t="s">
        <v>38</v>
      </c>
      <c r="C925" s="1" t="s">
        <v>154</v>
      </c>
      <c r="D925" s="1" t="s">
        <v>167</v>
      </c>
      <c r="E925" s="1" t="s">
        <v>169</v>
      </c>
      <c r="F925" s="1" t="s">
        <v>170</v>
      </c>
      <c r="G925">
        <v>9923</v>
      </c>
      <c r="H925">
        <v>12</v>
      </c>
      <c r="I925">
        <v>0</v>
      </c>
      <c r="J925">
        <v>0</v>
      </c>
      <c r="K925" s="1" t="s">
        <v>626</v>
      </c>
      <c r="L925">
        <v>16</v>
      </c>
      <c r="M925">
        <v>0</v>
      </c>
      <c r="N925">
        <v>0</v>
      </c>
      <c r="O925">
        <v>0</v>
      </c>
    </row>
    <row r="926" spans="1:15" hidden="1" x14ac:dyDescent="0.25">
      <c r="A926">
        <v>202002852</v>
      </c>
      <c r="B926" s="1" t="s">
        <v>38</v>
      </c>
      <c r="C926" s="1" t="s">
        <v>154</v>
      </c>
      <c r="D926" s="1" t="s">
        <v>167</v>
      </c>
      <c r="E926" s="1" t="s">
        <v>169</v>
      </c>
      <c r="F926" s="1" t="s">
        <v>170</v>
      </c>
      <c r="G926">
        <v>6706</v>
      </c>
      <c r="H926">
        <v>10</v>
      </c>
      <c r="I926">
        <v>77396.61</v>
      </c>
      <c r="J926">
        <v>773966.1</v>
      </c>
      <c r="K926" s="1" t="s">
        <v>466</v>
      </c>
      <c r="L926">
        <v>16</v>
      </c>
      <c r="M926">
        <v>0</v>
      </c>
      <c r="N926">
        <v>0</v>
      </c>
      <c r="O926">
        <v>773966.1</v>
      </c>
    </row>
    <row r="927" spans="1:15" hidden="1" x14ac:dyDescent="0.25">
      <c r="A927">
        <v>202002852</v>
      </c>
      <c r="B927" s="1" t="s">
        <v>38</v>
      </c>
      <c r="C927" s="1" t="s">
        <v>154</v>
      </c>
      <c r="D927" s="1" t="s">
        <v>167</v>
      </c>
      <c r="E927" s="1" t="s">
        <v>169</v>
      </c>
      <c r="F927" s="1" t="s">
        <v>170</v>
      </c>
      <c r="G927">
        <v>10306</v>
      </c>
      <c r="H927">
        <v>6</v>
      </c>
      <c r="I927">
        <v>0</v>
      </c>
      <c r="J927">
        <v>0</v>
      </c>
      <c r="K927" s="1" t="s">
        <v>625</v>
      </c>
      <c r="L927">
        <v>16</v>
      </c>
      <c r="M927">
        <v>0</v>
      </c>
      <c r="N927">
        <v>0</v>
      </c>
      <c r="O927">
        <v>0</v>
      </c>
    </row>
    <row r="928" spans="1:15" hidden="1" x14ac:dyDescent="0.25">
      <c r="A928">
        <v>202002852</v>
      </c>
      <c r="B928" s="1" t="s">
        <v>38</v>
      </c>
      <c r="C928" s="1" t="s">
        <v>154</v>
      </c>
      <c r="D928" s="1" t="s">
        <v>167</v>
      </c>
      <c r="E928" s="1" t="s">
        <v>169</v>
      </c>
      <c r="F928" s="1" t="s">
        <v>170</v>
      </c>
      <c r="G928">
        <v>10299</v>
      </c>
      <c r="H928">
        <v>6</v>
      </c>
      <c r="I928">
        <v>0</v>
      </c>
      <c r="J928">
        <v>0</v>
      </c>
      <c r="K928" s="1" t="s">
        <v>624</v>
      </c>
      <c r="L928">
        <v>16</v>
      </c>
      <c r="M928">
        <v>0</v>
      </c>
      <c r="N928">
        <v>0</v>
      </c>
      <c r="O928">
        <v>0</v>
      </c>
    </row>
    <row r="929" spans="1:15" hidden="1" x14ac:dyDescent="0.25">
      <c r="A929">
        <v>202002852</v>
      </c>
      <c r="B929" s="1" t="s">
        <v>38</v>
      </c>
      <c r="C929" s="1" t="s">
        <v>154</v>
      </c>
      <c r="D929" s="1" t="s">
        <v>167</v>
      </c>
      <c r="E929" s="1" t="s">
        <v>169</v>
      </c>
      <c r="F929" s="1" t="s">
        <v>170</v>
      </c>
      <c r="G929">
        <v>16761</v>
      </c>
      <c r="H929">
        <v>2</v>
      </c>
      <c r="I929">
        <v>0</v>
      </c>
      <c r="J929">
        <v>0</v>
      </c>
      <c r="K929" s="1" t="s">
        <v>675</v>
      </c>
      <c r="L929">
        <v>16</v>
      </c>
      <c r="M929">
        <v>0</v>
      </c>
      <c r="N929">
        <v>0</v>
      </c>
      <c r="O929">
        <v>0</v>
      </c>
    </row>
    <row r="930" spans="1:15" hidden="1" x14ac:dyDescent="0.25">
      <c r="A930">
        <v>202002852</v>
      </c>
      <c r="B930" s="1" t="s">
        <v>38</v>
      </c>
      <c r="C930" s="1" t="s">
        <v>154</v>
      </c>
      <c r="D930" s="1" t="s">
        <v>167</v>
      </c>
      <c r="E930" s="1" t="s">
        <v>169</v>
      </c>
      <c r="F930" s="1" t="s">
        <v>170</v>
      </c>
      <c r="G930">
        <v>15351</v>
      </c>
      <c r="H930">
        <v>2</v>
      </c>
      <c r="I930">
        <v>0</v>
      </c>
      <c r="J930">
        <v>0</v>
      </c>
      <c r="K930" s="1" t="s">
        <v>676</v>
      </c>
      <c r="L930">
        <v>16</v>
      </c>
      <c r="M930">
        <v>0</v>
      </c>
      <c r="N930">
        <v>0</v>
      </c>
      <c r="O930">
        <v>0</v>
      </c>
    </row>
    <row r="931" spans="1:15" hidden="1" x14ac:dyDescent="0.25">
      <c r="A931">
        <v>202002852</v>
      </c>
      <c r="B931" s="1" t="s">
        <v>38</v>
      </c>
      <c r="C931" s="1" t="s">
        <v>154</v>
      </c>
      <c r="D931" s="1" t="s">
        <v>167</v>
      </c>
      <c r="E931" s="1" t="s">
        <v>169</v>
      </c>
      <c r="F931" s="1" t="s">
        <v>170</v>
      </c>
      <c r="G931">
        <v>11076</v>
      </c>
      <c r="H931">
        <v>24</v>
      </c>
      <c r="I931">
        <v>0</v>
      </c>
      <c r="J931">
        <v>0</v>
      </c>
      <c r="K931" s="1" t="s">
        <v>627</v>
      </c>
      <c r="L931">
        <v>0</v>
      </c>
      <c r="M931">
        <v>0</v>
      </c>
      <c r="N931">
        <v>0</v>
      </c>
      <c r="O931">
        <v>0</v>
      </c>
    </row>
    <row r="932" spans="1:15" hidden="1" x14ac:dyDescent="0.25">
      <c r="A932">
        <v>202002852</v>
      </c>
      <c r="B932" s="1" t="s">
        <v>38</v>
      </c>
      <c r="C932" s="1" t="s">
        <v>154</v>
      </c>
      <c r="D932" s="1" t="s">
        <v>167</v>
      </c>
      <c r="E932" s="1" t="s">
        <v>169</v>
      </c>
      <c r="F932" s="1" t="s">
        <v>170</v>
      </c>
      <c r="G932">
        <v>7332</v>
      </c>
      <c r="H932">
        <v>24</v>
      </c>
      <c r="I932">
        <v>0</v>
      </c>
      <c r="J932">
        <v>0</v>
      </c>
      <c r="K932" s="1" t="s">
        <v>628</v>
      </c>
      <c r="L932">
        <v>0</v>
      </c>
      <c r="M932">
        <v>0</v>
      </c>
      <c r="N932">
        <v>0</v>
      </c>
      <c r="O932">
        <v>0</v>
      </c>
    </row>
    <row r="933" spans="1:15" hidden="1" x14ac:dyDescent="0.25">
      <c r="A933">
        <v>202002853</v>
      </c>
      <c r="B933" s="1" t="s">
        <v>38</v>
      </c>
      <c r="C933" s="1" t="s">
        <v>155</v>
      </c>
      <c r="D933" s="1" t="s">
        <v>167</v>
      </c>
      <c r="E933" s="1" t="s">
        <v>169</v>
      </c>
      <c r="F933" s="1" t="s">
        <v>171</v>
      </c>
      <c r="G933">
        <v>4598</v>
      </c>
      <c r="H933">
        <v>30</v>
      </c>
      <c r="I933">
        <v>0</v>
      </c>
      <c r="J933">
        <v>0</v>
      </c>
      <c r="K933" s="1" t="s">
        <v>246</v>
      </c>
      <c r="L933">
        <v>0</v>
      </c>
      <c r="M933">
        <v>0</v>
      </c>
      <c r="N933">
        <v>0</v>
      </c>
      <c r="O933">
        <v>0</v>
      </c>
    </row>
    <row r="934" spans="1:15" hidden="1" x14ac:dyDescent="0.25">
      <c r="A934">
        <v>202002853</v>
      </c>
      <c r="B934" s="1" t="s">
        <v>38</v>
      </c>
      <c r="C934" s="1" t="s">
        <v>155</v>
      </c>
      <c r="D934" s="1" t="s">
        <v>167</v>
      </c>
      <c r="E934" s="1" t="s">
        <v>169</v>
      </c>
      <c r="F934" s="1" t="s">
        <v>171</v>
      </c>
      <c r="G934">
        <v>418</v>
      </c>
      <c r="H934">
        <v>30</v>
      </c>
      <c r="I934">
        <v>0</v>
      </c>
      <c r="J934">
        <v>0</v>
      </c>
      <c r="K934" s="1" t="s">
        <v>252</v>
      </c>
      <c r="L934">
        <v>16</v>
      </c>
      <c r="M934">
        <v>0</v>
      </c>
      <c r="N934">
        <v>0</v>
      </c>
      <c r="O934">
        <v>0</v>
      </c>
    </row>
    <row r="935" spans="1:15" hidden="1" x14ac:dyDescent="0.25">
      <c r="A935">
        <v>202002854</v>
      </c>
      <c r="B935" s="1" t="s">
        <v>39</v>
      </c>
      <c r="C935" s="1" t="s">
        <v>156</v>
      </c>
      <c r="D935" s="1" t="s">
        <v>167</v>
      </c>
      <c r="E935" s="1" t="s">
        <v>169</v>
      </c>
      <c r="F935" s="1" t="s">
        <v>171</v>
      </c>
      <c r="G935">
        <v>4598</v>
      </c>
      <c r="H935">
        <v>30</v>
      </c>
      <c r="I935">
        <v>0</v>
      </c>
      <c r="J935">
        <v>0</v>
      </c>
      <c r="K935" s="1" t="s">
        <v>246</v>
      </c>
      <c r="L935">
        <v>0</v>
      </c>
      <c r="M935">
        <v>0</v>
      </c>
      <c r="N935">
        <v>0</v>
      </c>
      <c r="O935">
        <v>0</v>
      </c>
    </row>
    <row r="936" spans="1:15" hidden="1" x14ac:dyDescent="0.25">
      <c r="A936">
        <v>202002854</v>
      </c>
      <c r="B936" s="1" t="s">
        <v>39</v>
      </c>
      <c r="C936" s="1" t="s">
        <v>156</v>
      </c>
      <c r="D936" s="1" t="s">
        <v>167</v>
      </c>
      <c r="E936" s="1" t="s">
        <v>169</v>
      </c>
      <c r="F936" s="1" t="s">
        <v>171</v>
      </c>
      <c r="G936">
        <v>13677</v>
      </c>
      <c r="H936">
        <v>14</v>
      </c>
      <c r="I936">
        <v>3.9</v>
      </c>
      <c r="J936">
        <v>54.6</v>
      </c>
      <c r="K936" s="1" t="s">
        <v>249</v>
      </c>
      <c r="L936">
        <v>16</v>
      </c>
      <c r="M936">
        <v>0</v>
      </c>
      <c r="N936">
        <v>0</v>
      </c>
      <c r="O936">
        <v>54.6</v>
      </c>
    </row>
    <row r="937" spans="1:15" hidden="1" x14ac:dyDescent="0.25">
      <c r="A937">
        <v>202002854</v>
      </c>
      <c r="B937" s="1" t="s">
        <v>39</v>
      </c>
      <c r="C937" s="1" t="s">
        <v>156</v>
      </c>
      <c r="D937" s="1" t="s">
        <v>167</v>
      </c>
      <c r="E937" s="1" t="s">
        <v>169</v>
      </c>
      <c r="F937" s="1" t="s">
        <v>171</v>
      </c>
      <c r="G937">
        <v>4389</v>
      </c>
      <c r="H937">
        <v>20</v>
      </c>
      <c r="I937">
        <v>5.83</v>
      </c>
      <c r="J937">
        <v>116.6</v>
      </c>
      <c r="K937" s="1" t="s">
        <v>250</v>
      </c>
      <c r="L937">
        <v>16</v>
      </c>
      <c r="M937">
        <v>0</v>
      </c>
      <c r="N937">
        <v>0</v>
      </c>
      <c r="O937">
        <v>116.6</v>
      </c>
    </row>
    <row r="938" spans="1:15" hidden="1" x14ac:dyDescent="0.25">
      <c r="A938">
        <v>202002854</v>
      </c>
      <c r="B938" s="1" t="s">
        <v>39</v>
      </c>
      <c r="C938" s="1" t="s">
        <v>156</v>
      </c>
      <c r="D938" s="1" t="s">
        <v>167</v>
      </c>
      <c r="E938" s="1" t="s">
        <v>169</v>
      </c>
      <c r="F938" s="1" t="s">
        <v>171</v>
      </c>
      <c r="G938">
        <v>418</v>
      </c>
      <c r="H938">
        <v>50</v>
      </c>
      <c r="I938">
        <v>0</v>
      </c>
      <c r="J938">
        <v>0</v>
      </c>
      <c r="K938" s="1" t="s">
        <v>252</v>
      </c>
      <c r="L938">
        <v>16</v>
      </c>
      <c r="M938">
        <v>0</v>
      </c>
      <c r="N938">
        <v>0</v>
      </c>
      <c r="O938">
        <v>0</v>
      </c>
    </row>
    <row r="939" spans="1:15" hidden="1" x14ac:dyDescent="0.25">
      <c r="A939">
        <v>202002855</v>
      </c>
      <c r="B939" s="1" t="s">
        <v>39</v>
      </c>
      <c r="C939" s="1" t="s">
        <v>157</v>
      </c>
      <c r="D939" s="1" t="s">
        <v>167</v>
      </c>
      <c r="E939" s="1" t="s">
        <v>169</v>
      </c>
      <c r="F939" s="1" t="s">
        <v>170</v>
      </c>
      <c r="G939">
        <v>13381</v>
      </c>
      <c r="H939">
        <v>180</v>
      </c>
      <c r="I939">
        <v>0</v>
      </c>
      <c r="J939">
        <v>0</v>
      </c>
      <c r="K939" s="1" t="s">
        <v>176</v>
      </c>
      <c r="L939">
        <v>0</v>
      </c>
      <c r="M939">
        <v>0</v>
      </c>
      <c r="N939">
        <v>0</v>
      </c>
      <c r="O939">
        <v>0</v>
      </c>
    </row>
    <row r="940" spans="1:15" hidden="1" x14ac:dyDescent="0.25">
      <c r="A940">
        <v>202002856</v>
      </c>
      <c r="B940" s="1" t="s">
        <v>39</v>
      </c>
      <c r="C940" s="1" t="s">
        <v>158</v>
      </c>
      <c r="D940" s="1" t="s">
        <v>167</v>
      </c>
      <c r="E940" s="1" t="s">
        <v>169</v>
      </c>
      <c r="F940" s="1" t="s">
        <v>171</v>
      </c>
      <c r="G940">
        <v>4911</v>
      </c>
      <c r="H940">
        <v>100</v>
      </c>
      <c r="I940">
        <v>53855.78</v>
      </c>
      <c r="J940">
        <v>5385578</v>
      </c>
      <c r="K940" s="1" t="s">
        <v>469</v>
      </c>
      <c r="L940">
        <v>0</v>
      </c>
      <c r="M940">
        <v>0</v>
      </c>
      <c r="N940">
        <v>0</v>
      </c>
      <c r="O940">
        <v>5385578</v>
      </c>
    </row>
    <row r="941" spans="1:15" hidden="1" x14ac:dyDescent="0.25">
      <c r="A941">
        <v>202002856</v>
      </c>
      <c r="B941" s="1" t="s">
        <v>39</v>
      </c>
      <c r="C941" s="1" t="s">
        <v>158</v>
      </c>
      <c r="D941" s="1" t="s">
        <v>167</v>
      </c>
      <c r="E941" s="1" t="s">
        <v>169</v>
      </c>
      <c r="F941" s="1" t="s">
        <v>171</v>
      </c>
      <c r="G941">
        <v>4912</v>
      </c>
      <c r="H941">
        <v>120</v>
      </c>
      <c r="I941">
        <v>26927.86</v>
      </c>
      <c r="J941">
        <v>3231343.2</v>
      </c>
      <c r="K941" s="1" t="s">
        <v>278</v>
      </c>
      <c r="L941">
        <v>0</v>
      </c>
      <c r="M941">
        <v>0</v>
      </c>
      <c r="N941">
        <v>0</v>
      </c>
      <c r="O941">
        <v>3231343.2</v>
      </c>
    </row>
    <row r="942" spans="1:15" hidden="1" x14ac:dyDescent="0.25">
      <c r="A942">
        <v>202002856</v>
      </c>
      <c r="B942" s="1" t="s">
        <v>39</v>
      </c>
      <c r="C942" s="1" t="s">
        <v>158</v>
      </c>
      <c r="D942" s="1" t="s">
        <v>167</v>
      </c>
      <c r="E942" s="1" t="s">
        <v>169</v>
      </c>
      <c r="F942" s="1" t="s">
        <v>171</v>
      </c>
      <c r="G942">
        <v>4914</v>
      </c>
      <c r="H942">
        <v>100</v>
      </c>
      <c r="I942">
        <v>45777.39</v>
      </c>
      <c r="J942">
        <v>4577739</v>
      </c>
      <c r="K942" s="1" t="s">
        <v>470</v>
      </c>
      <c r="L942">
        <v>0</v>
      </c>
      <c r="M942">
        <v>0</v>
      </c>
      <c r="N942">
        <v>0</v>
      </c>
      <c r="O942">
        <v>4577739</v>
      </c>
    </row>
    <row r="943" spans="1:15" hidden="1" x14ac:dyDescent="0.25">
      <c r="A943">
        <v>202002856</v>
      </c>
      <c r="B943" s="1" t="s">
        <v>39</v>
      </c>
      <c r="C943" s="1" t="s">
        <v>158</v>
      </c>
      <c r="D943" s="1" t="s">
        <v>167</v>
      </c>
      <c r="E943" s="1" t="s">
        <v>169</v>
      </c>
      <c r="F943" s="1" t="s">
        <v>171</v>
      </c>
      <c r="G943">
        <v>4915</v>
      </c>
      <c r="H943">
        <v>120</v>
      </c>
      <c r="I943">
        <v>22888.74</v>
      </c>
      <c r="J943">
        <v>2746648.8</v>
      </c>
      <c r="K943" s="1" t="s">
        <v>471</v>
      </c>
      <c r="L943">
        <v>0</v>
      </c>
      <c r="M943">
        <v>0</v>
      </c>
      <c r="N943">
        <v>0</v>
      </c>
      <c r="O943">
        <v>2746648.8</v>
      </c>
    </row>
    <row r="944" spans="1:15" hidden="1" x14ac:dyDescent="0.25">
      <c r="A944">
        <v>202002856</v>
      </c>
      <c r="B944" s="1" t="s">
        <v>39</v>
      </c>
      <c r="C944" s="1" t="s">
        <v>158</v>
      </c>
      <c r="D944" s="1" t="s">
        <v>167</v>
      </c>
      <c r="E944" s="1" t="s">
        <v>169</v>
      </c>
      <c r="F944" s="1" t="s">
        <v>171</v>
      </c>
      <c r="G944">
        <v>12702</v>
      </c>
      <c r="H944">
        <v>100</v>
      </c>
      <c r="I944">
        <v>0</v>
      </c>
      <c r="J944">
        <v>0</v>
      </c>
      <c r="K944" s="1" t="s">
        <v>276</v>
      </c>
      <c r="L944">
        <v>0</v>
      </c>
      <c r="M944">
        <v>0</v>
      </c>
      <c r="N944">
        <v>0</v>
      </c>
      <c r="O944">
        <v>0</v>
      </c>
    </row>
    <row r="945" spans="1:15" hidden="1" x14ac:dyDescent="0.25">
      <c r="A945">
        <v>202002856</v>
      </c>
      <c r="B945" s="1" t="s">
        <v>39</v>
      </c>
      <c r="C945" s="1" t="s">
        <v>158</v>
      </c>
      <c r="D945" s="1" t="s">
        <v>167</v>
      </c>
      <c r="E945" s="1" t="s">
        <v>169</v>
      </c>
      <c r="F945" s="1" t="s">
        <v>171</v>
      </c>
      <c r="G945">
        <v>12851</v>
      </c>
      <c r="H945">
        <v>100</v>
      </c>
      <c r="I945">
        <v>0</v>
      </c>
      <c r="J945">
        <v>0</v>
      </c>
      <c r="K945" s="1" t="s">
        <v>277</v>
      </c>
      <c r="L945">
        <v>0</v>
      </c>
      <c r="M945">
        <v>0</v>
      </c>
      <c r="N945">
        <v>0</v>
      </c>
      <c r="O945">
        <v>0</v>
      </c>
    </row>
    <row r="946" spans="1:15" hidden="1" x14ac:dyDescent="0.25">
      <c r="A946">
        <v>202002857</v>
      </c>
      <c r="B946" s="1" t="s">
        <v>40</v>
      </c>
      <c r="C946" s="1" t="s">
        <v>159</v>
      </c>
      <c r="D946" s="1" t="s">
        <v>167</v>
      </c>
      <c r="E946" s="1" t="s">
        <v>169</v>
      </c>
      <c r="F946" s="1" t="s">
        <v>173</v>
      </c>
      <c r="G946">
        <v>916</v>
      </c>
      <c r="H946">
        <v>6</v>
      </c>
      <c r="I946">
        <v>333490.25</v>
      </c>
      <c r="J946">
        <v>2000941.5</v>
      </c>
      <c r="K946" s="1" t="s">
        <v>677</v>
      </c>
      <c r="L946">
        <v>16</v>
      </c>
      <c r="M946">
        <v>0</v>
      </c>
      <c r="N946">
        <v>0</v>
      </c>
      <c r="O946">
        <v>2000941.5</v>
      </c>
    </row>
    <row r="947" spans="1:15" hidden="1" x14ac:dyDescent="0.25">
      <c r="A947">
        <v>202002857</v>
      </c>
      <c r="B947" s="1" t="s">
        <v>40</v>
      </c>
      <c r="C947" s="1" t="s">
        <v>159</v>
      </c>
      <c r="D947" s="1" t="s">
        <v>167</v>
      </c>
      <c r="E947" s="1" t="s">
        <v>169</v>
      </c>
      <c r="F947" s="1" t="s">
        <v>173</v>
      </c>
      <c r="G947">
        <v>1532</v>
      </c>
      <c r="H947">
        <v>6</v>
      </c>
      <c r="I947">
        <v>568553.30000000005</v>
      </c>
      <c r="J947">
        <v>3411319.8</v>
      </c>
      <c r="K947" s="1" t="s">
        <v>678</v>
      </c>
      <c r="L947">
        <v>16</v>
      </c>
      <c r="M947">
        <v>0</v>
      </c>
      <c r="N947">
        <v>0</v>
      </c>
      <c r="O947">
        <v>3411319.8</v>
      </c>
    </row>
    <row r="948" spans="1:15" hidden="1" x14ac:dyDescent="0.25">
      <c r="A948">
        <v>202002857</v>
      </c>
      <c r="B948" s="1" t="s">
        <v>40</v>
      </c>
      <c r="C948" s="1" t="s">
        <v>159</v>
      </c>
      <c r="D948" s="1" t="s">
        <v>167</v>
      </c>
      <c r="E948" s="1" t="s">
        <v>169</v>
      </c>
      <c r="F948" s="1" t="s">
        <v>173</v>
      </c>
      <c r="G948">
        <v>1629</v>
      </c>
      <c r="H948">
        <v>12</v>
      </c>
      <c r="I948">
        <v>161654.47</v>
      </c>
      <c r="J948">
        <v>1939853.64</v>
      </c>
      <c r="K948" s="1" t="s">
        <v>679</v>
      </c>
      <c r="L948">
        <v>16</v>
      </c>
      <c r="M948">
        <v>0</v>
      </c>
      <c r="N948">
        <v>0</v>
      </c>
      <c r="O948">
        <v>1939853.64</v>
      </c>
    </row>
    <row r="949" spans="1:15" hidden="1" x14ac:dyDescent="0.25">
      <c r="A949">
        <v>202002859</v>
      </c>
      <c r="B949" s="1" t="s">
        <v>41</v>
      </c>
      <c r="C949" s="1" t="s">
        <v>160</v>
      </c>
      <c r="D949" s="1" t="s">
        <v>167</v>
      </c>
      <c r="E949" s="1" t="s">
        <v>169</v>
      </c>
      <c r="F949" s="1" t="s">
        <v>171</v>
      </c>
      <c r="G949">
        <v>418</v>
      </c>
      <c r="H949">
        <v>50</v>
      </c>
      <c r="I949">
        <v>0</v>
      </c>
      <c r="J949">
        <v>0</v>
      </c>
      <c r="K949" s="1" t="s">
        <v>252</v>
      </c>
      <c r="L949">
        <v>16</v>
      </c>
      <c r="M949">
        <v>0</v>
      </c>
      <c r="N949">
        <v>0</v>
      </c>
      <c r="O949">
        <v>0</v>
      </c>
    </row>
    <row r="950" spans="1:15" hidden="1" x14ac:dyDescent="0.25">
      <c r="A950">
        <v>202002859</v>
      </c>
      <c r="B950" s="1" t="s">
        <v>41</v>
      </c>
      <c r="C950" s="1" t="s">
        <v>160</v>
      </c>
      <c r="D950" s="1" t="s">
        <v>167</v>
      </c>
      <c r="E950" s="1" t="s">
        <v>169</v>
      </c>
      <c r="F950" s="1" t="s">
        <v>171</v>
      </c>
      <c r="G950">
        <v>4781</v>
      </c>
      <c r="H950">
        <v>50</v>
      </c>
      <c r="I950">
        <v>0</v>
      </c>
      <c r="J950">
        <v>0</v>
      </c>
      <c r="K950" s="1" t="s">
        <v>247</v>
      </c>
      <c r="L950">
        <v>16</v>
      </c>
      <c r="M950">
        <v>0</v>
      </c>
      <c r="N950">
        <v>0</v>
      </c>
      <c r="O950">
        <v>0</v>
      </c>
    </row>
    <row r="951" spans="1:15" hidden="1" x14ac:dyDescent="0.25">
      <c r="A951">
        <v>202002860</v>
      </c>
      <c r="B951" s="1" t="s">
        <v>41</v>
      </c>
      <c r="C951" s="1" t="s">
        <v>161</v>
      </c>
      <c r="D951" s="1" t="s">
        <v>167</v>
      </c>
      <c r="E951" s="1" t="s">
        <v>169</v>
      </c>
      <c r="F951" s="1" t="s">
        <v>170</v>
      </c>
      <c r="G951">
        <v>7334</v>
      </c>
      <c r="H951">
        <v>24</v>
      </c>
      <c r="I951">
        <v>0.66</v>
      </c>
      <c r="J951">
        <v>15.84</v>
      </c>
      <c r="K951" s="1" t="s">
        <v>680</v>
      </c>
      <c r="L951">
        <v>0</v>
      </c>
      <c r="M951">
        <v>0</v>
      </c>
      <c r="N951">
        <v>0</v>
      </c>
      <c r="O951">
        <v>15.84</v>
      </c>
    </row>
    <row r="952" spans="1:15" hidden="1" x14ac:dyDescent="0.25">
      <c r="A952">
        <v>202002860</v>
      </c>
      <c r="B952" s="1" t="s">
        <v>41</v>
      </c>
      <c r="C952" s="1" t="s">
        <v>161</v>
      </c>
      <c r="D952" s="1" t="s">
        <v>167</v>
      </c>
      <c r="E952" s="1" t="s">
        <v>169</v>
      </c>
      <c r="F952" s="1" t="s">
        <v>170</v>
      </c>
      <c r="G952">
        <v>9098</v>
      </c>
      <c r="H952">
        <v>24</v>
      </c>
      <c r="I952">
        <v>79092</v>
      </c>
      <c r="J952">
        <v>1898208</v>
      </c>
      <c r="K952" s="1" t="s">
        <v>490</v>
      </c>
      <c r="L952">
        <v>0</v>
      </c>
      <c r="M952">
        <v>0</v>
      </c>
      <c r="N952">
        <v>0</v>
      </c>
      <c r="O952">
        <v>1898208</v>
      </c>
    </row>
    <row r="953" spans="1:15" hidden="1" x14ac:dyDescent="0.25">
      <c r="A953">
        <v>202002860</v>
      </c>
      <c r="B953" s="1" t="s">
        <v>41</v>
      </c>
      <c r="C953" s="1" t="s">
        <v>161</v>
      </c>
      <c r="D953" s="1" t="s">
        <v>167</v>
      </c>
      <c r="E953" s="1" t="s">
        <v>169</v>
      </c>
      <c r="F953" s="1" t="s">
        <v>170</v>
      </c>
      <c r="G953">
        <v>9260</v>
      </c>
      <c r="H953">
        <v>24</v>
      </c>
      <c r="I953">
        <v>214245.22</v>
      </c>
      <c r="J953">
        <v>5141885.28</v>
      </c>
      <c r="K953" s="1" t="s">
        <v>681</v>
      </c>
      <c r="L953">
        <v>16</v>
      </c>
      <c r="M953">
        <v>0</v>
      </c>
      <c r="N953">
        <v>0</v>
      </c>
      <c r="O953">
        <v>5141885.28</v>
      </c>
    </row>
    <row r="954" spans="1:15" hidden="1" x14ac:dyDescent="0.25">
      <c r="A954">
        <v>202002860</v>
      </c>
      <c r="B954" s="1" t="s">
        <v>41</v>
      </c>
      <c r="C954" s="1" t="s">
        <v>161</v>
      </c>
      <c r="D954" s="1" t="s">
        <v>167</v>
      </c>
      <c r="E954" s="1" t="s">
        <v>169</v>
      </c>
      <c r="F954" s="1" t="s">
        <v>170</v>
      </c>
      <c r="G954">
        <v>1852</v>
      </c>
      <c r="H954">
        <v>82.6</v>
      </c>
      <c r="I954">
        <v>0</v>
      </c>
      <c r="J954">
        <v>0</v>
      </c>
      <c r="K954" s="1" t="s">
        <v>187</v>
      </c>
      <c r="L954">
        <v>0</v>
      </c>
      <c r="M954">
        <v>0</v>
      </c>
      <c r="N954">
        <v>0</v>
      </c>
      <c r="O954">
        <v>0</v>
      </c>
    </row>
    <row r="955" spans="1:15" hidden="1" x14ac:dyDescent="0.25">
      <c r="A955">
        <v>202002860</v>
      </c>
      <c r="B955" s="1" t="s">
        <v>41</v>
      </c>
      <c r="C955" s="1" t="s">
        <v>161</v>
      </c>
      <c r="D955" s="1" t="s">
        <v>167</v>
      </c>
      <c r="E955" s="1" t="s">
        <v>169</v>
      </c>
      <c r="F955" s="1" t="s">
        <v>170</v>
      </c>
      <c r="G955">
        <v>2025</v>
      </c>
      <c r="H955">
        <v>48.8</v>
      </c>
      <c r="I955">
        <v>304.2</v>
      </c>
      <c r="J955">
        <v>14844.96</v>
      </c>
      <c r="K955" s="1" t="s">
        <v>392</v>
      </c>
      <c r="L955">
        <v>16</v>
      </c>
      <c r="M955">
        <v>0</v>
      </c>
      <c r="N955">
        <v>0</v>
      </c>
      <c r="O955">
        <v>14844.96</v>
      </c>
    </row>
    <row r="956" spans="1:15" hidden="1" x14ac:dyDescent="0.25">
      <c r="A956">
        <v>202002860</v>
      </c>
      <c r="B956" s="1" t="s">
        <v>41</v>
      </c>
      <c r="C956" s="1" t="s">
        <v>161</v>
      </c>
      <c r="D956" s="1" t="s">
        <v>167</v>
      </c>
      <c r="E956" s="1" t="s">
        <v>169</v>
      </c>
      <c r="F956" s="1" t="s">
        <v>170</v>
      </c>
      <c r="G956">
        <v>1850</v>
      </c>
      <c r="H956">
        <v>17</v>
      </c>
      <c r="I956">
        <v>0</v>
      </c>
      <c r="J956">
        <v>0</v>
      </c>
      <c r="K956" s="1" t="s">
        <v>195</v>
      </c>
      <c r="L956">
        <v>0</v>
      </c>
      <c r="M956">
        <v>0</v>
      </c>
      <c r="N956">
        <v>0</v>
      </c>
      <c r="O956">
        <v>0</v>
      </c>
    </row>
    <row r="957" spans="1:15" hidden="1" x14ac:dyDescent="0.25">
      <c r="A957">
        <v>202002860</v>
      </c>
      <c r="B957" s="1" t="s">
        <v>41</v>
      </c>
      <c r="C957" s="1" t="s">
        <v>161</v>
      </c>
      <c r="D957" s="1" t="s">
        <v>167</v>
      </c>
      <c r="E957" s="1" t="s">
        <v>169</v>
      </c>
      <c r="F957" s="1" t="s">
        <v>170</v>
      </c>
      <c r="G957">
        <v>1887</v>
      </c>
      <c r="H957">
        <v>14.4</v>
      </c>
      <c r="I957">
        <v>522434.96</v>
      </c>
      <c r="J957">
        <v>7523063.4239999996</v>
      </c>
      <c r="K957" s="1" t="s">
        <v>192</v>
      </c>
      <c r="L957">
        <v>0</v>
      </c>
      <c r="M957">
        <v>0</v>
      </c>
      <c r="N957">
        <v>0</v>
      </c>
      <c r="O957">
        <v>7523063.4239999996</v>
      </c>
    </row>
    <row r="958" spans="1:15" hidden="1" x14ac:dyDescent="0.25">
      <c r="A958">
        <v>202002860</v>
      </c>
      <c r="B958" s="1" t="s">
        <v>41</v>
      </c>
      <c r="C958" s="1" t="s">
        <v>161</v>
      </c>
      <c r="D958" s="1" t="s">
        <v>167</v>
      </c>
      <c r="E958" s="1" t="s">
        <v>169</v>
      </c>
      <c r="F958" s="1" t="s">
        <v>170</v>
      </c>
      <c r="G958">
        <v>1947</v>
      </c>
      <c r="H958">
        <v>28.8</v>
      </c>
      <c r="I958">
        <v>522434.96</v>
      </c>
      <c r="J958">
        <v>15046126.847999999</v>
      </c>
      <c r="K958" s="1" t="s">
        <v>191</v>
      </c>
      <c r="L958">
        <v>0</v>
      </c>
      <c r="M958">
        <v>0</v>
      </c>
      <c r="N958">
        <v>0</v>
      </c>
      <c r="O958">
        <v>15046126.847999999</v>
      </c>
    </row>
    <row r="959" spans="1:15" hidden="1" x14ac:dyDescent="0.25">
      <c r="A959">
        <v>202002860</v>
      </c>
      <c r="B959" s="1" t="s">
        <v>41</v>
      </c>
      <c r="C959" s="1" t="s">
        <v>161</v>
      </c>
      <c r="D959" s="1" t="s">
        <v>167</v>
      </c>
      <c r="E959" s="1" t="s">
        <v>169</v>
      </c>
      <c r="F959" s="1" t="s">
        <v>170</v>
      </c>
      <c r="G959">
        <v>5149</v>
      </c>
      <c r="H959">
        <v>21.4</v>
      </c>
      <c r="I959">
        <v>746614.54</v>
      </c>
      <c r="J959">
        <v>15977551.155999999</v>
      </c>
      <c r="K959" s="1" t="s">
        <v>189</v>
      </c>
      <c r="L959">
        <v>0</v>
      </c>
      <c r="M959">
        <v>0</v>
      </c>
      <c r="N959">
        <v>0</v>
      </c>
      <c r="O959">
        <v>15977551.155999999</v>
      </c>
    </row>
    <row r="960" spans="1:15" hidden="1" x14ac:dyDescent="0.25">
      <c r="A960">
        <v>202002860</v>
      </c>
      <c r="B960" s="1" t="s">
        <v>41</v>
      </c>
      <c r="C960" s="1" t="s">
        <v>161</v>
      </c>
      <c r="D960" s="1" t="s">
        <v>167</v>
      </c>
      <c r="E960" s="1" t="s">
        <v>169</v>
      </c>
      <c r="F960" s="1" t="s">
        <v>170</v>
      </c>
      <c r="G960">
        <v>1987</v>
      </c>
      <c r="H960">
        <v>22</v>
      </c>
      <c r="I960">
        <v>0</v>
      </c>
      <c r="J960">
        <v>0</v>
      </c>
      <c r="K960" s="1" t="s">
        <v>193</v>
      </c>
      <c r="L960">
        <v>0</v>
      </c>
      <c r="M960">
        <v>0</v>
      </c>
      <c r="N960">
        <v>0</v>
      </c>
      <c r="O960">
        <v>0</v>
      </c>
    </row>
    <row r="961" spans="1:15" hidden="1" x14ac:dyDescent="0.25">
      <c r="A961">
        <v>202002860</v>
      </c>
      <c r="B961" s="1" t="s">
        <v>41</v>
      </c>
      <c r="C961" s="1" t="s">
        <v>161</v>
      </c>
      <c r="D961" s="1" t="s">
        <v>167</v>
      </c>
      <c r="E961" s="1" t="s">
        <v>169</v>
      </c>
      <c r="F961" s="1" t="s">
        <v>170</v>
      </c>
      <c r="G961">
        <v>88</v>
      </c>
      <c r="H961">
        <v>12.2</v>
      </c>
      <c r="I961">
        <v>1598.98</v>
      </c>
      <c r="J961">
        <v>19507.556</v>
      </c>
      <c r="K961" s="1" t="s">
        <v>662</v>
      </c>
      <c r="L961">
        <v>0</v>
      </c>
      <c r="M961">
        <v>0</v>
      </c>
      <c r="N961">
        <v>0</v>
      </c>
      <c r="O961">
        <v>19507.556</v>
      </c>
    </row>
    <row r="962" spans="1:15" hidden="1" x14ac:dyDescent="0.25">
      <c r="A962">
        <v>202002860</v>
      </c>
      <c r="B962" s="1" t="s">
        <v>41</v>
      </c>
      <c r="C962" s="1" t="s">
        <v>161</v>
      </c>
      <c r="D962" s="1" t="s">
        <v>167</v>
      </c>
      <c r="E962" s="1" t="s">
        <v>169</v>
      </c>
      <c r="F962" s="1" t="s">
        <v>170</v>
      </c>
      <c r="G962">
        <v>1786</v>
      </c>
      <c r="H962">
        <v>294.60000000000002</v>
      </c>
      <c r="I962">
        <v>17.239999999999998</v>
      </c>
      <c r="J962">
        <v>5078.9040000000005</v>
      </c>
      <c r="K962" s="1" t="s">
        <v>201</v>
      </c>
      <c r="L962">
        <v>0</v>
      </c>
      <c r="M962">
        <v>0</v>
      </c>
      <c r="N962">
        <v>0</v>
      </c>
      <c r="O962">
        <v>5078.9040000000005</v>
      </c>
    </row>
    <row r="963" spans="1:15" hidden="1" x14ac:dyDescent="0.25">
      <c r="A963">
        <v>202002861</v>
      </c>
      <c r="B963" s="1" t="s">
        <v>41</v>
      </c>
      <c r="C963" s="1" t="s">
        <v>162</v>
      </c>
      <c r="D963" s="1" t="s">
        <v>167</v>
      </c>
      <c r="E963" s="1" t="s">
        <v>169</v>
      </c>
      <c r="F963" s="1" t="s">
        <v>170</v>
      </c>
      <c r="G963">
        <v>22508</v>
      </c>
      <c r="H963">
        <v>40</v>
      </c>
      <c r="I963">
        <v>0</v>
      </c>
      <c r="J963">
        <v>0</v>
      </c>
      <c r="K963" s="1" t="s">
        <v>225</v>
      </c>
      <c r="L963">
        <v>0</v>
      </c>
      <c r="M963">
        <v>0</v>
      </c>
      <c r="N963">
        <v>0</v>
      </c>
      <c r="O963">
        <v>0</v>
      </c>
    </row>
    <row r="964" spans="1:15" hidden="1" x14ac:dyDescent="0.25">
      <c r="A964">
        <v>202002861</v>
      </c>
      <c r="B964" s="1" t="s">
        <v>41</v>
      </c>
      <c r="C964" s="1" t="s">
        <v>162</v>
      </c>
      <c r="D964" s="1" t="s">
        <v>167</v>
      </c>
      <c r="E964" s="1" t="s">
        <v>169</v>
      </c>
      <c r="F964" s="1" t="s">
        <v>170</v>
      </c>
      <c r="G964">
        <v>20899</v>
      </c>
      <c r="H964">
        <v>20</v>
      </c>
      <c r="I964">
        <v>0</v>
      </c>
      <c r="J964">
        <v>0</v>
      </c>
      <c r="K964" s="1" t="s">
        <v>682</v>
      </c>
      <c r="L964">
        <v>0</v>
      </c>
      <c r="M964">
        <v>0</v>
      </c>
      <c r="N964">
        <v>0</v>
      </c>
      <c r="O964">
        <v>0</v>
      </c>
    </row>
    <row r="965" spans="1:15" hidden="1" x14ac:dyDescent="0.25">
      <c r="A965">
        <v>202002861</v>
      </c>
      <c r="B965" s="1" t="s">
        <v>41</v>
      </c>
      <c r="C965" s="1" t="s">
        <v>162</v>
      </c>
      <c r="D965" s="1" t="s">
        <v>167</v>
      </c>
      <c r="E965" s="1" t="s">
        <v>169</v>
      </c>
      <c r="F965" s="1" t="s">
        <v>170</v>
      </c>
      <c r="G965">
        <v>5987</v>
      </c>
      <c r="H965">
        <v>24</v>
      </c>
      <c r="I965">
        <v>133087.5</v>
      </c>
      <c r="J965">
        <v>3194100</v>
      </c>
      <c r="K965" s="1" t="s">
        <v>683</v>
      </c>
      <c r="L965">
        <v>0</v>
      </c>
      <c r="M965">
        <v>0</v>
      </c>
      <c r="N965">
        <v>0</v>
      </c>
      <c r="O965">
        <v>3194100</v>
      </c>
    </row>
    <row r="966" spans="1:15" hidden="1" x14ac:dyDescent="0.25">
      <c r="A966">
        <v>202002861</v>
      </c>
      <c r="B966" s="1" t="s">
        <v>41</v>
      </c>
      <c r="C966" s="1" t="s">
        <v>162</v>
      </c>
      <c r="D966" s="1" t="s">
        <v>167</v>
      </c>
      <c r="E966" s="1" t="s">
        <v>169</v>
      </c>
      <c r="F966" s="1" t="s">
        <v>170</v>
      </c>
      <c r="G966">
        <v>1135</v>
      </c>
      <c r="H966">
        <v>12</v>
      </c>
      <c r="I966">
        <v>107473.35</v>
      </c>
      <c r="J966">
        <v>1289680.2</v>
      </c>
      <c r="K966" s="1" t="s">
        <v>684</v>
      </c>
      <c r="L966">
        <v>16</v>
      </c>
      <c r="M966">
        <v>0</v>
      </c>
      <c r="N966">
        <v>0</v>
      </c>
      <c r="O966">
        <v>1289680.2</v>
      </c>
    </row>
    <row r="967" spans="1:15" hidden="1" x14ac:dyDescent="0.25">
      <c r="A967">
        <v>202002861</v>
      </c>
      <c r="B967" s="1" t="s">
        <v>41</v>
      </c>
      <c r="C967" s="1" t="s">
        <v>162</v>
      </c>
      <c r="D967" s="1" t="s">
        <v>167</v>
      </c>
      <c r="E967" s="1" t="s">
        <v>169</v>
      </c>
      <c r="F967" s="1" t="s">
        <v>170</v>
      </c>
      <c r="G967">
        <v>9254</v>
      </c>
      <c r="H967">
        <v>24</v>
      </c>
      <c r="I967">
        <v>0.41</v>
      </c>
      <c r="J967">
        <v>9.84</v>
      </c>
      <c r="K967" s="1" t="s">
        <v>453</v>
      </c>
      <c r="L967">
        <v>0</v>
      </c>
      <c r="M967">
        <v>0</v>
      </c>
      <c r="N967">
        <v>0</v>
      </c>
      <c r="O967">
        <v>9.84</v>
      </c>
    </row>
    <row r="968" spans="1:15" hidden="1" x14ac:dyDescent="0.25">
      <c r="A968">
        <v>202002861</v>
      </c>
      <c r="B968" s="1" t="s">
        <v>41</v>
      </c>
      <c r="C968" s="1" t="s">
        <v>162</v>
      </c>
      <c r="D968" s="1" t="s">
        <v>167</v>
      </c>
      <c r="E968" s="1" t="s">
        <v>169</v>
      </c>
      <c r="F968" s="1" t="s">
        <v>170</v>
      </c>
      <c r="G968">
        <v>9036</v>
      </c>
      <c r="H968">
        <v>10</v>
      </c>
      <c r="I968">
        <v>0</v>
      </c>
      <c r="J968">
        <v>0</v>
      </c>
      <c r="K968" s="1" t="s">
        <v>685</v>
      </c>
      <c r="L968">
        <v>0</v>
      </c>
      <c r="M968">
        <v>0</v>
      </c>
      <c r="N968">
        <v>0</v>
      </c>
      <c r="O968">
        <v>0</v>
      </c>
    </row>
    <row r="969" spans="1:15" hidden="1" x14ac:dyDescent="0.25">
      <c r="A969">
        <v>202002861</v>
      </c>
      <c r="B969" s="1" t="s">
        <v>41</v>
      </c>
      <c r="C969" s="1" t="s">
        <v>162</v>
      </c>
      <c r="D969" s="1" t="s">
        <v>167</v>
      </c>
      <c r="E969" s="1" t="s">
        <v>169</v>
      </c>
      <c r="F969" s="1" t="s">
        <v>170</v>
      </c>
      <c r="G969">
        <v>23240</v>
      </c>
      <c r="H969">
        <v>120</v>
      </c>
      <c r="I969">
        <v>0</v>
      </c>
      <c r="J969">
        <v>0</v>
      </c>
      <c r="K969" s="1" t="s">
        <v>462</v>
      </c>
      <c r="L969">
        <v>0</v>
      </c>
      <c r="M969">
        <v>0</v>
      </c>
      <c r="N969">
        <v>0</v>
      </c>
      <c r="O969">
        <v>0</v>
      </c>
    </row>
    <row r="970" spans="1:15" hidden="1" x14ac:dyDescent="0.25">
      <c r="A970">
        <v>202002862</v>
      </c>
      <c r="B970" s="1" t="s">
        <v>41</v>
      </c>
      <c r="C970" s="1" t="s">
        <v>163</v>
      </c>
      <c r="D970" s="1" t="s">
        <v>167</v>
      </c>
      <c r="E970" s="1" t="s">
        <v>169</v>
      </c>
      <c r="F970" s="1" t="s">
        <v>172</v>
      </c>
      <c r="G970">
        <v>2022</v>
      </c>
      <c r="H970">
        <v>21.8</v>
      </c>
      <c r="I970">
        <v>16.22</v>
      </c>
      <c r="J970">
        <v>353.596</v>
      </c>
      <c r="K970" s="1" t="s">
        <v>253</v>
      </c>
      <c r="L970">
        <v>0</v>
      </c>
      <c r="M970">
        <v>0</v>
      </c>
      <c r="N970">
        <v>0</v>
      </c>
      <c r="O970">
        <v>353.596</v>
      </c>
    </row>
    <row r="971" spans="1:15" hidden="1" x14ac:dyDescent="0.25">
      <c r="A971">
        <v>202002858</v>
      </c>
      <c r="B971" s="1" t="s">
        <v>41</v>
      </c>
      <c r="C971" s="1" t="s">
        <v>164</v>
      </c>
      <c r="D971" s="1" t="s">
        <v>168</v>
      </c>
      <c r="E971" s="1" t="s">
        <v>169</v>
      </c>
      <c r="F971" s="1" t="s">
        <v>171</v>
      </c>
      <c r="G971">
        <v>8162</v>
      </c>
      <c r="H971">
        <v>1</v>
      </c>
      <c r="I971">
        <v>0</v>
      </c>
      <c r="J971">
        <v>0</v>
      </c>
      <c r="K971" s="1" t="s">
        <v>686</v>
      </c>
      <c r="L971">
        <v>16</v>
      </c>
      <c r="M971">
        <v>0</v>
      </c>
      <c r="N971">
        <v>0</v>
      </c>
      <c r="O971">
        <v>0</v>
      </c>
    </row>
    <row r="972" spans="1:15" hidden="1" x14ac:dyDescent="0.25">
      <c r="A972">
        <v>202002863</v>
      </c>
      <c r="B972" s="1" t="s">
        <v>42</v>
      </c>
      <c r="C972" s="1" t="s">
        <v>165</v>
      </c>
      <c r="D972" s="1" t="s">
        <v>167</v>
      </c>
      <c r="E972" s="1" t="s">
        <v>169</v>
      </c>
      <c r="F972" s="1" t="s">
        <v>171</v>
      </c>
      <c r="G972">
        <v>4598</v>
      </c>
      <c r="H972">
        <v>20</v>
      </c>
      <c r="I972">
        <v>0</v>
      </c>
      <c r="J972">
        <v>0</v>
      </c>
      <c r="K972" s="1" t="s">
        <v>246</v>
      </c>
      <c r="L972">
        <v>0</v>
      </c>
      <c r="M972">
        <v>0</v>
      </c>
      <c r="N972">
        <v>0</v>
      </c>
      <c r="O972">
        <v>0</v>
      </c>
    </row>
    <row r="973" spans="1:15" hidden="1" x14ac:dyDescent="0.25">
      <c r="A973">
        <v>202002863</v>
      </c>
      <c r="B973" s="1" t="s">
        <v>42</v>
      </c>
      <c r="C973" s="1" t="s">
        <v>165</v>
      </c>
      <c r="D973" s="1" t="s">
        <v>167</v>
      </c>
      <c r="E973" s="1" t="s">
        <v>169</v>
      </c>
      <c r="F973" s="1" t="s">
        <v>171</v>
      </c>
      <c r="G973">
        <v>13677</v>
      </c>
      <c r="H973">
        <v>15</v>
      </c>
      <c r="I973">
        <v>3.9</v>
      </c>
      <c r="J973">
        <v>58.5</v>
      </c>
      <c r="K973" s="1" t="s">
        <v>249</v>
      </c>
      <c r="L973">
        <v>16</v>
      </c>
      <c r="M973">
        <v>0</v>
      </c>
      <c r="N973">
        <v>0</v>
      </c>
      <c r="O973">
        <v>58.5</v>
      </c>
    </row>
    <row r="974" spans="1:15" hidden="1" x14ac:dyDescent="0.25">
      <c r="A974">
        <v>202002863</v>
      </c>
      <c r="B974" s="1" t="s">
        <v>42</v>
      </c>
      <c r="C974" s="1" t="s">
        <v>165</v>
      </c>
      <c r="D974" s="1" t="s">
        <v>167</v>
      </c>
      <c r="E974" s="1" t="s">
        <v>169</v>
      </c>
      <c r="F974" s="1" t="s">
        <v>171</v>
      </c>
      <c r="G974">
        <v>473</v>
      </c>
      <c r="H974">
        <v>2</v>
      </c>
      <c r="I974">
        <v>9886.5</v>
      </c>
      <c r="J974">
        <v>19773</v>
      </c>
      <c r="K974" s="1" t="s">
        <v>248</v>
      </c>
      <c r="L974">
        <v>16</v>
      </c>
      <c r="M974">
        <v>0</v>
      </c>
      <c r="N974">
        <v>0</v>
      </c>
      <c r="O974">
        <v>19773</v>
      </c>
    </row>
    <row r="975" spans="1:15" hidden="1" x14ac:dyDescent="0.25">
      <c r="A975">
        <v>202002863</v>
      </c>
      <c r="B975" s="1" t="s">
        <v>42</v>
      </c>
      <c r="C975" s="1" t="s">
        <v>165</v>
      </c>
      <c r="D975" s="1" t="s">
        <v>167</v>
      </c>
      <c r="E975" s="1" t="s">
        <v>169</v>
      </c>
      <c r="F975" s="1" t="s">
        <v>171</v>
      </c>
      <c r="G975">
        <v>4389</v>
      </c>
      <c r="H975">
        <v>10</v>
      </c>
      <c r="I975">
        <v>5.83</v>
      </c>
      <c r="J975">
        <v>58.3</v>
      </c>
      <c r="K975" s="1" t="s">
        <v>250</v>
      </c>
      <c r="L975">
        <v>16</v>
      </c>
      <c r="M975">
        <v>0</v>
      </c>
      <c r="N975">
        <v>0</v>
      </c>
      <c r="O975">
        <v>58.3</v>
      </c>
    </row>
    <row r="976" spans="1:15" hidden="1" x14ac:dyDescent="0.25">
      <c r="A976">
        <v>202002864</v>
      </c>
      <c r="B976" s="1" t="s">
        <v>42</v>
      </c>
      <c r="C976" s="1" t="s">
        <v>166</v>
      </c>
      <c r="D976" s="1" t="s">
        <v>168</v>
      </c>
      <c r="E976" s="1" t="s">
        <v>169</v>
      </c>
      <c r="F976" s="1" t="s">
        <v>171</v>
      </c>
      <c r="G976">
        <v>3584</v>
      </c>
      <c r="H976">
        <v>3</v>
      </c>
      <c r="I976">
        <v>817.39</v>
      </c>
      <c r="J976">
        <v>2452.17</v>
      </c>
      <c r="K976" s="1" t="s">
        <v>256</v>
      </c>
      <c r="L976">
        <v>16</v>
      </c>
      <c r="M976">
        <v>0</v>
      </c>
      <c r="N976">
        <v>0</v>
      </c>
      <c r="O976">
        <v>2452.17</v>
      </c>
    </row>
    <row r="977" spans="1:15" hidden="1" x14ac:dyDescent="0.25">
      <c r="A977">
        <v>202002864</v>
      </c>
      <c r="B977" s="1" t="s">
        <v>42</v>
      </c>
      <c r="C977" s="1" t="s">
        <v>166</v>
      </c>
      <c r="D977" s="1" t="s">
        <v>168</v>
      </c>
      <c r="E977" s="1" t="s">
        <v>169</v>
      </c>
      <c r="F977" s="1" t="s">
        <v>171</v>
      </c>
      <c r="G977">
        <v>3346</v>
      </c>
      <c r="H977">
        <v>2</v>
      </c>
      <c r="I977">
        <v>21103.88</v>
      </c>
      <c r="J977">
        <v>42207.76</v>
      </c>
      <c r="K977" s="1" t="s">
        <v>387</v>
      </c>
      <c r="L977">
        <v>16</v>
      </c>
      <c r="M977">
        <v>0</v>
      </c>
      <c r="N977">
        <v>0</v>
      </c>
      <c r="O977">
        <v>42207.76</v>
      </c>
    </row>
    <row r="978" spans="1:15" hidden="1" x14ac:dyDescent="0.25">
      <c r="A978">
        <v>202002864</v>
      </c>
      <c r="B978" s="1" t="s">
        <v>42</v>
      </c>
      <c r="C978" s="1" t="s">
        <v>166</v>
      </c>
      <c r="D978" s="1" t="s">
        <v>168</v>
      </c>
      <c r="E978" s="1" t="s">
        <v>169</v>
      </c>
      <c r="F978" s="1" t="s">
        <v>171</v>
      </c>
      <c r="G978">
        <v>11958</v>
      </c>
      <c r="H978">
        <v>4</v>
      </c>
      <c r="I978">
        <v>0</v>
      </c>
      <c r="J978">
        <v>0</v>
      </c>
      <c r="K978" s="1" t="s">
        <v>687</v>
      </c>
      <c r="L978">
        <v>16</v>
      </c>
      <c r="M978">
        <v>0</v>
      </c>
      <c r="N978">
        <v>0</v>
      </c>
      <c r="O978">
        <v>0</v>
      </c>
    </row>
    <row r="979" spans="1:15" hidden="1" x14ac:dyDescent="0.25">
      <c r="A979">
        <v>202002864</v>
      </c>
      <c r="B979" s="1" t="s">
        <v>42</v>
      </c>
      <c r="C979" s="1" t="s">
        <v>166</v>
      </c>
      <c r="D979" s="1" t="s">
        <v>168</v>
      </c>
      <c r="E979" s="1" t="s">
        <v>169</v>
      </c>
      <c r="F979" s="1" t="s">
        <v>171</v>
      </c>
      <c r="G979">
        <v>11959</v>
      </c>
      <c r="H979">
        <v>8</v>
      </c>
      <c r="I979">
        <v>0</v>
      </c>
      <c r="J979">
        <v>0</v>
      </c>
      <c r="K979" s="1" t="s">
        <v>472</v>
      </c>
      <c r="L979">
        <v>16</v>
      </c>
      <c r="M979">
        <v>0</v>
      </c>
      <c r="N979">
        <v>0</v>
      </c>
      <c r="O979">
        <v>0</v>
      </c>
    </row>
    <row r="980" spans="1:15" hidden="1" x14ac:dyDescent="0.25">
      <c r="A980">
        <v>202002864</v>
      </c>
      <c r="B980" s="1" t="s">
        <v>42</v>
      </c>
      <c r="C980" s="1" t="s">
        <v>166</v>
      </c>
      <c r="D980" s="1" t="s">
        <v>168</v>
      </c>
      <c r="E980" s="1" t="s">
        <v>169</v>
      </c>
      <c r="F980" s="1" t="s">
        <v>171</v>
      </c>
      <c r="G980">
        <v>11960</v>
      </c>
      <c r="H980">
        <v>4</v>
      </c>
      <c r="I980">
        <v>0</v>
      </c>
      <c r="J980">
        <v>0</v>
      </c>
      <c r="K980" s="1" t="s">
        <v>473</v>
      </c>
      <c r="L980">
        <v>16</v>
      </c>
      <c r="M980">
        <v>0</v>
      </c>
      <c r="N980">
        <v>0</v>
      </c>
      <c r="O980">
        <v>0</v>
      </c>
    </row>
    <row r="994" spans="4:4" x14ac:dyDescent="0.25">
      <c r="D994" t="s">
        <v>122</v>
      </c>
    </row>
  </sheetData>
  <pageMargins left="0.7" right="0.7" top="0.75" bottom="0.75" header="0.3" footer="0.3"/>
  <pageSetup orientation="landscape" r:id="rId1"/>
  <tableParts count="2"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1"/>
  <sheetViews>
    <sheetView workbookViewId="0">
      <selection activeCell="E30" sqref="E30"/>
    </sheetView>
  </sheetViews>
  <sheetFormatPr baseColWidth="10" defaultRowHeight="15" x14ac:dyDescent="0.25"/>
  <cols>
    <col min="1" max="1" width="13.42578125" customWidth="1"/>
    <col min="4" max="4" width="12.42578125" customWidth="1"/>
    <col min="6" max="6" width="13" customWidth="1"/>
    <col min="7" max="7" width="14.28515625" customWidth="1"/>
    <col min="8" max="8" width="17.5703125" customWidth="1"/>
    <col min="9" max="9" width="15.140625" customWidth="1"/>
    <col min="10" max="10" width="12.28515625" customWidth="1"/>
    <col min="11" max="11" width="14.7109375" customWidth="1"/>
    <col min="12" max="12" width="15.7109375" customWidth="1"/>
    <col min="13" max="13" width="11.7109375" customWidth="1"/>
  </cols>
  <sheetData>
    <row r="1" spans="1:13" x14ac:dyDescent="0.25">
      <c r="A1" s="2" t="s">
        <v>0</v>
      </c>
      <c r="B1" s="2" t="s">
        <v>1</v>
      </c>
      <c r="C1" s="2" t="s">
        <v>688</v>
      </c>
      <c r="D1" s="2" t="s">
        <v>5</v>
      </c>
      <c r="E1" s="2" t="s">
        <v>689</v>
      </c>
      <c r="F1" s="2" t="s">
        <v>690</v>
      </c>
      <c r="G1" s="2" t="s">
        <v>691</v>
      </c>
      <c r="H1" s="2" t="s">
        <v>692</v>
      </c>
      <c r="I1" s="2" t="s">
        <v>693</v>
      </c>
      <c r="J1" s="2" t="s">
        <v>694</v>
      </c>
      <c r="K1" s="2" t="s">
        <v>695</v>
      </c>
      <c r="L1" s="2" t="s">
        <v>696</v>
      </c>
      <c r="M1" s="2" t="s">
        <v>697</v>
      </c>
    </row>
    <row r="2" spans="1:13" x14ac:dyDescent="0.25">
      <c r="A2" s="14">
        <v>202001238</v>
      </c>
      <c r="B2" s="3" t="s">
        <v>15</v>
      </c>
      <c r="C2" s="3" t="s">
        <v>698</v>
      </c>
      <c r="D2" s="3" t="s">
        <v>170</v>
      </c>
      <c r="E2" s="3" t="s">
        <v>167</v>
      </c>
      <c r="F2" s="3" t="s">
        <v>699</v>
      </c>
      <c r="G2" s="2">
        <v>4722</v>
      </c>
      <c r="H2" s="3" t="s">
        <v>178</v>
      </c>
      <c r="I2" s="2">
        <v>24</v>
      </c>
      <c r="J2" s="2">
        <v>7.02</v>
      </c>
      <c r="K2" s="2">
        <v>168.48</v>
      </c>
      <c r="L2" s="2">
        <v>0</v>
      </c>
      <c r="M2" s="2">
        <v>168.48</v>
      </c>
    </row>
    <row r="3" spans="1:13" x14ac:dyDescent="0.25">
      <c r="A3" s="14">
        <v>202001239</v>
      </c>
      <c r="B3" s="3" t="s">
        <v>15</v>
      </c>
      <c r="C3" s="3" t="s">
        <v>698</v>
      </c>
      <c r="D3" s="3" t="s">
        <v>170</v>
      </c>
      <c r="E3" s="3" t="s">
        <v>167</v>
      </c>
      <c r="F3" s="3" t="s">
        <v>700</v>
      </c>
      <c r="G3" s="2">
        <v>5149</v>
      </c>
      <c r="H3" s="3" t="s">
        <v>189</v>
      </c>
      <c r="I3" s="2">
        <v>0.2</v>
      </c>
      <c r="J3" s="2">
        <v>662675.63</v>
      </c>
      <c r="K3" s="2">
        <v>132535.12599999999</v>
      </c>
      <c r="L3" s="2">
        <v>0</v>
      </c>
      <c r="M3" s="2">
        <v>132535.12599999999</v>
      </c>
    </row>
    <row r="4" spans="1:13" x14ac:dyDescent="0.25">
      <c r="A4" s="14">
        <v>202001239</v>
      </c>
      <c r="B4" s="3" t="s">
        <v>15</v>
      </c>
      <c r="C4" s="3" t="s">
        <v>698</v>
      </c>
      <c r="D4" s="3" t="s">
        <v>170</v>
      </c>
      <c r="E4" s="3" t="s">
        <v>167</v>
      </c>
      <c r="F4" s="3" t="s">
        <v>700</v>
      </c>
      <c r="G4" s="2">
        <v>5148</v>
      </c>
      <c r="H4" s="3" t="s">
        <v>190</v>
      </c>
      <c r="I4" s="2">
        <v>0.2</v>
      </c>
      <c r="J4" s="2">
        <v>8.24</v>
      </c>
      <c r="K4" s="2">
        <v>1.6479999999999999</v>
      </c>
      <c r="L4" s="2">
        <v>0</v>
      </c>
      <c r="M4" s="2">
        <v>1.6479999999999999</v>
      </c>
    </row>
    <row r="5" spans="1:13" x14ac:dyDescent="0.25">
      <c r="A5" s="14">
        <v>202001239</v>
      </c>
      <c r="B5" s="3" t="s">
        <v>15</v>
      </c>
      <c r="C5" s="3" t="s">
        <v>698</v>
      </c>
      <c r="D5" s="3" t="s">
        <v>170</v>
      </c>
      <c r="E5" s="3" t="s">
        <v>167</v>
      </c>
      <c r="F5" s="3" t="s">
        <v>700</v>
      </c>
      <c r="G5" s="2">
        <v>1973</v>
      </c>
      <c r="H5" s="3" t="s">
        <v>196</v>
      </c>
      <c r="I5" s="2">
        <v>0.1</v>
      </c>
      <c r="J5" s="2">
        <v>39.96</v>
      </c>
      <c r="K5" s="2">
        <v>3.996</v>
      </c>
      <c r="L5" s="2">
        <v>0</v>
      </c>
      <c r="M5" s="2">
        <v>3.996</v>
      </c>
    </row>
    <row r="6" spans="1:13" x14ac:dyDescent="0.25">
      <c r="A6" s="14">
        <v>202001240</v>
      </c>
      <c r="B6" s="3" t="s">
        <v>17</v>
      </c>
      <c r="C6" s="3" t="s">
        <v>698</v>
      </c>
      <c r="D6" s="3" t="s">
        <v>170</v>
      </c>
      <c r="E6" s="3" t="s">
        <v>167</v>
      </c>
      <c r="F6" s="3" t="s">
        <v>700</v>
      </c>
      <c r="G6" s="2">
        <v>1850</v>
      </c>
      <c r="H6" s="3" t="s">
        <v>195</v>
      </c>
      <c r="I6" s="2">
        <v>0.2</v>
      </c>
      <c r="J6" s="2">
        <v>0</v>
      </c>
      <c r="K6" s="2">
        <v>0</v>
      </c>
      <c r="L6" s="2">
        <v>0</v>
      </c>
      <c r="M6" s="2">
        <v>0</v>
      </c>
    </row>
    <row r="7" spans="1:13" x14ac:dyDescent="0.25">
      <c r="A7" s="14">
        <v>202001241</v>
      </c>
      <c r="B7" s="3" t="s">
        <v>19</v>
      </c>
      <c r="C7" s="3" t="s">
        <v>698</v>
      </c>
      <c r="D7" s="3" t="s">
        <v>170</v>
      </c>
      <c r="E7" s="3" t="s">
        <v>167</v>
      </c>
      <c r="F7" s="3" t="s">
        <v>700</v>
      </c>
      <c r="G7" s="2">
        <v>3549</v>
      </c>
      <c r="H7" s="3" t="s">
        <v>644</v>
      </c>
      <c r="I7" s="2">
        <v>60</v>
      </c>
      <c r="J7" s="2">
        <v>3.97</v>
      </c>
      <c r="K7" s="2">
        <v>238.2</v>
      </c>
      <c r="L7" s="2">
        <v>0</v>
      </c>
      <c r="M7" s="2">
        <v>238.2</v>
      </c>
    </row>
    <row r="8" spans="1:13" x14ac:dyDescent="0.25">
      <c r="A8" s="14">
        <v>202001242</v>
      </c>
      <c r="B8" s="3" t="s">
        <v>19</v>
      </c>
      <c r="C8" s="3" t="s">
        <v>698</v>
      </c>
      <c r="D8" s="3" t="s">
        <v>170</v>
      </c>
      <c r="E8" s="3" t="s">
        <v>167</v>
      </c>
      <c r="F8" s="3" t="s">
        <v>700</v>
      </c>
      <c r="G8" s="2">
        <v>1887</v>
      </c>
      <c r="H8" s="3" t="s">
        <v>192</v>
      </c>
      <c r="I8" s="2">
        <v>0.2</v>
      </c>
      <c r="J8" s="2">
        <v>469882.33</v>
      </c>
      <c r="K8" s="2">
        <v>93976.466</v>
      </c>
      <c r="L8" s="2">
        <v>0</v>
      </c>
      <c r="M8" s="2">
        <v>93976.466</v>
      </c>
    </row>
    <row r="9" spans="1:13" x14ac:dyDescent="0.25">
      <c r="A9" s="14">
        <v>202001242</v>
      </c>
      <c r="B9" s="3" t="s">
        <v>19</v>
      </c>
      <c r="C9" s="3" t="s">
        <v>698</v>
      </c>
      <c r="D9" s="3" t="s">
        <v>170</v>
      </c>
      <c r="E9" s="3" t="s">
        <v>167</v>
      </c>
      <c r="F9" s="3" t="s">
        <v>700</v>
      </c>
      <c r="G9" s="2">
        <v>1947</v>
      </c>
      <c r="H9" s="3" t="s">
        <v>191</v>
      </c>
      <c r="I9" s="2">
        <v>0.2</v>
      </c>
      <c r="J9" s="2">
        <v>469882.33</v>
      </c>
      <c r="K9" s="2">
        <v>93976.466</v>
      </c>
      <c r="L9" s="2">
        <v>0</v>
      </c>
      <c r="M9" s="2">
        <v>93976.466</v>
      </c>
    </row>
    <row r="10" spans="1:13" x14ac:dyDescent="0.25">
      <c r="A10" s="14">
        <v>202001242</v>
      </c>
      <c r="B10" s="3" t="s">
        <v>19</v>
      </c>
      <c r="C10" s="3" t="s">
        <v>698</v>
      </c>
      <c r="D10" s="3" t="s">
        <v>170</v>
      </c>
      <c r="E10" s="3" t="s">
        <v>167</v>
      </c>
      <c r="F10" s="3" t="s">
        <v>700</v>
      </c>
      <c r="G10" s="2">
        <v>1987</v>
      </c>
      <c r="H10" s="3" t="s">
        <v>193</v>
      </c>
      <c r="I10" s="2">
        <v>0.2</v>
      </c>
      <c r="J10" s="2">
        <v>0</v>
      </c>
      <c r="K10" s="2">
        <v>0</v>
      </c>
      <c r="L10" s="2">
        <v>0</v>
      </c>
      <c r="M10" s="2">
        <v>0</v>
      </c>
    </row>
    <row r="11" spans="1:13" x14ac:dyDescent="0.25">
      <c r="A11" s="14">
        <v>202001242</v>
      </c>
      <c r="B11" s="3" t="s">
        <v>19</v>
      </c>
      <c r="C11" s="3" t="s">
        <v>698</v>
      </c>
      <c r="D11" s="3" t="s">
        <v>170</v>
      </c>
      <c r="E11" s="3" t="s">
        <v>167</v>
      </c>
      <c r="F11" s="3" t="s">
        <v>700</v>
      </c>
      <c r="G11" s="2">
        <v>1852</v>
      </c>
      <c r="H11" s="3" t="s">
        <v>187</v>
      </c>
      <c r="I11" s="2">
        <v>0.2</v>
      </c>
      <c r="J11" s="2">
        <v>0</v>
      </c>
      <c r="K11" s="2">
        <v>0</v>
      </c>
      <c r="L11" s="2">
        <v>0</v>
      </c>
      <c r="M11" s="2">
        <v>0</v>
      </c>
    </row>
    <row r="12" spans="1:13" x14ac:dyDescent="0.25">
      <c r="A12" s="14">
        <v>202001242</v>
      </c>
      <c r="B12" s="3" t="s">
        <v>19</v>
      </c>
      <c r="C12" s="3" t="s">
        <v>698</v>
      </c>
      <c r="D12" s="3" t="s">
        <v>170</v>
      </c>
      <c r="E12" s="3" t="s">
        <v>167</v>
      </c>
      <c r="F12" s="3" t="s">
        <v>700</v>
      </c>
      <c r="G12" s="2">
        <v>1986</v>
      </c>
      <c r="H12" s="3" t="s">
        <v>299</v>
      </c>
      <c r="I12" s="2">
        <v>0.2</v>
      </c>
      <c r="J12" s="2">
        <v>201378.13</v>
      </c>
      <c r="K12" s="2">
        <v>40275.625999999997</v>
      </c>
      <c r="L12" s="2">
        <v>0</v>
      </c>
      <c r="M12" s="2">
        <v>40275.625999999997</v>
      </c>
    </row>
    <row r="13" spans="1:13" x14ac:dyDescent="0.25">
      <c r="A13" s="14">
        <v>202001242</v>
      </c>
      <c r="B13" s="3" t="s">
        <v>19</v>
      </c>
      <c r="C13" s="3" t="s">
        <v>698</v>
      </c>
      <c r="D13" s="3" t="s">
        <v>170</v>
      </c>
      <c r="E13" s="3" t="s">
        <v>167</v>
      </c>
      <c r="F13" s="3" t="s">
        <v>700</v>
      </c>
      <c r="G13" s="2">
        <v>1973</v>
      </c>
      <c r="H13" s="3" t="s">
        <v>196</v>
      </c>
      <c r="I13" s="2">
        <v>0.2</v>
      </c>
      <c r="J13" s="2">
        <v>40.49</v>
      </c>
      <c r="K13" s="2">
        <v>8.0980000000000008</v>
      </c>
      <c r="L13" s="2">
        <v>0</v>
      </c>
      <c r="M13" s="2">
        <v>8.0980000000000008</v>
      </c>
    </row>
    <row r="14" spans="1:13" x14ac:dyDescent="0.25">
      <c r="A14" s="14">
        <v>202001242</v>
      </c>
      <c r="B14" s="3" t="s">
        <v>19</v>
      </c>
      <c r="C14" s="3" t="s">
        <v>698</v>
      </c>
      <c r="D14" s="3" t="s">
        <v>170</v>
      </c>
      <c r="E14" s="3" t="s">
        <v>167</v>
      </c>
      <c r="F14" s="3" t="s">
        <v>700</v>
      </c>
      <c r="G14" s="2">
        <v>5149</v>
      </c>
      <c r="H14" s="3" t="s">
        <v>189</v>
      </c>
      <c r="I14" s="2">
        <v>0.2</v>
      </c>
      <c r="J14" s="2">
        <v>671511.3</v>
      </c>
      <c r="K14" s="2">
        <v>134302.26</v>
      </c>
      <c r="L14" s="2">
        <v>0</v>
      </c>
      <c r="M14" s="2">
        <v>134302.26</v>
      </c>
    </row>
    <row r="15" spans="1:13" hidden="1" x14ac:dyDescent="0.25">
      <c r="A15" s="2">
        <v>202001243</v>
      </c>
      <c r="B15" s="3" t="s">
        <v>21</v>
      </c>
      <c r="C15" s="3" t="s">
        <v>698</v>
      </c>
      <c r="D15" s="3" t="s">
        <v>174</v>
      </c>
      <c r="E15" s="3" t="s">
        <v>167</v>
      </c>
      <c r="F15" s="3" t="s">
        <v>700</v>
      </c>
      <c r="G15" s="2">
        <v>1675</v>
      </c>
      <c r="H15" s="3" t="s">
        <v>360</v>
      </c>
      <c r="I15" s="2">
        <v>0.5</v>
      </c>
      <c r="J15" s="2">
        <v>0</v>
      </c>
      <c r="K15" s="2">
        <v>0</v>
      </c>
      <c r="L15" s="2">
        <v>0</v>
      </c>
      <c r="M15" s="2">
        <v>0</v>
      </c>
    </row>
    <row r="16" spans="1:13" x14ac:dyDescent="0.25">
      <c r="A16" s="14">
        <v>202001244</v>
      </c>
      <c r="B16" s="3" t="s">
        <v>21</v>
      </c>
      <c r="C16" s="3" t="s">
        <v>698</v>
      </c>
      <c r="D16" s="3" t="s">
        <v>170</v>
      </c>
      <c r="E16" s="3" t="s">
        <v>167</v>
      </c>
      <c r="F16" s="3" t="s">
        <v>700</v>
      </c>
      <c r="G16" s="2">
        <v>3120</v>
      </c>
      <c r="H16" s="3" t="s">
        <v>186</v>
      </c>
      <c r="I16" s="2">
        <v>0.2</v>
      </c>
      <c r="J16" s="2">
        <v>0.09</v>
      </c>
      <c r="K16" s="2">
        <v>1.7999999999999999E-2</v>
      </c>
      <c r="L16" s="2">
        <v>0</v>
      </c>
      <c r="M16" s="2">
        <v>1.7999999999999999E-2</v>
      </c>
    </row>
    <row r="17" spans="1:13" x14ac:dyDescent="0.25">
      <c r="A17" s="14">
        <v>202001244</v>
      </c>
      <c r="B17" s="3" t="s">
        <v>21</v>
      </c>
      <c r="C17" s="3" t="s">
        <v>698</v>
      </c>
      <c r="D17" s="3" t="s">
        <v>170</v>
      </c>
      <c r="E17" s="3" t="s">
        <v>167</v>
      </c>
      <c r="F17" s="3" t="s">
        <v>700</v>
      </c>
      <c r="G17" s="2">
        <v>1850</v>
      </c>
      <c r="H17" s="3" t="s">
        <v>195</v>
      </c>
      <c r="I17" s="2">
        <v>0.2</v>
      </c>
      <c r="J17" s="2">
        <v>0</v>
      </c>
      <c r="K17" s="2">
        <v>0</v>
      </c>
      <c r="L17" s="2">
        <v>0</v>
      </c>
      <c r="M17" s="2">
        <v>0</v>
      </c>
    </row>
    <row r="18" spans="1:13" x14ac:dyDescent="0.25">
      <c r="A18" s="14">
        <v>202001244</v>
      </c>
      <c r="B18" s="3" t="s">
        <v>21</v>
      </c>
      <c r="C18" s="3" t="s">
        <v>698</v>
      </c>
      <c r="D18" s="3" t="s">
        <v>170</v>
      </c>
      <c r="E18" s="3" t="s">
        <v>167</v>
      </c>
      <c r="F18" s="3" t="s">
        <v>700</v>
      </c>
      <c r="G18" s="2">
        <v>1973</v>
      </c>
      <c r="H18" s="3" t="s">
        <v>196</v>
      </c>
      <c r="I18" s="2">
        <v>0.2</v>
      </c>
      <c r="J18" s="2">
        <v>40.67</v>
      </c>
      <c r="K18" s="2">
        <v>8.1340000000000003</v>
      </c>
      <c r="L18" s="2">
        <v>0</v>
      </c>
      <c r="M18" s="2">
        <v>8.1340000000000003</v>
      </c>
    </row>
    <row r="19" spans="1:13" x14ac:dyDescent="0.25">
      <c r="A19" s="14">
        <v>202001244</v>
      </c>
      <c r="B19" s="3" t="s">
        <v>21</v>
      </c>
      <c r="C19" s="3" t="s">
        <v>698</v>
      </c>
      <c r="D19" s="3" t="s">
        <v>170</v>
      </c>
      <c r="E19" s="3" t="s">
        <v>167</v>
      </c>
      <c r="F19" s="3" t="s">
        <v>700</v>
      </c>
      <c r="G19" s="2">
        <v>1937</v>
      </c>
      <c r="H19" s="3" t="s">
        <v>257</v>
      </c>
      <c r="I19" s="2">
        <v>0.2</v>
      </c>
      <c r="J19" s="2">
        <v>941911.12</v>
      </c>
      <c r="K19" s="2">
        <v>188382.22399999999</v>
      </c>
      <c r="L19" s="2">
        <v>0</v>
      </c>
      <c r="M19" s="2">
        <v>188382.22399999999</v>
      </c>
    </row>
    <row r="20" spans="1:13" x14ac:dyDescent="0.25">
      <c r="A20" s="14">
        <v>202001244</v>
      </c>
      <c r="B20" s="3" t="s">
        <v>21</v>
      </c>
      <c r="C20" s="3" t="s">
        <v>698</v>
      </c>
      <c r="D20" s="3" t="s">
        <v>170</v>
      </c>
      <c r="E20" s="3" t="s">
        <v>167</v>
      </c>
      <c r="F20" s="3" t="s">
        <v>700</v>
      </c>
      <c r="G20" s="2">
        <v>1906</v>
      </c>
      <c r="H20" s="3" t="s">
        <v>198</v>
      </c>
      <c r="I20" s="2">
        <v>0.2</v>
      </c>
      <c r="J20" s="2">
        <v>1030500</v>
      </c>
      <c r="K20" s="2">
        <v>206100</v>
      </c>
      <c r="L20" s="2">
        <v>32976</v>
      </c>
      <c r="M20" s="2">
        <v>239076</v>
      </c>
    </row>
    <row r="21" spans="1:13" x14ac:dyDescent="0.25">
      <c r="A21" s="14">
        <v>202001244</v>
      </c>
      <c r="B21" s="3" t="s">
        <v>21</v>
      </c>
      <c r="C21" s="3" t="s">
        <v>698</v>
      </c>
      <c r="D21" s="3" t="s">
        <v>170</v>
      </c>
      <c r="E21" s="3" t="s">
        <v>167</v>
      </c>
      <c r="F21" s="3" t="s">
        <v>700</v>
      </c>
      <c r="G21" s="2">
        <v>5148</v>
      </c>
      <c r="H21" s="3" t="s">
        <v>190</v>
      </c>
      <c r="I21" s="2">
        <v>0.2</v>
      </c>
      <c r="J21" s="2">
        <v>8.3800000000000008</v>
      </c>
      <c r="K21" s="2">
        <v>1.6759999999999999</v>
      </c>
      <c r="L21" s="2">
        <v>0</v>
      </c>
      <c r="M21" s="2">
        <v>1.6759999999999999</v>
      </c>
    </row>
    <row r="22" spans="1:13" x14ac:dyDescent="0.25">
      <c r="A22" s="14">
        <v>202001245</v>
      </c>
      <c r="B22" s="3" t="s">
        <v>23</v>
      </c>
      <c r="C22" s="3" t="s">
        <v>698</v>
      </c>
      <c r="D22" s="3" t="s">
        <v>170</v>
      </c>
      <c r="E22" s="3" t="s">
        <v>167</v>
      </c>
      <c r="F22" s="3" t="s">
        <v>699</v>
      </c>
      <c r="G22" s="2">
        <v>5148</v>
      </c>
      <c r="H22" s="3" t="s">
        <v>190</v>
      </c>
      <c r="I22" s="2">
        <v>0.2</v>
      </c>
      <c r="J22" s="2">
        <v>8.44</v>
      </c>
      <c r="K22" s="2">
        <v>1.6879999999999999</v>
      </c>
      <c r="L22" s="2">
        <v>0</v>
      </c>
      <c r="M22" s="2">
        <v>1.6879999999999999</v>
      </c>
    </row>
    <row r="23" spans="1:13" x14ac:dyDescent="0.25">
      <c r="A23" s="14">
        <v>202001246</v>
      </c>
      <c r="B23" s="3" t="s">
        <v>24</v>
      </c>
      <c r="C23" s="3" t="s">
        <v>698</v>
      </c>
      <c r="D23" s="3" t="s">
        <v>170</v>
      </c>
      <c r="E23" s="3" t="s">
        <v>167</v>
      </c>
      <c r="F23" s="3" t="s">
        <v>699</v>
      </c>
      <c r="G23" s="2">
        <v>71</v>
      </c>
      <c r="H23" s="3" t="s">
        <v>271</v>
      </c>
      <c r="I23" s="2">
        <v>0.2</v>
      </c>
      <c r="J23" s="2">
        <v>60320</v>
      </c>
      <c r="K23" s="2">
        <v>12064</v>
      </c>
      <c r="L23" s="2">
        <v>0</v>
      </c>
      <c r="M23" s="2">
        <v>12064</v>
      </c>
    </row>
    <row r="24" spans="1:13" x14ac:dyDescent="0.25">
      <c r="A24" s="14">
        <v>202001247</v>
      </c>
      <c r="B24" s="3" t="s">
        <v>25</v>
      </c>
      <c r="C24" s="3" t="s">
        <v>698</v>
      </c>
      <c r="D24" s="3" t="s">
        <v>170</v>
      </c>
      <c r="E24" s="3" t="s">
        <v>167</v>
      </c>
      <c r="F24" s="3" t="s">
        <v>700</v>
      </c>
      <c r="G24" s="2">
        <v>1786</v>
      </c>
      <c r="H24" s="3" t="s">
        <v>201</v>
      </c>
      <c r="I24" s="2">
        <v>0.6</v>
      </c>
      <c r="J24" s="2">
        <v>16.05</v>
      </c>
      <c r="K24" s="2">
        <v>9.6300000000000008</v>
      </c>
      <c r="L24" s="2">
        <v>0</v>
      </c>
      <c r="M24" s="2">
        <v>9.6300000000000008</v>
      </c>
    </row>
    <row r="25" spans="1:13" x14ac:dyDescent="0.25">
      <c r="A25" s="14">
        <v>202001247</v>
      </c>
      <c r="B25" s="3" t="s">
        <v>25</v>
      </c>
      <c r="C25" s="3" t="s">
        <v>698</v>
      </c>
      <c r="D25" s="3" t="s">
        <v>170</v>
      </c>
      <c r="E25" s="3" t="s">
        <v>167</v>
      </c>
      <c r="F25" s="3" t="s">
        <v>700</v>
      </c>
      <c r="G25" s="2">
        <v>1973</v>
      </c>
      <c r="H25" s="3" t="s">
        <v>196</v>
      </c>
      <c r="I25" s="2">
        <v>0.2</v>
      </c>
      <c r="J25" s="2">
        <v>41.91</v>
      </c>
      <c r="K25" s="2">
        <v>8.3819999999999997</v>
      </c>
      <c r="L25" s="2">
        <v>0</v>
      </c>
      <c r="M25" s="2">
        <v>8.3819999999999997</v>
      </c>
    </row>
    <row r="26" spans="1:13" x14ac:dyDescent="0.25">
      <c r="A26" s="14">
        <v>202001247</v>
      </c>
      <c r="B26" s="3" t="s">
        <v>25</v>
      </c>
      <c r="C26" s="3" t="s">
        <v>698</v>
      </c>
      <c r="D26" s="3" t="s">
        <v>170</v>
      </c>
      <c r="E26" s="3" t="s">
        <v>167</v>
      </c>
      <c r="F26" s="3" t="s">
        <v>700</v>
      </c>
      <c r="G26" s="2">
        <v>5148</v>
      </c>
      <c r="H26" s="3" t="s">
        <v>190</v>
      </c>
      <c r="I26" s="2">
        <v>0.2</v>
      </c>
      <c r="J26" s="2">
        <v>8.64</v>
      </c>
      <c r="K26" s="2">
        <v>1.728</v>
      </c>
      <c r="L26" s="2">
        <v>0</v>
      </c>
      <c r="M26" s="2">
        <v>1.728</v>
      </c>
    </row>
    <row r="27" spans="1:13" x14ac:dyDescent="0.25">
      <c r="A27" s="14">
        <v>202001247</v>
      </c>
      <c r="B27" s="3" t="s">
        <v>25</v>
      </c>
      <c r="C27" s="3" t="s">
        <v>698</v>
      </c>
      <c r="D27" s="3" t="s">
        <v>170</v>
      </c>
      <c r="E27" s="3" t="s">
        <v>167</v>
      </c>
      <c r="F27" s="3" t="s">
        <v>700</v>
      </c>
      <c r="G27" s="2">
        <v>1921</v>
      </c>
      <c r="H27" s="3" t="s">
        <v>188</v>
      </c>
      <c r="I27" s="2">
        <v>0.2</v>
      </c>
      <c r="J27" s="2">
        <v>22.42</v>
      </c>
      <c r="K27" s="2">
        <v>4.484</v>
      </c>
      <c r="L27" s="2">
        <v>0</v>
      </c>
      <c r="M27" s="2">
        <v>4.484</v>
      </c>
    </row>
    <row r="28" spans="1:13" x14ac:dyDescent="0.25">
      <c r="A28" s="14">
        <v>202001248</v>
      </c>
      <c r="B28" s="3" t="s">
        <v>27</v>
      </c>
      <c r="C28" s="3" t="s">
        <v>698</v>
      </c>
      <c r="D28" s="3" t="s">
        <v>170</v>
      </c>
      <c r="E28" s="3" t="s">
        <v>167</v>
      </c>
      <c r="F28" s="3" t="s">
        <v>699</v>
      </c>
      <c r="G28" s="2">
        <v>1906</v>
      </c>
      <c r="H28" s="3" t="s">
        <v>198</v>
      </c>
      <c r="I28" s="2">
        <v>0.8</v>
      </c>
      <c r="J28" s="2">
        <v>1073250</v>
      </c>
      <c r="K28" s="2">
        <v>858600</v>
      </c>
      <c r="L28" s="2">
        <v>137376</v>
      </c>
      <c r="M28" s="2">
        <v>995976</v>
      </c>
    </row>
    <row r="29" spans="1:13" x14ac:dyDescent="0.25">
      <c r="A29" s="14">
        <v>202001248</v>
      </c>
      <c r="B29" s="3" t="s">
        <v>27</v>
      </c>
      <c r="C29" s="3" t="s">
        <v>698</v>
      </c>
      <c r="D29" s="3" t="s">
        <v>170</v>
      </c>
      <c r="E29" s="3" t="s">
        <v>167</v>
      </c>
      <c r="F29" s="3" t="s">
        <v>699</v>
      </c>
      <c r="G29" s="2">
        <v>5149</v>
      </c>
      <c r="H29" s="3" t="s">
        <v>189</v>
      </c>
      <c r="I29" s="2">
        <v>0.2</v>
      </c>
      <c r="J29" s="2">
        <v>702436.16</v>
      </c>
      <c r="K29" s="2">
        <v>140487.23199999999</v>
      </c>
      <c r="L29" s="2">
        <v>0</v>
      </c>
      <c r="M29" s="2">
        <v>140487.23199999999</v>
      </c>
    </row>
    <row r="30" spans="1:13" x14ac:dyDescent="0.25">
      <c r="A30" s="14">
        <v>202001249</v>
      </c>
      <c r="B30" s="3" t="s">
        <v>27</v>
      </c>
      <c r="C30" s="3" t="s">
        <v>698</v>
      </c>
      <c r="D30" s="3" t="s">
        <v>170</v>
      </c>
      <c r="E30" s="3" t="s">
        <v>167</v>
      </c>
      <c r="F30" s="3" t="s">
        <v>700</v>
      </c>
      <c r="G30" s="2">
        <v>13678</v>
      </c>
      <c r="H30" s="3" t="s">
        <v>476</v>
      </c>
      <c r="I30" s="2">
        <v>0.2</v>
      </c>
      <c r="J30" s="2">
        <v>22.61</v>
      </c>
      <c r="K30" s="2">
        <v>4.5220000000000002</v>
      </c>
      <c r="L30" s="2">
        <v>0.72352000000000005</v>
      </c>
      <c r="M30" s="2">
        <v>5.24552</v>
      </c>
    </row>
    <row r="31" spans="1:13" hidden="1" x14ac:dyDescent="0.25">
      <c r="A31" s="2">
        <v>202001250</v>
      </c>
      <c r="B31" s="3" t="s">
        <v>30</v>
      </c>
      <c r="C31" s="3" t="s">
        <v>698</v>
      </c>
      <c r="D31" s="3" t="s">
        <v>171</v>
      </c>
      <c r="E31" s="3" t="s">
        <v>167</v>
      </c>
      <c r="F31" s="3" t="s">
        <v>699</v>
      </c>
      <c r="G31" s="2">
        <v>4452</v>
      </c>
      <c r="H31" s="3" t="s">
        <v>399</v>
      </c>
      <c r="I31" s="2">
        <v>20.9</v>
      </c>
      <c r="J31" s="2">
        <v>5.55</v>
      </c>
      <c r="K31" s="2">
        <v>116</v>
      </c>
      <c r="L31" s="2">
        <v>0</v>
      </c>
      <c r="M31" s="2">
        <v>116</v>
      </c>
    </row>
    <row r="32" spans="1:13" hidden="1" x14ac:dyDescent="0.25">
      <c r="A32" s="2">
        <v>202001250</v>
      </c>
      <c r="B32" s="3" t="s">
        <v>30</v>
      </c>
      <c r="C32" s="3" t="s">
        <v>698</v>
      </c>
      <c r="D32" s="3" t="s">
        <v>171</v>
      </c>
      <c r="E32" s="3" t="s">
        <v>167</v>
      </c>
      <c r="F32" s="3" t="s">
        <v>699</v>
      </c>
      <c r="G32" s="2">
        <v>16042</v>
      </c>
      <c r="H32" s="3" t="s">
        <v>701</v>
      </c>
      <c r="I32" s="2">
        <v>56.7</v>
      </c>
      <c r="J32" s="2">
        <v>3.33</v>
      </c>
      <c r="K32" s="2">
        <v>188.81</v>
      </c>
      <c r="L32" s="2">
        <v>0</v>
      </c>
      <c r="M32" s="2">
        <v>188.81</v>
      </c>
    </row>
    <row r="33" spans="1:13" x14ac:dyDescent="0.25">
      <c r="A33" s="14">
        <v>202001251</v>
      </c>
      <c r="B33" s="3" t="s">
        <v>30</v>
      </c>
      <c r="C33" s="3" t="s">
        <v>698</v>
      </c>
      <c r="D33" s="3" t="s">
        <v>170</v>
      </c>
      <c r="E33" s="3" t="s">
        <v>167</v>
      </c>
      <c r="F33" s="3" t="s">
        <v>699</v>
      </c>
      <c r="G33" s="2">
        <v>19</v>
      </c>
      <c r="H33" s="3" t="s">
        <v>270</v>
      </c>
      <c r="I33" s="2">
        <v>0.1</v>
      </c>
      <c r="J33" s="2">
        <v>144900</v>
      </c>
      <c r="K33" s="2">
        <v>14490</v>
      </c>
      <c r="L33" s="2">
        <v>0</v>
      </c>
      <c r="M33" s="2">
        <v>14490</v>
      </c>
    </row>
    <row r="34" spans="1:13" x14ac:dyDescent="0.25">
      <c r="A34" s="14">
        <v>202001252</v>
      </c>
      <c r="B34" s="3" t="s">
        <v>31</v>
      </c>
      <c r="C34" s="3" t="s">
        <v>698</v>
      </c>
      <c r="D34" s="3" t="s">
        <v>170</v>
      </c>
      <c r="E34" s="3" t="s">
        <v>167</v>
      </c>
      <c r="F34" s="3" t="s">
        <v>700</v>
      </c>
      <c r="G34" s="2">
        <v>1851</v>
      </c>
      <c r="H34" s="3" t="s">
        <v>386</v>
      </c>
      <c r="I34" s="2">
        <v>0.2</v>
      </c>
      <c r="J34" s="2">
        <v>0</v>
      </c>
      <c r="K34" s="2">
        <v>0</v>
      </c>
      <c r="L34" s="2">
        <v>0</v>
      </c>
      <c r="M34" s="2">
        <v>0</v>
      </c>
    </row>
    <row r="35" spans="1:13" x14ac:dyDescent="0.25">
      <c r="A35" s="14">
        <v>202001252</v>
      </c>
      <c r="B35" s="3" t="s">
        <v>31</v>
      </c>
      <c r="C35" s="3" t="s">
        <v>698</v>
      </c>
      <c r="D35" s="3" t="s">
        <v>170</v>
      </c>
      <c r="E35" s="3" t="s">
        <v>167</v>
      </c>
      <c r="F35" s="3" t="s">
        <v>700</v>
      </c>
      <c r="G35" s="2">
        <v>1887</v>
      </c>
      <c r="H35" s="3" t="s">
        <v>192</v>
      </c>
      <c r="I35" s="2">
        <v>0.2</v>
      </c>
      <c r="J35" s="2">
        <v>504917.41</v>
      </c>
      <c r="K35" s="2">
        <v>100983.482</v>
      </c>
      <c r="L35" s="2">
        <v>0</v>
      </c>
      <c r="M35" s="2">
        <v>100983.482</v>
      </c>
    </row>
    <row r="36" spans="1:13" x14ac:dyDescent="0.25">
      <c r="A36" s="14">
        <v>202001252</v>
      </c>
      <c r="B36" s="3" t="s">
        <v>31</v>
      </c>
      <c r="C36" s="3" t="s">
        <v>698</v>
      </c>
      <c r="D36" s="3" t="s">
        <v>170</v>
      </c>
      <c r="E36" s="3" t="s">
        <v>167</v>
      </c>
      <c r="F36" s="3" t="s">
        <v>700</v>
      </c>
      <c r="G36" s="2">
        <v>1852</v>
      </c>
      <c r="H36" s="3" t="s">
        <v>187</v>
      </c>
      <c r="I36" s="2">
        <v>1.4</v>
      </c>
      <c r="J36" s="2">
        <v>0</v>
      </c>
      <c r="K36" s="2">
        <v>0</v>
      </c>
      <c r="L36" s="2">
        <v>0</v>
      </c>
      <c r="M36" s="2">
        <v>0</v>
      </c>
    </row>
    <row r="37" spans="1:13" x14ac:dyDescent="0.25">
      <c r="A37" s="6">
        <v>202001253</v>
      </c>
      <c r="B37" s="3" t="s">
        <v>34</v>
      </c>
      <c r="C37" s="3" t="s">
        <v>698</v>
      </c>
      <c r="D37" s="3" t="s">
        <v>170</v>
      </c>
      <c r="E37" s="3" t="s">
        <v>167</v>
      </c>
      <c r="F37" s="3" t="s">
        <v>700</v>
      </c>
      <c r="G37" s="2">
        <v>10460</v>
      </c>
      <c r="H37" s="3" t="s">
        <v>702</v>
      </c>
      <c r="I37" s="2">
        <v>14</v>
      </c>
      <c r="J37" s="2">
        <v>9.4</v>
      </c>
      <c r="K37" s="2">
        <v>131.6</v>
      </c>
      <c r="L37" s="2">
        <v>21.056000000000001</v>
      </c>
      <c r="M37" s="2">
        <v>152.65600000000001</v>
      </c>
    </row>
    <row r="38" spans="1:13" x14ac:dyDescent="0.25">
      <c r="A38" s="6">
        <v>202001253</v>
      </c>
      <c r="B38" s="3" t="s">
        <v>34</v>
      </c>
      <c r="C38" s="3" t="s">
        <v>698</v>
      </c>
      <c r="D38" s="3" t="s">
        <v>170</v>
      </c>
      <c r="E38" s="3" t="s">
        <v>167</v>
      </c>
      <c r="F38" s="3" t="s">
        <v>700</v>
      </c>
      <c r="G38" s="2">
        <v>15374</v>
      </c>
      <c r="H38" s="3" t="s">
        <v>703</v>
      </c>
      <c r="I38" s="2">
        <v>12</v>
      </c>
      <c r="J38" s="2">
        <v>7.87</v>
      </c>
      <c r="K38" s="2">
        <v>94.44</v>
      </c>
      <c r="L38" s="2">
        <v>15.1104</v>
      </c>
      <c r="M38" s="2">
        <v>109.5504</v>
      </c>
    </row>
    <row r="39" spans="1:13" x14ac:dyDescent="0.25">
      <c r="A39" s="14">
        <v>202001254</v>
      </c>
      <c r="B39" s="23" t="s">
        <v>34</v>
      </c>
      <c r="C39" s="23" t="s">
        <v>698</v>
      </c>
      <c r="D39" s="23" t="s">
        <v>170</v>
      </c>
      <c r="E39" s="23" t="s">
        <v>167</v>
      </c>
      <c r="F39" s="23" t="s">
        <v>700</v>
      </c>
      <c r="G39" s="14">
        <v>1850</v>
      </c>
      <c r="H39" s="23" t="s">
        <v>195</v>
      </c>
      <c r="I39" s="14">
        <v>0.2</v>
      </c>
      <c r="J39" s="14">
        <v>0</v>
      </c>
      <c r="K39" s="14">
        <v>0</v>
      </c>
      <c r="L39" s="14">
        <v>0</v>
      </c>
      <c r="M39" s="2">
        <v>0</v>
      </c>
    </row>
    <row r="40" spans="1:13" x14ac:dyDescent="0.25">
      <c r="A40" s="14">
        <v>202001254</v>
      </c>
      <c r="B40" s="23" t="s">
        <v>34</v>
      </c>
      <c r="C40" s="23" t="s">
        <v>698</v>
      </c>
      <c r="D40" s="23" t="s">
        <v>170</v>
      </c>
      <c r="E40" s="23" t="s">
        <v>167</v>
      </c>
      <c r="F40" s="23" t="s">
        <v>700</v>
      </c>
      <c r="G40" s="14">
        <v>1947</v>
      </c>
      <c r="H40" s="23" t="s">
        <v>191</v>
      </c>
      <c r="I40" s="14">
        <v>0.4</v>
      </c>
      <c r="J40" s="14">
        <v>510069.63</v>
      </c>
      <c r="K40" s="14">
        <v>204027.85200000001</v>
      </c>
      <c r="L40" s="14">
        <v>0</v>
      </c>
      <c r="M40" s="2">
        <v>204027.85200000001</v>
      </c>
    </row>
    <row r="41" spans="1:13" x14ac:dyDescent="0.25">
      <c r="A41" s="14">
        <v>202001254</v>
      </c>
      <c r="B41" s="23" t="s">
        <v>34</v>
      </c>
      <c r="C41" s="23" t="s">
        <v>698</v>
      </c>
      <c r="D41" s="23" t="s">
        <v>170</v>
      </c>
      <c r="E41" s="23" t="s">
        <v>167</v>
      </c>
      <c r="F41" s="23" t="s">
        <v>700</v>
      </c>
      <c r="G41" s="14">
        <v>1986</v>
      </c>
      <c r="H41" s="23" t="s">
        <v>299</v>
      </c>
      <c r="I41" s="14">
        <v>0.2</v>
      </c>
      <c r="J41" s="14">
        <v>218601.26</v>
      </c>
      <c r="K41" s="14">
        <v>43720.252</v>
      </c>
      <c r="L41" s="14">
        <v>0</v>
      </c>
      <c r="M41" s="2">
        <v>43720.252</v>
      </c>
    </row>
    <row r="42" spans="1:13" x14ac:dyDescent="0.25">
      <c r="A42" s="14">
        <v>202001255</v>
      </c>
      <c r="B42" s="3" t="s">
        <v>36</v>
      </c>
      <c r="C42" s="3" t="s">
        <v>698</v>
      </c>
      <c r="D42" s="3" t="s">
        <v>170</v>
      </c>
      <c r="E42" s="3" t="s">
        <v>167</v>
      </c>
      <c r="F42" s="3" t="s">
        <v>699</v>
      </c>
      <c r="G42" s="2">
        <v>2025</v>
      </c>
      <c r="H42" s="3" t="s">
        <v>392</v>
      </c>
      <c r="I42" s="2">
        <v>0.2</v>
      </c>
      <c r="J42" s="2">
        <v>297.60000000000002</v>
      </c>
      <c r="K42" s="2">
        <v>59.52</v>
      </c>
      <c r="L42" s="2">
        <v>9.5231999999999992</v>
      </c>
      <c r="M42" s="2">
        <v>69.043199999999999</v>
      </c>
    </row>
    <row r="43" spans="1:13" x14ac:dyDescent="0.25">
      <c r="A43" s="14">
        <v>202001256</v>
      </c>
      <c r="B43" s="3" t="s">
        <v>37</v>
      </c>
      <c r="C43" s="3" t="s">
        <v>698</v>
      </c>
      <c r="D43" s="3" t="s">
        <v>170</v>
      </c>
      <c r="E43" s="3" t="s">
        <v>167</v>
      </c>
      <c r="F43" s="3" t="s">
        <v>699</v>
      </c>
      <c r="G43" s="2">
        <v>71</v>
      </c>
      <c r="H43" s="3" t="s">
        <v>271</v>
      </c>
      <c r="I43" s="2">
        <v>0.2</v>
      </c>
      <c r="J43" s="2">
        <v>65130</v>
      </c>
      <c r="K43" s="2">
        <v>13026</v>
      </c>
      <c r="L43" s="2">
        <v>0</v>
      </c>
      <c r="M43" s="2">
        <v>13026</v>
      </c>
    </row>
    <row r="44" spans="1:13" x14ac:dyDescent="0.25">
      <c r="A44" s="14">
        <v>202001256</v>
      </c>
      <c r="B44" s="3" t="s">
        <v>37</v>
      </c>
      <c r="C44" s="3" t="s">
        <v>698</v>
      </c>
      <c r="D44" s="3" t="s">
        <v>170</v>
      </c>
      <c r="E44" s="3" t="s">
        <v>167</v>
      </c>
      <c r="F44" s="3" t="s">
        <v>699</v>
      </c>
      <c r="G44" s="2">
        <v>11</v>
      </c>
      <c r="H44" s="3" t="s">
        <v>443</v>
      </c>
      <c r="I44" s="2">
        <v>0.8</v>
      </c>
      <c r="J44" s="2">
        <v>275550</v>
      </c>
      <c r="K44" s="2">
        <v>220440</v>
      </c>
      <c r="L44" s="2">
        <v>0</v>
      </c>
      <c r="M44" s="2">
        <v>220440</v>
      </c>
    </row>
    <row r="45" spans="1:13" x14ac:dyDescent="0.25">
      <c r="A45" s="14">
        <v>202001257</v>
      </c>
      <c r="B45" s="3" t="s">
        <v>38</v>
      </c>
      <c r="C45" s="3" t="s">
        <v>698</v>
      </c>
      <c r="D45" s="3" t="s">
        <v>170</v>
      </c>
      <c r="E45" s="3" t="s">
        <v>167</v>
      </c>
      <c r="F45" s="3" t="s">
        <v>700</v>
      </c>
      <c r="G45" s="2">
        <v>7</v>
      </c>
      <c r="H45" s="3" t="s">
        <v>274</v>
      </c>
      <c r="I45" s="2">
        <v>11.1</v>
      </c>
      <c r="J45" s="2">
        <v>7.7</v>
      </c>
      <c r="K45" s="2">
        <v>85.47</v>
      </c>
      <c r="L45" s="2">
        <v>0</v>
      </c>
      <c r="M45" s="2">
        <v>85.47</v>
      </c>
    </row>
    <row r="46" spans="1:13" x14ac:dyDescent="0.25">
      <c r="A46" s="14">
        <v>202001258</v>
      </c>
      <c r="B46" s="3" t="s">
        <v>38</v>
      </c>
      <c r="C46" s="3" t="s">
        <v>698</v>
      </c>
      <c r="D46" s="3" t="s">
        <v>170</v>
      </c>
      <c r="E46" s="3" t="s">
        <v>167</v>
      </c>
      <c r="F46" s="3" t="s">
        <v>700</v>
      </c>
      <c r="G46" s="2">
        <v>5148</v>
      </c>
      <c r="H46" s="3" t="s">
        <v>190</v>
      </c>
      <c r="I46" s="2">
        <v>0.2</v>
      </c>
      <c r="J46" s="2">
        <v>9.1999999999999993</v>
      </c>
      <c r="K46" s="2">
        <v>1.84</v>
      </c>
      <c r="L46" s="2">
        <v>0</v>
      </c>
      <c r="M46" s="2">
        <v>1.84</v>
      </c>
    </row>
    <row r="47" spans="1:13" x14ac:dyDescent="0.25">
      <c r="A47" s="14">
        <v>202001258</v>
      </c>
      <c r="B47" s="3" t="s">
        <v>38</v>
      </c>
      <c r="C47" s="3" t="s">
        <v>698</v>
      </c>
      <c r="D47" s="3" t="s">
        <v>170</v>
      </c>
      <c r="E47" s="3" t="s">
        <v>167</v>
      </c>
      <c r="F47" s="3" t="s">
        <v>700</v>
      </c>
      <c r="G47" s="2">
        <v>88</v>
      </c>
      <c r="H47" s="3" t="s">
        <v>662</v>
      </c>
      <c r="I47" s="2">
        <v>0.2</v>
      </c>
      <c r="J47" s="2">
        <v>1586.36</v>
      </c>
      <c r="K47" s="2">
        <v>317.27199999999999</v>
      </c>
      <c r="L47" s="2">
        <v>0</v>
      </c>
      <c r="M47" s="2">
        <v>317.27199999999999</v>
      </c>
    </row>
    <row r="48" spans="1:13" x14ac:dyDescent="0.25">
      <c r="A48" s="14">
        <v>202001258</v>
      </c>
      <c r="B48" s="3" t="s">
        <v>38</v>
      </c>
      <c r="C48" s="3" t="s">
        <v>698</v>
      </c>
      <c r="D48" s="3" t="s">
        <v>170</v>
      </c>
      <c r="E48" s="3" t="s">
        <v>167</v>
      </c>
      <c r="F48" s="3" t="s">
        <v>700</v>
      </c>
      <c r="G48" s="2">
        <v>3120</v>
      </c>
      <c r="H48" s="3" t="s">
        <v>186</v>
      </c>
      <c r="I48" s="2">
        <v>3.6</v>
      </c>
      <c r="J48" s="2">
        <v>0.1</v>
      </c>
      <c r="K48" s="2">
        <v>0.36</v>
      </c>
      <c r="L48" s="2">
        <v>0</v>
      </c>
      <c r="M48" s="2">
        <v>0.36</v>
      </c>
    </row>
    <row r="49" spans="1:13" x14ac:dyDescent="0.25">
      <c r="A49" s="14">
        <v>202001259</v>
      </c>
      <c r="B49" s="3" t="s">
        <v>41</v>
      </c>
      <c r="C49" s="3" t="s">
        <v>698</v>
      </c>
      <c r="D49" s="3" t="s">
        <v>170</v>
      </c>
      <c r="E49" s="3" t="s">
        <v>167</v>
      </c>
      <c r="F49" s="3" t="s">
        <v>700</v>
      </c>
      <c r="G49" s="2">
        <v>1947</v>
      </c>
      <c r="H49" s="3" t="s">
        <v>191</v>
      </c>
      <c r="I49" s="2">
        <v>0.2</v>
      </c>
      <c r="J49" s="2">
        <v>522434.96</v>
      </c>
      <c r="K49" s="2">
        <v>104486.992</v>
      </c>
      <c r="L49" s="2">
        <v>0</v>
      </c>
      <c r="M49" s="2">
        <v>104486.992</v>
      </c>
    </row>
    <row r="50" spans="1:13" x14ac:dyDescent="0.25">
      <c r="A50" s="14">
        <v>202001259</v>
      </c>
      <c r="B50" s="3" t="s">
        <v>41</v>
      </c>
      <c r="C50" s="3" t="s">
        <v>698</v>
      </c>
      <c r="D50" s="3" t="s">
        <v>170</v>
      </c>
      <c r="E50" s="3" t="s">
        <v>167</v>
      </c>
      <c r="F50" s="3" t="s">
        <v>700</v>
      </c>
      <c r="G50" s="2">
        <v>5149</v>
      </c>
      <c r="H50" s="3" t="s">
        <v>189</v>
      </c>
      <c r="I50" s="2">
        <v>0.2</v>
      </c>
      <c r="J50" s="2">
        <v>746614.54</v>
      </c>
      <c r="K50" s="2">
        <v>149322.908</v>
      </c>
      <c r="L50" s="2">
        <v>0</v>
      </c>
      <c r="M50" s="2">
        <v>149322.908</v>
      </c>
    </row>
    <row r="51" spans="1:13" x14ac:dyDescent="0.25">
      <c r="A51" s="14">
        <v>202001259</v>
      </c>
      <c r="B51" s="3" t="s">
        <v>41</v>
      </c>
      <c r="C51" s="3" t="s">
        <v>698</v>
      </c>
      <c r="D51" s="3" t="s">
        <v>170</v>
      </c>
      <c r="E51" s="3" t="s">
        <v>167</v>
      </c>
      <c r="F51" s="3" t="s">
        <v>700</v>
      </c>
      <c r="G51" s="2">
        <v>88</v>
      </c>
      <c r="H51" s="3" t="s">
        <v>662</v>
      </c>
      <c r="I51" s="2">
        <v>0.2</v>
      </c>
      <c r="J51" s="2">
        <v>1598.98</v>
      </c>
      <c r="K51" s="2">
        <v>319.79599999999999</v>
      </c>
      <c r="L51" s="2">
        <v>0</v>
      </c>
      <c r="M51" s="2">
        <v>319.79599999999999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575"/>
  <sheetViews>
    <sheetView topLeftCell="B1" workbookViewId="0">
      <selection activeCell="H17" sqref="H17"/>
    </sheetView>
  </sheetViews>
  <sheetFormatPr baseColWidth="10" defaultRowHeight="15" x14ac:dyDescent="0.25"/>
  <cols>
    <col min="2" max="2" width="13.42578125" customWidth="1"/>
    <col min="9" max="9" width="12" customWidth="1"/>
    <col min="11" max="11" width="13.42578125" customWidth="1"/>
  </cols>
  <sheetData>
    <row r="1" spans="2:14" x14ac:dyDescent="0.25">
      <c r="B1" s="17" t="s">
        <v>0</v>
      </c>
      <c r="C1" s="17" t="s">
        <v>1</v>
      </c>
      <c r="D1" s="17" t="s">
        <v>714</v>
      </c>
      <c r="E1" s="17" t="s">
        <v>786</v>
      </c>
      <c r="F1" s="17" t="s">
        <v>716</v>
      </c>
      <c r="G1" s="17" t="s">
        <v>717</v>
      </c>
      <c r="H1" s="17" t="s">
        <v>719</v>
      </c>
      <c r="I1" s="17" t="s">
        <v>718</v>
      </c>
      <c r="J1" s="17" t="s">
        <v>6</v>
      </c>
      <c r="K1" s="17" t="s">
        <v>10</v>
      </c>
      <c r="L1" s="17" t="s">
        <v>7</v>
      </c>
      <c r="M1" s="17" t="s">
        <v>886</v>
      </c>
      <c r="N1" s="17" t="s">
        <v>887</v>
      </c>
    </row>
    <row r="2" spans="2:14" hidden="1" x14ac:dyDescent="0.25">
      <c r="B2" s="18" t="s">
        <v>787</v>
      </c>
      <c r="C2" s="18" t="s">
        <v>788</v>
      </c>
      <c r="D2" s="18" t="s">
        <v>721</v>
      </c>
      <c r="E2" s="18" t="s">
        <v>722</v>
      </c>
      <c r="F2" s="18" t="s">
        <v>789</v>
      </c>
      <c r="G2" s="18" t="s">
        <v>888</v>
      </c>
      <c r="H2" s="17">
        <v>989.46640000000002</v>
      </c>
      <c r="I2" s="18" t="s">
        <v>169</v>
      </c>
      <c r="J2" s="17">
        <v>6586</v>
      </c>
      <c r="K2" s="18" t="s">
        <v>183</v>
      </c>
      <c r="L2" s="17">
        <v>200</v>
      </c>
      <c r="M2" s="17">
        <v>1.06</v>
      </c>
      <c r="N2" s="17">
        <v>212</v>
      </c>
    </row>
    <row r="3" spans="2:14" hidden="1" x14ac:dyDescent="0.25">
      <c r="B3" s="18" t="s">
        <v>787</v>
      </c>
      <c r="C3" s="18" t="s">
        <v>788</v>
      </c>
      <c r="D3" s="18" t="s">
        <v>721</v>
      </c>
      <c r="E3" s="18" t="s">
        <v>722</v>
      </c>
      <c r="F3" s="18" t="s">
        <v>789</v>
      </c>
      <c r="G3" s="18" t="s">
        <v>888</v>
      </c>
      <c r="H3" s="17">
        <v>989.46640000000002</v>
      </c>
      <c r="I3" s="18" t="s">
        <v>169</v>
      </c>
      <c r="J3" s="17">
        <v>2002</v>
      </c>
      <c r="K3" s="18" t="s">
        <v>185</v>
      </c>
      <c r="L3" s="17">
        <v>50</v>
      </c>
      <c r="M3" s="17">
        <v>0.55000000000000004</v>
      </c>
      <c r="N3" s="17">
        <v>27.5</v>
      </c>
    </row>
    <row r="4" spans="2:14" hidden="1" x14ac:dyDescent="0.25">
      <c r="B4" s="18" t="s">
        <v>787</v>
      </c>
      <c r="C4" s="18" t="s">
        <v>788</v>
      </c>
      <c r="D4" s="18" t="s">
        <v>721</v>
      </c>
      <c r="E4" s="18" t="s">
        <v>722</v>
      </c>
      <c r="F4" s="18" t="s">
        <v>789</v>
      </c>
      <c r="G4" s="18" t="s">
        <v>888</v>
      </c>
      <c r="H4" s="17">
        <v>989.46640000000002</v>
      </c>
      <c r="I4" s="18" t="s">
        <v>169</v>
      </c>
      <c r="J4" s="17">
        <v>2771</v>
      </c>
      <c r="K4" s="18" t="s">
        <v>184</v>
      </c>
      <c r="L4" s="17">
        <v>48</v>
      </c>
      <c r="M4" s="17">
        <v>0.98</v>
      </c>
      <c r="N4" s="17">
        <v>54.566400000000002</v>
      </c>
    </row>
    <row r="5" spans="2:14" hidden="1" x14ac:dyDescent="0.25">
      <c r="B5" s="18" t="s">
        <v>787</v>
      </c>
      <c r="C5" s="18" t="s">
        <v>788</v>
      </c>
      <c r="D5" s="18" t="s">
        <v>721</v>
      </c>
      <c r="E5" s="18" t="s">
        <v>722</v>
      </c>
      <c r="F5" s="18" t="s">
        <v>789</v>
      </c>
      <c r="G5" s="18" t="s">
        <v>888</v>
      </c>
      <c r="H5" s="17">
        <v>989.46640000000002</v>
      </c>
      <c r="I5" s="18" t="s">
        <v>169</v>
      </c>
      <c r="J5" s="17">
        <v>3151</v>
      </c>
      <c r="K5" s="18" t="s">
        <v>181</v>
      </c>
      <c r="L5" s="17">
        <v>72</v>
      </c>
      <c r="M5" s="17">
        <v>1.1100000000000001</v>
      </c>
      <c r="N5" s="17">
        <v>79.92</v>
      </c>
    </row>
    <row r="6" spans="2:14" hidden="1" x14ac:dyDescent="0.25">
      <c r="B6" s="18" t="s">
        <v>787</v>
      </c>
      <c r="C6" s="18" t="s">
        <v>788</v>
      </c>
      <c r="D6" s="18" t="s">
        <v>721</v>
      </c>
      <c r="E6" s="18" t="s">
        <v>722</v>
      </c>
      <c r="F6" s="18" t="s">
        <v>789</v>
      </c>
      <c r="G6" s="18" t="s">
        <v>888</v>
      </c>
      <c r="H6" s="17">
        <v>989.46640000000002</v>
      </c>
      <c r="I6" s="18" t="s">
        <v>169</v>
      </c>
      <c r="J6" s="17">
        <v>1023</v>
      </c>
      <c r="K6" s="18" t="s">
        <v>180</v>
      </c>
      <c r="L6" s="17">
        <v>24</v>
      </c>
      <c r="M6" s="17">
        <v>0.69</v>
      </c>
      <c r="N6" s="17">
        <v>16.559999999999999</v>
      </c>
    </row>
    <row r="7" spans="2:14" hidden="1" x14ac:dyDescent="0.25">
      <c r="B7" s="18" t="s">
        <v>787</v>
      </c>
      <c r="C7" s="18" t="s">
        <v>788</v>
      </c>
      <c r="D7" s="18" t="s">
        <v>721</v>
      </c>
      <c r="E7" s="18" t="s">
        <v>722</v>
      </c>
      <c r="F7" s="18" t="s">
        <v>789</v>
      </c>
      <c r="G7" s="18" t="s">
        <v>888</v>
      </c>
      <c r="H7" s="17">
        <v>989.46640000000002</v>
      </c>
      <c r="I7" s="18" t="s">
        <v>169</v>
      </c>
      <c r="J7" s="17">
        <v>1019</v>
      </c>
      <c r="K7" s="18" t="s">
        <v>182</v>
      </c>
      <c r="L7" s="17">
        <v>24</v>
      </c>
      <c r="M7" s="17">
        <v>0.74</v>
      </c>
      <c r="N7" s="17">
        <v>17.760000000000002</v>
      </c>
    </row>
    <row r="8" spans="2:14" hidden="1" x14ac:dyDescent="0.25">
      <c r="B8" s="18" t="s">
        <v>787</v>
      </c>
      <c r="C8" s="18" t="s">
        <v>788</v>
      </c>
      <c r="D8" s="18" t="s">
        <v>721</v>
      </c>
      <c r="E8" s="18" t="s">
        <v>722</v>
      </c>
      <c r="F8" s="18" t="s">
        <v>789</v>
      </c>
      <c r="G8" s="18" t="s">
        <v>888</v>
      </c>
      <c r="H8" s="17">
        <v>989.46640000000002</v>
      </c>
      <c r="I8" s="18" t="s">
        <v>169</v>
      </c>
      <c r="J8" s="17">
        <v>2033</v>
      </c>
      <c r="K8" s="18" t="s">
        <v>179</v>
      </c>
      <c r="L8" s="17">
        <v>300</v>
      </c>
      <c r="M8" s="17">
        <v>1.26</v>
      </c>
      <c r="N8" s="17">
        <v>378</v>
      </c>
    </row>
    <row r="9" spans="2:14" hidden="1" x14ac:dyDescent="0.25">
      <c r="B9" s="18" t="s">
        <v>787</v>
      </c>
      <c r="C9" s="18" t="s">
        <v>788</v>
      </c>
      <c r="D9" s="18" t="s">
        <v>721</v>
      </c>
      <c r="E9" s="18" t="s">
        <v>722</v>
      </c>
      <c r="F9" s="18" t="s">
        <v>789</v>
      </c>
      <c r="G9" s="18" t="s">
        <v>888</v>
      </c>
      <c r="H9" s="17">
        <v>989.46640000000002</v>
      </c>
      <c r="I9" s="18" t="s">
        <v>169</v>
      </c>
      <c r="J9" s="17">
        <v>3609</v>
      </c>
      <c r="K9" s="18" t="s">
        <v>177</v>
      </c>
      <c r="L9" s="17">
        <v>36</v>
      </c>
      <c r="M9" s="17">
        <v>1.65</v>
      </c>
      <c r="N9" s="17">
        <v>59.4</v>
      </c>
    </row>
    <row r="10" spans="2:14" hidden="1" x14ac:dyDescent="0.25">
      <c r="B10" s="18" t="s">
        <v>787</v>
      </c>
      <c r="C10" s="18" t="s">
        <v>788</v>
      </c>
      <c r="D10" s="18" t="s">
        <v>721</v>
      </c>
      <c r="E10" s="18" t="s">
        <v>722</v>
      </c>
      <c r="F10" s="18" t="s">
        <v>789</v>
      </c>
      <c r="G10" s="18" t="s">
        <v>888</v>
      </c>
      <c r="H10" s="17">
        <v>989.46640000000002</v>
      </c>
      <c r="I10" s="18" t="s">
        <v>169</v>
      </c>
      <c r="J10" s="17">
        <v>4722</v>
      </c>
      <c r="K10" s="18" t="s">
        <v>178</v>
      </c>
      <c r="L10" s="17">
        <v>36</v>
      </c>
      <c r="M10" s="17">
        <v>1.66</v>
      </c>
      <c r="N10" s="17">
        <v>59.76</v>
      </c>
    </row>
    <row r="11" spans="2:14" hidden="1" x14ac:dyDescent="0.25">
      <c r="B11" s="18" t="s">
        <v>787</v>
      </c>
      <c r="C11" s="18" t="s">
        <v>788</v>
      </c>
      <c r="D11" s="18" t="s">
        <v>721</v>
      </c>
      <c r="E11" s="18" t="s">
        <v>722</v>
      </c>
      <c r="F11" s="18" t="s">
        <v>789</v>
      </c>
      <c r="G11" s="18" t="s">
        <v>888</v>
      </c>
      <c r="H11" s="17">
        <v>989.46640000000002</v>
      </c>
      <c r="I11" s="18" t="s">
        <v>169</v>
      </c>
      <c r="J11" s="17">
        <v>13381</v>
      </c>
      <c r="K11" s="18" t="s">
        <v>176</v>
      </c>
      <c r="L11" s="17">
        <v>120</v>
      </c>
      <c r="M11" s="17">
        <v>0.7</v>
      </c>
      <c r="N11" s="17">
        <v>84</v>
      </c>
    </row>
    <row r="12" spans="2:14" hidden="1" x14ac:dyDescent="0.25">
      <c r="B12" s="18" t="s">
        <v>790</v>
      </c>
      <c r="C12" s="18" t="s">
        <v>791</v>
      </c>
      <c r="D12" s="18" t="s">
        <v>721</v>
      </c>
      <c r="E12" s="18" t="s">
        <v>722</v>
      </c>
      <c r="F12" s="18" t="s">
        <v>789</v>
      </c>
      <c r="G12" s="18" t="s">
        <v>888</v>
      </c>
      <c r="H12" s="17">
        <v>534.97919999999999</v>
      </c>
      <c r="I12" s="18" t="s">
        <v>169</v>
      </c>
      <c r="J12" s="17">
        <v>6341</v>
      </c>
      <c r="K12" s="18" t="s">
        <v>217</v>
      </c>
      <c r="L12" s="17">
        <v>36</v>
      </c>
      <c r="M12" s="17">
        <v>1.86</v>
      </c>
      <c r="N12" s="17">
        <v>66.959999999999994</v>
      </c>
    </row>
    <row r="13" spans="2:14" hidden="1" x14ac:dyDescent="0.25">
      <c r="B13" s="18" t="s">
        <v>790</v>
      </c>
      <c r="C13" s="18" t="s">
        <v>791</v>
      </c>
      <c r="D13" s="18" t="s">
        <v>721</v>
      </c>
      <c r="E13" s="18" t="s">
        <v>722</v>
      </c>
      <c r="F13" s="18" t="s">
        <v>789</v>
      </c>
      <c r="G13" s="18" t="s">
        <v>888</v>
      </c>
      <c r="H13" s="17">
        <v>534.97919999999999</v>
      </c>
      <c r="I13" s="18" t="s">
        <v>169</v>
      </c>
      <c r="J13" s="17">
        <v>15366</v>
      </c>
      <c r="K13" s="18" t="s">
        <v>215</v>
      </c>
      <c r="L13" s="17">
        <v>60</v>
      </c>
      <c r="M13" s="17">
        <v>1.41</v>
      </c>
      <c r="N13" s="17">
        <v>84.6</v>
      </c>
    </row>
    <row r="14" spans="2:14" hidden="1" x14ac:dyDescent="0.25">
      <c r="B14" s="18" t="s">
        <v>790</v>
      </c>
      <c r="C14" s="18" t="s">
        <v>791</v>
      </c>
      <c r="D14" s="18" t="s">
        <v>721</v>
      </c>
      <c r="E14" s="18" t="s">
        <v>722</v>
      </c>
      <c r="F14" s="18" t="s">
        <v>789</v>
      </c>
      <c r="G14" s="18" t="s">
        <v>888</v>
      </c>
      <c r="H14" s="17">
        <v>534.97919999999999</v>
      </c>
      <c r="I14" s="18" t="s">
        <v>169</v>
      </c>
      <c r="J14" s="17">
        <v>6340</v>
      </c>
      <c r="K14" s="18" t="s">
        <v>216</v>
      </c>
      <c r="L14" s="17">
        <v>36</v>
      </c>
      <c r="M14" s="17">
        <v>1.73</v>
      </c>
      <c r="N14" s="17">
        <v>62.28</v>
      </c>
    </row>
    <row r="15" spans="2:14" hidden="1" x14ac:dyDescent="0.25">
      <c r="B15" s="18" t="s">
        <v>790</v>
      </c>
      <c r="C15" s="18" t="s">
        <v>791</v>
      </c>
      <c r="D15" s="18" t="s">
        <v>721</v>
      </c>
      <c r="E15" s="18" t="s">
        <v>722</v>
      </c>
      <c r="F15" s="18" t="s">
        <v>789</v>
      </c>
      <c r="G15" s="18" t="s">
        <v>888</v>
      </c>
      <c r="H15" s="17">
        <v>534.97919999999999</v>
      </c>
      <c r="I15" s="18" t="s">
        <v>169</v>
      </c>
      <c r="J15" s="17">
        <v>22508</v>
      </c>
      <c r="K15" s="18" t="s">
        <v>225</v>
      </c>
      <c r="L15" s="17">
        <v>12</v>
      </c>
      <c r="M15" s="17">
        <v>1.23</v>
      </c>
      <c r="N15" s="17">
        <v>14.76</v>
      </c>
    </row>
    <row r="16" spans="2:14" hidden="1" x14ac:dyDescent="0.25">
      <c r="B16" s="18" t="s">
        <v>790</v>
      </c>
      <c r="C16" s="18" t="s">
        <v>791</v>
      </c>
      <c r="D16" s="18" t="s">
        <v>721</v>
      </c>
      <c r="E16" s="18" t="s">
        <v>722</v>
      </c>
      <c r="F16" s="18" t="s">
        <v>789</v>
      </c>
      <c r="G16" s="18" t="s">
        <v>888</v>
      </c>
      <c r="H16" s="17">
        <v>534.97919999999999</v>
      </c>
      <c r="I16" s="18" t="s">
        <v>169</v>
      </c>
      <c r="J16" s="17">
        <v>9594</v>
      </c>
      <c r="K16" s="18" t="s">
        <v>220</v>
      </c>
      <c r="L16" s="17">
        <v>40</v>
      </c>
      <c r="M16" s="17">
        <v>1.81</v>
      </c>
      <c r="N16" s="17">
        <v>72.400000000000006</v>
      </c>
    </row>
    <row r="17" spans="2:14" hidden="1" x14ac:dyDescent="0.25">
      <c r="B17" s="18" t="s">
        <v>790</v>
      </c>
      <c r="C17" s="18" t="s">
        <v>791</v>
      </c>
      <c r="D17" s="18" t="s">
        <v>721</v>
      </c>
      <c r="E17" s="18" t="s">
        <v>722</v>
      </c>
      <c r="F17" s="18" t="s">
        <v>789</v>
      </c>
      <c r="G17" s="18" t="s">
        <v>888</v>
      </c>
      <c r="H17" s="17">
        <v>534.97919999999999</v>
      </c>
      <c r="I17" s="18" t="s">
        <v>169</v>
      </c>
      <c r="J17" s="17">
        <v>13914</v>
      </c>
      <c r="K17" s="18" t="s">
        <v>218</v>
      </c>
      <c r="L17" s="17">
        <v>12</v>
      </c>
      <c r="M17" s="17">
        <v>3.88</v>
      </c>
      <c r="N17" s="17">
        <v>46.56</v>
      </c>
    </row>
    <row r="18" spans="2:14" hidden="1" x14ac:dyDescent="0.25">
      <c r="B18" s="18" t="s">
        <v>790</v>
      </c>
      <c r="C18" s="18" t="s">
        <v>791</v>
      </c>
      <c r="D18" s="18" t="s">
        <v>721</v>
      </c>
      <c r="E18" s="18" t="s">
        <v>722</v>
      </c>
      <c r="F18" s="18" t="s">
        <v>789</v>
      </c>
      <c r="G18" s="18" t="s">
        <v>888</v>
      </c>
      <c r="H18" s="17">
        <v>534.97919999999999</v>
      </c>
      <c r="I18" s="18" t="s">
        <v>169</v>
      </c>
      <c r="J18" s="17">
        <v>9100</v>
      </c>
      <c r="K18" s="18" t="s">
        <v>226</v>
      </c>
      <c r="L18" s="17">
        <v>24</v>
      </c>
      <c r="M18" s="17">
        <v>0.69</v>
      </c>
      <c r="N18" s="17">
        <v>19.209599999999998</v>
      </c>
    </row>
    <row r="19" spans="2:14" hidden="1" x14ac:dyDescent="0.25">
      <c r="B19" s="18" t="s">
        <v>790</v>
      </c>
      <c r="C19" s="18" t="s">
        <v>791</v>
      </c>
      <c r="D19" s="18" t="s">
        <v>721</v>
      </c>
      <c r="E19" s="18" t="s">
        <v>722</v>
      </c>
      <c r="F19" s="18" t="s">
        <v>789</v>
      </c>
      <c r="G19" s="18" t="s">
        <v>888</v>
      </c>
      <c r="H19" s="17">
        <v>534.97919999999999</v>
      </c>
      <c r="I19" s="18" t="s">
        <v>169</v>
      </c>
      <c r="J19" s="17">
        <v>20034</v>
      </c>
      <c r="K19" s="18" t="s">
        <v>224</v>
      </c>
      <c r="L19" s="17">
        <v>12</v>
      </c>
      <c r="M19" s="17">
        <v>1.22</v>
      </c>
      <c r="N19" s="17">
        <v>14.64</v>
      </c>
    </row>
    <row r="20" spans="2:14" hidden="1" x14ac:dyDescent="0.25">
      <c r="B20" s="18" t="s">
        <v>790</v>
      </c>
      <c r="C20" s="18" t="s">
        <v>791</v>
      </c>
      <c r="D20" s="18" t="s">
        <v>721</v>
      </c>
      <c r="E20" s="18" t="s">
        <v>722</v>
      </c>
      <c r="F20" s="18" t="s">
        <v>789</v>
      </c>
      <c r="G20" s="18" t="s">
        <v>888</v>
      </c>
      <c r="H20" s="17">
        <v>534.97919999999999</v>
      </c>
      <c r="I20" s="18" t="s">
        <v>169</v>
      </c>
      <c r="J20" s="17">
        <v>13196</v>
      </c>
      <c r="K20" s="18" t="s">
        <v>219</v>
      </c>
      <c r="L20" s="17">
        <v>12</v>
      </c>
      <c r="M20" s="17">
        <v>3.27</v>
      </c>
      <c r="N20" s="17">
        <v>39.24</v>
      </c>
    </row>
    <row r="21" spans="2:14" hidden="1" x14ac:dyDescent="0.25">
      <c r="B21" s="18" t="s">
        <v>790</v>
      </c>
      <c r="C21" s="18" t="s">
        <v>791</v>
      </c>
      <c r="D21" s="18" t="s">
        <v>721</v>
      </c>
      <c r="E21" s="18" t="s">
        <v>722</v>
      </c>
      <c r="F21" s="18" t="s">
        <v>789</v>
      </c>
      <c r="G21" s="18" t="s">
        <v>888</v>
      </c>
      <c r="H21" s="17">
        <v>534.97919999999999</v>
      </c>
      <c r="I21" s="18" t="s">
        <v>169</v>
      </c>
      <c r="J21" s="17">
        <v>7085</v>
      </c>
      <c r="K21" s="18" t="s">
        <v>222</v>
      </c>
      <c r="L21" s="17">
        <v>24</v>
      </c>
      <c r="M21" s="17">
        <v>1.1100000000000001</v>
      </c>
      <c r="N21" s="17">
        <v>30.9024</v>
      </c>
    </row>
    <row r="22" spans="2:14" hidden="1" x14ac:dyDescent="0.25">
      <c r="B22" s="18" t="s">
        <v>790</v>
      </c>
      <c r="C22" s="18" t="s">
        <v>791</v>
      </c>
      <c r="D22" s="18" t="s">
        <v>721</v>
      </c>
      <c r="E22" s="18" t="s">
        <v>722</v>
      </c>
      <c r="F22" s="18" t="s">
        <v>789</v>
      </c>
      <c r="G22" s="18" t="s">
        <v>888</v>
      </c>
      <c r="H22" s="17">
        <v>534.97919999999999</v>
      </c>
      <c r="I22" s="18" t="s">
        <v>169</v>
      </c>
      <c r="J22" s="17">
        <v>908</v>
      </c>
      <c r="K22" s="18" t="s">
        <v>223</v>
      </c>
      <c r="L22" s="17">
        <v>24</v>
      </c>
      <c r="M22" s="17">
        <v>0.94</v>
      </c>
      <c r="N22" s="17">
        <v>26.169599999999999</v>
      </c>
    </row>
    <row r="23" spans="2:14" hidden="1" x14ac:dyDescent="0.25">
      <c r="B23" s="18" t="s">
        <v>790</v>
      </c>
      <c r="C23" s="18" t="s">
        <v>791</v>
      </c>
      <c r="D23" s="18" t="s">
        <v>721</v>
      </c>
      <c r="E23" s="18" t="s">
        <v>722</v>
      </c>
      <c r="F23" s="18" t="s">
        <v>789</v>
      </c>
      <c r="G23" s="18" t="s">
        <v>888</v>
      </c>
      <c r="H23" s="17">
        <v>534.97919999999999</v>
      </c>
      <c r="I23" s="18" t="s">
        <v>169</v>
      </c>
      <c r="J23" s="17">
        <v>3867</v>
      </c>
      <c r="K23" s="18" t="s">
        <v>221</v>
      </c>
      <c r="L23" s="17">
        <v>24</v>
      </c>
      <c r="M23" s="17">
        <v>1.27</v>
      </c>
      <c r="N23" s="17">
        <v>35.3568</v>
      </c>
    </row>
    <row r="24" spans="2:14" hidden="1" x14ac:dyDescent="0.25">
      <c r="B24" s="18" t="s">
        <v>790</v>
      </c>
      <c r="C24" s="18" t="s">
        <v>791</v>
      </c>
      <c r="D24" s="18" t="s">
        <v>721</v>
      </c>
      <c r="E24" s="18" t="s">
        <v>722</v>
      </c>
      <c r="F24" s="18" t="s">
        <v>789</v>
      </c>
      <c r="G24" s="18" t="s">
        <v>888</v>
      </c>
      <c r="H24" s="17">
        <v>534.97919999999999</v>
      </c>
      <c r="I24" s="18" t="s">
        <v>169</v>
      </c>
      <c r="J24" s="17">
        <v>1383</v>
      </c>
      <c r="K24" s="18" t="s">
        <v>228</v>
      </c>
      <c r="L24" s="17">
        <v>20</v>
      </c>
      <c r="M24" s="17">
        <v>0.34</v>
      </c>
      <c r="N24" s="17">
        <v>7.8879999999999999</v>
      </c>
    </row>
    <row r="25" spans="2:14" hidden="1" x14ac:dyDescent="0.25">
      <c r="B25" s="18" t="s">
        <v>790</v>
      </c>
      <c r="C25" s="18" t="s">
        <v>791</v>
      </c>
      <c r="D25" s="18" t="s">
        <v>721</v>
      </c>
      <c r="E25" s="18" t="s">
        <v>722</v>
      </c>
      <c r="F25" s="18" t="s">
        <v>789</v>
      </c>
      <c r="G25" s="18" t="s">
        <v>888</v>
      </c>
      <c r="H25" s="17">
        <v>534.97919999999999</v>
      </c>
      <c r="I25" s="18" t="s">
        <v>169</v>
      </c>
      <c r="J25" s="17">
        <v>3556</v>
      </c>
      <c r="K25" s="18" t="s">
        <v>229</v>
      </c>
      <c r="L25" s="17">
        <v>20</v>
      </c>
      <c r="M25" s="17">
        <v>0.34</v>
      </c>
      <c r="N25" s="17">
        <v>7.8879999999999999</v>
      </c>
    </row>
    <row r="26" spans="2:14" hidden="1" x14ac:dyDescent="0.25">
      <c r="B26" s="18" t="s">
        <v>790</v>
      </c>
      <c r="C26" s="18" t="s">
        <v>791</v>
      </c>
      <c r="D26" s="18" t="s">
        <v>721</v>
      </c>
      <c r="E26" s="18" t="s">
        <v>722</v>
      </c>
      <c r="F26" s="18" t="s">
        <v>789</v>
      </c>
      <c r="G26" s="18" t="s">
        <v>888</v>
      </c>
      <c r="H26" s="17">
        <v>534.97919999999999</v>
      </c>
      <c r="I26" s="18" t="s">
        <v>169</v>
      </c>
      <c r="J26" s="17">
        <v>21674</v>
      </c>
      <c r="K26" s="18" t="s">
        <v>227</v>
      </c>
      <c r="L26" s="17">
        <v>6</v>
      </c>
      <c r="M26" s="17">
        <v>0.88</v>
      </c>
      <c r="N26" s="17">
        <v>6.1247999999999996</v>
      </c>
    </row>
    <row r="27" spans="2:14" hidden="1" x14ac:dyDescent="0.25">
      <c r="B27" s="18" t="s">
        <v>792</v>
      </c>
      <c r="C27" s="18" t="s">
        <v>793</v>
      </c>
      <c r="D27" s="18" t="s">
        <v>721</v>
      </c>
      <c r="E27" s="18" t="s">
        <v>722</v>
      </c>
      <c r="F27" s="18" t="s">
        <v>789</v>
      </c>
      <c r="G27" s="18" t="s">
        <v>888</v>
      </c>
      <c r="H27" s="17">
        <v>1094.0878399999999</v>
      </c>
      <c r="I27" s="18" t="s">
        <v>169</v>
      </c>
      <c r="J27" s="17">
        <v>2049</v>
      </c>
      <c r="K27" s="18" t="s">
        <v>206</v>
      </c>
      <c r="L27" s="17">
        <v>2</v>
      </c>
      <c r="M27" s="17">
        <v>4.84</v>
      </c>
      <c r="N27" s="17">
        <v>11.2288</v>
      </c>
    </row>
    <row r="28" spans="2:14" hidden="1" x14ac:dyDescent="0.25">
      <c r="B28" s="18" t="s">
        <v>792</v>
      </c>
      <c r="C28" s="18" t="s">
        <v>793</v>
      </c>
      <c r="D28" s="18" t="s">
        <v>721</v>
      </c>
      <c r="E28" s="18" t="s">
        <v>722</v>
      </c>
      <c r="F28" s="18" t="s">
        <v>789</v>
      </c>
      <c r="G28" s="18" t="s">
        <v>888</v>
      </c>
      <c r="H28" s="17">
        <v>1094.0878399999999</v>
      </c>
      <c r="I28" s="18" t="s">
        <v>169</v>
      </c>
      <c r="J28" s="17">
        <v>4351</v>
      </c>
      <c r="K28" s="18" t="s">
        <v>204</v>
      </c>
      <c r="L28" s="17">
        <v>4.2</v>
      </c>
      <c r="M28" s="17">
        <v>5.32</v>
      </c>
      <c r="N28" s="17">
        <v>25.919039999999999</v>
      </c>
    </row>
    <row r="29" spans="2:14" hidden="1" x14ac:dyDescent="0.25">
      <c r="B29" s="18" t="s">
        <v>792</v>
      </c>
      <c r="C29" s="18" t="s">
        <v>793</v>
      </c>
      <c r="D29" s="18" t="s">
        <v>721</v>
      </c>
      <c r="E29" s="18" t="s">
        <v>722</v>
      </c>
      <c r="F29" s="18" t="s">
        <v>789</v>
      </c>
      <c r="G29" s="18" t="s">
        <v>888</v>
      </c>
      <c r="H29" s="17">
        <v>1094.0878399999999</v>
      </c>
      <c r="I29" s="18" t="s">
        <v>169</v>
      </c>
      <c r="J29" s="17">
        <v>3754</v>
      </c>
      <c r="K29" s="18" t="s">
        <v>210</v>
      </c>
      <c r="L29" s="17">
        <v>40</v>
      </c>
      <c r="M29" s="17">
        <v>2.0699999999999998</v>
      </c>
      <c r="N29" s="17">
        <v>82.8</v>
      </c>
    </row>
    <row r="30" spans="2:14" hidden="1" x14ac:dyDescent="0.25">
      <c r="B30" s="18" t="s">
        <v>792</v>
      </c>
      <c r="C30" s="18" t="s">
        <v>793</v>
      </c>
      <c r="D30" s="18" t="s">
        <v>721</v>
      </c>
      <c r="E30" s="18" t="s">
        <v>722</v>
      </c>
      <c r="F30" s="18" t="s">
        <v>789</v>
      </c>
      <c r="G30" s="18" t="s">
        <v>888</v>
      </c>
      <c r="H30" s="17">
        <v>1094.0878399999999</v>
      </c>
      <c r="I30" s="18" t="s">
        <v>169</v>
      </c>
      <c r="J30" s="17">
        <v>1688</v>
      </c>
      <c r="K30" s="18" t="s">
        <v>205</v>
      </c>
      <c r="L30" s="17">
        <v>4.4000000000000004</v>
      </c>
      <c r="M30" s="17">
        <v>6.25</v>
      </c>
      <c r="N30" s="17">
        <v>31.9</v>
      </c>
    </row>
    <row r="31" spans="2:14" hidden="1" x14ac:dyDescent="0.25">
      <c r="B31" s="18" t="s">
        <v>792</v>
      </c>
      <c r="C31" s="18" t="s">
        <v>793</v>
      </c>
      <c r="D31" s="18" t="s">
        <v>721</v>
      </c>
      <c r="E31" s="18" t="s">
        <v>722</v>
      </c>
      <c r="F31" s="18" t="s">
        <v>789</v>
      </c>
      <c r="G31" s="18" t="s">
        <v>888</v>
      </c>
      <c r="H31" s="17">
        <v>1094.0878399999999</v>
      </c>
      <c r="I31" s="18" t="s">
        <v>169</v>
      </c>
      <c r="J31" s="17">
        <v>22049</v>
      </c>
      <c r="K31" s="18" t="s">
        <v>211</v>
      </c>
      <c r="L31" s="17">
        <v>64</v>
      </c>
      <c r="M31" s="17">
        <v>1.86</v>
      </c>
      <c r="N31" s="17">
        <v>119.04</v>
      </c>
    </row>
    <row r="32" spans="2:14" hidden="1" x14ac:dyDescent="0.25">
      <c r="B32" s="18" t="s">
        <v>792</v>
      </c>
      <c r="C32" s="18" t="s">
        <v>793</v>
      </c>
      <c r="D32" s="18" t="s">
        <v>721</v>
      </c>
      <c r="E32" s="18" t="s">
        <v>722</v>
      </c>
      <c r="F32" s="18" t="s">
        <v>789</v>
      </c>
      <c r="G32" s="18" t="s">
        <v>888</v>
      </c>
      <c r="H32" s="17">
        <v>1094.0878399999999</v>
      </c>
      <c r="I32" s="18" t="s">
        <v>169</v>
      </c>
      <c r="J32" s="17">
        <v>1692</v>
      </c>
      <c r="K32" s="18" t="s">
        <v>209</v>
      </c>
      <c r="L32" s="17">
        <v>2.8</v>
      </c>
      <c r="M32" s="17">
        <v>7.94</v>
      </c>
      <c r="N32" s="17">
        <v>22.231999999999999</v>
      </c>
    </row>
    <row r="33" spans="2:14" hidden="1" x14ac:dyDescent="0.25">
      <c r="B33" s="18" t="s">
        <v>792</v>
      </c>
      <c r="C33" s="18" t="s">
        <v>793</v>
      </c>
      <c r="D33" s="18" t="s">
        <v>721</v>
      </c>
      <c r="E33" s="18" t="s">
        <v>722</v>
      </c>
      <c r="F33" s="18" t="s">
        <v>789</v>
      </c>
      <c r="G33" s="18" t="s">
        <v>888</v>
      </c>
      <c r="H33" s="17">
        <v>1094.0878399999999</v>
      </c>
      <c r="I33" s="18" t="s">
        <v>169</v>
      </c>
      <c r="J33" s="17">
        <v>1796</v>
      </c>
      <c r="K33" s="18" t="s">
        <v>213</v>
      </c>
      <c r="L33" s="17">
        <v>5.4</v>
      </c>
      <c r="M33" s="17">
        <v>4.67</v>
      </c>
      <c r="N33" s="17">
        <v>25.218</v>
      </c>
    </row>
    <row r="34" spans="2:14" hidden="1" x14ac:dyDescent="0.25">
      <c r="B34" s="18" t="s">
        <v>792</v>
      </c>
      <c r="C34" s="18" t="s">
        <v>793</v>
      </c>
      <c r="D34" s="18" t="s">
        <v>721</v>
      </c>
      <c r="E34" s="18" t="s">
        <v>722</v>
      </c>
      <c r="F34" s="18" t="s">
        <v>789</v>
      </c>
      <c r="G34" s="18" t="s">
        <v>888</v>
      </c>
      <c r="H34" s="17">
        <v>1094.0878399999999</v>
      </c>
      <c r="I34" s="18" t="s">
        <v>169</v>
      </c>
      <c r="J34" s="17">
        <v>10352</v>
      </c>
      <c r="K34" s="18" t="s">
        <v>203</v>
      </c>
      <c r="L34" s="17">
        <v>3.4</v>
      </c>
      <c r="M34" s="17">
        <v>6.58</v>
      </c>
      <c r="N34" s="17">
        <v>22.372</v>
      </c>
    </row>
    <row r="35" spans="2:14" hidden="1" x14ac:dyDescent="0.25">
      <c r="B35" s="18" t="s">
        <v>792</v>
      </c>
      <c r="C35" s="18" t="s">
        <v>793</v>
      </c>
      <c r="D35" s="18" t="s">
        <v>721</v>
      </c>
      <c r="E35" s="18" t="s">
        <v>722</v>
      </c>
      <c r="F35" s="18" t="s">
        <v>789</v>
      </c>
      <c r="G35" s="18" t="s">
        <v>888</v>
      </c>
      <c r="H35" s="17">
        <v>1094.0878399999999</v>
      </c>
      <c r="I35" s="18" t="s">
        <v>169</v>
      </c>
      <c r="J35" s="17">
        <v>1633</v>
      </c>
      <c r="K35" s="18" t="s">
        <v>202</v>
      </c>
      <c r="L35" s="17">
        <v>2.6</v>
      </c>
      <c r="M35" s="17">
        <v>5.31</v>
      </c>
      <c r="N35" s="17">
        <v>13.805999999999999</v>
      </c>
    </row>
    <row r="36" spans="2:14" hidden="1" x14ac:dyDescent="0.25">
      <c r="B36" s="18" t="s">
        <v>792</v>
      </c>
      <c r="C36" s="18" t="s">
        <v>793</v>
      </c>
      <c r="D36" s="18" t="s">
        <v>721</v>
      </c>
      <c r="E36" s="18" t="s">
        <v>722</v>
      </c>
      <c r="F36" s="18" t="s">
        <v>789</v>
      </c>
      <c r="G36" s="18" t="s">
        <v>888</v>
      </c>
      <c r="H36" s="17">
        <v>1094.0878399999999</v>
      </c>
      <c r="I36" s="18" t="s">
        <v>169</v>
      </c>
      <c r="J36" s="17">
        <v>5066</v>
      </c>
      <c r="K36" s="18" t="s">
        <v>208</v>
      </c>
      <c r="L36" s="17">
        <v>2.8</v>
      </c>
      <c r="M36" s="17">
        <v>9.1300000000000008</v>
      </c>
      <c r="N36" s="17">
        <v>25.564</v>
      </c>
    </row>
    <row r="37" spans="2:14" hidden="1" x14ac:dyDescent="0.25">
      <c r="B37" s="18" t="s">
        <v>792</v>
      </c>
      <c r="C37" s="18" t="s">
        <v>793</v>
      </c>
      <c r="D37" s="18" t="s">
        <v>721</v>
      </c>
      <c r="E37" s="18" t="s">
        <v>722</v>
      </c>
      <c r="F37" s="18" t="s">
        <v>789</v>
      </c>
      <c r="G37" s="18" t="s">
        <v>888</v>
      </c>
      <c r="H37" s="17">
        <v>1094.0878399999999</v>
      </c>
      <c r="I37" s="18" t="s">
        <v>169</v>
      </c>
      <c r="J37" s="17">
        <v>3561</v>
      </c>
      <c r="K37" s="18" t="s">
        <v>212</v>
      </c>
      <c r="L37" s="17">
        <v>3.2</v>
      </c>
      <c r="M37" s="17">
        <v>7.73</v>
      </c>
      <c r="N37" s="17">
        <v>24.736000000000001</v>
      </c>
    </row>
    <row r="38" spans="2:14" hidden="1" x14ac:dyDescent="0.25">
      <c r="B38" s="18" t="s">
        <v>792</v>
      </c>
      <c r="C38" s="18" t="s">
        <v>793</v>
      </c>
      <c r="D38" s="18" t="s">
        <v>721</v>
      </c>
      <c r="E38" s="18" t="s">
        <v>722</v>
      </c>
      <c r="F38" s="18" t="s">
        <v>789</v>
      </c>
      <c r="G38" s="18" t="s">
        <v>888</v>
      </c>
      <c r="H38" s="17">
        <v>1094.0878399999999</v>
      </c>
      <c r="I38" s="18" t="s">
        <v>169</v>
      </c>
      <c r="J38" s="17">
        <v>22050</v>
      </c>
      <c r="K38" s="18" t="s">
        <v>200</v>
      </c>
      <c r="L38" s="17">
        <v>120</v>
      </c>
      <c r="M38" s="17">
        <v>2.0699999999999998</v>
      </c>
      <c r="N38" s="17">
        <v>248.4</v>
      </c>
    </row>
    <row r="39" spans="2:14" hidden="1" x14ac:dyDescent="0.25">
      <c r="B39" s="18" t="s">
        <v>792</v>
      </c>
      <c r="C39" s="18" t="s">
        <v>793</v>
      </c>
      <c r="D39" s="18" t="s">
        <v>721</v>
      </c>
      <c r="E39" s="18" t="s">
        <v>722</v>
      </c>
      <c r="F39" s="18" t="s">
        <v>789</v>
      </c>
      <c r="G39" s="18" t="s">
        <v>888</v>
      </c>
      <c r="H39" s="17">
        <v>1094.0878399999999</v>
      </c>
      <c r="I39" s="18" t="s">
        <v>169</v>
      </c>
      <c r="J39" s="17">
        <v>1786</v>
      </c>
      <c r="K39" s="18" t="s">
        <v>201</v>
      </c>
      <c r="L39" s="17">
        <v>85</v>
      </c>
      <c r="M39" s="17">
        <v>4.67</v>
      </c>
      <c r="N39" s="17">
        <v>396.95</v>
      </c>
    </row>
    <row r="40" spans="2:14" hidden="1" x14ac:dyDescent="0.25">
      <c r="B40" s="18" t="s">
        <v>792</v>
      </c>
      <c r="C40" s="18" t="s">
        <v>793</v>
      </c>
      <c r="D40" s="18" t="s">
        <v>721</v>
      </c>
      <c r="E40" s="18" t="s">
        <v>722</v>
      </c>
      <c r="F40" s="18" t="s">
        <v>789</v>
      </c>
      <c r="G40" s="18" t="s">
        <v>888</v>
      </c>
      <c r="H40" s="17">
        <v>1094.0878399999999</v>
      </c>
      <c r="I40" s="18" t="s">
        <v>169</v>
      </c>
      <c r="J40" s="17">
        <v>2021</v>
      </c>
      <c r="K40" s="18" t="s">
        <v>207</v>
      </c>
      <c r="L40" s="17">
        <v>2.8</v>
      </c>
      <c r="M40" s="17">
        <v>9.23</v>
      </c>
      <c r="N40" s="17">
        <v>25.844000000000001</v>
      </c>
    </row>
    <row r="41" spans="2:14" hidden="1" x14ac:dyDescent="0.25">
      <c r="B41" s="18" t="s">
        <v>792</v>
      </c>
      <c r="C41" s="18" t="s">
        <v>793</v>
      </c>
      <c r="D41" s="18" t="s">
        <v>721</v>
      </c>
      <c r="E41" s="18" t="s">
        <v>722</v>
      </c>
      <c r="F41" s="18" t="s">
        <v>789</v>
      </c>
      <c r="G41" s="18" t="s">
        <v>888</v>
      </c>
      <c r="H41" s="17">
        <v>1094.0878399999999</v>
      </c>
      <c r="I41" s="18" t="s">
        <v>169</v>
      </c>
      <c r="J41" s="17">
        <v>1794</v>
      </c>
      <c r="K41" s="18" t="s">
        <v>214</v>
      </c>
      <c r="L41" s="17">
        <v>4.5999999999999996</v>
      </c>
      <c r="M41" s="17">
        <v>3.93</v>
      </c>
      <c r="N41" s="17">
        <v>18.077999999999999</v>
      </c>
    </row>
    <row r="42" spans="2:14" hidden="1" x14ac:dyDescent="0.25">
      <c r="B42" s="18" t="s">
        <v>794</v>
      </c>
      <c r="C42" s="18" t="s">
        <v>795</v>
      </c>
      <c r="D42" s="18" t="s">
        <v>721</v>
      </c>
      <c r="E42" s="18" t="s">
        <v>722</v>
      </c>
      <c r="F42" s="18" t="s">
        <v>789</v>
      </c>
      <c r="G42" s="18" t="s">
        <v>888</v>
      </c>
      <c r="H42" s="17">
        <v>1256.9209599999999</v>
      </c>
      <c r="I42" s="18" t="s">
        <v>169</v>
      </c>
      <c r="J42" s="17">
        <v>5149</v>
      </c>
      <c r="K42" s="18" t="s">
        <v>189</v>
      </c>
      <c r="L42" s="17">
        <v>62.2</v>
      </c>
      <c r="M42" s="17">
        <v>3.34</v>
      </c>
      <c r="N42" s="17">
        <v>207.74799999999999</v>
      </c>
    </row>
    <row r="43" spans="2:14" hidden="1" x14ac:dyDescent="0.25">
      <c r="B43" s="18" t="s">
        <v>794</v>
      </c>
      <c r="C43" s="18" t="s">
        <v>795</v>
      </c>
      <c r="D43" s="18" t="s">
        <v>721</v>
      </c>
      <c r="E43" s="18" t="s">
        <v>722</v>
      </c>
      <c r="F43" s="18" t="s">
        <v>789</v>
      </c>
      <c r="G43" s="18" t="s">
        <v>888</v>
      </c>
      <c r="H43" s="17">
        <v>1256.9209599999999</v>
      </c>
      <c r="I43" s="18" t="s">
        <v>169</v>
      </c>
      <c r="J43" s="17">
        <v>5918</v>
      </c>
      <c r="K43" s="18" t="s">
        <v>194</v>
      </c>
      <c r="L43" s="17">
        <v>14</v>
      </c>
      <c r="M43" s="17">
        <v>5.79</v>
      </c>
      <c r="N43" s="17">
        <v>81.06</v>
      </c>
    </row>
    <row r="44" spans="2:14" hidden="1" x14ac:dyDescent="0.25">
      <c r="B44" s="18" t="s">
        <v>794</v>
      </c>
      <c r="C44" s="18" t="s">
        <v>795</v>
      </c>
      <c r="D44" s="18" t="s">
        <v>721</v>
      </c>
      <c r="E44" s="18" t="s">
        <v>722</v>
      </c>
      <c r="F44" s="18" t="s">
        <v>789</v>
      </c>
      <c r="G44" s="18" t="s">
        <v>888</v>
      </c>
      <c r="H44" s="17">
        <v>1256.9209599999999</v>
      </c>
      <c r="I44" s="18" t="s">
        <v>169</v>
      </c>
      <c r="J44" s="17">
        <v>1973</v>
      </c>
      <c r="K44" s="18" t="s">
        <v>196</v>
      </c>
      <c r="L44" s="17">
        <v>24.8</v>
      </c>
      <c r="M44" s="17">
        <v>4.96</v>
      </c>
      <c r="N44" s="17">
        <v>123.008</v>
      </c>
    </row>
    <row r="45" spans="2:14" hidden="1" x14ac:dyDescent="0.25">
      <c r="B45" s="18" t="s">
        <v>794</v>
      </c>
      <c r="C45" s="18" t="s">
        <v>795</v>
      </c>
      <c r="D45" s="18" t="s">
        <v>721</v>
      </c>
      <c r="E45" s="18" t="s">
        <v>722</v>
      </c>
      <c r="F45" s="18" t="s">
        <v>789</v>
      </c>
      <c r="G45" s="18" t="s">
        <v>888</v>
      </c>
      <c r="H45" s="17">
        <v>1256.9209599999999</v>
      </c>
      <c r="I45" s="18" t="s">
        <v>169</v>
      </c>
      <c r="J45" s="17">
        <v>1987</v>
      </c>
      <c r="K45" s="18" t="s">
        <v>193</v>
      </c>
      <c r="L45" s="17">
        <v>18.600000000000001</v>
      </c>
      <c r="M45" s="17">
        <v>3.66</v>
      </c>
      <c r="N45" s="17">
        <v>68.075999999999993</v>
      </c>
    </row>
    <row r="46" spans="2:14" hidden="1" x14ac:dyDescent="0.25">
      <c r="B46" s="18" t="s">
        <v>794</v>
      </c>
      <c r="C46" s="18" t="s">
        <v>795</v>
      </c>
      <c r="D46" s="18" t="s">
        <v>721</v>
      </c>
      <c r="E46" s="18" t="s">
        <v>722</v>
      </c>
      <c r="F46" s="18" t="s">
        <v>789</v>
      </c>
      <c r="G46" s="18" t="s">
        <v>888</v>
      </c>
      <c r="H46" s="17">
        <v>1256.9209599999999</v>
      </c>
      <c r="I46" s="18" t="s">
        <v>169</v>
      </c>
      <c r="J46" s="17">
        <v>1850</v>
      </c>
      <c r="K46" s="18" t="s">
        <v>195</v>
      </c>
      <c r="L46" s="17">
        <v>15.4</v>
      </c>
      <c r="M46" s="17">
        <v>4.5999999999999996</v>
      </c>
      <c r="N46" s="17">
        <v>70.84</v>
      </c>
    </row>
    <row r="47" spans="2:14" hidden="1" x14ac:dyDescent="0.25">
      <c r="B47" s="18" t="s">
        <v>794</v>
      </c>
      <c r="C47" s="18" t="s">
        <v>795</v>
      </c>
      <c r="D47" s="18" t="s">
        <v>721</v>
      </c>
      <c r="E47" s="18" t="s">
        <v>722</v>
      </c>
      <c r="F47" s="18" t="s">
        <v>789</v>
      </c>
      <c r="G47" s="18" t="s">
        <v>888</v>
      </c>
      <c r="H47" s="17">
        <v>1256.9209599999999</v>
      </c>
      <c r="I47" s="18" t="s">
        <v>169</v>
      </c>
      <c r="J47" s="17">
        <v>15587</v>
      </c>
      <c r="K47" s="18" t="s">
        <v>199</v>
      </c>
      <c r="L47" s="17">
        <v>1.8</v>
      </c>
      <c r="M47" s="17">
        <v>5.3</v>
      </c>
      <c r="N47" s="17">
        <v>11.0664</v>
      </c>
    </row>
    <row r="48" spans="2:14" hidden="1" x14ac:dyDescent="0.25">
      <c r="B48" s="18" t="s">
        <v>794</v>
      </c>
      <c r="C48" s="18" t="s">
        <v>795</v>
      </c>
      <c r="D48" s="18" t="s">
        <v>721</v>
      </c>
      <c r="E48" s="18" t="s">
        <v>722</v>
      </c>
      <c r="F48" s="18" t="s">
        <v>789</v>
      </c>
      <c r="G48" s="18" t="s">
        <v>888</v>
      </c>
      <c r="H48" s="17">
        <v>1256.9209599999999</v>
      </c>
      <c r="I48" s="18" t="s">
        <v>169</v>
      </c>
      <c r="J48" s="17">
        <v>1921</v>
      </c>
      <c r="K48" s="18" t="s">
        <v>188</v>
      </c>
      <c r="L48" s="17">
        <v>12.6</v>
      </c>
      <c r="M48" s="17">
        <v>3.98</v>
      </c>
      <c r="N48" s="17">
        <v>50.148000000000003</v>
      </c>
    </row>
    <row r="49" spans="2:14" hidden="1" x14ac:dyDescent="0.25">
      <c r="B49" s="18" t="s">
        <v>794</v>
      </c>
      <c r="C49" s="18" t="s">
        <v>795</v>
      </c>
      <c r="D49" s="18" t="s">
        <v>721</v>
      </c>
      <c r="E49" s="18" t="s">
        <v>722</v>
      </c>
      <c r="F49" s="18" t="s">
        <v>789</v>
      </c>
      <c r="G49" s="18" t="s">
        <v>888</v>
      </c>
      <c r="H49" s="17">
        <v>1256.9209599999999</v>
      </c>
      <c r="I49" s="18" t="s">
        <v>169</v>
      </c>
      <c r="J49" s="17">
        <v>1947</v>
      </c>
      <c r="K49" s="18" t="s">
        <v>191</v>
      </c>
      <c r="L49" s="17">
        <v>11.6</v>
      </c>
      <c r="M49" s="17">
        <v>1.49</v>
      </c>
      <c r="N49" s="17">
        <v>17.283999999999999</v>
      </c>
    </row>
    <row r="50" spans="2:14" hidden="1" x14ac:dyDescent="0.25">
      <c r="B50" s="18" t="s">
        <v>794</v>
      </c>
      <c r="C50" s="18" t="s">
        <v>795</v>
      </c>
      <c r="D50" s="18" t="s">
        <v>721</v>
      </c>
      <c r="E50" s="18" t="s">
        <v>722</v>
      </c>
      <c r="F50" s="18" t="s">
        <v>789</v>
      </c>
      <c r="G50" s="18" t="s">
        <v>888</v>
      </c>
      <c r="H50" s="17">
        <v>1256.9209599999999</v>
      </c>
      <c r="I50" s="18" t="s">
        <v>169</v>
      </c>
      <c r="J50" s="17">
        <v>1910</v>
      </c>
      <c r="K50" s="18" t="s">
        <v>197</v>
      </c>
      <c r="L50" s="17">
        <v>1.8</v>
      </c>
      <c r="M50" s="17">
        <v>5.55</v>
      </c>
      <c r="N50" s="17">
        <v>11.5884</v>
      </c>
    </row>
    <row r="51" spans="2:14" hidden="1" x14ac:dyDescent="0.25">
      <c r="B51" s="18" t="s">
        <v>794</v>
      </c>
      <c r="C51" s="18" t="s">
        <v>795</v>
      </c>
      <c r="D51" s="18" t="s">
        <v>721</v>
      </c>
      <c r="E51" s="18" t="s">
        <v>722</v>
      </c>
      <c r="F51" s="18" t="s">
        <v>789</v>
      </c>
      <c r="G51" s="18" t="s">
        <v>888</v>
      </c>
      <c r="H51" s="17">
        <v>1256.9209599999999</v>
      </c>
      <c r="I51" s="18" t="s">
        <v>169</v>
      </c>
      <c r="J51" s="17">
        <v>1887</v>
      </c>
      <c r="K51" s="18" t="s">
        <v>192</v>
      </c>
      <c r="L51" s="17">
        <v>12.4</v>
      </c>
      <c r="M51" s="17">
        <v>1.59</v>
      </c>
      <c r="N51" s="17">
        <v>19.716000000000001</v>
      </c>
    </row>
    <row r="52" spans="2:14" hidden="1" x14ac:dyDescent="0.25">
      <c r="B52" s="18" t="s">
        <v>794</v>
      </c>
      <c r="C52" s="18" t="s">
        <v>795</v>
      </c>
      <c r="D52" s="18" t="s">
        <v>721</v>
      </c>
      <c r="E52" s="18" t="s">
        <v>722</v>
      </c>
      <c r="F52" s="18" t="s">
        <v>789</v>
      </c>
      <c r="G52" s="18" t="s">
        <v>888</v>
      </c>
      <c r="H52" s="17">
        <v>1256.9209599999999</v>
      </c>
      <c r="I52" s="18" t="s">
        <v>169</v>
      </c>
      <c r="J52" s="17">
        <v>5148</v>
      </c>
      <c r="K52" s="18" t="s">
        <v>190</v>
      </c>
      <c r="L52" s="17">
        <v>26.8</v>
      </c>
      <c r="M52" s="17">
        <v>2.44</v>
      </c>
      <c r="N52" s="17">
        <v>65.391999999999996</v>
      </c>
    </row>
    <row r="53" spans="2:14" hidden="1" x14ac:dyDescent="0.25">
      <c r="B53" s="18" t="s">
        <v>794</v>
      </c>
      <c r="C53" s="18" t="s">
        <v>795</v>
      </c>
      <c r="D53" s="18" t="s">
        <v>721</v>
      </c>
      <c r="E53" s="18" t="s">
        <v>722</v>
      </c>
      <c r="F53" s="18" t="s">
        <v>789</v>
      </c>
      <c r="G53" s="18" t="s">
        <v>888</v>
      </c>
      <c r="H53" s="17">
        <v>1256.9209599999999</v>
      </c>
      <c r="I53" s="18" t="s">
        <v>169</v>
      </c>
      <c r="J53" s="17">
        <v>1852</v>
      </c>
      <c r="K53" s="18" t="s">
        <v>187</v>
      </c>
      <c r="L53" s="17">
        <v>93.8</v>
      </c>
      <c r="M53" s="17">
        <v>3.89</v>
      </c>
      <c r="N53" s="17">
        <v>364.88200000000001</v>
      </c>
    </row>
    <row r="54" spans="2:14" hidden="1" x14ac:dyDescent="0.25">
      <c r="B54" s="18" t="s">
        <v>794</v>
      </c>
      <c r="C54" s="18" t="s">
        <v>795</v>
      </c>
      <c r="D54" s="18" t="s">
        <v>721</v>
      </c>
      <c r="E54" s="18" t="s">
        <v>722</v>
      </c>
      <c r="F54" s="18" t="s">
        <v>789</v>
      </c>
      <c r="G54" s="18" t="s">
        <v>888</v>
      </c>
      <c r="H54" s="17">
        <v>1256.9209599999999</v>
      </c>
      <c r="I54" s="18" t="s">
        <v>169</v>
      </c>
      <c r="J54" s="17">
        <v>1906</v>
      </c>
      <c r="K54" s="18" t="s">
        <v>198</v>
      </c>
      <c r="L54" s="17">
        <v>1.8</v>
      </c>
      <c r="M54" s="17">
        <v>6.07</v>
      </c>
      <c r="N54" s="17">
        <v>12.674160000000001</v>
      </c>
    </row>
    <row r="55" spans="2:14" hidden="1" x14ac:dyDescent="0.25">
      <c r="B55" s="18" t="s">
        <v>794</v>
      </c>
      <c r="C55" s="18" t="s">
        <v>795</v>
      </c>
      <c r="D55" s="18" t="s">
        <v>721</v>
      </c>
      <c r="E55" s="18" t="s">
        <v>722</v>
      </c>
      <c r="F55" s="18" t="s">
        <v>789</v>
      </c>
      <c r="G55" s="18" t="s">
        <v>888</v>
      </c>
      <c r="H55" s="17">
        <v>1256.9209599999999</v>
      </c>
      <c r="I55" s="18" t="s">
        <v>169</v>
      </c>
      <c r="J55" s="17">
        <v>3120</v>
      </c>
      <c r="K55" s="18" t="s">
        <v>186</v>
      </c>
      <c r="L55" s="17">
        <v>64.2</v>
      </c>
      <c r="M55" s="17">
        <v>2.39</v>
      </c>
      <c r="N55" s="17">
        <v>153.43799999999999</v>
      </c>
    </row>
    <row r="56" spans="2:14" hidden="1" x14ac:dyDescent="0.25">
      <c r="B56" s="18" t="s">
        <v>796</v>
      </c>
      <c r="C56" s="18" t="s">
        <v>797</v>
      </c>
      <c r="D56" s="18" t="s">
        <v>721</v>
      </c>
      <c r="E56" s="18" t="s">
        <v>722</v>
      </c>
      <c r="F56" s="18" t="s">
        <v>789</v>
      </c>
      <c r="G56" s="18" t="s">
        <v>889</v>
      </c>
      <c r="H56" s="17">
        <v>764.32399999999996</v>
      </c>
      <c r="I56" s="18" t="s">
        <v>169</v>
      </c>
      <c r="J56" s="17">
        <v>22947</v>
      </c>
      <c r="K56" s="18" t="s">
        <v>243</v>
      </c>
      <c r="L56" s="17">
        <v>60</v>
      </c>
      <c r="M56" s="17">
        <v>2.29</v>
      </c>
      <c r="N56" s="17">
        <v>137.4</v>
      </c>
    </row>
    <row r="57" spans="2:14" hidden="1" x14ac:dyDescent="0.25">
      <c r="B57" s="18" t="s">
        <v>796</v>
      </c>
      <c r="C57" s="18" t="s">
        <v>797</v>
      </c>
      <c r="D57" s="18" t="s">
        <v>721</v>
      </c>
      <c r="E57" s="18" t="s">
        <v>722</v>
      </c>
      <c r="F57" s="18" t="s">
        <v>789</v>
      </c>
      <c r="G57" s="18" t="s">
        <v>889</v>
      </c>
      <c r="H57" s="17">
        <v>764.32399999999996</v>
      </c>
      <c r="I57" s="18" t="s">
        <v>169</v>
      </c>
      <c r="J57" s="17">
        <v>10172</v>
      </c>
      <c r="K57" s="18" t="s">
        <v>231</v>
      </c>
      <c r="L57" s="17">
        <v>100</v>
      </c>
      <c r="M57" s="17">
        <v>1.71</v>
      </c>
      <c r="N57" s="17">
        <v>171</v>
      </c>
    </row>
    <row r="58" spans="2:14" hidden="1" x14ac:dyDescent="0.25">
      <c r="B58" s="18" t="s">
        <v>796</v>
      </c>
      <c r="C58" s="18" t="s">
        <v>797</v>
      </c>
      <c r="D58" s="18" t="s">
        <v>721</v>
      </c>
      <c r="E58" s="18" t="s">
        <v>722</v>
      </c>
      <c r="F58" s="18" t="s">
        <v>789</v>
      </c>
      <c r="G58" s="18" t="s">
        <v>889</v>
      </c>
      <c r="H58" s="17">
        <v>764.32399999999996</v>
      </c>
      <c r="I58" s="18" t="s">
        <v>169</v>
      </c>
      <c r="J58" s="17">
        <v>13163</v>
      </c>
      <c r="K58" s="18" t="s">
        <v>230</v>
      </c>
      <c r="L58" s="17">
        <v>48</v>
      </c>
      <c r="M58" s="17">
        <v>0.79</v>
      </c>
      <c r="N58" s="17">
        <v>37.92</v>
      </c>
    </row>
    <row r="59" spans="2:14" hidden="1" x14ac:dyDescent="0.25">
      <c r="B59" s="18" t="s">
        <v>796</v>
      </c>
      <c r="C59" s="18" t="s">
        <v>797</v>
      </c>
      <c r="D59" s="18" t="s">
        <v>721</v>
      </c>
      <c r="E59" s="18" t="s">
        <v>722</v>
      </c>
      <c r="F59" s="18" t="s">
        <v>789</v>
      </c>
      <c r="G59" s="18" t="s">
        <v>889</v>
      </c>
      <c r="H59" s="17">
        <v>764.32399999999996</v>
      </c>
      <c r="I59" s="18" t="s">
        <v>169</v>
      </c>
      <c r="J59" s="17">
        <v>2179</v>
      </c>
      <c r="K59" s="18" t="s">
        <v>232</v>
      </c>
      <c r="L59" s="17">
        <v>12</v>
      </c>
      <c r="M59" s="17">
        <v>0.9</v>
      </c>
      <c r="N59" s="17">
        <v>12.528</v>
      </c>
    </row>
    <row r="60" spans="2:14" hidden="1" x14ac:dyDescent="0.25">
      <c r="B60" s="18" t="s">
        <v>796</v>
      </c>
      <c r="C60" s="18" t="s">
        <v>797</v>
      </c>
      <c r="D60" s="18" t="s">
        <v>721</v>
      </c>
      <c r="E60" s="18" t="s">
        <v>722</v>
      </c>
      <c r="F60" s="18" t="s">
        <v>789</v>
      </c>
      <c r="G60" s="18" t="s">
        <v>889</v>
      </c>
      <c r="H60" s="17">
        <v>764.32399999999996</v>
      </c>
      <c r="I60" s="18" t="s">
        <v>169</v>
      </c>
      <c r="J60" s="17">
        <v>2177</v>
      </c>
      <c r="K60" s="18" t="s">
        <v>233</v>
      </c>
      <c r="L60" s="17">
        <v>12</v>
      </c>
      <c r="M60" s="17">
        <v>1.18</v>
      </c>
      <c r="N60" s="17">
        <v>16.425599999999999</v>
      </c>
    </row>
    <row r="61" spans="2:14" hidden="1" x14ac:dyDescent="0.25">
      <c r="B61" s="18" t="s">
        <v>796</v>
      </c>
      <c r="C61" s="18" t="s">
        <v>797</v>
      </c>
      <c r="D61" s="18" t="s">
        <v>721</v>
      </c>
      <c r="E61" s="18" t="s">
        <v>722</v>
      </c>
      <c r="F61" s="18" t="s">
        <v>789</v>
      </c>
      <c r="G61" s="18" t="s">
        <v>889</v>
      </c>
      <c r="H61" s="17">
        <v>764.32399999999996</v>
      </c>
      <c r="I61" s="18" t="s">
        <v>169</v>
      </c>
      <c r="J61" s="17">
        <v>9598</v>
      </c>
      <c r="K61" s="18" t="s">
        <v>242</v>
      </c>
      <c r="L61" s="17">
        <v>24</v>
      </c>
      <c r="M61" s="17">
        <v>0.84</v>
      </c>
      <c r="N61" s="17">
        <v>23.3856</v>
      </c>
    </row>
    <row r="62" spans="2:14" hidden="1" x14ac:dyDescent="0.25">
      <c r="B62" s="18" t="s">
        <v>796</v>
      </c>
      <c r="C62" s="18" t="s">
        <v>797</v>
      </c>
      <c r="D62" s="18" t="s">
        <v>721</v>
      </c>
      <c r="E62" s="18" t="s">
        <v>722</v>
      </c>
      <c r="F62" s="18" t="s">
        <v>789</v>
      </c>
      <c r="G62" s="18" t="s">
        <v>889</v>
      </c>
      <c r="H62" s="17">
        <v>764.32399999999996</v>
      </c>
      <c r="I62" s="18" t="s">
        <v>169</v>
      </c>
      <c r="J62" s="17">
        <v>14548</v>
      </c>
      <c r="K62" s="18" t="s">
        <v>245</v>
      </c>
      <c r="L62" s="17">
        <v>40</v>
      </c>
      <c r="M62" s="17">
        <v>1.39</v>
      </c>
      <c r="N62" s="17">
        <v>55.6</v>
      </c>
    </row>
    <row r="63" spans="2:14" hidden="1" x14ac:dyDescent="0.25">
      <c r="B63" s="18" t="s">
        <v>796</v>
      </c>
      <c r="C63" s="18" t="s">
        <v>797</v>
      </c>
      <c r="D63" s="18" t="s">
        <v>721</v>
      </c>
      <c r="E63" s="18" t="s">
        <v>722</v>
      </c>
      <c r="F63" s="18" t="s">
        <v>789</v>
      </c>
      <c r="G63" s="18" t="s">
        <v>889</v>
      </c>
      <c r="H63" s="17">
        <v>764.32399999999996</v>
      </c>
      <c r="I63" s="18" t="s">
        <v>169</v>
      </c>
      <c r="J63" s="17">
        <v>14543</v>
      </c>
      <c r="K63" s="18" t="s">
        <v>244</v>
      </c>
      <c r="L63" s="17">
        <v>40</v>
      </c>
      <c r="M63" s="17">
        <v>1.43</v>
      </c>
      <c r="N63" s="17">
        <v>57.2</v>
      </c>
    </row>
    <row r="64" spans="2:14" hidden="1" x14ac:dyDescent="0.25">
      <c r="B64" s="18" t="s">
        <v>796</v>
      </c>
      <c r="C64" s="18" t="s">
        <v>797</v>
      </c>
      <c r="D64" s="18" t="s">
        <v>721</v>
      </c>
      <c r="E64" s="18" t="s">
        <v>722</v>
      </c>
      <c r="F64" s="18" t="s">
        <v>789</v>
      </c>
      <c r="G64" s="18" t="s">
        <v>889</v>
      </c>
      <c r="H64" s="17">
        <v>764.32399999999996</v>
      </c>
      <c r="I64" s="18" t="s">
        <v>169</v>
      </c>
      <c r="J64" s="17">
        <v>5092</v>
      </c>
      <c r="K64" s="18" t="s">
        <v>241</v>
      </c>
      <c r="L64" s="17">
        <v>7</v>
      </c>
      <c r="M64" s="17">
        <v>1.0900000000000001</v>
      </c>
      <c r="N64" s="17">
        <v>8.8507999999999996</v>
      </c>
    </row>
    <row r="65" spans="2:14" hidden="1" x14ac:dyDescent="0.25">
      <c r="B65" s="18" t="s">
        <v>796</v>
      </c>
      <c r="C65" s="18" t="s">
        <v>797</v>
      </c>
      <c r="D65" s="18" t="s">
        <v>721</v>
      </c>
      <c r="E65" s="18" t="s">
        <v>722</v>
      </c>
      <c r="F65" s="18" t="s">
        <v>789</v>
      </c>
      <c r="G65" s="18" t="s">
        <v>889</v>
      </c>
      <c r="H65" s="17">
        <v>764.32399999999996</v>
      </c>
      <c r="I65" s="18" t="s">
        <v>169</v>
      </c>
      <c r="J65" s="17">
        <v>5044</v>
      </c>
      <c r="K65" s="18" t="s">
        <v>240</v>
      </c>
      <c r="L65" s="17">
        <v>7</v>
      </c>
      <c r="M65" s="17">
        <v>1.0900000000000001</v>
      </c>
      <c r="N65" s="17">
        <v>8.8507999999999996</v>
      </c>
    </row>
    <row r="66" spans="2:14" hidden="1" x14ac:dyDescent="0.25">
      <c r="B66" s="18" t="s">
        <v>796</v>
      </c>
      <c r="C66" s="18" t="s">
        <v>797</v>
      </c>
      <c r="D66" s="18" t="s">
        <v>721</v>
      </c>
      <c r="E66" s="18" t="s">
        <v>722</v>
      </c>
      <c r="F66" s="18" t="s">
        <v>789</v>
      </c>
      <c r="G66" s="18" t="s">
        <v>889</v>
      </c>
      <c r="H66" s="17">
        <v>764.32399999999996</v>
      </c>
      <c r="I66" s="18" t="s">
        <v>169</v>
      </c>
      <c r="J66" s="17">
        <v>21145</v>
      </c>
      <c r="K66" s="18" t="s">
        <v>239</v>
      </c>
      <c r="L66" s="17">
        <v>24</v>
      </c>
      <c r="M66" s="17">
        <v>1.45</v>
      </c>
      <c r="N66" s="17">
        <v>40.368000000000002</v>
      </c>
    </row>
    <row r="67" spans="2:14" hidden="1" x14ac:dyDescent="0.25">
      <c r="B67" s="18" t="s">
        <v>796</v>
      </c>
      <c r="C67" s="18" t="s">
        <v>797</v>
      </c>
      <c r="D67" s="18" t="s">
        <v>721</v>
      </c>
      <c r="E67" s="18" t="s">
        <v>722</v>
      </c>
      <c r="F67" s="18" t="s">
        <v>789</v>
      </c>
      <c r="G67" s="18" t="s">
        <v>889</v>
      </c>
      <c r="H67" s="17">
        <v>764.32399999999996</v>
      </c>
      <c r="I67" s="18" t="s">
        <v>169</v>
      </c>
      <c r="J67" s="17">
        <v>9386</v>
      </c>
      <c r="K67" s="18" t="s">
        <v>238</v>
      </c>
      <c r="L67" s="17">
        <v>24</v>
      </c>
      <c r="M67" s="17">
        <v>2.15</v>
      </c>
      <c r="N67" s="17">
        <v>59.856000000000002</v>
      </c>
    </row>
    <row r="68" spans="2:14" hidden="1" x14ac:dyDescent="0.25">
      <c r="B68" s="18" t="s">
        <v>796</v>
      </c>
      <c r="C68" s="18" t="s">
        <v>797</v>
      </c>
      <c r="D68" s="18" t="s">
        <v>721</v>
      </c>
      <c r="E68" s="18" t="s">
        <v>722</v>
      </c>
      <c r="F68" s="18" t="s">
        <v>789</v>
      </c>
      <c r="G68" s="18" t="s">
        <v>889</v>
      </c>
      <c r="H68" s="17">
        <v>764.32399999999996</v>
      </c>
      <c r="I68" s="18" t="s">
        <v>169</v>
      </c>
      <c r="J68" s="17">
        <v>2732</v>
      </c>
      <c r="K68" s="18" t="s">
        <v>234</v>
      </c>
      <c r="L68" s="17">
        <v>10</v>
      </c>
      <c r="M68" s="17">
        <v>2.04</v>
      </c>
      <c r="N68" s="17">
        <v>23.664000000000001</v>
      </c>
    </row>
    <row r="69" spans="2:14" hidden="1" x14ac:dyDescent="0.25">
      <c r="B69" s="18" t="s">
        <v>796</v>
      </c>
      <c r="C69" s="18" t="s">
        <v>797</v>
      </c>
      <c r="D69" s="18" t="s">
        <v>721</v>
      </c>
      <c r="E69" s="18" t="s">
        <v>722</v>
      </c>
      <c r="F69" s="18" t="s">
        <v>789</v>
      </c>
      <c r="G69" s="18" t="s">
        <v>889</v>
      </c>
      <c r="H69" s="17">
        <v>764.32399999999996</v>
      </c>
      <c r="I69" s="18" t="s">
        <v>169</v>
      </c>
      <c r="J69" s="17">
        <v>2181</v>
      </c>
      <c r="K69" s="18" t="s">
        <v>235</v>
      </c>
      <c r="L69" s="17">
        <v>10</v>
      </c>
      <c r="M69" s="17">
        <v>1.54</v>
      </c>
      <c r="N69" s="17">
        <v>17.864000000000001</v>
      </c>
    </row>
    <row r="70" spans="2:14" hidden="1" x14ac:dyDescent="0.25">
      <c r="B70" s="18" t="s">
        <v>796</v>
      </c>
      <c r="C70" s="18" t="s">
        <v>797</v>
      </c>
      <c r="D70" s="18" t="s">
        <v>721</v>
      </c>
      <c r="E70" s="18" t="s">
        <v>722</v>
      </c>
      <c r="F70" s="18" t="s">
        <v>789</v>
      </c>
      <c r="G70" s="18" t="s">
        <v>889</v>
      </c>
      <c r="H70" s="17">
        <v>764.32399999999996</v>
      </c>
      <c r="I70" s="18" t="s">
        <v>169</v>
      </c>
      <c r="J70" s="17">
        <v>9259</v>
      </c>
      <c r="K70" s="18" t="s">
        <v>236</v>
      </c>
      <c r="L70" s="17">
        <v>80</v>
      </c>
      <c r="M70" s="17">
        <v>0.67</v>
      </c>
      <c r="N70" s="17">
        <v>53.6</v>
      </c>
    </row>
    <row r="71" spans="2:14" hidden="1" x14ac:dyDescent="0.25">
      <c r="B71" s="18" t="s">
        <v>796</v>
      </c>
      <c r="C71" s="18" t="s">
        <v>797</v>
      </c>
      <c r="D71" s="18" t="s">
        <v>721</v>
      </c>
      <c r="E71" s="18" t="s">
        <v>722</v>
      </c>
      <c r="F71" s="18" t="s">
        <v>789</v>
      </c>
      <c r="G71" s="18" t="s">
        <v>889</v>
      </c>
      <c r="H71" s="17">
        <v>764.32399999999996</v>
      </c>
      <c r="I71" s="18" t="s">
        <v>169</v>
      </c>
      <c r="J71" s="17">
        <v>9385</v>
      </c>
      <c r="K71" s="18" t="s">
        <v>237</v>
      </c>
      <c r="L71" s="17">
        <v>24</v>
      </c>
      <c r="M71" s="17">
        <v>1.43</v>
      </c>
      <c r="N71" s="17">
        <v>39.811199999999999</v>
      </c>
    </row>
    <row r="72" spans="2:14" hidden="1" x14ac:dyDescent="0.25">
      <c r="B72" s="18" t="s">
        <v>798</v>
      </c>
      <c r="C72" s="18" t="s">
        <v>799</v>
      </c>
      <c r="D72" s="18" t="s">
        <v>721</v>
      </c>
      <c r="E72" s="18" t="s">
        <v>722</v>
      </c>
      <c r="F72" s="18" t="s">
        <v>789</v>
      </c>
      <c r="G72" s="18" t="s">
        <v>889</v>
      </c>
      <c r="H72" s="17">
        <v>787.19600000000003</v>
      </c>
      <c r="I72" s="18" t="s">
        <v>169</v>
      </c>
      <c r="J72" s="17">
        <v>1850</v>
      </c>
      <c r="K72" s="18" t="s">
        <v>195</v>
      </c>
      <c r="L72" s="17">
        <v>13.2</v>
      </c>
      <c r="M72" s="17">
        <v>4.5999999999999996</v>
      </c>
      <c r="N72" s="17">
        <v>60.72</v>
      </c>
    </row>
    <row r="73" spans="2:14" hidden="1" x14ac:dyDescent="0.25">
      <c r="B73" s="18" t="s">
        <v>798</v>
      </c>
      <c r="C73" s="18" t="s">
        <v>799</v>
      </c>
      <c r="D73" s="18" t="s">
        <v>721</v>
      </c>
      <c r="E73" s="18" t="s">
        <v>722</v>
      </c>
      <c r="F73" s="18" t="s">
        <v>789</v>
      </c>
      <c r="G73" s="18" t="s">
        <v>889</v>
      </c>
      <c r="H73" s="17">
        <v>787.19600000000003</v>
      </c>
      <c r="I73" s="18" t="s">
        <v>169</v>
      </c>
      <c r="J73" s="17">
        <v>1921</v>
      </c>
      <c r="K73" s="18" t="s">
        <v>188</v>
      </c>
      <c r="L73" s="17">
        <v>2.4</v>
      </c>
      <c r="M73" s="17">
        <v>3.98</v>
      </c>
      <c r="N73" s="17">
        <v>9.5519999999999996</v>
      </c>
    </row>
    <row r="74" spans="2:14" hidden="1" x14ac:dyDescent="0.25">
      <c r="B74" s="18" t="s">
        <v>798</v>
      </c>
      <c r="C74" s="18" t="s">
        <v>799</v>
      </c>
      <c r="D74" s="18" t="s">
        <v>721</v>
      </c>
      <c r="E74" s="18" t="s">
        <v>722</v>
      </c>
      <c r="F74" s="18" t="s">
        <v>789</v>
      </c>
      <c r="G74" s="18" t="s">
        <v>889</v>
      </c>
      <c r="H74" s="17">
        <v>787.19600000000003</v>
      </c>
      <c r="I74" s="18" t="s">
        <v>169</v>
      </c>
      <c r="J74" s="17">
        <v>1937</v>
      </c>
      <c r="K74" s="18" t="s">
        <v>257</v>
      </c>
      <c r="L74" s="17">
        <v>10.199999999999999</v>
      </c>
      <c r="M74" s="17">
        <v>5.57</v>
      </c>
      <c r="N74" s="17">
        <v>56.814</v>
      </c>
    </row>
    <row r="75" spans="2:14" hidden="1" x14ac:dyDescent="0.25">
      <c r="B75" s="18" t="s">
        <v>798</v>
      </c>
      <c r="C75" s="18" t="s">
        <v>799</v>
      </c>
      <c r="D75" s="18" t="s">
        <v>721</v>
      </c>
      <c r="E75" s="18" t="s">
        <v>722</v>
      </c>
      <c r="F75" s="18" t="s">
        <v>789</v>
      </c>
      <c r="G75" s="18" t="s">
        <v>889</v>
      </c>
      <c r="H75" s="17">
        <v>787.19600000000003</v>
      </c>
      <c r="I75" s="18" t="s">
        <v>169</v>
      </c>
      <c r="J75" s="17">
        <v>1887</v>
      </c>
      <c r="K75" s="18" t="s">
        <v>192</v>
      </c>
      <c r="L75" s="17">
        <v>12.2</v>
      </c>
      <c r="M75" s="17">
        <v>1.59</v>
      </c>
      <c r="N75" s="17">
        <v>19.398</v>
      </c>
    </row>
    <row r="76" spans="2:14" hidden="1" x14ac:dyDescent="0.25">
      <c r="B76" s="18" t="s">
        <v>798</v>
      </c>
      <c r="C76" s="18" t="s">
        <v>799</v>
      </c>
      <c r="D76" s="18" t="s">
        <v>721</v>
      </c>
      <c r="E76" s="18" t="s">
        <v>722</v>
      </c>
      <c r="F76" s="18" t="s">
        <v>789</v>
      </c>
      <c r="G76" s="18" t="s">
        <v>889</v>
      </c>
      <c r="H76" s="17">
        <v>787.19600000000003</v>
      </c>
      <c r="I76" s="18" t="s">
        <v>169</v>
      </c>
      <c r="J76" s="17">
        <v>1852</v>
      </c>
      <c r="K76" s="18" t="s">
        <v>187</v>
      </c>
      <c r="L76" s="17">
        <v>62.8</v>
      </c>
      <c r="M76" s="17">
        <v>3.89</v>
      </c>
      <c r="N76" s="17">
        <v>244.292</v>
      </c>
    </row>
    <row r="77" spans="2:14" hidden="1" x14ac:dyDescent="0.25">
      <c r="B77" s="18" t="s">
        <v>798</v>
      </c>
      <c r="C77" s="18" t="s">
        <v>799</v>
      </c>
      <c r="D77" s="18" t="s">
        <v>721</v>
      </c>
      <c r="E77" s="18" t="s">
        <v>722</v>
      </c>
      <c r="F77" s="18" t="s">
        <v>789</v>
      </c>
      <c r="G77" s="18" t="s">
        <v>889</v>
      </c>
      <c r="H77" s="17">
        <v>787.19600000000003</v>
      </c>
      <c r="I77" s="18" t="s">
        <v>169</v>
      </c>
      <c r="J77" s="17">
        <v>1793</v>
      </c>
      <c r="K77" s="18" t="s">
        <v>258</v>
      </c>
      <c r="L77" s="17">
        <v>9.6</v>
      </c>
      <c r="M77" s="17">
        <v>2.65</v>
      </c>
      <c r="N77" s="17">
        <v>25.44</v>
      </c>
    </row>
    <row r="78" spans="2:14" hidden="1" x14ac:dyDescent="0.25">
      <c r="B78" s="18" t="s">
        <v>798</v>
      </c>
      <c r="C78" s="18" t="s">
        <v>799</v>
      </c>
      <c r="D78" s="18" t="s">
        <v>721</v>
      </c>
      <c r="E78" s="18" t="s">
        <v>722</v>
      </c>
      <c r="F78" s="18" t="s">
        <v>789</v>
      </c>
      <c r="G78" s="18" t="s">
        <v>889</v>
      </c>
      <c r="H78" s="17">
        <v>787.19600000000003</v>
      </c>
      <c r="I78" s="18" t="s">
        <v>169</v>
      </c>
      <c r="J78" s="17">
        <v>1781</v>
      </c>
      <c r="K78" s="18" t="s">
        <v>259</v>
      </c>
      <c r="L78" s="17">
        <v>43.4</v>
      </c>
      <c r="M78" s="17">
        <v>2</v>
      </c>
      <c r="N78" s="17">
        <v>100.688</v>
      </c>
    </row>
    <row r="79" spans="2:14" hidden="1" x14ac:dyDescent="0.25">
      <c r="B79" s="18" t="s">
        <v>798</v>
      </c>
      <c r="C79" s="18" t="s">
        <v>799</v>
      </c>
      <c r="D79" s="18" t="s">
        <v>721</v>
      </c>
      <c r="E79" s="18" t="s">
        <v>722</v>
      </c>
      <c r="F79" s="18" t="s">
        <v>789</v>
      </c>
      <c r="G79" s="18" t="s">
        <v>889</v>
      </c>
      <c r="H79" s="17">
        <v>787.19600000000003</v>
      </c>
      <c r="I79" s="18" t="s">
        <v>169</v>
      </c>
      <c r="J79" s="17">
        <v>1786</v>
      </c>
      <c r="K79" s="18" t="s">
        <v>201</v>
      </c>
      <c r="L79" s="17">
        <v>47.6</v>
      </c>
      <c r="M79" s="17">
        <v>4.67</v>
      </c>
      <c r="N79" s="17">
        <v>222.292</v>
      </c>
    </row>
    <row r="80" spans="2:14" hidden="1" x14ac:dyDescent="0.25">
      <c r="B80" s="18" t="s">
        <v>798</v>
      </c>
      <c r="C80" s="18" t="s">
        <v>799</v>
      </c>
      <c r="D80" s="18" t="s">
        <v>721</v>
      </c>
      <c r="E80" s="18" t="s">
        <v>722</v>
      </c>
      <c r="F80" s="18" t="s">
        <v>789</v>
      </c>
      <c r="G80" s="18" t="s">
        <v>889</v>
      </c>
      <c r="H80" s="17">
        <v>787.19600000000003</v>
      </c>
      <c r="I80" s="18" t="s">
        <v>169</v>
      </c>
      <c r="J80" s="17">
        <v>10823</v>
      </c>
      <c r="K80" s="18" t="s">
        <v>260</v>
      </c>
      <c r="L80" s="17">
        <v>50</v>
      </c>
      <c r="M80" s="17">
        <v>0.96</v>
      </c>
      <c r="N80" s="17">
        <v>48</v>
      </c>
    </row>
    <row r="81" spans="2:14" hidden="1" x14ac:dyDescent="0.25">
      <c r="B81" s="18" t="s">
        <v>800</v>
      </c>
      <c r="C81" s="18" t="s">
        <v>801</v>
      </c>
      <c r="D81" s="18" t="s">
        <v>721</v>
      </c>
      <c r="E81" s="18" t="s">
        <v>722</v>
      </c>
      <c r="F81" s="18" t="s">
        <v>789</v>
      </c>
      <c r="G81" s="18" t="s">
        <v>889</v>
      </c>
      <c r="H81" s="17">
        <v>133.27799999999999</v>
      </c>
      <c r="I81" s="18" t="s">
        <v>169</v>
      </c>
      <c r="J81" s="17">
        <v>9</v>
      </c>
      <c r="K81" s="18" t="s">
        <v>272</v>
      </c>
      <c r="L81" s="17">
        <v>19.600000000000001</v>
      </c>
      <c r="M81" s="17">
        <v>0.98</v>
      </c>
      <c r="N81" s="17">
        <v>19.207999999999998</v>
      </c>
    </row>
    <row r="82" spans="2:14" hidden="1" x14ac:dyDescent="0.25">
      <c r="B82" s="18" t="s">
        <v>800</v>
      </c>
      <c r="C82" s="18" t="s">
        <v>801</v>
      </c>
      <c r="D82" s="18" t="s">
        <v>721</v>
      </c>
      <c r="E82" s="18" t="s">
        <v>722</v>
      </c>
      <c r="F82" s="18" t="s">
        <v>789</v>
      </c>
      <c r="G82" s="18" t="s">
        <v>889</v>
      </c>
      <c r="H82" s="17">
        <v>133.27799999999999</v>
      </c>
      <c r="I82" s="18" t="s">
        <v>169</v>
      </c>
      <c r="J82" s="17">
        <v>4</v>
      </c>
      <c r="K82" s="18" t="s">
        <v>275</v>
      </c>
      <c r="L82" s="17">
        <v>7</v>
      </c>
      <c r="M82" s="17">
        <v>1.02</v>
      </c>
      <c r="N82" s="17">
        <v>7.14</v>
      </c>
    </row>
    <row r="83" spans="2:14" hidden="1" x14ac:dyDescent="0.25">
      <c r="B83" s="18" t="s">
        <v>800</v>
      </c>
      <c r="C83" s="18" t="s">
        <v>801</v>
      </c>
      <c r="D83" s="18" t="s">
        <v>721</v>
      </c>
      <c r="E83" s="18" t="s">
        <v>722</v>
      </c>
      <c r="F83" s="18" t="s">
        <v>789</v>
      </c>
      <c r="G83" s="18" t="s">
        <v>889</v>
      </c>
      <c r="H83" s="17">
        <v>133.27799999999999</v>
      </c>
      <c r="I83" s="18" t="s">
        <v>169</v>
      </c>
      <c r="J83" s="17">
        <v>7</v>
      </c>
      <c r="K83" s="18" t="s">
        <v>274</v>
      </c>
      <c r="L83" s="17">
        <v>5.2</v>
      </c>
      <c r="M83" s="17">
        <v>1.36</v>
      </c>
      <c r="N83" s="17">
        <v>7.0720000000000001</v>
      </c>
    </row>
    <row r="84" spans="2:14" hidden="1" x14ac:dyDescent="0.25">
      <c r="B84" s="18" t="s">
        <v>800</v>
      </c>
      <c r="C84" s="18" t="s">
        <v>801</v>
      </c>
      <c r="D84" s="18" t="s">
        <v>721</v>
      </c>
      <c r="E84" s="18" t="s">
        <v>722</v>
      </c>
      <c r="F84" s="18" t="s">
        <v>789</v>
      </c>
      <c r="G84" s="18" t="s">
        <v>889</v>
      </c>
      <c r="H84" s="17">
        <v>133.27799999999999</v>
      </c>
      <c r="I84" s="18" t="s">
        <v>169</v>
      </c>
      <c r="J84" s="17">
        <v>31</v>
      </c>
      <c r="K84" s="18" t="s">
        <v>273</v>
      </c>
      <c r="L84" s="17">
        <v>1.6</v>
      </c>
      <c r="M84" s="17">
        <v>1.02</v>
      </c>
      <c r="N84" s="17">
        <v>1.6319999999999999</v>
      </c>
    </row>
    <row r="85" spans="2:14" hidden="1" x14ac:dyDescent="0.25">
      <c r="B85" s="18" t="s">
        <v>800</v>
      </c>
      <c r="C85" s="18" t="s">
        <v>801</v>
      </c>
      <c r="D85" s="18" t="s">
        <v>721</v>
      </c>
      <c r="E85" s="18" t="s">
        <v>722</v>
      </c>
      <c r="F85" s="18" t="s">
        <v>789</v>
      </c>
      <c r="G85" s="18" t="s">
        <v>889</v>
      </c>
      <c r="H85" s="17">
        <v>133.27799999999999</v>
      </c>
      <c r="I85" s="18" t="s">
        <v>169</v>
      </c>
      <c r="J85" s="17">
        <v>19</v>
      </c>
      <c r="K85" s="18" t="s">
        <v>270</v>
      </c>
      <c r="L85" s="17">
        <v>57</v>
      </c>
      <c r="M85" s="17">
        <v>0.85</v>
      </c>
      <c r="N85" s="17">
        <v>48.45</v>
      </c>
    </row>
    <row r="86" spans="2:14" hidden="1" x14ac:dyDescent="0.25">
      <c r="B86" s="18" t="s">
        <v>800</v>
      </c>
      <c r="C86" s="18" t="s">
        <v>801</v>
      </c>
      <c r="D86" s="18" t="s">
        <v>721</v>
      </c>
      <c r="E86" s="18" t="s">
        <v>722</v>
      </c>
      <c r="F86" s="18" t="s">
        <v>789</v>
      </c>
      <c r="G86" s="18" t="s">
        <v>889</v>
      </c>
      <c r="H86" s="17">
        <v>133.27799999999999</v>
      </c>
      <c r="I86" s="18" t="s">
        <v>169</v>
      </c>
      <c r="J86" s="17">
        <v>71</v>
      </c>
      <c r="K86" s="18" t="s">
        <v>271</v>
      </c>
      <c r="L86" s="17">
        <v>6.4</v>
      </c>
      <c r="M86" s="17">
        <v>0.66</v>
      </c>
      <c r="N86" s="17">
        <v>4.2240000000000002</v>
      </c>
    </row>
    <row r="87" spans="2:14" hidden="1" x14ac:dyDescent="0.25">
      <c r="B87" s="18" t="s">
        <v>800</v>
      </c>
      <c r="C87" s="18" t="s">
        <v>801</v>
      </c>
      <c r="D87" s="18" t="s">
        <v>721</v>
      </c>
      <c r="E87" s="18" t="s">
        <v>722</v>
      </c>
      <c r="F87" s="18" t="s">
        <v>789</v>
      </c>
      <c r="G87" s="18" t="s">
        <v>889</v>
      </c>
      <c r="H87" s="17">
        <v>133.27799999999999</v>
      </c>
      <c r="I87" s="18" t="s">
        <v>169</v>
      </c>
      <c r="J87" s="17">
        <v>78</v>
      </c>
      <c r="K87" s="18" t="s">
        <v>269</v>
      </c>
      <c r="L87" s="17">
        <v>20.8</v>
      </c>
      <c r="M87" s="17">
        <v>2.19</v>
      </c>
      <c r="N87" s="17">
        <v>45.552</v>
      </c>
    </row>
    <row r="88" spans="2:14" hidden="1" x14ac:dyDescent="0.25">
      <c r="B88" s="18" t="s">
        <v>61</v>
      </c>
      <c r="C88" s="18" t="s">
        <v>802</v>
      </c>
      <c r="D88" s="18" t="s">
        <v>721</v>
      </c>
      <c r="E88" s="18" t="s">
        <v>722</v>
      </c>
      <c r="F88" s="18" t="s">
        <v>789</v>
      </c>
      <c r="G88" s="18" t="s">
        <v>890</v>
      </c>
      <c r="H88" s="17">
        <v>223.7552</v>
      </c>
      <c r="I88" s="18" t="s">
        <v>169</v>
      </c>
      <c r="J88" s="17">
        <v>9100</v>
      </c>
      <c r="K88" s="18" t="s">
        <v>226</v>
      </c>
      <c r="L88" s="17">
        <v>12</v>
      </c>
      <c r="M88" s="17">
        <v>0.69</v>
      </c>
      <c r="N88" s="17">
        <v>9.6047999999999991</v>
      </c>
    </row>
    <row r="89" spans="2:14" hidden="1" x14ac:dyDescent="0.25">
      <c r="B89" s="18" t="s">
        <v>61</v>
      </c>
      <c r="C89" s="18" t="s">
        <v>802</v>
      </c>
      <c r="D89" s="18" t="s">
        <v>721</v>
      </c>
      <c r="E89" s="18" t="s">
        <v>722</v>
      </c>
      <c r="F89" s="18" t="s">
        <v>789</v>
      </c>
      <c r="G89" s="18" t="s">
        <v>890</v>
      </c>
      <c r="H89" s="17">
        <v>223.7552</v>
      </c>
      <c r="I89" s="18" t="s">
        <v>169</v>
      </c>
      <c r="J89" s="17">
        <v>9704</v>
      </c>
      <c r="K89" s="18" t="s">
        <v>316</v>
      </c>
      <c r="L89" s="17">
        <v>14</v>
      </c>
      <c r="M89" s="17">
        <v>0.42</v>
      </c>
      <c r="N89" s="17">
        <v>6.8208000000000002</v>
      </c>
    </row>
    <row r="90" spans="2:14" hidden="1" x14ac:dyDescent="0.25">
      <c r="B90" s="18" t="s">
        <v>61</v>
      </c>
      <c r="C90" s="18" t="s">
        <v>802</v>
      </c>
      <c r="D90" s="18" t="s">
        <v>721</v>
      </c>
      <c r="E90" s="18" t="s">
        <v>722</v>
      </c>
      <c r="F90" s="18" t="s">
        <v>789</v>
      </c>
      <c r="G90" s="18" t="s">
        <v>890</v>
      </c>
      <c r="H90" s="17">
        <v>223.7552</v>
      </c>
      <c r="I90" s="18" t="s">
        <v>169</v>
      </c>
      <c r="J90" s="17">
        <v>10331</v>
      </c>
      <c r="K90" s="18" t="s">
        <v>317</v>
      </c>
      <c r="L90" s="17">
        <v>14</v>
      </c>
      <c r="M90" s="17">
        <v>0.42</v>
      </c>
      <c r="N90" s="17">
        <v>6.8208000000000002</v>
      </c>
    </row>
    <row r="91" spans="2:14" hidden="1" x14ac:dyDescent="0.25">
      <c r="B91" s="18" t="s">
        <v>61</v>
      </c>
      <c r="C91" s="18" t="s">
        <v>802</v>
      </c>
      <c r="D91" s="18" t="s">
        <v>721</v>
      </c>
      <c r="E91" s="18" t="s">
        <v>722</v>
      </c>
      <c r="F91" s="18" t="s">
        <v>789</v>
      </c>
      <c r="G91" s="18" t="s">
        <v>890</v>
      </c>
      <c r="H91" s="17">
        <v>223.7552</v>
      </c>
      <c r="I91" s="18" t="s">
        <v>169</v>
      </c>
      <c r="J91" s="17">
        <v>14039</v>
      </c>
      <c r="K91" s="18" t="s">
        <v>318</v>
      </c>
      <c r="L91" s="17">
        <v>14</v>
      </c>
      <c r="M91" s="17">
        <v>0.42</v>
      </c>
      <c r="N91" s="17">
        <v>6.8208000000000002</v>
      </c>
    </row>
    <row r="92" spans="2:14" hidden="1" x14ac:dyDescent="0.25">
      <c r="B92" s="18" t="s">
        <v>61</v>
      </c>
      <c r="C92" s="18" t="s">
        <v>802</v>
      </c>
      <c r="D92" s="18" t="s">
        <v>721</v>
      </c>
      <c r="E92" s="18" t="s">
        <v>722</v>
      </c>
      <c r="F92" s="18" t="s">
        <v>789</v>
      </c>
      <c r="G92" s="18" t="s">
        <v>890</v>
      </c>
      <c r="H92" s="17">
        <v>223.7552</v>
      </c>
      <c r="I92" s="18" t="s">
        <v>169</v>
      </c>
      <c r="J92" s="17">
        <v>20034</v>
      </c>
      <c r="K92" s="18" t="s">
        <v>224</v>
      </c>
      <c r="L92" s="17">
        <v>12</v>
      </c>
      <c r="M92" s="17">
        <v>1.37</v>
      </c>
      <c r="N92" s="17">
        <v>16.440000000000001</v>
      </c>
    </row>
    <row r="93" spans="2:14" hidden="1" x14ac:dyDescent="0.25">
      <c r="B93" s="18" t="s">
        <v>61</v>
      </c>
      <c r="C93" s="18" t="s">
        <v>802</v>
      </c>
      <c r="D93" s="18" t="s">
        <v>721</v>
      </c>
      <c r="E93" s="18" t="s">
        <v>722</v>
      </c>
      <c r="F93" s="18" t="s">
        <v>789</v>
      </c>
      <c r="G93" s="18" t="s">
        <v>890</v>
      </c>
      <c r="H93" s="17">
        <v>223.7552</v>
      </c>
      <c r="I93" s="18" t="s">
        <v>169</v>
      </c>
      <c r="J93" s="17">
        <v>9831</v>
      </c>
      <c r="K93" s="18" t="s">
        <v>315</v>
      </c>
      <c r="L93" s="17">
        <v>14</v>
      </c>
      <c r="M93" s="17">
        <v>0.42</v>
      </c>
      <c r="N93" s="17">
        <v>6.8208000000000002</v>
      </c>
    </row>
    <row r="94" spans="2:14" hidden="1" x14ac:dyDescent="0.25">
      <c r="B94" s="18" t="s">
        <v>61</v>
      </c>
      <c r="C94" s="18" t="s">
        <v>802</v>
      </c>
      <c r="D94" s="18" t="s">
        <v>721</v>
      </c>
      <c r="E94" s="18" t="s">
        <v>722</v>
      </c>
      <c r="F94" s="18" t="s">
        <v>789</v>
      </c>
      <c r="G94" s="18" t="s">
        <v>890</v>
      </c>
      <c r="H94" s="17">
        <v>223.7552</v>
      </c>
      <c r="I94" s="18" t="s">
        <v>169</v>
      </c>
      <c r="J94" s="17">
        <v>10238</v>
      </c>
      <c r="K94" s="18" t="s">
        <v>314</v>
      </c>
      <c r="L94" s="17">
        <v>6</v>
      </c>
      <c r="M94" s="17">
        <v>10.02</v>
      </c>
      <c r="N94" s="17">
        <v>60.12</v>
      </c>
    </row>
    <row r="95" spans="2:14" hidden="1" x14ac:dyDescent="0.25">
      <c r="B95" s="18" t="s">
        <v>61</v>
      </c>
      <c r="C95" s="18" t="s">
        <v>802</v>
      </c>
      <c r="D95" s="18" t="s">
        <v>721</v>
      </c>
      <c r="E95" s="18" t="s">
        <v>722</v>
      </c>
      <c r="F95" s="18" t="s">
        <v>789</v>
      </c>
      <c r="G95" s="18" t="s">
        <v>890</v>
      </c>
      <c r="H95" s="17">
        <v>223.7552</v>
      </c>
      <c r="I95" s="18" t="s">
        <v>169</v>
      </c>
      <c r="J95" s="17">
        <v>15249</v>
      </c>
      <c r="K95" s="18" t="s">
        <v>322</v>
      </c>
      <c r="L95" s="17">
        <v>12</v>
      </c>
      <c r="M95" s="17">
        <v>2.39</v>
      </c>
      <c r="N95" s="17">
        <v>28.68</v>
      </c>
    </row>
    <row r="96" spans="2:14" hidden="1" x14ac:dyDescent="0.25">
      <c r="B96" s="18" t="s">
        <v>61</v>
      </c>
      <c r="C96" s="18" t="s">
        <v>802</v>
      </c>
      <c r="D96" s="18" t="s">
        <v>721</v>
      </c>
      <c r="E96" s="18" t="s">
        <v>722</v>
      </c>
      <c r="F96" s="18" t="s">
        <v>789</v>
      </c>
      <c r="G96" s="18" t="s">
        <v>890</v>
      </c>
      <c r="H96" s="17">
        <v>223.7552</v>
      </c>
      <c r="I96" s="18" t="s">
        <v>169</v>
      </c>
      <c r="J96" s="17">
        <v>1293</v>
      </c>
      <c r="K96" s="18" t="s">
        <v>320</v>
      </c>
      <c r="L96" s="17">
        <v>24</v>
      </c>
      <c r="M96" s="17">
        <v>1.0900000000000001</v>
      </c>
      <c r="N96" s="17">
        <v>30.345600000000001</v>
      </c>
    </row>
    <row r="97" spans="2:14" hidden="1" x14ac:dyDescent="0.25">
      <c r="B97" s="18" t="s">
        <v>61</v>
      </c>
      <c r="C97" s="18" t="s">
        <v>802</v>
      </c>
      <c r="D97" s="18" t="s">
        <v>721</v>
      </c>
      <c r="E97" s="18" t="s">
        <v>722</v>
      </c>
      <c r="F97" s="18" t="s">
        <v>789</v>
      </c>
      <c r="G97" s="18" t="s">
        <v>890</v>
      </c>
      <c r="H97" s="17">
        <v>223.7552</v>
      </c>
      <c r="I97" s="18" t="s">
        <v>169</v>
      </c>
      <c r="J97" s="17">
        <v>5864</v>
      </c>
      <c r="K97" s="18" t="s">
        <v>321</v>
      </c>
      <c r="L97" s="17">
        <v>12</v>
      </c>
      <c r="M97" s="17">
        <v>2.75</v>
      </c>
      <c r="N97" s="17">
        <v>33</v>
      </c>
    </row>
    <row r="98" spans="2:14" hidden="1" x14ac:dyDescent="0.25">
      <c r="B98" s="18" t="s">
        <v>61</v>
      </c>
      <c r="C98" s="18" t="s">
        <v>802</v>
      </c>
      <c r="D98" s="18" t="s">
        <v>721</v>
      </c>
      <c r="E98" s="18" t="s">
        <v>722</v>
      </c>
      <c r="F98" s="18" t="s">
        <v>789</v>
      </c>
      <c r="G98" s="18" t="s">
        <v>890</v>
      </c>
      <c r="H98" s="17">
        <v>223.7552</v>
      </c>
      <c r="I98" s="18" t="s">
        <v>169</v>
      </c>
      <c r="J98" s="17">
        <v>823</v>
      </c>
      <c r="K98" s="18" t="s">
        <v>319</v>
      </c>
      <c r="L98" s="17">
        <v>8</v>
      </c>
      <c r="M98" s="17">
        <v>1.97</v>
      </c>
      <c r="N98" s="17">
        <v>18.281600000000001</v>
      </c>
    </row>
    <row r="99" spans="2:14" hidden="1" x14ac:dyDescent="0.25">
      <c r="B99" s="18" t="s">
        <v>62</v>
      </c>
      <c r="C99" s="18" t="s">
        <v>803</v>
      </c>
      <c r="D99" s="18" t="s">
        <v>721</v>
      </c>
      <c r="E99" s="18" t="s">
        <v>722</v>
      </c>
      <c r="F99" s="18" t="s">
        <v>789</v>
      </c>
      <c r="G99" s="18" t="s">
        <v>890</v>
      </c>
      <c r="H99" s="17">
        <v>72.170400000000001</v>
      </c>
      <c r="I99" s="18" t="s">
        <v>169</v>
      </c>
      <c r="J99" s="17">
        <v>15754</v>
      </c>
      <c r="K99" s="18" t="s">
        <v>326</v>
      </c>
      <c r="L99" s="17">
        <v>12</v>
      </c>
      <c r="M99" s="17">
        <v>0.89</v>
      </c>
      <c r="N99" s="17">
        <v>12.3888</v>
      </c>
    </row>
    <row r="100" spans="2:14" hidden="1" x14ac:dyDescent="0.25">
      <c r="B100" s="18" t="s">
        <v>62</v>
      </c>
      <c r="C100" s="18" t="s">
        <v>803</v>
      </c>
      <c r="D100" s="18" t="s">
        <v>721</v>
      </c>
      <c r="E100" s="18" t="s">
        <v>722</v>
      </c>
      <c r="F100" s="18" t="s">
        <v>789</v>
      </c>
      <c r="G100" s="18" t="s">
        <v>890</v>
      </c>
      <c r="H100" s="17">
        <v>72.170400000000001</v>
      </c>
      <c r="I100" s="18" t="s">
        <v>169</v>
      </c>
      <c r="J100" s="17">
        <v>12633</v>
      </c>
      <c r="K100" s="18" t="s">
        <v>328</v>
      </c>
      <c r="L100" s="17">
        <v>4</v>
      </c>
      <c r="M100" s="17">
        <v>1.38</v>
      </c>
      <c r="N100" s="17">
        <v>6.4032</v>
      </c>
    </row>
    <row r="101" spans="2:14" hidden="1" x14ac:dyDescent="0.25">
      <c r="B101" s="18" t="s">
        <v>62</v>
      </c>
      <c r="C101" s="18" t="s">
        <v>803</v>
      </c>
      <c r="D101" s="18" t="s">
        <v>721</v>
      </c>
      <c r="E101" s="18" t="s">
        <v>722</v>
      </c>
      <c r="F101" s="18" t="s">
        <v>789</v>
      </c>
      <c r="G101" s="18" t="s">
        <v>890</v>
      </c>
      <c r="H101" s="17">
        <v>72.170400000000001</v>
      </c>
      <c r="I101" s="18" t="s">
        <v>169</v>
      </c>
      <c r="J101" s="17">
        <v>13577</v>
      </c>
      <c r="K101" s="18" t="s">
        <v>329</v>
      </c>
      <c r="L101" s="17">
        <v>12</v>
      </c>
      <c r="M101" s="17">
        <v>0.21</v>
      </c>
      <c r="N101" s="17">
        <v>2.9232</v>
      </c>
    </row>
    <row r="102" spans="2:14" hidden="1" x14ac:dyDescent="0.25">
      <c r="B102" s="18" t="s">
        <v>62</v>
      </c>
      <c r="C102" s="18" t="s">
        <v>803</v>
      </c>
      <c r="D102" s="18" t="s">
        <v>721</v>
      </c>
      <c r="E102" s="18" t="s">
        <v>722</v>
      </c>
      <c r="F102" s="18" t="s">
        <v>789</v>
      </c>
      <c r="G102" s="18" t="s">
        <v>890</v>
      </c>
      <c r="H102" s="17">
        <v>72.170400000000001</v>
      </c>
      <c r="I102" s="18" t="s">
        <v>169</v>
      </c>
      <c r="J102" s="17">
        <v>22384</v>
      </c>
      <c r="K102" s="18" t="s">
        <v>327</v>
      </c>
      <c r="L102" s="17">
        <v>30</v>
      </c>
      <c r="M102" s="17">
        <v>0.49</v>
      </c>
      <c r="N102" s="17">
        <v>14.7</v>
      </c>
    </row>
    <row r="103" spans="2:14" hidden="1" x14ac:dyDescent="0.25">
      <c r="B103" s="18" t="s">
        <v>62</v>
      </c>
      <c r="C103" s="18" t="s">
        <v>803</v>
      </c>
      <c r="D103" s="18" t="s">
        <v>721</v>
      </c>
      <c r="E103" s="18" t="s">
        <v>722</v>
      </c>
      <c r="F103" s="18" t="s">
        <v>789</v>
      </c>
      <c r="G103" s="18" t="s">
        <v>890</v>
      </c>
      <c r="H103" s="17">
        <v>72.170400000000001</v>
      </c>
      <c r="I103" s="18" t="s">
        <v>169</v>
      </c>
      <c r="J103" s="17">
        <v>7643</v>
      </c>
      <c r="K103" s="18" t="s">
        <v>324</v>
      </c>
      <c r="L103" s="17">
        <v>12</v>
      </c>
      <c r="M103" s="17">
        <v>0.59</v>
      </c>
      <c r="N103" s="17">
        <v>7.08</v>
      </c>
    </row>
    <row r="104" spans="2:14" hidden="1" x14ac:dyDescent="0.25">
      <c r="B104" s="18" t="s">
        <v>62</v>
      </c>
      <c r="C104" s="18" t="s">
        <v>803</v>
      </c>
      <c r="D104" s="18" t="s">
        <v>721</v>
      </c>
      <c r="E104" s="18" t="s">
        <v>722</v>
      </c>
      <c r="F104" s="18" t="s">
        <v>789</v>
      </c>
      <c r="G104" s="18" t="s">
        <v>890</v>
      </c>
      <c r="H104" s="17">
        <v>72.170400000000001</v>
      </c>
      <c r="I104" s="18" t="s">
        <v>169</v>
      </c>
      <c r="J104" s="17">
        <v>20903</v>
      </c>
      <c r="K104" s="18" t="s">
        <v>325</v>
      </c>
      <c r="L104" s="17">
        <v>12</v>
      </c>
      <c r="M104" s="17">
        <v>0.53</v>
      </c>
      <c r="N104" s="17">
        <v>6.36</v>
      </c>
    </row>
    <row r="105" spans="2:14" hidden="1" x14ac:dyDescent="0.25">
      <c r="B105" s="18" t="s">
        <v>62</v>
      </c>
      <c r="C105" s="18" t="s">
        <v>803</v>
      </c>
      <c r="D105" s="18" t="s">
        <v>721</v>
      </c>
      <c r="E105" s="18" t="s">
        <v>722</v>
      </c>
      <c r="F105" s="18" t="s">
        <v>789</v>
      </c>
      <c r="G105" s="18" t="s">
        <v>890</v>
      </c>
      <c r="H105" s="17">
        <v>72.170400000000001</v>
      </c>
      <c r="I105" s="18" t="s">
        <v>169</v>
      </c>
      <c r="J105" s="17">
        <v>6330</v>
      </c>
      <c r="K105" s="18" t="s">
        <v>330</v>
      </c>
      <c r="L105" s="17">
        <v>12</v>
      </c>
      <c r="M105" s="17">
        <v>0.3</v>
      </c>
      <c r="N105" s="17">
        <v>3.6</v>
      </c>
    </row>
    <row r="106" spans="2:14" hidden="1" x14ac:dyDescent="0.25">
      <c r="B106" s="18" t="s">
        <v>62</v>
      </c>
      <c r="C106" s="18" t="s">
        <v>803</v>
      </c>
      <c r="D106" s="18" t="s">
        <v>721</v>
      </c>
      <c r="E106" s="18" t="s">
        <v>722</v>
      </c>
      <c r="F106" s="18" t="s">
        <v>789</v>
      </c>
      <c r="G106" s="18" t="s">
        <v>890</v>
      </c>
      <c r="H106" s="17">
        <v>72.170400000000001</v>
      </c>
      <c r="I106" s="18" t="s">
        <v>169</v>
      </c>
      <c r="J106" s="17">
        <v>1999</v>
      </c>
      <c r="K106" s="18" t="s">
        <v>331</v>
      </c>
      <c r="L106" s="17">
        <v>6</v>
      </c>
      <c r="M106" s="17">
        <v>1.62</v>
      </c>
      <c r="N106" s="17">
        <v>11.2752</v>
      </c>
    </row>
    <row r="107" spans="2:14" hidden="1" x14ac:dyDescent="0.25">
      <c r="B107" s="18" t="s">
        <v>62</v>
      </c>
      <c r="C107" s="18" t="s">
        <v>803</v>
      </c>
      <c r="D107" s="18" t="s">
        <v>721</v>
      </c>
      <c r="E107" s="18" t="s">
        <v>722</v>
      </c>
      <c r="F107" s="18" t="s">
        <v>789</v>
      </c>
      <c r="G107" s="18" t="s">
        <v>890</v>
      </c>
      <c r="H107" s="17">
        <v>72.170400000000001</v>
      </c>
      <c r="I107" s="18" t="s">
        <v>169</v>
      </c>
      <c r="J107" s="17">
        <v>23077</v>
      </c>
      <c r="K107" s="18" t="s">
        <v>323</v>
      </c>
      <c r="L107" s="17">
        <v>12</v>
      </c>
      <c r="M107" s="17">
        <v>0.62</v>
      </c>
      <c r="N107" s="17">
        <v>7.44</v>
      </c>
    </row>
    <row r="108" spans="2:14" hidden="1" x14ac:dyDescent="0.25">
      <c r="B108" s="18" t="s">
        <v>66</v>
      </c>
      <c r="C108" s="18" t="s">
        <v>804</v>
      </c>
      <c r="D108" s="18" t="s">
        <v>721</v>
      </c>
      <c r="E108" s="18" t="s">
        <v>722</v>
      </c>
      <c r="F108" s="18" t="s">
        <v>789</v>
      </c>
      <c r="G108" s="18" t="s">
        <v>889</v>
      </c>
      <c r="H108" s="17">
        <v>702</v>
      </c>
      <c r="I108" s="18" t="s">
        <v>169</v>
      </c>
      <c r="J108" s="17">
        <v>4061</v>
      </c>
      <c r="K108" s="18" t="s">
        <v>346</v>
      </c>
      <c r="L108" s="17">
        <v>360</v>
      </c>
      <c r="M108" s="17">
        <v>1.95</v>
      </c>
      <c r="N108" s="17">
        <v>702</v>
      </c>
    </row>
    <row r="109" spans="2:14" hidden="1" x14ac:dyDescent="0.25">
      <c r="B109" s="18" t="s">
        <v>59</v>
      </c>
      <c r="C109" s="18" t="s">
        <v>805</v>
      </c>
      <c r="D109" s="18" t="s">
        <v>721</v>
      </c>
      <c r="E109" s="18" t="s">
        <v>722</v>
      </c>
      <c r="F109" s="18" t="s">
        <v>789</v>
      </c>
      <c r="G109" s="18" t="s">
        <v>889</v>
      </c>
      <c r="H109" s="17">
        <v>572.54200000000003</v>
      </c>
      <c r="I109" s="18" t="s">
        <v>169</v>
      </c>
      <c r="J109" s="17">
        <v>5149</v>
      </c>
      <c r="K109" s="18" t="s">
        <v>189</v>
      </c>
      <c r="L109" s="17">
        <v>20.6</v>
      </c>
      <c r="M109" s="17">
        <v>3.34</v>
      </c>
      <c r="N109" s="17">
        <v>68.804000000000002</v>
      </c>
    </row>
    <row r="110" spans="2:14" hidden="1" x14ac:dyDescent="0.25">
      <c r="B110" s="18" t="s">
        <v>59</v>
      </c>
      <c r="C110" s="18" t="s">
        <v>805</v>
      </c>
      <c r="D110" s="18" t="s">
        <v>721</v>
      </c>
      <c r="E110" s="18" t="s">
        <v>722</v>
      </c>
      <c r="F110" s="18" t="s">
        <v>789</v>
      </c>
      <c r="G110" s="18" t="s">
        <v>889</v>
      </c>
      <c r="H110" s="17">
        <v>572.54200000000003</v>
      </c>
      <c r="I110" s="18" t="s">
        <v>169</v>
      </c>
      <c r="J110" s="17">
        <v>1973</v>
      </c>
      <c r="K110" s="18" t="s">
        <v>196</v>
      </c>
      <c r="L110" s="17">
        <v>22.6</v>
      </c>
      <c r="M110" s="17">
        <v>4.96</v>
      </c>
      <c r="N110" s="17">
        <v>112.096</v>
      </c>
    </row>
    <row r="111" spans="2:14" hidden="1" x14ac:dyDescent="0.25">
      <c r="B111" s="18" t="s">
        <v>59</v>
      </c>
      <c r="C111" s="18" t="s">
        <v>805</v>
      </c>
      <c r="D111" s="18" t="s">
        <v>721</v>
      </c>
      <c r="E111" s="18" t="s">
        <v>722</v>
      </c>
      <c r="F111" s="18" t="s">
        <v>789</v>
      </c>
      <c r="G111" s="18" t="s">
        <v>889</v>
      </c>
      <c r="H111" s="17">
        <v>572.54200000000003</v>
      </c>
      <c r="I111" s="18" t="s">
        <v>169</v>
      </c>
      <c r="J111" s="17">
        <v>1987</v>
      </c>
      <c r="K111" s="18" t="s">
        <v>193</v>
      </c>
      <c r="L111" s="17">
        <v>36.200000000000003</v>
      </c>
      <c r="M111" s="17">
        <v>3.61</v>
      </c>
      <c r="N111" s="17">
        <v>130.68199999999999</v>
      </c>
    </row>
    <row r="112" spans="2:14" hidden="1" x14ac:dyDescent="0.25">
      <c r="B112" s="18" t="s">
        <v>59</v>
      </c>
      <c r="C112" s="18" t="s">
        <v>805</v>
      </c>
      <c r="D112" s="18" t="s">
        <v>721</v>
      </c>
      <c r="E112" s="18" t="s">
        <v>722</v>
      </c>
      <c r="F112" s="18" t="s">
        <v>789</v>
      </c>
      <c r="G112" s="18" t="s">
        <v>889</v>
      </c>
      <c r="H112" s="17">
        <v>572.54200000000003</v>
      </c>
      <c r="I112" s="18" t="s">
        <v>169</v>
      </c>
      <c r="J112" s="17">
        <v>1947</v>
      </c>
      <c r="K112" s="18" t="s">
        <v>191</v>
      </c>
      <c r="L112" s="17">
        <v>28.2</v>
      </c>
      <c r="M112" s="17">
        <v>1.49</v>
      </c>
      <c r="N112" s="17">
        <v>42.018000000000001</v>
      </c>
    </row>
    <row r="113" spans="2:14" hidden="1" x14ac:dyDescent="0.25">
      <c r="B113" s="18" t="s">
        <v>59</v>
      </c>
      <c r="C113" s="18" t="s">
        <v>805</v>
      </c>
      <c r="D113" s="18" t="s">
        <v>721</v>
      </c>
      <c r="E113" s="18" t="s">
        <v>722</v>
      </c>
      <c r="F113" s="18" t="s">
        <v>789</v>
      </c>
      <c r="G113" s="18" t="s">
        <v>889</v>
      </c>
      <c r="H113" s="17">
        <v>572.54200000000003</v>
      </c>
      <c r="I113" s="18" t="s">
        <v>169</v>
      </c>
      <c r="J113" s="17">
        <v>1852</v>
      </c>
      <c r="K113" s="18" t="s">
        <v>187</v>
      </c>
      <c r="L113" s="17">
        <v>34.4</v>
      </c>
      <c r="M113" s="17">
        <v>3.89</v>
      </c>
      <c r="N113" s="17">
        <v>133.816</v>
      </c>
    </row>
    <row r="114" spans="2:14" hidden="1" x14ac:dyDescent="0.25">
      <c r="B114" s="18" t="s">
        <v>59</v>
      </c>
      <c r="C114" s="18" t="s">
        <v>805</v>
      </c>
      <c r="D114" s="18" t="s">
        <v>721</v>
      </c>
      <c r="E114" s="18" t="s">
        <v>722</v>
      </c>
      <c r="F114" s="18" t="s">
        <v>789</v>
      </c>
      <c r="G114" s="18" t="s">
        <v>889</v>
      </c>
      <c r="H114" s="17">
        <v>572.54200000000003</v>
      </c>
      <c r="I114" s="18" t="s">
        <v>169</v>
      </c>
      <c r="J114" s="17">
        <v>1887</v>
      </c>
      <c r="K114" s="18" t="s">
        <v>192</v>
      </c>
      <c r="L114" s="17">
        <v>12.6</v>
      </c>
      <c r="M114" s="17">
        <v>1.59</v>
      </c>
      <c r="N114" s="17">
        <v>20.033999999999999</v>
      </c>
    </row>
    <row r="115" spans="2:14" hidden="1" x14ac:dyDescent="0.25">
      <c r="B115" s="18" t="s">
        <v>59</v>
      </c>
      <c r="C115" s="18" t="s">
        <v>805</v>
      </c>
      <c r="D115" s="18" t="s">
        <v>721</v>
      </c>
      <c r="E115" s="18" t="s">
        <v>722</v>
      </c>
      <c r="F115" s="18" t="s">
        <v>789</v>
      </c>
      <c r="G115" s="18" t="s">
        <v>889</v>
      </c>
      <c r="H115" s="17">
        <v>572.54200000000003</v>
      </c>
      <c r="I115" s="18" t="s">
        <v>169</v>
      </c>
      <c r="J115" s="17">
        <v>5148</v>
      </c>
      <c r="K115" s="18" t="s">
        <v>190</v>
      </c>
      <c r="L115" s="17">
        <v>21.4</v>
      </c>
      <c r="M115" s="17">
        <v>2.44</v>
      </c>
      <c r="N115" s="17">
        <v>52.216000000000001</v>
      </c>
    </row>
    <row r="116" spans="2:14" hidden="1" x14ac:dyDescent="0.25">
      <c r="B116" s="18" t="s">
        <v>59</v>
      </c>
      <c r="C116" s="18" t="s">
        <v>805</v>
      </c>
      <c r="D116" s="18" t="s">
        <v>721</v>
      </c>
      <c r="E116" s="18" t="s">
        <v>722</v>
      </c>
      <c r="F116" s="18" t="s">
        <v>789</v>
      </c>
      <c r="G116" s="18" t="s">
        <v>889</v>
      </c>
      <c r="H116" s="17">
        <v>572.54200000000003</v>
      </c>
      <c r="I116" s="18" t="s">
        <v>169</v>
      </c>
      <c r="J116" s="17">
        <v>1986</v>
      </c>
      <c r="K116" s="18" t="s">
        <v>299</v>
      </c>
      <c r="L116" s="17">
        <v>17.399999999999999</v>
      </c>
      <c r="M116" s="17">
        <v>0.74</v>
      </c>
      <c r="N116" s="17">
        <v>12.875999999999999</v>
      </c>
    </row>
    <row r="117" spans="2:14" hidden="1" x14ac:dyDescent="0.25">
      <c r="B117" s="18" t="s">
        <v>69</v>
      </c>
      <c r="C117" s="18" t="s">
        <v>806</v>
      </c>
      <c r="D117" s="18" t="s">
        <v>721</v>
      </c>
      <c r="E117" s="18" t="s">
        <v>722</v>
      </c>
      <c r="F117" s="18" t="s">
        <v>789</v>
      </c>
      <c r="G117" s="18" t="s">
        <v>728</v>
      </c>
      <c r="H117" s="17">
        <v>340.44</v>
      </c>
      <c r="I117" s="18" t="s">
        <v>169</v>
      </c>
      <c r="J117" s="17">
        <v>6341</v>
      </c>
      <c r="K117" s="18" t="s">
        <v>217</v>
      </c>
      <c r="L117" s="17">
        <v>60</v>
      </c>
      <c r="M117" s="17">
        <v>1.86</v>
      </c>
      <c r="N117" s="17">
        <v>111.6</v>
      </c>
    </row>
    <row r="118" spans="2:14" hidden="1" x14ac:dyDescent="0.25">
      <c r="B118" s="18" t="s">
        <v>69</v>
      </c>
      <c r="C118" s="18" t="s">
        <v>806</v>
      </c>
      <c r="D118" s="18" t="s">
        <v>721</v>
      </c>
      <c r="E118" s="18" t="s">
        <v>722</v>
      </c>
      <c r="F118" s="18" t="s">
        <v>789</v>
      </c>
      <c r="G118" s="18" t="s">
        <v>728</v>
      </c>
      <c r="H118" s="17">
        <v>340.44</v>
      </c>
      <c r="I118" s="18" t="s">
        <v>169</v>
      </c>
      <c r="J118" s="17">
        <v>15366</v>
      </c>
      <c r="K118" s="18" t="s">
        <v>215</v>
      </c>
      <c r="L118" s="17">
        <v>60</v>
      </c>
      <c r="M118" s="17">
        <v>1.41</v>
      </c>
      <c r="N118" s="17">
        <v>84.6</v>
      </c>
    </row>
    <row r="119" spans="2:14" hidden="1" x14ac:dyDescent="0.25">
      <c r="B119" s="18" t="s">
        <v>69</v>
      </c>
      <c r="C119" s="18" t="s">
        <v>806</v>
      </c>
      <c r="D119" s="18" t="s">
        <v>721</v>
      </c>
      <c r="E119" s="18" t="s">
        <v>722</v>
      </c>
      <c r="F119" s="18" t="s">
        <v>789</v>
      </c>
      <c r="G119" s="18" t="s">
        <v>728</v>
      </c>
      <c r="H119" s="17">
        <v>340.44</v>
      </c>
      <c r="I119" s="18" t="s">
        <v>169</v>
      </c>
      <c r="J119" s="17">
        <v>6340</v>
      </c>
      <c r="K119" s="18" t="s">
        <v>216</v>
      </c>
      <c r="L119" s="17">
        <v>60</v>
      </c>
      <c r="M119" s="17">
        <v>1.73</v>
      </c>
      <c r="N119" s="17">
        <v>103.8</v>
      </c>
    </row>
    <row r="120" spans="2:14" hidden="1" x14ac:dyDescent="0.25">
      <c r="B120" s="18" t="s">
        <v>69</v>
      </c>
      <c r="C120" s="18" t="s">
        <v>806</v>
      </c>
      <c r="D120" s="18" t="s">
        <v>721</v>
      </c>
      <c r="E120" s="18" t="s">
        <v>722</v>
      </c>
      <c r="F120" s="18" t="s">
        <v>789</v>
      </c>
      <c r="G120" s="18" t="s">
        <v>728</v>
      </c>
      <c r="H120" s="17">
        <v>340.44</v>
      </c>
      <c r="I120" s="18" t="s">
        <v>169</v>
      </c>
      <c r="J120" s="17">
        <v>23155</v>
      </c>
      <c r="K120" s="18" t="s">
        <v>350</v>
      </c>
      <c r="L120" s="17">
        <v>12</v>
      </c>
      <c r="M120" s="17">
        <v>3.37</v>
      </c>
      <c r="N120" s="17">
        <v>40.44</v>
      </c>
    </row>
    <row r="121" spans="2:14" hidden="1" x14ac:dyDescent="0.25">
      <c r="B121" s="18" t="s">
        <v>807</v>
      </c>
      <c r="C121" s="18" t="s">
        <v>808</v>
      </c>
      <c r="D121" s="18" t="s">
        <v>721</v>
      </c>
      <c r="E121" s="18" t="s">
        <v>722</v>
      </c>
      <c r="F121" s="18" t="s">
        <v>789</v>
      </c>
      <c r="G121" s="18" t="s">
        <v>891</v>
      </c>
      <c r="H121" s="17">
        <v>210</v>
      </c>
      <c r="I121" s="18" t="s">
        <v>169</v>
      </c>
      <c r="J121" s="17">
        <v>13381</v>
      </c>
      <c r="K121" s="18" t="s">
        <v>176</v>
      </c>
      <c r="L121" s="17">
        <v>300</v>
      </c>
      <c r="M121" s="17">
        <v>0.7</v>
      </c>
      <c r="N121" s="17">
        <v>210</v>
      </c>
    </row>
    <row r="122" spans="2:14" hidden="1" x14ac:dyDescent="0.25">
      <c r="B122" s="18" t="s">
        <v>809</v>
      </c>
      <c r="C122" s="18" t="s">
        <v>810</v>
      </c>
      <c r="D122" s="18" t="s">
        <v>721</v>
      </c>
      <c r="E122" s="18" t="s">
        <v>722</v>
      </c>
      <c r="F122" s="18" t="s">
        <v>789</v>
      </c>
      <c r="G122" s="18" t="s">
        <v>891</v>
      </c>
      <c r="H122" s="17">
        <v>1102.00144</v>
      </c>
      <c r="I122" s="18" t="s">
        <v>169</v>
      </c>
      <c r="J122" s="17">
        <v>5149</v>
      </c>
      <c r="K122" s="18" t="s">
        <v>189</v>
      </c>
      <c r="L122" s="17">
        <v>22.4</v>
      </c>
      <c r="M122" s="17">
        <v>3.34</v>
      </c>
      <c r="N122" s="17">
        <v>74.816000000000003</v>
      </c>
    </row>
    <row r="123" spans="2:14" hidden="1" x14ac:dyDescent="0.25">
      <c r="B123" s="18" t="s">
        <v>809</v>
      </c>
      <c r="C123" s="18" t="s">
        <v>810</v>
      </c>
      <c r="D123" s="18" t="s">
        <v>721</v>
      </c>
      <c r="E123" s="18" t="s">
        <v>722</v>
      </c>
      <c r="F123" s="18" t="s">
        <v>789</v>
      </c>
      <c r="G123" s="18" t="s">
        <v>891</v>
      </c>
      <c r="H123" s="17">
        <v>1102.00144</v>
      </c>
      <c r="I123" s="18" t="s">
        <v>169</v>
      </c>
      <c r="J123" s="17">
        <v>1973</v>
      </c>
      <c r="K123" s="18" t="s">
        <v>196</v>
      </c>
      <c r="L123" s="17">
        <v>11.2</v>
      </c>
      <c r="M123" s="17">
        <v>4.96</v>
      </c>
      <c r="N123" s="17">
        <v>55.552</v>
      </c>
    </row>
    <row r="124" spans="2:14" hidden="1" x14ac:dyDescent="0.25">
      <c r="B124" s="18" t="s">
        <v>809</v>
      </c>
      <c r="C124" s="18" t="s">
        <v>810</v>
      </c>
      <c r="D124" s="18" t="s">
        <v>721</v>
      </c>
      <c r="E124" s="18" t="s">
        <v>722</v>
      </c>
      <c r="F124" s="18" t="s">
        <v>789</v>
      </c>
      <c r="G124" s="18" t="s">
        <v>891</v>
      </c>
      <c r="H124" s="17">
        <v>1102.00144</v>
      </c>
      <c r="I124" s="18" t="s">
        <v>169</v>
      </c>
      <c r="J124" s="17">
        <v>1987</v>
      </c>
      <c r="K124" s="18" t="s">
        <v>193</v>
      </c>
      <c r="L124" s="17">
        <v>36</v>
      </c>
      <c r="M124" s="17">
        <v>3.61</v>
      </c>
      <c r="N124" s="17">
        <v>129.96</v>
      </c>
    </row>
    <row r="125" spans="2:14" hidden="1" x14ac:dyDescent="0.25">
      <c r="B125" s="18" t="s">
        <v>809</v>
      </c>
      <c r="C125" s="18" t="s">
        <v>810</v>
      </c>
      <c r="D125" s="18" t="s">
        <v>721</v>
      </c>
      <c r="E125" s="18" t="s">
        <v>722</v>
      </c>
      <c r="F125" s="18" t="s">
        <v>789</v>
      </c>
      <c r="G125" s="18" t="s">
        <v>891</v>
      </c>
      <c r="H125" s="17">
        <v>1102.00144</v>
      </c>
      <c r="I125" s="18" t="s">
        <v>169</v>
      </c>
      <c r="J125" s="17">
        <v>1850</v>
      </c>
      <c r="K125" s="18" t="s">
        <v>195</v>
      </c>
      <c r="L125" s="17">
        <v>13.8</v>
      </c>
      <c r="M125" s="17">
        <v>4.5999999999999996</v>
      </c>
      <c r="N125" s="17">
        <v>63.48</v>
      </c>
    </row>
    <row r="126" spans="2:14" hidden="1" x14ac:dyDescent="0.25">
      <c r="B126" s="18" t="s">
        <v>809</v>
      </c>
      <c r="C126" s="18" t="s">
        <v>810</v>
      </c>
      <c r="D126" s="18" t="s">
        <v>721</v>
      </c>
      <c r="E126" s="18" t="s">
        <v>722</v>
      </c>
      <c r="F126" s="18" t="s">
        <v>789</v>
      </c>
      <c r="G126" s="18" t="s">
        <v>891</v>
      </c>
      <c r="H126" s="17">
        <v>1102.00144</v>
      </c>
      <c r="I126" s="18" t="s">
        <v>169</v>
      </c>
      <c r="J126" s="17">
        <v>1851</v>
      </c>
      <c r="K126" s="18" t="s">
        <v>386</v>
      </c>
      <c r="L126" s="17">
        <v>11.6</v>
      </c>
      <c r="M126" s="17">
        <v>4.5999999999999996</v>
      </c>
      <c r="N126" s="17">
        <v>53.36</v>
      </c>
    </row>
    <row r="127" spans="2:14" hidden="1" x14ac:dyDescent="0.25">
      <c r="B127" s="18" t="s">
        <v>809</v>
      </c>
      <c r="C127" s="18" t="s">
        <v>810</v>
      </c>
      <c r="D127" s="18" t="s">
        <v>721</v>
      </c>
      <c r="E127" s="18" t="s">
        <v>722</v>
      </c>
      <c r="F127" s="18" t="s">
        <v>789</v>
      </c>
      <c r="G127" s="18" t="s">
        <v>891</v>
      </c>
      <c r="H127" s="17">
        <v>1102.00144</v>
      </c>
      <c r="I127" s="18" t="s">
        <v>169</v>
      </c>
      <c r="J127" s="17">
        <v>1947</v>
      </c>
      <c r="K127" s="18" t="s">
        <v>191</v>
      </c>
      <c r="L127" s="17">
        <v>18</v>
      </c>
      <c r="M127" s="17">
        <v>1.49</v>
      </c>
      <c r="N127" s="17">
        <v>26.82</v>
      </c>
    </row>
    <row r="128" spans="2:14" hidden="1" x14ac:dyDescent="0.25">
      <c r="B128" s="18" t="s">
        <v>809</v>
      </c>
      <c r="C128" s="18" t="s">
        <v>810</v>
      </c>
      <c r="D128" s="18" t="s">
        <v>721</v>
      </c>
      <c r="E128" s="18" t="s">
        <v>722</v>
      </c>
      <c r="F128" s="18" t="s">
        <v>789</v>
      </c>
      <c r="G128" s="18" t="s">
        <v>891</v>
      </c>
      <c r="H128" s="17">
        <v>1102.00144</v>
      </c>
      <c r="I128" s="18" t="s">
        <v>169</v>
      </c>
      <c r="J128" s="17">
        <v>1937</v>
      </c>
      <c r="K128" s="18" t="s">
        <v>257</v>
      </c>
      <c r="L128" s="17">
        <v>27.6</v>
      </c>
      <c r="M128" s="17">
        <v>5.57</v>
      </c>
      <c r="N128" s="17">
        <v>153.732</v>
      </c>
    </row>
    <row r="129" spans="2:14" hidden="1" x14ac:dyDescent="0.25">
      <c r="B129" s="18" t="s">
        <v>809</v>
      </c>
      <c r="C129" s="18" t="s">
        <v>810</v>
      </c>
      <c r="D129" s="18" t="s">
        <v>721</v>
      </c>
      <c r="E129" s="18" t="s">
        <v>722</v>
      </c>
      <c r="F129" s="18" t="s">
        <v>789</v>
      </c>
      <c r="G129" s="18" t="s">
        <v>891</v>
      </c>
      <c r="H129" s="17">
        <v>1102.00144</v>
      </c>
      <c r="I129" s="18" t="s">
        <v>169</v>
      </c>
      <c r="J129" s="17">
        <v>1910</v>
      </c>
      <c r="K129" s="18" t="s">
        <v>197</v>
      </c>
      <c r="L129" s="17">
        <v>4.2</v>
      </c>
      <c r="M129" s="17">
        <v>5.55</v>
      </c>
      <c r="N129" s="17">
        <v>27.0396</v>
      </c>
    </row>
    <row r="130" spans="2:14" hidden="1" x14ac:dyDescent="0.25">
      <c r="B130" s="18" t="s">
        <v>809</v>
      </c>
      <c r="C130" s="18" t="s">
        <v>810</v>
      </c>
      <c r="D130" s="18" t="s">
        <v>721</v>
      </c>
      <c r="E130" s="18" t="s">
        <v>722</v>
      </c>
      <c r="F130" s="18" t="s">
        <v>789</v>
      </c>
      <c r="G130" s="18" t="s">
        <v>891</v>
      </c>
      <c r="H130" s="17">
        <v>1102.00144</v>
      </c>
      <c r="I130" s="18" t="s">
        <v>169</v>
      </c>
      <c r="J130" s="17">
        <v>5148</v>
      </c>
      <c r="K130" s="18" t="s">
        <v>190</v>
      </c>
      <c r="L130" s="17">
        <v>18.8</v>
      </c>
      <c r="M130" s="17">
        <v>2.44</v>
      </c>
      <c r="N130" s="17">
        <v>45.872</v>
      </c>
    </row>
    <row r="131" spans="2:14" hidden="1" x14ac:dyDescent="0.25">
      <c r="B131" s="18" t="s">
        <v>809</v>
      </c>
      <c r="C131" s="18" t="s">
        <v>810</v>
      </c>
      <c r="D131" s="18" t="s">
        <v>721</v>
      </c>
      <c r="E131" s="18" t="s">
        <v>722</v>
      </c>
      <c r="F131" s="18" t="s">
        <v>789</v>
      </c>
      <c r="G131" s="18" t="s">
        <v>891</v>
      </c>
      <c r="H131" s="17">
        <v>1102.00144</v>
      </c>
      <c r="I131" s="18" t="s">
        <v>169</v>
      </c>
      <c r="J131" s="17">
        <v>1852</v>
      </c>
      <c r="K131" s="18" t="s">
        <v>187</v>
      </c>
      <c r="L131" s="17">
        <v>85.4</v>
      </c>
      <c r="M131" s="17">
        <v>3.89</v>
      </c>
      <c r="N131" s="17">
        <v>332.20600000000002</v>
      </c>
    </row>
    <row r="132" spans="2:14" hidden="1" x14ac:dyDescent="0.25">
      <c r="B132" s="18" t="s">
        <v>809</v>
      </c>
      <c r="C132" s="18" t="s">
        <v>810</v>
      </c>
      <c r="D132" s="18" t="s">
        <v>721</v>
      </c>
      <c r="E132" s="18" t="s">
        <v>722</v>
      </c>
      <c r="F132" s="18" t="s">
        <v>789</v>
      </c>
      <c r="G132" s="18" t="s">
        <v>891</v>
      </c>
      <c r="H132" s="17">
        <v>1102.00144</v>
      </c>
      <c r="I132" s="18" t="s">
        <v>169</v>
      </c>
      <c r="J132" s="17">
        <v>1906</v>
      </c>
      <c r="K132" s="18" t="s">
        <v>198</v>
      </c>
      <c r="L132" s="17">
        <v>3.2</v>
      </c>
      <c r="M132" s="17">
        <v>6.07</v>
      </c>
      <c r="N132" s="17">
        <v>22.531839999999999</v>
      </c>
    </row>
    <row r="133" spans="2:14" hidden="1" x14ac:dyDescent="0.25">
      <c r="B133" s="18" t="s">
        <v>809</v>
      </c>
      <c r="C133" s="18" t="s">
        <v>810</v>
      </c>
      <c r="D133" s="18" t="s">
        <v>721</v>
      </c>
      <c r="E133" s="18" t="s">
        <v>722</v>
      </c>
      <c r="F133" s="18" t="s">
        <v>789</v>
      </c>
      <c r="G133" s="18" t="s">
        <v>891</v>
      </c>
      <c r="H133" s="17">
        <v>1102.00144</v>
      </c>
      <c r="I133" s="18" t="s">
        <v>169</v>
      </c>
      <c r="J133" s="17">
        <v>3120</v>
      </c>
      <c r="K133" s="18" t="s">
        <v>186</v>
      </c>
      <c r="L133" s="17">
        <v>48.8</v>
      </c>
      <c r="M133" s="17">
        <v>2.39</v>
      </c>
      <c r="N133" s="17">
        <v>116.63200000000001</v>
      </c>
    </row>
    <row r="134" spans="2:14" hidden="1" x14ac:dyDescent="0.25">
      <c r="B134" s="18" t="s">
        <v>811</v>
      </c>
      <c r="C134" s="18" t="s">
        <v>812</v>
      </c>
      <c r="D134" s="18" t="s">
        <v>721</v>
      </c>
      <c r="E134" s="18" t="s">
        <v>722</v>
      </c>
      <c r="F134" s="18" t="s">
        <v>789</v>
      </c>
      <c r="G134" s="18" t="s">
        <v>891</v>
      </c>
      <c r="H134" s="17">
        <v>1799.4431999999999</v>
      </c>
      <c r="I134" s="18" t="s">
        <v>169</v>
      </c>
      <c r="J134" s="17">
        <v>21379</v>
      </c>
      <c r="K134" s="18" t="s">
        <v>382</v>
      </c>
      <c r="L134" s="17">
        <v>400</v>
      </c>
      <c r="M134" s="17">
        <v>0.53</v>
      </c>
      <c r="N134" s="17">
        <v>212</v>
      </c>
    </row>
    <row r="135" spans="2:14" hidden="1" x14ac:dyDescent="0.25">
      <c r="B135" s="18" t="s">
        <v>811</v>
      </c>
      <c r="C135" s="18" t="s">
        <v>812</v>
      </c>
      <c r="D135" s="18" t="s">
        <v>721</v>
      </c>
      <c r="E135" s="18" t="s">
        <v>722</v>
      </c>
      <c r="F135" s="18" t="s">
        <v>789</v>
      </c>
      <c r="G135" s="18" t="s">
        <v>891</v>
      </c>
      <c r="H135" s="17">
        <v>1799.4431999999999</v>
      </c>
      <c r="I135" s="18" t="s">
        <v>169</v>
      </c>
      <c r="J135" s="17">
        <v>6586</v>
      </c>
      <c r="K135" s="18" t="s">
        <v>183</v>
      </c>
      <c r="L135" s="17">
        <v>200</v>
      </c>
      <c r="M135" s="17">
        <v>1.06</v>
      </c>
      <c r="N135" s="17">
        <v>212</v>
      </c>
    </row>
    <row r="136" spans="2:14" hidden="1" x14ac:dyDescent="0.25">
      <c r="B136" s="18" t="s">
        <v>811</v>
      </c>
      <c r="C136" s="18" t="s">
        <v>812</v>
      </c>
      <c r="D136" s="18" t="s">
        <v>721</v>
      </c>
      <c r="E136" s="18" t="s">
        <v>722</v>
      </c>
      <c r="F136" s="18" t="s">
        <v>789</v>
      </c>
      <c r="G136" s="18" t="s">
        <v>891</v>
      </c>
      <c r="H136" s="17">
        <v>1799.4431999999999</v>
      </c>
      <c r="I136" s="18" t="s">
        <v>169</v>
      </c>
      <c r="J136" s="17">
        <v>3228</v>
      </c>
      <c r="K136" s="18" t="s">
        <v>378</v>
      </c>
      <c r="L136" s="17">
        <v>24</v>
      </c>
      <c r="M136" s="17">
        <v>2.93</v>
      </c>
      <c r="N136" s="17">
        <v>70.319999999999993</v>
      </c>
    </row>
    <row r="137" spans="2:14" hidden="1" x14ac:dyDescent="0.25">
      <c r="B137" s="18" t="s">
        <v>811</v>
      </c>
      <c r="C137" s="18" t="s">
        <v>812</v>
      </c>
      <c r="D137" s="18" t="s">
        <v>721</v>
      </c>
      <c r="E137" s="18" t="s">
        <v>722</v>
      </c>
      <c r="F137" s="18" t="s">
        <v>789</v>
      </c>
      <c r="G137" s="18" t="s">
        <v>891</v>
      </c>
      <c r="H137" s="17">
        <v>1799.4431999999999</v>
      </c>
      <c r="I137" s="18" t="s">
        <v>169</v>
      </c>
      <c r="J137" s="17">
        <v>14490</v>
      </c>
      <c r="K137" s="18" t="s">
        <v>377</v>
      </c>
      <c r="L137" s="17">
        <v>36</v>
      </c>
      <c r="M137" s="17">
        <v>3.37</v>
      </c>
      <c r="N137" s="17">
        <v>121.32</v>
      </c>
    </row>
    <row r="138" spans="2:14" hidden="1" x14ac:dyDescent="0.25">
      <c r="B138" s="18" t="s">
        <v>811</v>
      </c>
      <c r="C138" s="18" t="s">
        <v>812</v>
      </c>
      <c r="D138" s="18" t="s">
        <v>721</v>
      </c>
      <c r="E138" s="18" t="s">
        <v>722</v>
      </c>
      <c r="F138" s="18" t="s">
        <v>789</v>
      </c>
      <c r="G138" s="18" t="s">
        <v>891</v>
      </c>
      <c r="H138" s="17">
        <v>1799.4431999999999</v>
      </c>
      <c r="I138" s="18" t="s">
        <v>169</v>
      </c>
      <c r="J138" s="17">
        <v>3246</v>
      </c>
      <c r="K138" s="18" t="s">
        <v>368</v>
      </c>
      <c r="L138" s="17">
        <v>48</v>
      </c>
      <c r="M138" s="17">
        <v>0.96</v>
      </c>
      <c r="N138" s="17">
        <v>46.08</v>
      </c>
    </row>
    <row r="139" spans="2:14" hidden="1" x14ac:dyDescent="0.25">
      <c r="B139" s="18" t="s">
        <v>811</v>
      </c>
      <c r="C139" s="18" t="s">
        <v>812</v>
      </c>
      <c r="D139" s="18" t="s">
        <v>721</v>
      </c>
      <c r="E139" s="18" t="s">
        <v>722</v>
      </c>
      <c r="F139" s="18" t="s">
        <v>789</v>
      </c>
      <c r="G139" s="18" t="s">
        <v>891</v>
      </c>
      <c r="H139" s="17">
        <v>1799.4431999999999</v>
      </c>
      <c r="I139" s="18" t="s">
        <v>169</v>
      </c>
      <c r="J139" s="17">
        <v>2257</v>
      </c>
      <c r="K139" s="18" t="s">
        <v>369</v>
      </c>
      <c r="L139" s="17">
        <v>30</v>
      </c>
      <c r="M139" s="17">
        <v>0.8</v>
      </c>
      <c r="N139" s="17">
        <v>27.84</v>
      </c>
    </row>
    <row r="140" spans="2:14" hidden="1" x14ac:dyDescent="0.25">
      <c r="B140" s="18" t="s">
        <v>811</v>
      </c>
      <c r="C140" s="18" t="s">
        <v>812</v>
      </c>
      <c r="D140" s="18" t="s">
        <v>721</v>
      </c>
      <c r="E140" s="18" t="s">
        <v>722</v>
      </c>
      <c r="F140" s="18" t="s">
        <v>789</v>
      </c>
      <c r="G140" s="18" t="s">
        <v>891</v>
      </c>
      <c r="H140" s="17">
        <v>1799.4431999999999</v>
      </c>
      <c r="I140" s="18" t="s">
        <v>169</v>
      </c>
      <c r="J140" s="17">
        <v>3151</v>
      </c>
      <c r="K140" s="18" t="s">
        <v>181</v>
      </c>
      <c r="L140" s="17">
        <v>72</v>
      </c>
      <c r="M140" s="17">
        <v>1.1100000000000001</v>
      </c>
      <c r="N140" s="17">
        <v>79.92</v>
      </c>
    </row>
    <row r="141" spans="2:14" hidden="1" x14ac:dyDescent="0.25">
      <c r="B141" s="18" t="s">
        <v>811</v>
      </c>
      <c r="C141" s="18" t="s">
        <v>812</v>
      </c>
      <c r="D141" s="18" t="s">
        <v>721</v>
      </c>
      <c r="E141" s="18" t="s">
        <v>722</v>
      </c>
      <c r="F141" s="18" t="s">
        <v>789</v>
      </c>
      <c r="G141" s="18" t="s">
        <v>891</v>
      </c>
      <c r="H141" s="17">
        <v>1799.4431999999999</v>
      </c>
      <c r="I141" s="18" t="s">
        <v>169</v>
      </c>
      <c r="J141" s="17">
        <v>2033</v>
      </c>
      <c r="K141" s="18" t="s">
        <v>179</v>
      </c>
      <c r="L141" s="17">
        <v>400</v>
      </c>
      <c r="M141" s="17">
        <v>1.26</v>
      </c>
      <c r="N141" s="17">
        <v>504</v>
      </c>
    </row>
    <row r="142" spans="2:14" hidden="1" x14ac:dyDescent="0.25">
      <c r="B142" s="18" t="s">
        <v>811</v>
      </c>
      <c r="C142" s="18" t="s">
        <v>812</v>
      </c>
      <c r="D142" s="18" t="s">
        <v>721</v>
      </c>
      <c r="E142" s="18" t="s">
        <v>722</v>
      </c>
      <c r="F142" s="18" t="s">
        <v>789</v>
      </c>
      <c r="G142" s="18" t="s">
        <v>891</v>
      </c>
      <c r="H142" s="17">
        <v>1799.4431999999999</v>
      </c>
      <c r="I142" s="18" t="s">
        <v>169</v>
      </c>
      <c r="J142" s="17">
        <v>12482</v>
      </c>
      <c r="K142" s="18" t="s">
        <v>373</v>
      </c>
      <c r="L142" s="17">
        <v>20</v>
      </c>
      <c r="M142" s="17">
        <v>0.55000000000000004</v>
      </c>
      <c r="N142" s="17">
        <v>12.76</v>
      </c>
    </row>
    <row r="143" spans="2:14" hidden="1" x14ac:dyDescent="0.25">
      <c r="B143" s="18" t="s">
        <v>811</v>
      </c>
      <c r="C143" s="18" t="s">
        <v>812</v>
      </c>
      <c r="D143" s="18" t="s">
        <v>721</v>
      </c>
      <c r="E143" s="18" t="s">
        <v>722</v>
      </c>
      <c r="F143" s="18" t="s">
        <v>789</v>
      </c>
      <c r="G143" s="18" t="s">
        <v>891</v>
      </c>
      <c r="H143" s="17">
        <v>1799.4431999999999</v>
      </c>
      <c r="I143" s="18" t="s">
        <v>169</v>
      </c>
      <c r="J143" s="17">
        <v>20760</v>
      </c>
      <c r="K143" s="18" t="s">
        <v>374</v>
      </c>
      <c r="L143" s="17">
        <v>12</v>
      </c>
      <c r="M143" s="17">
        <v>0.74</v>
      </c>
      <c r="N143" s="17">
        <v>10.300800000000001</v>
      </c>
    </row>
    <row r="144" spans="2:14" hidden="1" x14ac:dyDescent="0.25">
      <c r="B144" s="18" t="s">
        <v>811</v>
      </c>
      <c r="C144" s="18" t="s">
        <v>812</v>
      </c>
      <c r="D144" s="18" t="s">
        <v>721</v>
      </c>
      <c r="E144" s="18" t="s">
        <v>722</v>
      </c>
      <c r="F144" s="18" t="s">
        <v>789</v>
      </c>
      <c r="G144" s="18" t="s">
        <v>891</v>
      </c>
      <c r="H144" s="17">
        <v>1799.4431999999999</v>
      </c>
      <c r="I144" s="18" t="s">
        <v>169</v>
      </c>
      <c r="J144" s="17">
        <v>14543</v>
      </c>
      <c r="K144" s="18" t="s">
        <v>244</v>
      </c>
      <c r="L144" s="17">
        <v>80</v>
      </c>
      <c r="M144" s="17">
        <v>1.43</v>
      </c>
      <c r="N144" s="17">
        <v>114.4</v>
      </c>
    </row>
    <row r="145" spans="2:14" hidden="1" x14ac:dyDescent="0.25">
      <c r="B145" s="18" t="s">
        <v>811</v>
      </c>
      <c r="C145" s="18" t="s">
        <v>812</v>
      </c>
      <c r="D145" s="18" t="s">
        <v>721</v>
      </c>
      <c r="E145" s="18" t="s">
        <v>722</v>
      </c>
      <c r="F145" s="18" t="s">
        <v>789</v>
      </c>
      <c r="G145" s="18" t="s">
        <v>891</v>
      </c>
      <c r="H145" s="17">
        <v>1799.4431999999999</v>
      </c>
      <c r="I145" s="18" t="s">
        <v>169</v>
      </c>
      <c r="J145" s="17">
        <v>9738</v>
      </c>
      <c r="K145" s="18" t="s">
        <v>366</v>
      </c>
      <c r="L145" s="17">
        <v>24</v>
      </c>
      <c r="M145" s="17">
        <v>1.1100000000000001</v>
      </c>
      <c r="N145" s="17">
        <v>26.64</v>
      </c>
    </row>
    <row r="146" spans="2:14" hidden="1" x14ac:dyDescent="0.25">
      <c r="B146" s="18" t="s">
        <v>811</v>
      </c>
      <c r="C146" s="18" t="s">
        <v>812</v>
      </c>
      <c r="D146" s="18" t="s">
        <v>721</v>
      </c>
      <c r="E146" s="18" t="s">
        <v>722</v>
      </c>
      <c r="F146" s="18" t="s">
        <v>789</v>
      </c>
      <c r="G146" s="18" t="s">
        <v>891</v>
      </c>
      <c r="H146" s="17">
        <v>1799.4431999999999</v>
      </c>
      <c r="I146" s="18" t="s">
        <v>169</v>
      </c>
      <c r="J146" s="17">
        <v>15581</v>
      </c>
      <c r="K146" s="18" t="s">
        <v>379</v>
      </c>
      <c r="L146" s="17">
        <v>60</v>
      </c>
      <c r="M146" s="17">
        <v>1.83</v>
      </c>
      <c r="N146" s="17">
        <v>109.8</v>
      </c>
    </row>
    <row r="147" spans="2:14" hidden="1" x14ac:dyDescent="0.25">
      <c r="B147" s="18" t="s">
        <v>811</v>
      </c>
      <c r="C147" s="18" t="s">
        <v>812</v>
      </c>
      <c r="D147" s="18" t="s">
        <v>721</v>
      </c>
      <c r="E147" s="18" t="s">
        <v>722</v>
      </c>
      <c r="F147" s="18" t="s">
        <v>789</v>
      </c>
      <c r="G147" s="18" t="s">
        <v>891</v>
      </c>
      <c r="H147" s="17">
        <v>1799.4431999999999</v>
      </c>
      <c r="I147" s="18" t="s">
        <v>169</v>
      </c>
      <c r="J147" s="17">
        <v>1015</v>
      </c>
      <c r="K147" s="18" t="s">
        <v>367</v>
      </c>
      <c r="L147" s="17">
        <v>24</v>
      </c>
      <c r="M147" s="17">
        <v>1.06</v>
      </c>
      <c r="N147" s="17">
        <v>25.44</v>
      </c>
    </row>
    <row r="148" spans="2:14" hidden="1" x14ac:dyDescent="0.25">
      <c r="B148" s="18" t="s">
        <v>811</v>
      </c>
      <c r="C148" s="18" t="s">
        <v>812</v>
      </c>
      <c r="D148" s="18" t="s">
        <v>721</v>
      </c>
      <c r="E148" s="18" t="s">
        <v>722</v>
      </c>
      <c r="F148" s="18" t="s">
        <v>789</v>
      </c>
      <c r="G148" s="18" t="s">
        <v>891</v>
      </c>
      <c r="H148" s="17">
        <v>1799.4431999999999</v>
      </c>
      <c r="I148" s="18" t="s">
        <v>169</v>
      </c>
      <c r="J148" s="17">
        <v>15364</v>
      </c>
      <c r="K148" s="18" t="s">
        <v>380</v>
      </c>
      <c r="L148" s="17">
        <v>120</v>
      </c>
      <c r="M148" s="17">
        <v>0.88</v>
      </c>
      <c r="N148" s="17">
        <v>105.6</v>
      </c>
    </row>
    <row r="149" spans="2:14" hidden="1" x14ac:dyDescent="0.25">
      <c r="B149" s="18" t="s">
        <v>811</v>
      </c>
      <c r="C149" s="18" t="s">
        <v>812</v>
      </c>
      <c r="D149" s="18" t="s">
        <v>721</v>
      </c>
      <c r="E149" s="18" t="s">
        <v>722</v>
      </c>
      <c r="F149" s="18" t="s">
        <v>789</v>
      </c>
      <c r="G149" s="18" t="s">
        <v>891</v>
      </c>
      <c r="H149" s="17">
        <v>1799.4431999999999</v>
      </c>
      <c r="I149" s="18" t="s">
        <v>169</v>
      </c>
      <c r="J149" s="17">
        <v>9253</v>
      </c>
      <c r="K149" s="18" t="s">
        <v>381</v>
      </c>
      <c r="L149" s="17">
        <v>48</v>
      </c>
      <c r="M149" s="17">
        <v>1.08</v>
      </c>
      <c r="N149" s="17">
        <v>51.84</v>
      </c>
    </row>
    <row r="150" spans="2:14" hidden="1" x14ac:dyDescent="0.25">
      <c r="B150" s="18" t="s">
        <v>811</v>
      </c>
      <c r="C150" s="18" t="s">
        <v>812</v>
      </c>
      <c r="D150" s="18" t="s">
        <v>721</v>
      </c>
      <c r="E150" s="18" t="s">
        <v>722</v>
      </c>
      <c r="F150" s="18" t="s">
        <v>789</v>
      </c>
      <c r="G150" s="18" t="s">
        <v>891</v>
      </c>
      <c r="H150" s="17">
        <v>1799.4431999999999</v>
      </c>
      <c r="I150" s="18" t="s">
        <v>169</v>
      </c>
      <c r="J150" s="17">
        <v>1321</v>
      </c>
      <c r="K150" s="18" t="s">
        <v>376</v>
      </c>
      <c r="L150" s="17">
        <v>12</v>
      </c>
      <c r="M150" s="17">
        <v>1.07</v>
      </c>
      <c r="N150" s="17">
        <v>14.894399999999999</v>
      </c>
    </row>
    <row r="151" spans="2:14" hidden="1" x14ac:dyDescent="0.25">
      <c r="B151" s="18" t="s">
        <v>811</v>
      </c>
      <c r="C151" s="18" t="s">
        <v>812</v>
      </c>
      <c r="D151" s="18" t="s">
        <v>721</v>
      </c>
      <c r="E151" s="18" t="s">
        <v>722</v>
      </c>
      <c r="F151" s="18" t="s">
        <v>789</v>
      </c>
      <c r="G151" s="18" t="s">
        <v>891</v>
      </c>
      <c r="H151" s="17">
        <v>1799.4431999999999</v>
      </c>
      <c r="I151" s="18" t="s">
        <v>169</v>
      </c>
      <c r="J151" s="17">
        <v>13794</v>
      </c>
      <c r="K151" s="18" t="s">
        <v>371</v>
      </c>
      <c r="L151" s="17">
        <v>20</v>
      </c>
      <c r="M151" s="17">
        <v>0.48</v>
      </c>
      <c r="N151" s="17">
        <v>11.135999999999999</v>
      </c>
    </row>
    <row r="152" spans="2:14" hidden="1" x14ac:dyDescent="0.25">
      <c r="B152" s="18" t="s">
        <v>811</v>
      </c>
      <c r="C152" s="18" t="s">
        <v>812</v>
      </c>
      <c r="D152" s="18" t="s">
        <v>721</v>
      </c>
      <c r="E152" s="18" t="s">
        <v>722</v>
      </c>
      <c r="F152" s="18" t="s">
        <v>789</v>
      </c>
      <c r="G152" s="18" t="s">
        <v>891</v>
      </c>
      <c r="H152" s="17">
        <v>1799.4431999999999</v>
      </c>
      <c r="I152" s="18" t="s">
        <v>169</v>
      </c>
      <c r="J152" s="17">
        <v>1413</v>
      </c>
      <c r="K152" s="18" t="s">
        <v>372</v>
      </c>
      <c r="L152" s="17">
        <v>20</v>
      </c>
      <c r="M152" s="17">
        <v>0.48</v>
      </c>
      <c r="N152" s="17">
        <v>11.135999999999999</v>
      </c>
    </row>
    <row r="153" spans="2:14" hidden="1" x14ac:dyDescent="0.25">
      <c r="B153" s="18" t="s">
        <v>811</v>
      </c>
      <c r="C153" s="18" t="s">
        <v>812</v>
      </c>
      <c r="D153" s="18" t="s">
        <v>721</v>
      </c>
      <c r="E153" s="18" t="s">
        <v>722</v>
      </c>
      <c r="F153" s="18" t="s">
        <v>789</v>
      </c>
      <c r="G153" s="18" t="s">
        <v>891</v>
      </c>
      <c r="H153" s="17">
        <v>1799.4431999999999</v>
      </c>
      <c r="I153" s="18" t="s">
        <v>169</v>
      </c>
      <c r="J153" s="17">
        <v>14449</v>
      </c>
      <c r="K153" s="18" t="s">
        <v>370</v>
      </c>
      <c r="L153" s="17">
        <v>20</v>
      </c>
      <c r="M153" s="17">
        <v>0.48</v>
      </c>
      <c r="N153" s="17">
        <v>11.135999999999999</v>
      </c>
    </row>
    <row r="154" spans="2:14" hidden="1" x14ac:dyDescent="0.25">
      <c r="B154" s="18" t="s">
        <v>811</v>
      </c>
      <c r="C154" s="18" t="s">
        <v>812</v>
      </c>
      <c r="D154" s="18" t="s">
        <v>721</v>
      </c>
      <c r="E154" s="18" t="s">
        <v>722</v>
      </c>
      <c r="F154" s="18" t="s">
        <v>789</v>
      </c>
      <c r="G154" s="18" t="s">
        <v>891</v>
      </c>
      <c r="H154" s="17">
        <v>1799.4431999999999</v>
      </c>
      <c r="I154" s="18" t="s">
        <v>169</v>
      </c>
      <c r="J154" s="17">
        <v>2666</v>
      </c>
      <c r="K154" s="18" t="s">
        <v>375</v>
      </c>
      <c r="L154" s="17">
        <v>24</v>
      </c>
      <c r="M154" s="17">
        <v>0.75</v>
      </c>
      <c r="N154" s="17">
        <v>20.88</v>
      </c>
    </row>
    <row r="155" spans="2:14" hidden="1" x14ac:dyDescent="0.25">
      <c r="B155" s="18" t="s">
        <v>813</v>
      </c>
      <c r="C155" s="18" t="s">
        <v>814</v>
      </c>
      <c r="D155" s="18" t="s">
        <v>721</v>
      </c>
      <c r="E155" s="18" t="s">
        <v>722</v>
      </c>
      <c r="F155" s="18" t="s">
        <v>789</v>
      </c>
      <c r="G155" s="18" t="s">
        <v>891</v>
      </c>
      <c r="H155" s="17">
        <v>1231.1400000000001</v>
      </c>
      <c r="I155" s="18" t="s">
        <v>169</v>
      </c>
      <c r="J155" s="17">
        <v>3754</v>
      </c>
      <c r="K155" s="18" t="s">
        <v>210</v>
      </c>
      <c r="L155" s="17">
        <v>30</v>
      </c>
      <c r="M155" s="17">
        <v>2.0699999999999998</v>
      </c>
      <c r="N155" s="17">
        <v>62.1</v>
      </c>
    </row>
    <row r="156" spans="2:14" hidden="1" x14ac:dyDescent="0.25">
      <c r="B156" s="18" t="s">
        <v>813</v>
      </c>
      <c r="C156" s="18" t="s">
        <v>814</v>
      </c>
      <c r="D156" s="18" t="s">
        <v>721</v>
      </c>
      <c r="E156" s="18" t="s">
        <v>722</v>
      </c>
      <c r="F156" s="18" t="s">
        <v>789</v>
      </c>
      <c r="G156" s="18" t="s">
        <v>891</v>
      </c>
      <c r="H156" s="17">
        <v>1231.1400000000001</v>
      </c>
      <c r="I156" s="18" t="s">
        <v>169</v>
      </c>
      <c r="J156" s="17">
        <v>4061</v>
      </c>
      <c r="K156" s="18" t="s">
        <v>346</v>
      </c>
      <c r="L156" s="17">
        <v>360</v>
      </c>
      <c r="M156" s="17">
        <v>1.94</v>
      </c>
      <c r="N156" s="17">
        <v>698.4</v>
      </c>
    </row>
    <row r="157" spans="2:14" hidden="1" x14ac:dyDescent="0.25">
      <c r="B157" s="18" t="s">
        <v>813</v>
      </c>
      <c r="C157" s="18" t="s">
        <v>814</v>
      </c>
      <c r="D157" s="18" t="s">
        <v>721</v>
      </c>
      <c r="E157" s="18" t="s">
        <v>722</v>
      </c>
      <c r="F157" s="18" t="s">
        <v>789</v>
      </c>
      <c r="G157" s="18" t="s">
        <v>891</v>
      </c>
      <c r="H157" s="17">
        <v>1231.1400000000001</v>
      </c>
      <c r="I157" s="18" t="s">
        <v>169</v>
      </c>
      <c r="J157" s="17">
        <v>1786</v>
      </c>
      <c r="K157" s="18" t="s">
        <v>201</v>
      </c>
      <c r="L157" s="17">
        <v>111</v>
      </c>
      <c r="M157" s="17">
        <v>4.24</v>
      </c>
      <c r="N157" s="17">
        <v>470.64</v>
      </c>
    </row>
    <row r="158" spans="2:14" hidden="1" x14ac:dyDescent="0.25">
      <c r="B158" s="18" t="s">
        <v>79</v>
      </c>
      <c r="C158" s="18" t="s">
        <v>815</v>
      </c>
      <c r="D158" s="18" t="s">
        <v>721</v>
      </c>
      <c r="E158" s="18" t="s">
        <v>722</v>
      </c>
      <c r="F158" s="18" t="s">
        <v>789</v>
      </c>
      <c r="G158" s="18" t="s">
        <v>889</v>
      </c>
      <c r="H158" s="17">
        <v>1089.7</v>
      </c>
      <c r="I158" s="18" t="s">
        <v>169</v>
      </c>
      <c r="J158" s="17">
        <v>13202</v>
      </c>
      <c r="K158" s="18" t="s">
        <v>388</v>
      </c>
      <c r="L158" s="17">
        <v>5</v>
      </c>
      <c r="M158" s="17">
        <v>53.06</v>
      </c>
      <c r="N158" s="17">
        <v>265.3</v>
      </c>
    </row>
    <row r="159" spans="2:14" hidden="1" x14ac:dyDescent="0.25">
      <c r="B159" s="18" t="s">
        <v>79</v>
      </c>
      <c r="C159" s="18" t="s">
        <v>815</v>
      </c>
      <c r="D159" s="18" t="s">
        <v>721</v>
      </c>
      <c r="E159" s="18" t="s">
        <v>722</v>
      </c>
      <c r="F159" s="18" t="s">
        <v>789</v>
      </c>
      <c r="G159" s="18" t="s">
        <v>889</v>
      </c>
      <c r="H159" s="17">
        <v>1089.7</v>
      </c>
      <c r="I159" s="18" t="s">
        <v>169</v>
      </c>
      <c r="J159" s="17">
        <v>2227</v>
      </c>
      <c r="K159" s="18" t="s">
        <v>389</v>
      </c>
      <c r="L159" s="17">
        <v>360</v>
      </c>
      <c r="M159" s="17">
        <v>2.29</v>
      </c>
      <c r="N159" s="17">
        <v>824.4</v>
      </c>
    </row>
    <row r="160" spans="2:14" hidden="1" x14ac:dyDescent="0.25">
      <c r="B160" s="18" t="s">
        <v>81</v>
      </c>
      <c r="C160" s="18" t="s">
        <v>816</v>
      </c>
      <c r="D160" s="18" t="s">
        <v>721</v>
      </c>
      <c r="E160" s="18" t="s">
        <v>722</v>
      </c>
      <c r="F160" s="18" t="s">
        <v>789</v>
      </c>
      <c r="G160" s="18" t="s">
        <v>890</v>
      </c>
      <c r="H160" s="17">
        <v>908.76400000000001</v>
      </c>
      <c r="I160" s="18" t="s">
        <v>169</v>
      </c>
      <c r="J160" s="17">
        <v>1973</v>
      </c>
      <c r="K160" s="18" t="s">
        <v>196</v>
      </c>
      <c r="L160" s="17">
        <v>13.4</v>
      </c>
      <c r="M160" s="17">
        <v>4.96</v>
      </c>
      <c r="N160" s="17">
        <v>66.463999999999999</v>
      </c>
    </row>
    <row r="161" spans="2:14" hidden="1" x14ac:dyDescent="0.25">
      <c r="B161" s="18" t="s">
        <v>81</v>
      </c>
      <c r="C161" s="18" t="s">
        <v>816</v>
      </c>
      <c r="D161" s="18" t="s">
        <v>721</v>
      </c>
      <c r="E161" s="18" t="s">
        <v>722</v>
      </c>
      <c r="F161" s="18" t="s">
        <v>789</v>
      </c>
      <c r="G161" s="18" t="s">
        <v>890</v>
      </c>
      <c r="H161" s="17">
        <v>908.76400000000001</v>
      </c>
      <c r="I161" s="18" t="s">
        <v>169</v>
      </c>
      <c r="J161" s="17">
        <v>1850</v>
      </c>
      <c r="K161" s="18" t="s">
        <v>195</v>
      </c>
      <c r="L161" s="17">
        <v>10.6</v>
      </c>
      <c r="M161" s="17">
        <v>4.5999999999999996</v>
      </c>
      <c r="N161" s="17">
        <v>48.76</v>
      </c>
    </row>
    <row r="162" spans="2:14" hidden="1" x14ac:dyDescent="0.25">
      <c r="B162" s="18" t="s">
        <v>81</v>
      </c>
      <c r="C162" s="18" t="s">
        <v>816</v>
      </c>
      <c r="D162" s="18" t="s">
        <v>721</v>
      </c>
      <c r="E162" s="18" t="s">
        <v>722</v>
      </c>
      <c r="F162" s="18" t="s">
        <v>789</v>
      </c>
      <c r="G162" s="18" t="s">
        <v>890</v>
      </c>
      <c r="H162" s="17">
        <v>908.76400000000001</v>
      </c>
      <c r="I162" s="18" t="s">
        <v>169</v>
      </c>
      <c r="J162" s="17">
        <v>1851</v>
      </c>
      <c r="K162" s="18" t="s">
        <v>386</v>
      </c>
      <c r="L162" s="17">
        <v>10.4</v>
      </c>
      <c r="M162" s="17">
        <v>4.5999999999999996</v>
      </c>
      <c r="N162" s="17">
        <v>47.84</v>
      </c>
    </row>
    <row r="163" spans="2:14" hidden="1" x14ac:dyDescent="0.25">
      <c r="B163" s="18" t="s">
        <v>81</v>
      </c>
      <c r="C163" s="18" t="s">
        <v>816</v>
      </c>
      <c r="D163" s="18" t="s">
        <v>721</v>
      </c>
      <c r="E163" s="18" t="s">
        <v>722</v>
      </c>
      <c r="F163" s="18" t="s">
        <v>789</v>
      </c>
      <c r="G163" s="18" t="s">
        <v>890</v>
      </c>
      <c r="H163" s="17">
        <v>908.76400000000001</v>
      </c>
      <c r="I163" s="18" t="s">
        <v>169</v>
      </c>
      <c r="J163" s="17">
        <v>1987</v>
      </c>
      <c r="K163" s="18" t="s">
        <v>193</v>
      </c>
      <c r="L163" s="17">
        <v>22.4</v>
      </c>
      <c r="M163" s="17">
        <v>3.61</v>
      </c>
      <c r="N163" s="17">
        <v>80.864000000000004</v>
      </c>
    </row>
    <row r="164" spans="2:14" hidden="1" x14ac:dyDescent="0.25">
      <c r="B164" s="18" t="s">
        <v>81</v>
      </c>
      <c r="C164" s="18" t="s">
        <v>816</v>
      </c>
      <c r="D164" s="18" t="s">
        <v>721</v>
      </c>
      <c r="E164" s="18" t="s">
        <v>722</v>
      </c>
      <c r="F164" s="18" t="s">
        <v>789</v>
      </c>
      <c r="G164" s="18" t="s">
        <v>890</v>
      </c>
      <c r="H164" s="17">
        <v>908.76400000000001</v>
      </c>
      <c r="I164" s="18" t="s">
        <v>169</v>
      </c>
      <c r="J164" s="17">
        <v>1855</v>
      </c>
      <c r="K164" s="18" t="s">
        <v>391</v>
      </c>
      <c r="L164" s="17">
        <v>9.4</v>
      </c>
      <c r="M164" s="17">
        <v>3.6</v>
      </c>
      <c r="N164" s="17">
        <v>33.840000000000003</v>
      </c>
    </row>
    <row r="165" spans="2:14" hidden="1" x14ac:dyDescent="0.25">
      <c r="B165" s="18" t="s">
        <v>81</v>
      </c>
      <c r="C165" s="18" t="s">
        <v>816</v>
      </c>
      <c r="D165" s="18" t="s">
        <v>721</v>
      </c>
      <c r="E165" s="18" t="s">
        <v>722</v>
      </c>
      <c r="F165" s="18" t="s">
        <v>789</v>
      </c>
      <c r="G165" s="18" t="s">
        <v>890</v>
      </c>
      <c r="H165" s="17">
        <v>908.76400000000001</v>
      </c>
      <c r="I165" s="18" t="s">
        <v>169</v>
      </c>
      <c r="J165" s="17">
        <v>3754</v>
      </c>
      <c r="K165" s="18" t="s">
        <v>210</v>
      </c>
      <c r="L165" s="17">
        <v>30</v>
      </c>
      <c r="M165" s="17">
        <v>2.0699999999999998</v>
      </c>
      <c r="N165" s="17">
        <v>62.1</v>
      </c>
    </row>
    <row r="166" spans="2:14" hidden="1" x14ac:dyDescent="0.25">
      <c r="B166" s="18" t="s">
        <v>81</v>
      </c>
      <c r="C166" s="18" t="s">
        <v>816</v>
      </c>
      <c r="D166" s="18" t="s">
        <v>721</v>
      </c>
      <c r="E166" s="18" t="s">
        <v>722</v>
      </c>
      <c r="F166" s="18" t="s">
        <v>789</v>
      </c>
      <c r="G166" s="18" t="s">
        <v>890</v>
      </c>
      <c r="H166" s="17">
        <v>908.76400000000001</v>
      </c>
      <c r="I166" s="18" t="s">
        <v>169</v>
      </c>
      <c r="J166" s="17">
        <v>10584</v>
      </c>
      <c r="K166" s="18" t="s">
        <v>390</v>
      </c>
      <c r="L166" s="17">
        <v>24</v>
      </c>
      <c r="M166" s="17">
        <v>1.17</v>
      </c>
      <c r="N166" s="17">
        <v>28.08</v>
      </c>
    </row>
    <row r="167" spans="2:14" hidden="1" x14ac:dyDescent="0.25">
      <c r="B167" s="18" t="s">
        <v>81</v>
      </c>
      <c r="C167" s="18" t="s">
        <v>816</v>
      </c>
      <c r="D167" s="18" t="s">
        <v>721</v>
      </c>
      <c r="E167" s="18" t="s">
        <v>722</v>
      </c>
      <c r="F167" s="18" t="s">
        <v>789</v>
      </c>
      <c r="G167" s="18" t="s">
        <v>890</v>
      </c>
      <c r="H167" s="17">
        <v>908.76400000000001</v>
      </c>
      <c r="I167" s="18" t="s">
        <v>169</v>
      </c>
      <c r="J167" s="17">
        <v>22049</v>
      </c>
      <c r="K167" s="18" t="s">
        <v>211</v>
      </c>
      <c r="L167" s="17">
        <v>48</v>
      </c>
      <c r="M167" s="17">
        <v>1.86</v>
      </c>
      <c r="N167" s="17">
        <v>89.28</v>
      </c>
    </row>
    <row r="168" spans="2:14" hidden="1" x14ac:dyDescent="0.25">
      <c r="B168" s="18" t="s">
        <v>81</v>
      </c>
      <c r="C168" s="18" t="s">
        <v>816</v>
      </c>
      <c r="D168" s="18" t="s">
        <v>721</v>
      </c>
      <c r="E168" s="18" t="s">
        <v>722</v>
      </c>
      <c r="F168" s="18" t="s">
        <v>789</v>
      </c>
      <c r="G168" s="18" t="s">
        <v>890</v>
      </c>
      <c r="H168" s="17">
        <v>908.76400000000001</v>
      </c>
      <c r="I168" s="18" t="s">
        <v>169</v>
      </c>
      <c r="J168" s="17">
        <v>5148</v>
      </c>
      <c r="K168" s="18" t="s">
        <v>190</v>
      </c>
      <c r="L168" s="17">
        <v>32</v>
      </c>
      <c r="M168" s="17">
        <v>2.44</v>
      </c>
      <c r="N168" s="17">
        <v>78.08</v>
      </c>
    </row>
    <row r="169" spans="2:14" hidden="1" x14ac:dyDescent="0.25">
      <c r="B169" s="18" t="s">
        <v>81</v>
      </c>
      <c r="C169" s="18" t="s">
        <v>816</v>
      </c>
      <c r="D169" s="18" t="s">
        <v>721</v>
      </c>
      <c r="E169" s="18" t="s">
        <v>722</v>
      </c>
      <c r="F169" s="18" t="s">
        <v>789</v>
      </c>
      <c r="G169" s="18" t="s">
        <v>890</v>
      </c>
      <c r="H169" s="17">
        <v>908.76400000000001</v>
      </c>
      <c r="I169" s="18" t="s">
        <v>169</v>
      </c>
      <c r="J169" s="17">
        <v>1852</v>
      </c>
      <c r="K169" s="18" t="s">
        <v>187</v>
      </c>
      <c r="L169" s="17">
        <v>38.200000000000003</v>
      </c>
      <c r="M169" s="17">
        <v>3.89</v>
      </c>
      <c r="N169" s="17">
        <v>148.59800000000001</v>
      </c>
    </row>
    <row r="170" spans="2:14" hidden="1" x14ac:dyDescent="0.25">
      <c r="B170" s="18" t="s">
        <v>81</v>
      </c>
      <c r="C170" s="18" t="s">
        <v>816</v>
      </c>
      <c r="D170" s="18" t="s">
        <v>721</v>
      </c>
      <c r="E170" s="18" t="s">
        <v>722</v>
      </c>
      <c r="F170" s="18" t="s">
        <v>789</v>
      </c>
      <c r="G170" s="18" t="s">
        <v>890</v>
      </c>
      <c r="H170" s="17">
        <v>908.76400000000001</v>
      </c>
      <c r="I170" s="18" t="s">
        <v>169</v>
      </c>
      <c r="J170" s="17">
        <v>1986</v>
      </c>
      <c r="K170" s="18" t="s">
        <v>299</v>
      </c>
      <c r="L170" s="17">
        <v>28</v>
      </c>
      <c r="M170" s="17">
        <v>0.74</v>
      </c>
      <c r="N170" s="17">
        <v>20.72</v>
      </c>
    </row>
    <row r="171" spans="2:14" hidden="1" x14ac:dyDescent="0.25">
      <c r="B171" s="18" t="s">
        <v>81</v>
      </c>
      <c r="C171" s="18" t="s">
        <v>816</v>
      </c>
      <c r="D171" s="18" t="s">
        <v>721</v>
      </c>
      <c r="E171" s="18" t="s">
        <v>722</v>
      </c>
      <c r="F171" s="18" t="s">
        <v>789</v>
      </c>
      <c r="G171" s="18" t="s">
        <v>890</v>
      </c>
      <c r="H171" s="17">
        <v>908.76400000000001</v>
      </c>
      <c r="I171" s="18" t="s">
        <v>169</v>
      </c>
      <c r="J171" s="17">
        <v>1796</v>
      </c>
      <c r="K171" s="18" t="s">
        <v>213</v>
      </c>
      <c r="L171" s="17">
        <v>5</v>
      </c>
      <c r="M171" s="17">
        <v>4.67</v>
      </c>
      <c r="N171" s="17">
        <v>23.35</v>
      </c>
    </row>
    <row r="172" spans="2:14" hidden="1" x14ac:dyDescent="0.25">
      <c r="B172" s="18" t="s">
        <v>81</v>
      </c>
      <c r="C172" s="18" t="s">
        <v>816</v>
      </c>
      <c r="D172" s="18" t="s">
        <v>721</v>
      </c>
      <c r="E172" s="18" t="s">
        <v>722</v>
      </c>
      <c r="F172" s="18" t="s">
        <v>789</v>
      </c>
      <c r="G172" s="18" t="s">
        <v>890</v>
      </c>
      <c r="H172" s="17">
        <v>908.76400000000001</v>
      </c>
      <c r="I172" s="18" t="s">
        <v>169</v>
      </c>
      <c r="J172" s="17">
        <v>2025</v>
      </c>
      <c r="K172" s="18" t="s">
        <v>392</v>
      </c>
      <c r="L172" s="17">
        <v>36</v>
      </c>
      <c r="M172" s="17">
        <v>2.1</v>
      </c>
      <c r="N172" s="17">
        <v>87.695999999999998</v>
      </c>
    </row>
    <row r="173" spans="2:14" hidden="1" x14ac:dyDescent="0.25">
      <c r="B173" s="18" t="s">
        <v>81</v>
      </c>
      <c r="C173" s="18" t="s">
        <v>816</v>
      </c>
      <c r="D173" s="18" t="s">
        <v>721</v>
      </c>
      <c r="E173" s="18" t="s">
        <v>722</v>
      </c>
      <c r="F173" s="18" t="s">
        <v>789</v>
      </c>
      <c r="G173" s="18" t="s">
        <v>890</v>
      </c>
      <c r="H173" s="17">
        <v>908.76400000000001</v>
      </c>
      <c r="I173" s="18" t="s">
        <v>169</v>
      </c>
      <c r="J173" s="17">
        <v>1781</v>
      </c>
      <c r="K173" s="18" t="s">
        <v>259</v>
      </c>
      <c r="L173" s="17">
        <v>15.8</v>
      </c>
      <c r="M173" s="17">
        <v>2</v>
      </c>
      <c r="N173" s="17">
        <v>36.655999999999999</v>
      </c>
    </row>
    <row r="174" spans="2:14" hidden="1" x14ac:dyDescent="0.25">
      <c r="B174" s="18" t="s">
        <v>81</v>
      </c>
      <c r="C174" s="18" t="s">
        <v>816</v>
      </c>
      <c r="D174" s="18" t="s">
        <v>721</v>
      </c>
      <c r="E174" s="18" t="s">
        <v>722</v>
      </c>
      <c r="F174" s="18" t="s">
        <v>789</v>
      </c>
      <c r="G174" s="18" t="s">
        <v>890</v>
      </c>
      <c r="H174" s="17">
        <v>908.76400000000001</v>
      </c>
      <c r="I174" s="18" t="s">
        <v>169</v>
      </c>
      <c r="J174" s="17">
        <v>1794</v>
      </c>
      <c r="K174" s="18" t="s">
        <v>214</v>
      </c>
      <c r="L174" s="17">
        <v>5.2</v>
      </c>
      <c r="M174" s="17">
        <v>3.93</v>
      </c>
      <c r="N174" s="17">
        <v>20.436</v>
      </c>
    </row>
    <row r="175" spans="2:14" hidden="1" x14ac:dyDescent="0.25">
      <c r="B175" s="18" t="s">
        <v>81</v>
      </c>
      <c r="C175" s="18" t="s">
        <v>816</v>
      </c>
      <c r="D175" s="18" t="s">
        <v>721</v>
      </c>
      <c r="E175" s="18" t="s">
        <v>722</v>
      </c>
      <c r="F175" s="18" t="s">
        <v>789</v>
      </c>
      <c r="G175" s="18" t="s">
        <v>890</v>
      </c>
      <c r="H175" s="17">
        <v>908.76400000000001</v>
      </c>
      <c r="I175" s="18" t="s">
        <v>169</v>
      </c>
      <c r="J175" s="17">
        <v>10823</v>
      </c>
      <c r="K175" s="18" t="s">
        <v>260</v>
      </c>
      <c r="L175" s="17">
        <v>40</v>
      </c>
      <c r="M175" s="17">
        <v>0.9</v>
      </c>
      <c r="N175" s="17">
        <v>36</v>
      </c>
    </row>
    <row r="176" spans="2:14" hidden="1" x14ac:dyDescent="0.25">
      <c r="B176" s="18" t="s">
        <v>817</v>
      </c>
      <c r="C176" s="18" t="s">
        <v>818</v>
      </c>
      <c r="D176" s="18" t="s">
        <v>721</v>
      </c>
      <c r="E176" s="18" t="s">
        <v>722</v>
      </c>
      <c r="F176" s="18" t="s">
        <v>789</v>
      </c>
      <c r="G176" s="18" t="s">
        <v>891</v>
      </c>
      <c r="H176" s="17">
        <v>161.61600000000001</v>
      </c>
      <c r="I176" s="18" t="s">
        <v>169</v>
      </c>
      <c r="J176" s="17">
        <v>7</v>
      </c>
      <c r="K176" s="18" t="s">
        <v>274</v>
      </c>
      <c r="L176" s="17">
        <v>6.4</v>
      </c>
      <c r="M176" s="17">
        <v>1.53</v>
      </c>
      <c r="N176" s="17">
        <v>9.7919999999999998</v>
      </c>
    </row>
    <row r="177" spans="2:14" hidden="1" x14ac:dyDescent="0.25">
      <c r="B177" s="18" t="s">
        <v>817</v>
      </c>
      <c r="C177" s="18" t="s">
        <v>818</v>
      </c>
      <c r="D177" s="18" t="s">
        <v>721</v>
      </c>
      <c r="E177" s="18" t="s">
        <v>722</v>
      </c>
      <c r="F177" s="18" t="s">
        <v>789</v>
      </c>
      <c r="G177" s="18" t="s">
        <v>891</v>
      </c>
      <c r="H177" s="17">
        <v>161.61600000000001</v>
      </c>
      <c r="I177" s="18" t="s">
        <v>169</v>
      </c>
      <c r="J177" s="17">
        <v>31</v>
      </c>
      <c r="K177" s="18" t="s">
        <v>273</v>
      </c>
      <c r="L177" s="17">
        <v>2.2000000000000002</v>
      </c>
      <c r="M177" s="17">
        <v>1.1200000000000001</v>
      </c>
      <c r="N177" s="17">
        <v>2.464</v>
      </c>
    </row>
    <row r="178" spans="2:14" hidden="1" x14ac:dyDescent="0.25">
      <c r="B178" s="18" t="s">
        <v>817</v>
      </c>
      <c r="C178" s="18" t="s">
        <v>818</v>
      </c>
      <c r="D178" s="18" t="s">
        <v>721</v>
      </c>
      <c r="E178" s="18" t="s">
        <v>722</v>
      </c>
      <c r="F178" s="18" t="s">
        <v>789</v>
      </c>
      <c r="G178" s="18" t="s">
        <v>891</v>
      </c>
      <c r="H178" s="17">
        <v>161.61600000000001</v>
      </c>
      <c r="I178" s="18" t="s">
        <v>169</v>
      </c>
      <c r="J178" s="17">
        <v>18</v>
      </c>
      <c r="K178" s="18" t="s">
        <v>440</v>
      </c>
      <c r="L178" s="17">
        <v>6.8</v>
      </c>
      <c r="M178" s="17">
        <v>1.24</v>
      </c>
      <c r="N178" s="17">
        <v>8.4320000000000004</v>
      </c>
    </row>
    <row r="179" spans="2:14" hidden="1" x14ac:dyDescent="0.25">
      <c r="B179" s="18" t="s">
        <v>817</v>
      </c>
      <c r="C179" s="18" t="s">
        <v>818</v>
      </c>
      <c r="D179" s="18" t="s">
        <v>721</v>
      </c>
      <c r="E179" s="18" t="s">
        <v>722</v>
      </c>
      <c r="F179" s="18" t="s">
        <v>789</v>
      </c>
      <c r="G179" s="18" t="s">
        <v>891</v>
      </c>
      <c r="H179" s="17">
        <v>161.61600000000001</v>
      </c>
      <c r="I179" s="18" t="s">
        <v>169</v>
      </c>
      <c r="J179" s="17">
        <v>55</v>
      </c>
      <c r="K179" s="18" t="s">
        <v>442</v>
      </c>
      <c r="L179" s="17">
        <v>7.2</v>
      </c>
      <c r="M179" s="17">
        <v>1.05</v>
      </c>
      <c r="N179" s="17">
        <v>7.56</v>
      </c>
    </row>
    <row r="180" spans="2:14" hidden="1" x14ac:dyDescent="0.25">
      <c r="B180" s="18" t="s">
        <v>817</v>
      </c>
      <c r="C180" s="18" t="s">
        <v>818</v>
      </c>
      <c r="D180" s="18" t="s">
        <v>721</v>
      </c>
      <c r="E180" s="18" t="s">
        <v>722</v>
      </c>
      <c r="F180" s="18" t="s">
        <v>789</v>
      </c>
      <c r="G180" s="18" t="s">
        <v>891</v>
      </c>
      <c r="H180" s="17">
        <v>161.61600000000001</v>
      </c>
      <c r="I180" s="18" t="s">
        <v>169</v>
      </c>
      <c r="J180" s="17">
        <v>11</v>
      </c>
      <c r="K180" s="18" t="s">
        <v>443</v>
      </c>
      <c r="L180" s="17">
        <v>20.399999999999999</v>
      </c>
      <c r="M180" s="17">
        <v>0.59</v>
      </c>
      <c r="N180" s="17">
        <v>12.036</v>
      </c>
    </row>
    <row r="181" spans="2:14" hidden="1" x14ac:dyDescent="0.25">
      <c r="B181" s="18" t="s">
        <v>817</v>
      </c>
      <c r="C181" s="18" t="s">
        <v>818</v>
      </c>
      <c r="D181" s="18" t="s">
        <v>721</v>
      </c>
      <c r="E181" s="18" t="s">
        <v>722</v>
      </c>
      <c r="F181" s="18" t="s">
        <v>789</v>
      </c>
      <c r="G181" s="18" t="s">
        <v>891</v>
      </c>
      <c r="H181" s="17">
        <v>161.61600000000001</v>
      </c>
      <c r="I181" s="18" t="s">
        <v>169</v>
      </c>
      <c r="J181" s="17">
        <v>19</v>
      </c>
      <c r="K181" s="18" t="s">
        <v>270</v>
      </c>
      <c r="L181" s="17">
        <v>77.2</v>
      </c>
      <c r="M181" s="17">
        <v>0.9</v>
      </c>
      <c r="N181" s="17">
        <v>69.48</v>
      </c>
    </row>
    <row r="182" spans="2:14" hidden="1" x14ac:dyDescent="0.25">
      <c r="B182" s="18" t="s">
        <v>817</v>
      </c>
      <c r="C182" s="18" t="s">
        <v>818</v>
      </c>
      <c r="D182" s="18" t="s">
        <v>721</v>
      </c>
      <c r="E182" s="18" t="s">
        <v>722</v>
      </c>
      <c r="F182" s="18" t="s">
        <v>789</v>
      </c>
      <c r="G182" s="18" t="s">
        <v>891</v>
      </c>
      <c r="H182" s="17">
        <v>161.61600000000001</v>
      </c>
      <c r="I182" s="18" t="s">
        <v>169</v>
      </c>
      <c r="J182" s="17">
        <v>67</v>
      </c>
      <c r="K182" s="18" t="s">
        <v>441</v>
      </c>
      <c r="L182" s="17">
        <v>2</v>
      </c>
      <c r="M182" s="17">
        <v>2.35</v>
      </c>
      <c r="N182" s="17">
        <v>4.7</v>
      </c>
    </row>
    <row r="183" spans="2:14" hidden="1" x14ac:dyDescent="0.25">
      <c r="B183" s="18" t="s">
        <v>817</v>
      </c>
      <c r="C183" s="18" t="s">
        <v>818</v>
      </c>
      <c r="D183" s="18" t="s">
        <v>721</v>
      </c>
      <c r="E183" s="18" t="s">
        <v>722</v>
      </c>
      <c r="F183" s="18" t="s">
        <v>789</v>
      </c>
      <c r="G183" s="18" t="s">
        <v>891</v>
      </c>
      <c r="H183" s="17">
        <v>161.61600000000001</v>
      </c>
      <c r="I183" s="18" t="s">
        <v>169</v>
      </c>
      <c r="J183" s="17">
        <v>71</v>
      </c>
      <c r="K183" s="18" t="s">
        <v>271</v>
      </c>
      <c r="L183" s="17">
        <v>7.6</v>
      </c>
      <c r="M183" s="17">
        <v>0.37</v>
      </c>
      <c r="N183" s="17">
        <v>2.8119999999999998</v>
      </c>
    </row>
    <row r="184" spans="2:14" hidden="1" x14ac:dyDescent="0.25">
      <c r="B184" s="18" t="s">
        <v>817</v>
      </c>
      <c r="C184" s="18" t="s">
        <v>818</v>
      </c>
      <c r="D184" s="18" t="s">
        <v>721</v>
      </c>
      <c r="E184" s="18" t="s">
        <v>722</v>
      </c>
      <c r="F184" s="18" t="s">
        <v>789</v>
      </c>
      <c r="G184" s="18" t="s">
        <v>891</v>
      </c>
      <c r="H184" s="17">
        <v>161.61600000000001</v>
      </c>
      <c r="I184" s="18" t="s">
        <v>169</v>
      </c>
      <c r="J184" s="17">
        <v>78</v>
      </c>
      <c r="K184" s="18" t="s">
        <v>269</v>
      </c>
      <c r="L184" s="17">
        <v>21.4</v>
      </c>
      <c r="M184" s="17">
        <v>1.74</v>
      </c>
      <c r="N184" s="17">
        <v>37.235999999999997</v>
      </c>
    </row>
    <row r="185" spans="2:14" hidden="1" x14ac:dyDescent="0.25">
      <c r="B185" s="18" t="s">
        <v>817</v>
      </c>
      <c r="C185" s="18" t="s">
        <v>818</v>
      </c>
      <c r="D185" s="18" t="s">
        <v>721</v>
      </c>
      <c r="E185" s="18" t="s">
        <v>722</v>
      </c>
      <c r="F185" s="18" t="s">
        <v>789</v>
      </c>
      <c r="G185" s="18" t="s">
        <v>891</v>
      </c>
      <c r="H185" s="17">
        <v>161.61600000000001</v>
      </c>
      <c r="I185" s="18" t="s">
        <v>169</v>
      </c>
      <c r="J185" s="17">
        <v>85</v>
      </c>
      <c r="K185" s="18" t="s">
        <v>444</v>
      </c>
      <c r="L185" s="17">
        <v>14.8</v>
      </c>
      <c r="M185" s="17">
        <v>0.48</v>
      </c>
      <c r="N185" s="17">
        <v>7.1040000000000001</v>
      </c>
    </row>
    <row r="186" spans="2:14" hidden="1" x14ac:dyDescent="0.25">
      <c r="B186" s="18" t="s">
        <v>819</v>
      </c>
      <c r="C186" s="18" t="s">
        <v>820</v>
      </c>
      <c r="D186" s="18" t="s">
        <v>721</v>
      </c>
      <c r="E186" s="18" t="s">
        <v>722</v>
      </c>
      <c r="F186" s="18" t="s">
        <v>789</v>
      </c>
      <c r="G186" s="18" t="s">
        <v>891</v>
      </c>
      <c r="H186" s="17">
        <v>230.19839999999999</v>
      </c>
      <c r="I186" s="18" t="s">
        <v>169</v>
      </c>
      <c r="J186" s="17">
        <v>23242</v>
      </c>
      <c r="K186" s="18" t="s">
        <v>439</v>
      </c>
      <c r="L186" s="17">
        <v>24</v>
      </c>
      <c r="M186" s="17">
        <v>1.76</v>
      </c>
      <c r="N186" s="17">
        <v>42.24</v>
      </c>
    </row>
    <row r="187" spans="2:14" hidden="1" x14ac:dyDescent="0.25">
      <c r="B187" s="18" t="s">
        <v>819</v>
      </c>
      <c r="C187" s="18" t="s">
        <v>820</v>
      </c>
      <c r="D187" s="18" t="s">
        <v>721</v>
      </c>
      <c r="E187" s="18" t="s">
        <v>722</v>
      </c>
      <c r="F187" s="18" t="s">
        <v>789</v>
      </c>
      <c r="G187" s="18" t="s">
        <v>891</v>
      </c>
      <c r="H187" s="17">
        <v>230.19839999999999</v>
      </c>
      <c r="I187" s="18" t="s">
        <v>169</v>
      </c>
      <c r="J187" s="17">
        <v>20012</v>
      </c>
      <c r="K187" s="18" t="s">
        <v>438</v>
      </c>
      <c r="L187" s="17">
        <v>48</v>
      </c>
      <c r="M187" s="17">
        <v>0.88</v>
      </c>
      <c r="N187" s="17">
        <v>48.998399999999997</v>
      </c>
    </row>
    <row r="188" spans="2:14" hidden="1" x14ac:dyDescent="0.25">
      <c r="B188" s="18" t="s">
        <v>819</v>
      </c>
      <c r="C188" s="18" t="s">
        <v>820</v>
      </c>
      <c r="D188" s="18" t="s">
        <v>721</v>
      </c>
      <c r="E188" s="18" t="s">
        <v>722</v>
      </c>
      <c r="F188" s="18" t="s">
        <v>789</v>
      </c>
      <c r="G188" s="18" t="s">
        <v>891</v>
      </c>
      <c r="H188" s="17">
        <v>230.19839999999999</v>
      </c>
      <c r="I188" s="18" t="s">
        <v>169</v>
      </c>
      <c r="J188" s="17">
        <v>10396</v>
      </c>
      <c r="K188" s="18" t="s">
        <v>437</v>
      </c>
      <c r="L188" s="17">
        <v>72</v>
      </c>
      <c r="M188" s="17">
        <v>1.93</v>
      </c>
      <c r="N188" s="17">
        <v>138.96</v>
      </c>
    </row>
    <row r="189" spans="2:14" hidden="1" x14ac:dyDescent="0.25">
      <c r="B189" s="18" t="s">
        <v>85</v>
      </c>
      <c r="C189" s="18" t="s">
        <v>821</v>
      </c>
      <c r="D189" s="18" t="s">
        <v>721</v>
      </c>
      <c r="E189" s="18" t="s">
        <v>722</v>
      </c>
      <c r="F189" s="18" t="s">
        <v>789</v>
      </c>
      <c r="G189" s="18" t="s">
        <v>891</v>
      </c>
      <c r="H189" s="17">
        <v>2963.5952000000002</v>
      </c>
      <c r="I189" s="18" t="s">
        <v>169</v>
      </c>
      <c r="J189" s="17">
        <v>23217</v>
      </c>
      <c r="K189" s="18" t="s">
        <v>417</v>
      </c>
      <c r="L189" s="17">
        <v>12</v>
      </c>
      <c r="M189" s="17">
        <v>1.55</v>
      </c>
      <c r="N189" s="17">
        <v>21.576000000000001</v>
      </c>
    </row>
    <row r="190" spans="2:14" hidden="1" x14ac:dyDescent="0.25">
      <c r="B190" s="18" t="s">
        <v>85</v>
      </c>
      <c r="C190" s="18" t="s">
        <v>821</v>
      </c>
      <c r="D190" s="18" t="s">
        <v>721</v>
      </c>
      <c r="E190" s="18" t="s">
        <v>722</v>
      </c>
      <c r="F190" s="18" t="s">
        <v>789</v>
      </c>
      <c r="G190" s="18" t="s">
        <v>891</v>
      </c>
      <c r="H190" s="17">
        <v>2963.5952000000002</v>
      </c>
      <c r="I190" s="18" t="s">
        <v>169</v>
      </c>
      <c r="J190" s="17">
        <v>5950</v>
      </c>
      <c r="K190" s="18" t="s">
        <v>426</v>
      </c>
      <c r="L190" s="17">
        <v>60</v>
      </c>
      <c r="M190" s="17">
        <v>2.89</v>
      </c>
      <c r="N190" s="17">
        <v>173.4</v>
      </c>
    </row>
    <row r="191" spans="2:14" hidden="1" x14ac:dyDescent="0.25">
      <c r="B191" s="18" t="s">
        <v>85</v>
      </c>
      <c r="C191" s="18" t="s">
        <v>821</v>
      </c>
      <c r="D191" s="18" t="s">
        <v>721</v>
      </c>
      <c r="E191" s="18" t="s">
        <v>722</v>
      </c>
      <c r="F191" s="18" t="s">
        <v>789</v>
      </c>
      <c r="G191" s="18" t="s">
        <v>891</v>
      </c>
      <c r="H191" s="17">
        <v>2963.5952000000002</v>
      </c>
      <c r="I191" s="18" t="s">
        <v>169</v>
      </c>
      <c r="J191" s="17">
        <v>23215</v>
      </c>
      <c r="K191" s="18" t="s">
        <v>415</v>
      </c>
      <c r="L191" s="17">
        <v>12</v>
      </c>
      <c r="M191" s="17">
        <v>1.55</v>
      </c>
      <c r="N191" s="17">
        <v>21.576000000000001</v>
      </c>
    </row>
    <row r="192" spans="2:14" hidden="1" x14ac:dyDescent="0.25">
      <c r="B192" s="18" t="s">
        <v>85</v>
      </c>
      <c r="C192" s="18" t="s">
        <v>821</v>
      </c>
      <c r="D192" s="18" t="s">
        <v>721</v>
      </c>
      <c r="E192" s="18" t="s">
        <v>722</v>
      </c>
      <c r="F192" s="18" t="s">
        <v>789</v>
      </c>
      <c r="G192" s="18" t="s">
        <v>891</v>
      </c>
      <c r="H192" s="17">
        <v>2963.5952000000002</v>
      </c>
      <c r="I192" s="18" t="s">
        <v>169</v>
      </c>
      <c r="J192" s="17">
        <v>1078</v>
      </c>
      <c r="K192" s="18" t="s">
        <v>416</v>
      </c>
      <c r="L192" s="17">
        <v>12</v>
      </c>
      <c r="M192" s="17">
        <v>1.49</v>
      </c>
      <c r="N192" s="17">
        <v>20.7408</v>
      </c>
    </row>
    <row r="193" spans="2:14" hidden="1" x14ac:dyDescent="0.25">
      <c r="B193" s="18" t="s">
        <v>85</v>
      </c>
      <c r="C193" s="18" t="s">
        <v>821</v>
      </c>
      <c r="D193" s="18" t="s">
        <v>721</v>
      </c>
      <c r="E193" s="18" t="s">
        <v>722</v>
      </c>
      <c r="F193" s="18" t="s">
        <v>789</v>
      </c>
      <c r="G193" s="18" t="s">
        <v>891</v>
      </c>
      <c r="H193" s="17">
        <v>2963.5952000000002</v>
      </c>
      <c r="I193" s="18" t="s">
        <v>169</v>
      </c>
      <c r="J193" s="17">
        <v>3228</v>
      </c>
      <c r="K193" s="18" t="s">
        <v>378</v>
      </c>
      <c r="L193" s="17">
        <v>24</v>
      </c>
      <c r="M193" s="17">
        <v>2.93</v>
      </c>
      <c r="N193" s="17">
        <v>70.319999999999993</v>
      </c>
    </row>
    <row r="194" spans="2:14" hidden="1" x14ac:dyDescent="0.25">
      <c r="B194" s="18" t="s">
        <v>85</v>
      </c>
      <c r="C194" s="18" t="s">
        <v>821</v>
      </c>
      <c r="D194" s="18" t="s">
        <v>721</v>
      </c>
      <c r="E194" s="18" t="s">
        <v>722</v>
      </c>
      <c r="F194" s="18" t="s">
        <v>789</v>
      </c>
      <c r="G194" s="18" t="s">
        <v>891</v>
      </c>
      <c r="H194" s="17">
        <v>2963.5952000000002</v>
      </c>
      <c r="I194" s="18" t="s">
        <v>169</v>
      </c>
      <c r="J194" s="17">
        <v>14490</v>
      </c>
      <c r="K194" s="18" t="s">
        <v>377</v>
      </c>
      <c r="L194" s="17">
        <v>24</v>
      </c>
      <c r="M194" s="17">
        <v>3.37</v>
      </c>
      <c r="N194" s="17">
        <v>80.88</v>
      </c>
    </row>
    <row r="195" spans="2:14" hidden="1" x14ac:dyDescent="0.25">
      <c r="B195" s="18" t="s">
        <v>85</v>
      </c>
      <c r="C195" s="18" t="s">
        <v>821</v>
      </c>
      <c r="D195" s="18" t="s">
        <v>721</v>
      </c>
      <c r="E195" s="18" t="s">
        <v>722</v>
      </c>
      <c r="F195" s="18" t="s">
        <v>789</v>
      </c>
      <c r="G195" s="18" t="s">
        <v>891</v>
      </c>
      <c r="H195" s="17">
        <v>2963.5952000000002</v>
      </c>
      <c r="I195" s="18" t="s">
        <v>169</v>
      </c>
      <c r="J195" s="17">
        <v>15650</v>
      </c>
      <c r="K195" s="18" t="s">
        <v>427</v>
      </c>
      <c r="L195" s="17">
        <v>12</v>
      </c>
      <c r="M195" s="17">
        <v>2.5499999999999998</v>
      </c>
      <c r="N195" s="17">
        <v>30.6</v>
      </c>
    </row>
    <row r="196" spans="2:14" hidden="1" x14ac:dyDescent="0.25">
      <c r="B196" s="18" t="s">
        <v>85</v>
      </c>
      <c r="C196" s="18" t="s">
        <v>821</v>
      </c>
      <c r="D196" s="18" t="s">
        <v>721</v>
      </c>
      <c r="E196" s="18" t="s">
        <v>722</v>
      </c>
      <c r="F196" s="18" t="s">
        <v>789</v>
      </c>
      <c r="G196" s="18" t="s">
        <v>891</v>
      </c>
      <c r="H196" s="17">
        <v>2963.5952000000002</v>
      </c>
      <c r="I196" s="18" t="s">
        <v>169</v>
      </c>
      <c r="J196" s="17">
        <v>22947</v>
      </c>
      <c r="K196" s="18" t="s">
        <v>243</v>
      </c>
      <c r="L196" s="17">
        <v>60</v>
      </c>
      <c r="M196" s="17">
        <v>2.29</v>
      </c>
      <c r="N196" s="17">
        <v>137.4</v>
      </c>
    </row>
    <row r="197" spans="2:14" hidden="1" x14ac:dyDescent="0.25">
      <c r="B197" s="18" t="s">
        <v>85</v>
      </c>
      <c r="C197" s="18" t="s">
        <v>821</v>
      </c>
      <c r="D197" s="18" t="s">
        <v>721</v>
      </c>
      <c r="E197" s="18" t="s">
        <v>722</v>
      </c>
      <c r="F197" s="18" t="s">
        <v>789</v>
      </c>
      <c r="G197" s="18" t="s">
        <v>891</v>
      </c>
      <c r="H197" s="17">
        <v>2963.5952000000002</v>
      </c>
      <c r="I197" s="18" t="s">
        <v>169</v>
      </c>
      <c r="J197" s="17">
        <v>23032</v>
      </c>
      <c r="K197" s="18" t="s">
        <v>425</v>
      </c>
      <c r="L197" s="17">
        <v>36</v>
      </c>
      <c r="M197" s="17">
        <v>2.84</v>
      </c>
      <c r="N197" s="17">
        <v>102.24</v>
      </c>
    </row>
    <row r="198" spans="2:14" hidden="1" x14ac:dyDescent="0.25">
      <c r="B198" s="18" t="s">
        <v>85</v>
      </c>
      <c r="C198" s="18" t="s">
        <v>821</v>
      </c>
      <c r="D198" s="18" t="s">
        <v>721</v>
      </c>
      <c r="E198" s="18" t="s">
        <v>722</v>
      </c>
      <c r="F198" s="18" t="s">
        <v>789</v>
      </c>
      <c r="G198" s="18" t="s">
        <v>891</v>
      </c>
      <c r="H198" s="17">
        <v>2963.5952000000002</v>
      </c>
      <c r="I198" s="18" t="s">
        <v>169</v>
      </c>
      <c r="J198" s="17">
        <v>5083</v>
      </c>
      <c r="K198" s="18" t="s">
        <v>410</v>
      </c>
      <c r="L198" s="17">
        <v>36</v>
      </c>
      <c r="M198" s="17">
        <v>2.38</v>
      </c>
      <c r="N198" s="17">
        <v>99.388800000000003</v>
      </c>
    </row>
    <row r="199" spans="2:14" hidden="1" x14ac:dyDescent="0.25">
      <c r="B199" s="18" t="s">
        <v>85</v>
      </c>
      <c r="C199" s="18" t="s">
        <v>821</v>
      </c>
      <c r="D199" s="18" t="s">
        <v>721</v>
      </c>
      <c r="E199" s="18" t="s">
        <v>722</v>
      </c>
      <c r="F199" s="18" t="s">
        <v>789</v>
      </c>
      <c r="G199" s="18" t="s">
        <v>891</v>
      </c>
      <c r="H199" s="17">
        <v>2963.5952000000002</v>
      </c>
      <c r="I199" s="18" t="s">
        <v>169</v>
      </c>
      <c r="J199" s="17">
        <v>1086</v>
      </c>
      <c r="K199" s="18" t="s">
        <v>413</v>
      </c>
      <c r="L199" s="17">
        <v>36</v>
      </c>
      <c r="M199" s="17">
        <v>2.09</v>
      </c>
      <c r="N199" s="17">
        <v>87.278400000000005</v>
      </c>
    </row>
    <row r="200" spans="2:14" hidden="1" x14ac:dyDescent="0.25">
      <c r="B200" s="18" t="s">
        <v>85</v>
      </c>
      <c r="C200" s="18" t="s">
        <v>821</v>
      </c>
      <c r="D200" s="18" t="s">
        <v>721</v>
      </c>
      <c r="E200" s="18" t="s">
        <v>722</v>
      </c>
      <c r="F200" s="18" t="s">
        <v>789</v>
      </c>
      <c r="G200" s="18" t="s">
        <v>891</v>
      </c>
      <c r="H200" s="17">
        <v>2963.5952000000002</v>
      </c>
      <c r="I200" s="18" t="s">
        <v>169</v>
      </c>
      <c r="J200" s="17">
        <v>2002</v>
      </c>
      <c r="K200" s="18" t="s">
        <v>185</v>
      </c>
      <c r="L200" s="17">
        <v>20</v>
      </c>
      <c r="M200" s="17">
        <v>0.55000000000000004</v>
      </c>
      <c r="N200" s="17">
        <v>11</v>
      </c>
    </row>
    <row r="201" spans="2:14" hidden="1" x14ac:dyDescent="0.25">
      <c r="B201" s="18" t="s">
        <v>85</v>
      </c>
      <c r="C201" s="18" t="s">
        <v>821</v>
      </c>
      <c r="D201" s="18" t="s">
        <v>721</v>
      </c>
      <c r="E201" s="18" t="s">
        <v>722</v>
      </c>
      <c r="F201" s="18" t="s">
        <v>789</v>
      </c>
      <c r="G201" s="18" t="s">
        <v>891</v>
      </c>
      <c r="H201" s="17">
        <v>2963.5952000000002</v>
      </c>
      <c r="I201" s="18" t="s">
        <v>169</v>
      </c>
      <c r="J201" s="17">
        <v>3843</v>
      </c>
      <c r="K201" s="18" t="s">
        <v>411</v>
      </c>
      <c r="L201" s="17">
        <v>36</v>
      </c>
      <c r="M201" s="17">
        <v>2.09</v>
      </c>
      <c r="N201" s="17">
        <v>87.278400000000005</v>
      </c>
    </row>
    <row r="202" spans="2:14" hidden="1" x14ac:dyDescent="0.25">
      <c r="B202" s="18" t="s">
        <v>85</v>
      </c>
      <c r="C202" s="18" t="s">
        <v>821</v>
      </c>
      <c r="D202" s="18" t="s">
        <v>721</v>
      </c>
      <c r="E202" s="18" t="s">
        <v>722</v>
      </c>
      <c r="F202" s="18" t="s">
        <v>789</v>
      </c>
      <c r="G202" s="18" t="s">
        <v>891</v>
      </c>
      <c r="H202" s="17">
        <v>2963.5952000000002</v>
      </c>
      <c r="I202" s="18" t="s">
        <v>169</v>
      </c>
      <c r="J202" s="17">
        <v>13111</v>
      </c>
      <c r="K202" s="18" t="s">
        <v>408</v>
      </c>
      <c r="L202" s="17">
        <v>20</v>
      </c>
      <c r="M202" s="17">
        <v>2.12</v>
      </c>
      <c r="N202" s="17">
        <v>49.183999999999997</v>
      </c>
    </row>
    <row r="203" spans="2:14" hidden="1" x14ac:dyDescent="0.25">
      <c r="B203" s="18" t="s">
        <v>85</v>
      </c>
      <c r="C203" s="18" t="s">
        <v>821</v>
      </c>
      <c r="D203" s="18" t="s">
        <v>721</v>
      </c>
      <c r="E203" s="18" t="s">
        <v>722</v>
      </c>
      <c r="F203" s="18" t="s">
        <v>789</v>
      </c>
      <c r="G203" s="18" t="s">
        <v>891</v>
      </c>
      <c r="H203" s="17">
        <v>2963.5952000000002</v>
      </c>
      <c r="I203" s="18" t="s">
        <v>169</v>
      </c>
      <c r="J203" s="17">
        <v>21168</v>
      </c>
      <c r="K203" s="18" t="s">
        <v>892</v>
      </c>
      <c r="L203" s="17">
        <v>20</v>
      </c>
      <c r="M203" s="17">
        <v>1.73</v>
      </c>
      <c r="N203" s="17">
        <v>40.136000000000003</v>
      </c>
    </row>
    <row r="204" spans="2:14" hidden="1" x14ac:dyDescent="0.25">
      <c r="B204" s="18" t="s">
        <v>85</v>
      </c>
      <c r="C204" s="18" t="s">
        <v>821</v>
      </c>
      <c r="D204" s="18" t="s">
        <v>721</v>
      </c>
      <c r="E204" s="18" t="s">
        <v>722</v>
      </c>
      <c r="F204" s="18" t="s">
        <v>789</v>
      </c>
      <c r="G204" s="18" t="s">
        <v>891</v>
      </c>
      <c r="H204" s="17">
        <v>2963.5952000000002</v>
      </c>
      <c r="I204" s="18" t="s">
        <v>169</v>
      </c>
      <c r="J204" s="17">
        <v>10613</v>
      </c>
      <c r="K204" s="18" t="s">
        <v>403</v>
      </c>
      <c r="L204" s="17">
        <v>15</v>
      </c>
      <c r="M204" s="17">
        <v>1.69</v>
      </c>
      <c r="N204" s="17">
        <v>29.405999999999999</v>
      </c>
    </row>
    <row r="205" spans="2:14" hidden="1" x14ac:dyDescent="0.25">
      <c r="B205" s="18" t="s">
        <v>85</v>
      </c>
      <c r="C205" s="18" t="s">
        <v>821</v>
      </c>
      <c r="D205" s="18" t="s">
        <v>721</v>
      </c>
      <c r="E205" s="18" t="s">
        <v>722</v>
      </c>
      <c r="F205" s="18" t="s">
        <v>789</v>
      </c>
      <c r="G205" s="18" t="s">
        <v>891</v>
      </c>
      <c r="H205" s="17">
        <v>2963.5952000000002</v>
      </c>
      <c r="I205" s="18" t="s">
        <v>169</v>
      </c>
      <c r="J205" s="17">
        <v>1146</v>
      </c>
      <c r="K205" s="18" t="s">
        <v>405</v>
      </c>
      <c r="L205" s="17">
        <v>24</v>
      </c>
      <c r="M205" s="17">
        <v>1.46</v>
      </c>
      <c r="N205" s="17">
        <v>40.6464</v>
      </c>
    </row>
    <row r="206" spans="2:14" hidden="1" x14ac:dyDescent="0.25">
      <c r="B206" s="18" t="s">
        <v>85</v>
      </c>
      <c r="C206" s="18" t="s">
        <v>821</v>
      </c>
      <c r="D206" s="18" t="s">
        <v>721</v>
      </c>
      <c r="E206" s="18" t="s">
        <v>722</v>
      </c>
      <c r="F206" s="18" t="s">
        <v>789</v>
      </c>
      <c r="G206" s="18" t="s">
        <v>891</v>
      </c>
      <c r="H206" s="17">
        <v>2963.5952000000002</v>
      </c>
      <c r="I206" s="18" t="s">
        <v>169</v>
      </c>
      <c r="J206" s="17">
        <v>3642</v>
      </c>
      <c r="K206" s="18" t="s">
        <v>409</v>
      </c>
      <c r="L206" s="17">
        <v>36</v>
      </c>
      <c r="M206" s="17">
        <v>2.89</v>
      </c>
      <c r="N206" s="17">
        <v>120.68640000000001</v>
      </c>
    </row>
    <row r="207" spans="2:14" hidden="1" x14ac:dyDescent="0.25">
      <c r="B207" s="18" t="s">
        <v>85</v>
      </c>
      <c r="C207" s="18" t="s">
        <v>821</v>
      </c>
      <c r="D207" s="18" t="s">
        <v>721</v>
      </c>
      <c r="E207" s="18" t="s">
        <v>722</v>
      </c>
      <c r="F207" s="18" t="s">
        <v>789</v>
      </c>
      <c r="G207" s="18" t="s">
        <v>891</v>
      </c>
      <c r="H207" s="17">
        <v>2963.5952000000002</v>
      </c>
      <c r="I207" s="18" t="s">
        <v>169</v>
      </c>
      <c r="J207" s="17">
        <v>2257</v>
      </c>
      <c r="K207" s="18" t="s">
        <v>369</v>
      </c>
      <c r="L207" s="17">
        <v>24</v>
      </c>
      <c r="M207" s="17">
        <v>0.8</v>
      </c>
      <c r="N207" s="17">
        <v>22.271999999999998</v>
      </c>
    </row>
    <row r="208" spans="2:14" hidden="1" x14ac:dyDescent="0.25">
      <c r="B208" s="18" t="s">
        <v>85</v>
      </c>
      <c r="C208" s="18" t="s">
        <v>821</v>
      </c>
      <c r="D208" s="18" t="s">
        <v>721</v>
      </c>
      <c r="E208" s="18" t="s">
        <v>722</v>
      </c>
      <c r="F208" s="18" t="s">
        <v>789</v>
      </c>
      <c r="G208" s="18" t="s">
        <v>891</v>
      </c>
      <c r="H208" s="17">
        <v>2963.5952000000002</v>
      </c>
      <c r="I208" s="18" t="s">
        <v>169</v>
      </c>
      <c r="J208" s="17">
        <v>1433</v>
      </c>
      <c r="K208" s="18" t="s">
        <v>402</v>
      </c>
      <c r="L208" s="17">
        <v>15</v>
      </c>
      <c r="M208" s="17">
        <v>1.69</v>
      </c>
      <c r="N208" s="17">
        <v>29.405999999999999</v>
      </c>
    </row>
    <row r="209" spans="2:14" hidden="1" x14ac:dyDescent="0.25">
      <c r="B209" s="18" t="s">
        <v>85</v>
      </c>
      <c r="C209" s="18" t="s">
        <v>821</v>
      </c>
      <c r="D209" s="18" t="s">
        <v>721</v>
      </c>
      <c r="E209" s="18" t="s">
        <v>722</v>
      </c>
      <c r="F209" s="18" t="s">
        <v>789</v>
      </c>
      <c r="G209" s="18" t="s">
        <v>891</v>
      </c>
      <c r="H209" s="17">
        <v>2963.5952000000002</v>
      </c>
      <c r="I209" s="18" t="s">
        <v>169</v>
      </c>
      <c r="J209" s="17">
        <v>1065</v>
      </c>
      <c r="K209" s="18" t="s">
        <v>419</v>
      </c>
      <c r="L209" s="17">
        <v>24</v>
      </c>
      <c r="M209" s="17">
        <v>1.78</v>
      </c>
      <c r="N209" s="17">
        <v>49.555199999999999</v>
      </c>
    </row>
    <row r="210" spans="2:14" hidden="1" x14ac:dyDescent="0.25">
      <c r="B210" s="18" t="s">
        <v>85</v>
      </c>
      <c r="C210" s="18" t="s">
        <v>821</v>
      </c>
      <c r="D210" s="18" t="s">
        <v>721</v>
      </c>
      <c r="E210" s="18" t="s">
        <v>722</v>
      </c>
      <c r="F210" s="18" t="s">
        <v>789</v>
      </c>
      <c r="G210" s="18" t="s">
        <v>891</v>
      </c>
      <c r="H210" s="17">
        <v>2963.5952000000002</v>
      </c>
      <c r="I210" s="18" t="s">
        <v>169</v>
      </c>
      <c r="J210" s="17">
        <v>3356</v>
      </c>
      <c r="K210" s="18" t="s">
        <v>414</v>
      </c>
      <c r="L210" s="17">
        <v>36</v>
      </c>
      <c r="M210" s="17">
        <v>1.51</v>
      </c>
      <c r="N210" s="17">
        <v>63.057600000000001</v>
      </c>
    </row>
    <row r="211" spans="2:14" hidden="1" x14ac:dyDescent="0.25">
      <c r="B211" s="18" t="s">
        <v>85</v>
      </c>
      <c r="C211" s="18" t="s">
        <v>821</v>
      </c>
      <c r="D211" s="18" t="s">
        <v>721</v>
      </c>
      <c r="E211" s="18" t="s">
        <v>722</v>
      </c>
      <c r="F211" s="18" t="s">
        <v>789</v>
      </c>
      <c r="G211" s="18" t="s">
        <v>891</v>
      </c>
      <c r="H211" s="17">
        <v>2963.5952000000002</v>
      </c>
      <c r="I211" s="18" t="s">
        <v>169</v>
      </c>
      <c r="J211" s="17">
        <v>8092</v>
      </c>
      <c r="K211" s="18" t="s">
        <v>404</v>
      </c>
      <c r="L211" s="17">
        <v>12</v>
      </c>
      <c r="M211" s="17">
        <v>0.77</v>
      </c>
      <c r="N211" s="17">
        <v>10.718400000000001</v>
      </c>
    </row>
    <row r="212" spans="2:14" hidden="1" x14ac:dyDescent="0.25">
      <c r="B212" s="18" t="s">
        <v>85</v>
      </c>
      <c r="C212" s="18" t="s">
        <v>821</v>
      </c>
      <c r="D212" s="18" t="s">
        <v>721</v>
      </c>
      <c r="E212" s="18" t="s">
        <v>722</v>
      </c>
      <c r="F212" s="18" t="s">
        <v>789</v>
      </c>
      <c r="G212" s="18" t="s">
        <v>891</v>
      </c>
      <c r="H212" s="17">
        <v>2963.5952000000002</v>
      </c>
      <c r="I212" s="18" t="s">
        <v>169</v>
      </c>
      <c r="J212" s="17">
        <v>2033</v>
      </c>
      <c r="K212" s="18" t="s">
        <v>179</v>
      </c>
      <c r="L212" s="17">
        <v>300</v>
      </c>
      <c r="M212" s="17">
        <v>1.26</v>
      </c>
      <c r="N212" s="17">
        <v>378</v>
      </c>
    </row>
    <row r="213" spans="2:14" hidden="1" x14ac:dyDescent="0.25">
      <c r="B213" s="18" t="s">
        <v>85</v>
      </c>
      <c r="C213" s="18" t="s">
        <v>821</v>
      </c>
      <c r="D213" s="18" t="s">
        <v>721</v>
      </c>
      <c r="E213" s="18" t="s">
        <v>722</v>
      </c>
      <c r="F213" s="18" t="s">
        <v>789</v>
      </c>
      <c r="G213" s="18" t="s">
        <v>891</v>
      </c>
      <c r="H213" s="17">
        <v>2963.5952000000002</v>
      </c>
      <c r="I213" s="18" t="s">
        <v>169</v>
      </c>
      <c r="J213" s="17">
        <v>1070</v>
      </c>
      <c r="K213" s="18" t="s">
        <v>418</v>
      </c>
      <c r="L213" s="17">
        <v>24</v>
      </c>
      <c r="M213" s="17">
        <v>1.78</v>
      </c>
      <c r="N213" s="17">
        <v>49.555199999999999</v>
      </c>
    </row>
    <row r="214" spans="2:14" hidden="1" x14ac:dyDescent="0.25">
      <c r="B214" s="18" t="s">
        <v>85</v>
      </c>
      <c r="C214" s="18" t="s">
        <v>821</v>
      </c>
      <c r="D214" s="18" t="s">
        <v>721</v>
      </c>
      <c r="E214" s="18" t="s">
        <v>722</v>
      </c>
      <c r="F214" s="18" t="s">
        <v>789</v>
      </c>
      <c r="G214" s="18" t="s">
        <v>891</v>
      </c>
      <c r="H214" s="17">
        <v>2963.5952000000002</v>
      </c>
      <c r="I214" s="18" t="s">
        <v>169</v>
      </c>
      <c r="J214" s="17">
        <v>20886</v>
      </c>
      <c r="K214" s="18" t="s">
        <v>434</v>
      </c>
      <c r="L214" s="17">
        <v>20</v>
      </c>
      <c r="M214" s="17">
        <v>0.75</v>
      </c>
      <c r="N214" s="17">
        <v>17.399999999999999</v>
      </c>
    </row>
    <row r="215" spans="2:14" hidden="1" x14ac:dyDescent="0.25">
      <c r="B215" s="18" t="s">
        <v>85</v>
      </c>
      <c r="C215" s="18" t="s">
        <v>821</v>
      </c>
      <c r="D215" s="18" t="s">
        <v>721</v>
      </c>
      <c r="E215" s="18" t="s">
        <v>722</v>
      </c>
      <c r="F215" s="18" t="s">
        <v>789</v>
      </c>
      <c r="G215" s="18" t="s">
        <v>891</v>
      </c>
      <c r="H215" s="17">
        <v>2963.5952000000002</v>
      </c>
      <c r="I215" s="18" t="s">
        <v>169</v>
      </c>
      <c r="J215" s="17">
        <v>14548</v>
      </c>
      <c r="K215" s="18" t="s">
        <v>245</v>
      </c>
      <c r="L215" s="17">
        <v>40</v>
      </c>
      <c r="M215" s="17">
        <v>1.39</v>
      </c>
      <c r="N215" s="17">
        <v>55.6</v>
      </c>
    </row>
    <row r="216" spans="2:14" hidden="1" x14ac:dyDescent="0.25">
      <c r="B216" s="18" t="s">
        <v>85</v>
      </c>
      <c r="C216" s="18" t="s">
        <v>821</v>
      </c>
      <c r="D216" s="18" t="s">
        <v>721</v>
      </c>
      <c r="E216" s="18" t="s">
        <v>722</v>
      </c>
      <c r="F216" s="18" t="s">
        <v>789</v>
      </c>
      <c r="G216" s="18" t="s">
        <v>891</v>
      </c>
      <c r="H216" s="17">
        <v>2963.5952000000002</v>
      </c>
      <c r="I216" s="18" t="s">
        <v>169</v>
      </c>
      <c r="J216" s="17">
        <v>6102</v>
      </c>
      <c r="K216" s="18" t="s">
        <v>400</v>
      </c>
      <c r="L216" s="17">
        <v>24</v>
      </c>
      <c r="M216" s="17">
        <v>1</v>
      </c>
      <c r="N216" s="17">
        <v>27.84</v>
      </c>
    </row>
    <row r="217" spans="2:14" hidden="1" x14ac:dyDescent="0.25">
      <c r="B217" s="18" t="s">
        <v>85</v>
      </c>
      <c r="C217" s="18" t="s">
        <v>821</v>
      </c>
      <c r="D217" s="18" t="s">
        <v>721</v>
      </c>
      <c r="E217" s="18" t="s">
        <v>722</v>
      </c>
      <c r="F217" s="18" t="s">
        <v>789</v>
      </c>
      <c r="G217" s="18" t="s">
        <v>891</v>
      </c>
      <c r="H217" s="17">
        <v>2963.5952000000002</v>
      </c>
      <c r="I217" s="18" t="s">
        <v>169</v>
      </c>
      <c r="J217" s="17">
        <v>20834</v>
      </c>
      <c r="K217" s="18" t="s">
        <v>433</v>
      </c>
      <c r="L217" s="17">
        <v>80</v>
      </c>
      <c r="M217" s="17">
        <v>0.89</v>
      </c>
      <c r="N217" s="17">
        <v>82.591999999999999</v>
      </c>
    </row>
    <row r="218" spans="2:14" hidden="1" x14ac:dyDescent="0.25">
      <c r="B218" s="18" t="s">
        <v>85</v>
      </c>
      <c r="C218" s="18" t="s">
        <v>821</v>
      </c>
      <c r="D218" s="18" t="s">
        <v>721</v>
      </c>
      <c r="E218" s="18" t="s">
        <v>722</v>
      </c>
      <c r="F218" s="18" t="s">
        <v>789</v>
      </c>
      <c r="G218" s="18" t="s">
        <v>891</v>
      </c>
      <c r="H218" s="17">
        <v>2963.5952000000002</v>
      </c>
      <c r="I218" s="18" t="s">
        <v>169</v>
      </c>
      <c r="J218" s="17">
        <v>20835</v>
      </c>
      <c r="K218" s="18" t="s">
        <v>432</v>
      </c>
      <c r="L218" s="17">
        <v>20</v>
      </c>
      <c r="M218" s="17">
        <v>1.91</v>
      </c>
      <c r="N218" s="17">
        <v>44.311999999999998</v>
      </c>
    </row>
    <row r="219" spans="2:14" hidden="1" x14ac:dyDescent="0.25">
      <c r="B219" s="18" t="s">
        <v>85</v>
      </c>
      <c r="C219" s="18" t="s">
        <v>821</v>
      </c>
      <c r="D219" s="18" t="s">
        <v>721</v>
      </c>
      <c r="E219" s="18" t="s">
        <v>722</v>
      </c>
      <c r="F219" s="18" t="s">
        <v>789</v>
      </c>
      <c r="G219" s="18" t="s">
        <v>891</v>
      </c>
      <c r="H219" s="17">
        <v>2963.5952000000002</v>
      </c>
      <c r="I219" s="18" t="s">
        <v>169</v>
      </c>
      <c r="J219" s="17">
        <v>21189</v>
      </c>
      <c r="K219" s="18" t="s">
        <v>420</v>
      </c>
      <c r="L219" s="17">
        <v>40</v>
      </c>
      <c r="M219" s="17">
        <v>1.45</v>
      </c>
      <c r="N219" s="17">
        <v>58</v>
      </c>
    </row>
    <row r="220" spans="2:14" hidden="1" x14ac:dyDescent="0.25">
      <c r="B220" s="18" t="s">
        <v>85</v>
      </c>
      <c r="C220" s="18" t="s">
        <v>821</v>
      </c>
      <c r="D220" s="18" t="s">
        <v>721</v>
      </c>
      <c r="E220" s="18" t="s">
        <v>722</v>
      </c>
      <c r="F220" s="18" t="s">
        <v>789</v>
      </c>
      <c r="G220" s="18" t="s">
        <v>891</v>
      </c>
      <c r="H220" s="17">
        <v>2963.5952000000002</v>
      </c>
      <c r="I220" s="18" t="s">
        <v>169</v>
      </c>
      <c r="J220" s="17">
        <v>1430</v>
      </c>
      <c r="K220" s="18" t="s">
        <v>401</v>
      </c>
      <c r="L220" s="17">
        <v>12</v>
      </c>
      <c r="M220" s="17">
        <v>1</v>
      </c>
      <c r="N220" s="17">
        <v>13.92</v>
      </c>
    </row>
    <row r="221" spans="2:14" hidden="1" x14ac:dyDescent="0.25">
      <c r="B221" s="18" t="s">
        <v>85</v>
      </c>
      <c r="C221" s="18" t="s">
        <v>821</v>
      </c>
      <c r="D221" s="18" t="s">
        <v>721</v>
      </c>
      <c r="E221" s="18" t="s">
        <v>722</v>
      </c>
      <c r="F221" s="18" t="s">
        <v>789</v>
      </c>
      <c r="G221" s="18" t="s">
        <v>891</v>
      </c>
      <c r="H221" s="17">
        <v>2963.5952000000002</v>
      </c>
      <c r="I221" s="18" t="s">
        <v>169</v>
      </c>
      <c r="J221" s="17">
        <v>3065</v>
      </c>
      <c r="K221" s="18" t="s">
        <v>421</v>
      </c>
      <c r="L221" s="17">
        <v>48</v>
      </c>
      <c r="M221" s="17">
        <v>2.33</v>
      </c>
      <c r="N221" s="17">
        <v>111.84</v>
      </c>
    </row>
    <row r="222" spans="2:14" hidden="1" x14ac:dyDescent="0.25">
      <c r="B222" s="18" t="s">
        <v>85</v>
      </c>
      <c r="C222" s="18" t="s">
        <v>821</v>
      </c>
      <c r="D222" s="18" t="s">
        <v>721</v>
      </c>
      <c r="E222" s="18" t="s">
        <v>722</v>
      </c>
      <c r="F222" s="18" t="s">
        <v>789</v>
      </c>
      <c r="G222" s="18" t="s">
        <v>891</v>
      </c>
      <c r="H222" s="17">
        <v>2963.5952000000002</v>
      </c>
      <c r="I222" s="18" t="s">
        <v>169</v>
      </c>
      <c r="J222" s="17">
        <v>13370</v>
      </c>
      <c r="K222" s="18" t="s">
        <v>424</v>
      </c>
      <c r="L222" s="17">
        <v>48</v>
      </c>
      <c r="M222" s="17">
        <v>1.91</v>
      </c>
      <c r="N222" s="17">
        <v>91.68</v>
      </c>
    </row>
    <row r="223" spans="2:14" hidden="1" x14ac:dyDescent="0.25">
      <c r="B223" s="18" t="s">
        <v>85</v>
      </c>
      <c r="C223" s="18" t="s">
        <v>821</v>
      </c>
      <c r="D223" s="18" t="s">
        <v>721</v>
      </c>
      <c r="E223" s="18" t="s">
        <v>722</v>
      </c>
      <c r="F223" s="18" t="s">
        <v>789</v>
      </c>
      <c r="G223" s="18" t="s">
        <v>891</v>
      </c>
      <c r="H223" s="17">
        <v>2963.5952000000002</v>
      </c>
      <c r="I223" s="18" t="s">
        <v>169</v>
      </c>
      <c r="J223" s="17">
        <v>22880</v>
      </c>
      <c r="K223" s="18" t="s">
        <v>423</v>
      </c>
      <c r="L223" s="17">
        <v>24</v>
      </c>
      <c r="M223" s="17">
        <v>0.76</v>
      </c>
      <c r="N223" s="17">
        <v>18.239999999999998</v>
      </c>
    </row>
    <row r="224" spans="2:14" hidden="1" x14ac:dyDescent="0.25">
      <c r="B224" s="18" t="s">
        <v>85</v>
      </c>
      <c r="C224" s="18" t="s">
        <v>821</v>
      </c>
      <c r="D224" s="18" t="s">
        <v>721</v>
      </c>
      <c r="E224" s="18" t="s">
        <v>722</v>
      </c>
      <c r="F224" s="18" t="s">
        <v>789</v>
      </c>
      <c r="G224" s="18" t="s">
        <v>891</v>
      </c>
      <c r="H224" s="17">
        <v>2963.5952000000002</v>
      </c>
      <c r="I224" s="18" t="s">
        <v>169</v>
      </c>
      <c r="J224" s="17">
        <v>21144</v>
      </c>
      <c r="K224" s="18" t="s">
        <v>435</v>
      </c>
      <c r="L224" s="17">
        <v>60</v>
      </c>
      <c r="M224" s="17">
        <v>0.72</v>
      </c>
      <c r="N224" s="17">
        <v>50.112000000000002</v>
      </c>
    </row>
    <row r="225" spans="2:14" hidden="1" x14ac:dyDescent="0.25">
      <c r="B225" s="18" t="s">
        <v>85</v>
      </c>
      <c r="C225" s="18" t="s">
        <v>821</v>
      </c>
      <c r="D225" s="18" t="s">
        <v>721</v>
      </c>
      <c r="E225" s="18" t="s">
        <v>722</v>
      </c>
      <c r="F225" s="18" t="s">
        <v>789</v>
      </c>
      <c r="G225" s="18" t="s">
        <v>891</v>
      </c>
      <c r="H225" s="17">
        <v>2963.5952000000002</v>
      </c>
      <c r="I225" s="18" t="s">
        <v>169</v>
      </c>
      <c r="J225" s="17">
        <v>15581</v>
      </c>
      <c r="K225" s="18" t="s">
        <v>379</v>
      </c>
      <c r="L225" s="17">
        <v>36</v>
      </c>
      <c r="M225" s="17">
        <v>1.83</v>
      </c>
      <c r="N225" s="17">
        <v>65.88</v>
      </c>
    </row>
    <row r="226" spans="2:14" hidden="1" x14ac:dyDescent="0.25">
      <c r="B226" s="18" t="s">
        <v>85</v>
      </c>
      <c r="C226" s="18" t="s">
        <v>821</v>
      </c>
      <c r="D226" s="18" t="s">
        <v>721</v>
      </c>
      <c r="E226" s="18" t="s">
        <v>722</v>
      </c>
      <c r="F226" s="18" t="s">
        <v>789</v>
      </c>
      <c r="G226" s="18" t="s">
        <v>891</v>
      </c>
      <c r="H226" s="17">
        <v>2963.5952000000002</v>
      </c>
      <c r="I226" s="18" t="s">
        <v>169</v>
      </c>
      <c r="J226" s="17">
        <v>15364</v>
      </c>
      <c r="K226" s="18" t="s">
        <v>380</v>
      </c>
      <c r="L226" s="17">
        <v>48</v>
      </c>
      <c r="M226" s="17">
        <v>0.88</v>
      </c>
      <c r="N226" s="17">
        <v>42.24</v>
      </c>
    </row>
    <row r="227" spans="2:14" hidden="1" x14ac:dyDescent="0.25">
      <c r="B227" s="18" t="s">
        <v>85</v>
      </c>
      <c r="C227" s="18" t="s">
        <v>821</v>
      </c>
      <c r="D227" s="18" t="s">
        <v>721</v>
      </c>
      <c r="E227" s="18" t="s">
        <v>722</v>
      </c>
      <c r="F227" s="18" t="s">
        <v>789</v>
      </c>
      <c r="G227" s="18" t="s">
        <v>891</v>
      </c>
      <c r="H227" s="17">
        <v>2963.5952000000002</v>
      </c>
      <c r="I227" s="18" t="s">
        <v>169</v>
      </c>
      <c r="J227" s="17">
        <v>13381</v>
      </c>
      <c r="K227" s="18" t="s">
        <v>176</v>
      </c>
      <c r="L227" s="17">
        <v>72</v>
      </c>
      <c r="M227" s="17">
        <v>0.7</v>
      </c>
      <c r="N227" s="17">
        <v>50.4</v>
      </c>
    </row>
    <row r="228" spans="2:14" hidden="1" x14ac:dyDescent="0.25">
      <c r="B228" s="18" t="s">
        <v>85</v>
      </c>
      <c r="C228" s="18" t="s">
        <v>821</v>
      </c>
      <c r="D228" s="18" t="s">
        <v>721</v>
      </c>
      <c r="E228" s="18" t="s">
        <v>722</v>
      </c>
      <c r="F228" s="18" t="s">
        <v>789</v>
      </c>
      <c r="G228" s="18" t="s">
        <v>891</v>
      </c>
      <c r="H228" s="17">
        <v>2963.5952000000002</v>
      </c>
      <c r="I228" s="18" t="s">
        <v>169</v>
      </c>
      <c r="J228" s="17">
        <v>13204</v>
      </c>
      <c r="K228" s="18" t="s">
        <v>407</v>
      </c>
      <c r="L228" s="17">
        <v>12</v>
      </c>
      <c r="M228" s="17">
        <v>0.47</v>
      </c>
      <c r="N228" s="17">
        <v>6.5423999999999998</v>
      </c>
    </row>
    <row r="229" spans="2:14" hidden="1" x14ac:dyDescent="0.25">
      <c r="B229" s="18" t="s">
        <v>85</v>
      </c>
      <c r="C229" s="18" t="s">
        <v>821</v>
      </c>
      <c r="D229" s="18" t="s">
        <v>721</v>
      </c>
      <c r="E229" s="18" t="s">
        <v>722</v>
      </c>
      <c r="F229" s="18" t="s">
        <v>789</v>
      </c>
      <c r="G229" s="18" t="s">
        <v>891</v>
      </c>
      <c r="H229" s="17">
        <v>2963.5952000000002</v>
      </c>
      <c r="I229" s="18" t="s">
        <v>169</v>
      </c>
      <c r="J229" s="17">
        <v>14447</v>
      </c>
      <c r="K229" s="18" t="s">
        <v>406</v>
      </c>
      <c r="L229" s="17">
        <v>12</v>
      </c>
      <c r="M229" s="17">
        <v>0.47</v>
      </c>
      <c r="N229" s="17">
        <v>6.5423999999999998</v>
      </c>
    </row>
    <row r="230" spans="2:14" hidden="1" x14ac:dyDescent="0.25">
      <c r="B230" s="18" t="s">
        <v>85</v>
      </c>
      <c r="C230" s="18" t="s">
        <v>821</v>
      </c>
      <c r="D230" s="18" t="s">
        <v>721</v>
      </c>
      <c r="E230" s="18" t="s">
        <v>722</v>
      </c>
      <c r="F230" s="18" t="s">
        <v>789</v>
      </c>
      <c r="G230" s="18" t="s">
        <v>891</v>
      </c>
      <c r="H230" s="17">
        <v>2963.5952000000002</v>
      </c>
      <c r="I230" s="18" t="s">
        <v>169</v>
      </c>
      <c r="J230" s="17">
        <v>14467</v>
      </c>
      <c r="K230" s="18" t="s">
        <v>428</v>
      </c>
      <c r="L230" s="17">
        <v>24</v>
      </c>
      <c r="M230" s="17">
        <v>0.96</v>
      </c>
      <c r="N230" s="17">
        <v>26.726400000000002</v>
      </c>
    </row>
    <row r="231" spans="2:14" hidden="1" x14ac:dyDescent="0.25">
      <c r="B231" s="18" t="s">
        <v>85</v>
      </c>
      <c r="C231" s="18" t="s">
        <v>821</v>
      </c>
      <c r="D231" s="18" t="s">
        <v>721</v>
      </c>
      <c r="E231" s="18" t="s">
        <v>722</v>
      </c>
      <c r="F231" s="18" t="s">
        <v>789</v>
      </c>
      <c r="G231" s="18" t="s">
        <v>891</v>
      </c>
      <c r="H231" s="17">
        <v>2963.5952000000002</v>
      </c>
      <c r="I231" s="18" t="s">
        <v>169</v>
      </c>
      <c r="J231" s="17">
        <v>10606</v>
      </c>
      <c r="K231" s="18" t="s">
        <v>429</v>
      </c>
      <c r="L231" s="17">
        <v>24</v>
      </c>
      <c r="M231" s="17">
        <v>1.44</v>
      </c>
      <c r="N231" s="17">
        <v>40.089599999999997</v>
      </c>
    </row>
    <row r="232" spans="2:14" hidden="1" x14ac:dyDescent="0.25">
      <c r="B232" s="18" t="s">
        <v>85</v>
      </c>
      <c r="C232" s="18" t="s">
        <v>821</v>
      </c>
      <c r="D232" s="18" t="s">
        <v>721</v>
      </c>
      <c r="E232" s="18" t="s">
        <v>722</v>
      </c>
      <c r="F232" s="18" t="s">
        <v>789</v>
      </c>
      <c r="G232" s="18" t="s">
        <v>891</v>
      </c>
      <c r="H232" s="17">
        <v>2963.5952000000002</v>
      </c>
      <c r="I232" s="18" t="s">
        <v>169</v>
      </c>
      <c r="J232" s="17">
        <v>21145</v>
      </c>
      <c r="K232" s="18" t="s">
        <v>239</v>
      </c>
      <c r="L232" s="17">
        <v>24</v>
      </c>
      <c r="M232" s="17">
        <v>1.45</v>
      </c>
      <c r="N232" s="17">
        <v>40.368000000000002</v>
      </c>
    </row>
    <row r="233" spans="2:14" hidden="1" x14ac:dyDescent="0.25">
      <c r="B233" s="18" t="s">
        <v>85</v>
      </c>
      <c r="C233" s="18" t="s">
        <v>821</v>
      </c>
      <c r="D233" s="18" t="s">
        <v>721</v>
      </c>
      <c r="E233" s="18" t="s">
        <v>722</v>
      </c>
      <c r="F233" s="18" t="s">
        <v>789</v>
      </c>
      <c r="G233" s="18" t="s">
        <v>891</v>
      </c>
      <c r="H233" s="17">
        <v>2963.5952000000002</v>
      </c>
      <c r="I233" s="18" t="s">
        <v>169</v>
      </c>
      <c r="J233" s="17">
        <v>22842</v>
      </c>
      <c r="K233" s="18" t="s">
        <v>430</v>
      </c>
      <c r="L233" s="17">
        <v>24</v>
      </c>
      <c r="M233" s="17">
        <v>2.81</v>
      </c>
      <c r="N233" s="17">
        <v>78.230400000000003</v>
      </c>
    </row>
    <row r="234" spans="2:14" hidden="1" x14ac:dyDescent="0.25">
      <c r="B234" s="18" t="s">
        <v>85</v>
      </c>
      <c r="C234" s="18" t="s">
        <v>821</v>
      </c>
      <c r="D234" s="18" t="s">
        <v>721</v>
      </c>
      <c r="E234" s="18" t="s">
        <v>722</v>
      </c>
      <c r="F234" s="18" t="s">
        <v>789</v>
      </c>
      <c r="G234" s="18" t="s">
        <v>891</v>
      </c>
      <c r="H234" s="17">
        <v>2963.5952000000002</v>
      </c>
      <c r="I234" s="18" t="s">
        <v>169</v>
      </c>
      <c r="J234" s="17">
        <v>10541</v>
      </c>
      <c r="K234" s="18" t="s">
        <v>431</v>
      </c>
      <c r="L234" s="17">
        <v>24</v>
      </c>
      <c r="M234" s="17">
        <v>1.95</v>
      </c>
      <c r="N234" s="17">
        <v>54.287999999999997</v>
      </c>
    </row>
    <row r="235" spans="2:14" hidden="1" x14ac:dyDescent="0.25">
      <c r="B235" s="18" t="s">
        <v>85</v>
      </c>
      <c r="C235" s="18" t="s">
        <v>821</v>
      </c>
      <c r="D235" s="18" t="s">
        <v>721</v>
      </c>
      <c r="E235" s="18" t="s">
        <v>722</v>
      </c>
      <c r="F235" s="18" t="s">
        <v>789</v>
      </c>
      <c r="G235" s="18" t="s">
        <v>891</v>
      </c>
      <c r="H235" s="17">
        <v>2963.5952000000002</v>
      </c>
      <c r="I235" s="18" t="s">
        <v>169</v>
      </c>
      <c r="J235" s="17">
        <v>7898</v>
      </c>
      <c r="K235" s="18" t="s">
        <v>412</v>
      </c>
      <c r="L235" s="17">
        <v>12</v>
      </c>
      <c r="M235" s="17">
        <v>1.49</v>
      </c>
      <c r="N235" s="17">
        <v>20.7408</v>
      </c>
    </row>
    <row r="236" spans="2:14" hidden="1" x14ac:dyDescent="0.25">
      <c r="B236" s="18" t="s">
        <v>85</v>
      </c>
      <c r="C236" s="18" t="s">
        <v>821</v>
      </c>
      <c r="D236" s="18" t="s">
        <v>721</v>
      </c>
      <c r="E236" s="18" t="s">
        <v>722</v>
      </c>
      <c r="F236" s="18" t="s">
        <v>789</v>
      </c>
      <c r="G236" s="18" t="s">
        <v>891</v>
      </c>
      <c r="H236" s="17">
        <v>2963.5952000000002</v>
      </c>
      <c r="I236" s="18" t="s">
        <v>169</v>
      </c>
      <c r="J236" s="17">
        <v>1436</v>
      </c>
      <c r="K236" s="18" t="s">
        <v>422</v>
      </c>
      <c r="L236" s="17">
        <v>250</v>
      </c>
      <c r="M236" s="17">
        <v>0.19</v>
      </c>
      <c r="N236" s="17">
        <v>47.5</v>
      </c>
    </row>
    <row r="237" spans="2:14" hidden="1" x14ac:dyDescent="0.25">
      <c r="B237" s="18" t="s">
        <v>85</v>
      </c>
      <c r="C237" s="18" t="s">
        <v>821</v>
      </c>
      <c r="D237" s="18" t="s">
        <v>721</v>
      </c>
      <c r="E237" s="18" t="s">
        <v>722</v>
      </c>
      <c r="F237" s="18" t="s">
        <v>789</v>
      </c>
      <c r="G237" s="18" t="s">
        <v>891</v>
      </c>
      <c r="H237" s="17">
        <v>2963.5952000000002</v>
      </c>
      <c r="I237" s="18" t="s">
        <v>169</v>
      </c>
      <c r="J237" s="17">
        <v>9259</v>
      </c>
      <c r="K237" s="18" t="s">
        <v>236</v>
      </c>
      <c r="L237" s="17">
        <v>100</v>
      </c>
      <c r="M237" s="17">
        <v>0.67</v>
      </c>
      <c r="N237" s="17">
        <v>67</v>
      </c>
    </row>
    <row r="238" spans="2:14" hidden="1" x14ac:dyDescent="0.25">
      <c r="B238" s="18" t="s">
        <v>85</v>
      </c>
      <c r="C238" s="18" t="s">
        <v>821</v>
      </c>
      <c r="D238" s="18" t="s">
        <v>721</v>
      </c>
      <c r="E238" s="18" t="s">
        <v>722</v>
      </c>
      <c r="F238" s="18" t="s">
        <v>789</v>
      </c>
      <c r="G238" s="18" t="s">
        <v>891</v>
      </c>
      <c r="H238" s="17">
        <v>2963.5952000000002</v>
      </c>
      <c r="I238" s="18" t="s">
        <v>169</v>
      </c>
      <c r="J238" s="17">
        <v>21997</v>
      </c>
      <c r="K238" s="18" t="s">
        <v>436</v>
      </c>
      <c r="L238" s="17">
        <v>24</v>
      </c>
      <c r="M238" s="17">
        <v>0.69</v>
      </c>
      <c r="N238" s="17">
        <v>19.209599999999998</v>
      </c>
    </row>
    <row r="239" spans="2:14" hidden="1" x14ac:dyDescent="0.25">
      <c r="B239" s="18" t="s">
        <v>822</v>
      </c>
      <c r="C239" s="18" t="s">
        <v>823</v>
      </c>
      <c r="D239" s="18" t="s">
        <v>721</v>
      </c>
      <c r="E239" s="18" t="s">
        <v>722</v>
      </c>
      <c r="F239" s="18" t="s">
        <v>789</v>
      </c>
      <c r="G239" s="18" t="s">
        <v>889</v>
      </c>
      <c r="H239" s="17">
        <v>130.56</v>
      </c>
      <c r="I239" s="18" t="s">
        <v>169</v>
      </c>
      <c r="J239" s="17">
        <v>3151</v>
      </c>
      <c r="K239" s="18" t="s">
        <v>181</v>
      </c>
      <c r="L239" s="17">
        <v>48</v>
      </c>
      <c r="M239" s="17">
        <v>1.1100000000000001</v>
      </c>
      <c r="N239" s="17">
        <v>53.28</v>
      </c>
    </row>
    <row r="240" spans="2:14" hidden="1" x14ac:dyDescent="0.25">
      <c r="B240" s="18" t="s">
        <v>822</v>
      </c>
      <c r="C240" s="18" t="s">
        <v>823</v>
      </c>
      <c r="D240" s="18" t="s">
        <v>721</v>
      </c>
      <c r="E240" s="18" t="s">
        <v>722</v>
      </c>
      <c r="F240" s="18" t="s">
        <v>789</v>
      </c>
      <c r="G240" s="18" t="s">
        <v>889</v>
      </c>
      <c r="H240" s="17">
        <v>130.56</v>
      </c>
      <c r="I240" s="18" t="s">
        <v>169</v>
      </c>
      <c r="J240" s="17">
        <v>1015</v>
      </c>
      <c r="K240" s="18" t="s">
        <v>367</v>
      </c>
      <c r="L240" s="17">
        <v>24</v>
      </c>
      <c r="M240" s="17">
        <v>1.06</v>
      </c>
      <c r="N240" s="17">
        <v>25.44</v>
      </c>
    </row>
    <row r="241" spans="2:14" hidden="1" x14ac:dyDescent="0.25">
      <c r="B241" s="18" t="s">
        <v>822</v>
      </c>
      <c r="C241" s="18" t="s">
        <v>823</v>
      </c>
      <c r="D241" s="18" t="s">
        <v>721</v>
      </c>
      <c r="E241" s="18" t="s">
        <v>722</v>
      </c>
      <c r="F241" s="18" t="s">
        <v>789</v>
      </c>
      <c r="G241" s="18" t="s">
        <v>889</v>
      </c>
      <c r="H241" s="17">
        <v>130.56</v>
      </c>
      <c r="I241" s="18" t="s">
        <v>169</v>
      </c>
      <c r="J241" s="17">
        <v>9253</v>
      </c>
      <c r="K241" s="18" t="s">
        <v>381</v>
      </c>
      <c r="L241" s="17">
        <v>48</v>
      </c>
      <c r="M241" s="17">
        <v>1.08</v>
      </c>
      <c r="N241" s="17">
        <v>51.84</v>
      </c>
    </row>
    <row r="242" spans="2:14" hidden="1" x14ac:dyDescent="0.25">
      <c r="B242" s="18" t="s">
        <v>92</v>
      </c>
      <c r="C242" s="18" t="s">
        <v>824</v>
      </c>
      <c r="D242" s="18" t="s">
        <v>721</v>
      </c>
      <c r="E242" s="18" t="s">
        <v>722</v>
      </c>
      <c r="F242" s="18" t="s">
        <v>789</v>
      </c>
      <c r="G242" s="18" t="s">
        <v>891</v>
      </c>
      <c r="H242" s="17">
        <v>31.002400000000002</v>
      </c>
      <c r="I242" s="18" t="s">
        <v>169</v>
      </c>
      <c r="J242" s="17">
        <v>6706</v>
      </c>
      <c r="K242" s="18" t="s">
        <v>466</v>
      </c>
      <c r="L242" s="17">
        <v>12</v>
      </c>
      <c r="M242" s="17">
        <v>0.96</v>
      </c>
      <c r="N242" s="17">
        <v>13.363200000000001</v>
      </c>
    </row>
    <row r="243" spans="2:14" hidden="1" x14ac:dyDescent="0.25">
      <c r="B243" s="18" t="s">
        <v>92</v>
      </c>
      <c r="C243" s="18" t="s">
        <v>824</v>
      </c>
      <c r="D243" s="18" t="s">
        <v>721</v>
      </c>
      <c r="E243" s="18" t="s">
        <v>722</v>
      </c>
      <c r="F243" s="18" t="s">
        <v>789</v>
      </c>
      <c r="G243" s="18" t="s">
        <v>891</v>
      </c>
      <c r="H243" s="17">
        <v>31.002400000000002</v>
      </c>
      <c r="I243" s="18" t="s">
        <v>169</v>
      </c>
      <c r="J243" s="17">
        <v>21032</v>
      </c>
      <c r="K243" s="18" t="s">
        <v>465</v>
      </c>
      <c r="L243" s="17">
        <v>24</v>
      </c>
      <c r="M243" s="17">
        <v>0.28000000000000003</v>
      </c>
      <c r="N243" s="17">
        <v>7.7952000000000004</v>
      </c>
    </row>
    <row r="244" spans="2:14" hidden="1" x14ac:dyDescent="0.25">
      <c r="B244" s="18" t="s">
        <v>92</v>
      </c>
      <c r="C244" s="18" t="s">
        <v>824</v>
      </c>
      <c r="D244" s="18" t="s">
        <v>721</v>
      </c>
      <c r="E244" s="18" t="s">
        <v>722</v>
      </c>
      <c r="F244" s="18" t="s">
        <v>789</v>
      </c>
      <c r="G244" s="18" t="s">
        <v>891</v>
      </c>
      <c r="H244" s="17">
        <v>31.002400000000002</v>
      </c>
      <c r="I244" s="18" t="s">
        <v>169</v>
      </c>
      <c r="J244" s="17">
        <v>106</v>
      </c>
      <c r="K244" s="18" t="s">
        <v>467</v>
      </c>
      <c r="L244" s="17">
        <v>24</v>
      </c>
      <c r="M244" s="17">
        <v>0.27</v>
      </c>
      <c r="N244" s="17">
        <v>6.48</v>
      </c>
    </row>
    <row r="245" spans="2:14" hidden="1" x14ac:dyDescent="0.25">
      <c r="B245" s="18" t="s">
        <v>92</v>
      </c>
      <c r="C245" s="18" t="s">
        <v>824</v>
      </c>
      <c r="D245" s="18" t="s">
        <v>721</v>
      </c>
      <c r="E245" s="18" t="s">
        <v>722</v>
      </c>
      <c r="F245" s="18" t="s">
        <v>789</v>
      </c>
      <c r="G245" s="18" t="s">
        <v>891</v>
      </c>
      <c r="H245" s="17">
        <v>31.002400000000002</v>
      </c>
      <c r="I245" s="18" t="s">
        <v>169</v>
      </c>
      <c r="J245" s="17">
        <v>22287</v>
      </c>
      <c r="K245" s="18" t="s">
        <v>468</v>
      </c>
      <c r="L245" s="17">
        <v>10</v>
      </c>
      <c r="M245" s="17">
        <v>0.28999999999999998</v>
      </c>
      <c r="N245" s="17">
        <v>3.3639999999999999</v>
      </c>
    </row>
    <row r="246" spans="2:14" hidden="1" x14ac:dyDescent="0.25">
      <c r="B246" s="18" t="s">
        <v>91</v>
      </c>
      <c r="C246" s="18" t="s">
        <v>825</v>
      </c>
      <c r="D246" s="18" t="s">
        <v>721</v>
      </c>
      <c r="E246" s="18" t="s">
        <v>722</v>
      </c>
      <c r="F246" s="18" t="s">
        <v>789</v>
      </c>
      <c r="G246" s="18" t="s">
        <v>891</v>
      </c>
      <c r="H246" s="17">
        <v>251.83840000000001</v>
      </c>
      <c r="I246" s="18" t="s">
        <v>169</v>
      </c>
      <c r="J246" s="17">
        <v>3554</v>
      </c>
      <c r="K246" s="18" t="s">
        <v>464</v>
      </c>
      <c r="L246" s="17">
        <v>10</v>
      </c>
      <c r="M246" s="17">
        <v>2.14</v>
      </c>
      <c r="N246" s="17">
        <v>24.824000000000002</v>
      </c>
    </row>
    <row r="247" spans="2:14" hidden="1" x14ac:dyDescent="0.25">
      <c r="B247" s="18" t="s">
        <v>91</v>
      </c>
      <c r="C247" s="18" t="s">
        <v>825</v>
      </c>
      <c r="D247" s="18" t="s">
        <v>721</v>
      </c>
      <c r="E247" s="18" t="s">
        <v>722</v>
      </c>
      <c r="F247" s="18" t="s">
        <v>789</v>
      </c>
      <c r="G247" s="18" t="s">
        <v>891</v>
      </c>
      <c r="H247" s="17">
        <v>251.83840000000001</v>
      </c>
      <c r="I247" s="18" t="s">
        <v>169</v>
      </c>
      <c r="J247" s="17">
        <v>5081</v>
      </c>
      <c r="K247" s="18" t="s">
        <v>458</v>
      </c>
      <c r="L247" s="17">
        <v>10</v>
      </c>
      <c r="M247" s="17">
        <v>1.07</v>
      </c>
      <c r="N247" s="17">
        <v>12.412000000000001</v>
      </c>
    </row>
    <row r="248" spans="2:14" hidden="1" x14ac:dyDescent="0.25">
      <c r="B248" s="18" t="s">
        <v>91</v>
      </c>
      <c r="C248" s="18" t="s">
        <v>825</v>
      </c>
      <c r="D248" s="18" t="s">
        <v>721</v>
      </c>
      <c r="E248" s="18" t="s">
        <v>722</v>
      </c>
      <c r="F248" s="18" t="s">
        <v>789</v>
      </c>
      <c r="G248" s="18" t="s">
        <v>891</v>
      </c>
      <c r="H248" s="17">
        <v>251.83840000000001</v>
      </c>
      <c r="I248" s="18" t="s">
        <v>169</v>
      </c>
      <c r="J248" s="17">
        <v>23254</v>
      </c>
      <c r="K248" s="18" t="s">
        <v>460</v>
      </c>
      <c r="L248" s="17">
        <v>12</v>
      </c>
      <c r="M248" s="17">
        <v>0.47</v>
      </c>
      <c r="N248" s="17">
        <v>6.5423999999999998</v>
      </c>
    </row>
    <row r="249" spans="2:14" hidden="1" x14ac:dyDescent="0.25">
      <c r="B249" s="18" t="s">
        <v>91</v>
      </c>
      <c r="C249" s="18" t="s">
        <v>825</v>
      </c>
      <c r="D249" s="18" t="s">
        <v>721</v>
      </c>
      <c r="E249" s="18" t="s">
        <v>722</v>
      </c>
      <c r="F249" s="18" t="s">
        <v>789</v>
      </c>
      <c r="G249" s="18" t="s">
        <v>891</v>
      </c>
      <c r="H249" s="17">
        <v>251.83840000000001</v>
      </c>
      <c r="I249" s="18" t="s">
        <v>169</v>
      </c>
      <c r="J249" s="17">
        <v>23240</v>
      </c>
      <c r="K249" s="18" t="s">
        <v>462</v>
      </c>
      <c r="L249" s="17">
        <v>60</v>
      </c>
      <c r="M249" s="17">
        <v>0.17</v>
      </c>
      <c r="N249" s="17">
        <v>11.832000000000001</v>
      </c>
    </row>
    <row r="250" spans="2:14" hidden="1" x14ac:dyDescent="0.25">
      <c r="B250" s="18" t="s">
        <v>91</v>
      </c>
      <c r="C250" s="18" t="s">
        <v>825</v>
      </c>
      <c r="D250" s="18" t="s">
        <v>721</v>
      </c>
      <c r="E250" s="18" t="s">
        <v>722</v>
      </c>
      <c r="F250" s="18" t="s">
        <v>789</v>
      </c>
      <c r="G250" s="18" t="s">
        <v>891</v>
      </c>
      <c r="H250" s="17">
        <v>251.83840000000001</v>
      </c>
      <c r="I250" s="18" t="s">
        <v>169</v>
      </c>
      <c r="J250" s="17">
        <v>3268</v>
      </c>
      <c r="K250" s="18" t="s">
        <v>461</v>
      </c>
      <c r="L250" s="17">
        <v>48</v>
      </c>
      <c r="M250" s="17">
        <v>0.47</v>
      </c>
      <c r="N250" s="17">
        <v>26.169599999999999</v>
      </c>
    </row>
    <row r="251" spans="2:14" hidden="1" x14ac:dyDescent="0.25">
      <c r="B251" s="18" t="s">
        <v>91</v>
      </c>
      <c r="C251" s="18" t="s">
        <v>825</v>
      </c>
      <c r="D251" s="18" t="s">
        <v>721</v>
      </c>
      <c r="E251" s="18" t="s">
        <v>722</v>
      </c>
      <c r="F251" s="18" t="s">
        <v>789</v>
      </c>
      <c r="G251" s="18" t="s">
        <v>891</v>
      </c>
      <c r="H251" s="17">
        <v>251.83840000000001</v>
      </c>
      <c r="I251" s="18" t="s">
        <v>169</v>
      </c>
      <c r="J251" s="17">
        <v>5082</v>
      </c>
      <c r="K251" s="18" t="s">
        <v>457</v>
      </c>
      <c r="L251" s="17">
        <v>10</v>
      </c>
      <c r="M251" s="17">
        <v>1.07</v>
      </c>
      <c r="N251" s="17">
        <v>12.412000000000001</v>
      </c>
    </row>
    <row r="252" spans="2:14" hidden="1" x14ac:dyDescent="0.25">
      <c r="B252" s="18" t="s">
        <v>91</v>
      </c>
      <c r="C252" s="18" t="s">
        <v>825</v>
      </c>
      <c r="D252" s="18" t="s">
        <v>721</v>
      </c>
      <c r="E252" s="18" t="s">
        <v>722</v>
      </c>
      <c r="F252" s="18" t="s">
        <v>789</v>
      </c>
      <c r="G252" s="18" t="s">
        <v>891</v>
      </c>
      <c r="H252" s="17">
        <v>251.83840000000001</v>
      </c>
      <c r="I252" s="18" t="s">
        <v>169</v>
      </c>
      <c r="J252" s="17">
        <v>1293</v>
      </c>
      <c r="K252" s="18" t="s">
        <v>320</v>
      </c>
      <c r="L252" s="17">
        <v>24</v>
      </c>
      <c r="M252" s="17">
        <v>1.0900000000000001</v>
      </c>
      <c r="N252" s="17">
        <v>30.345600000000001</v>
      </c>
    </row>
    <row r="253" spans="2:14" hidden="1" x14ac:dyDescent="0.25">
      <c r="B253" s="18" t="s">
        <v>91</v>
      </c>
      <c r="C253" s="18" t="s">
        <v>825</v>
      </c>
      <c r="D253" s="18" t="s">
        <v>721</v>
      </c>
      <c r="E253" s="18" t="s">
        <v>722</v>
      </c>
      <c r="F253" s="18" t="s">
        <v>789</v>
      </c>
      <c r="G253" s="18" t="s">
        <v>891</v>
      </c>
      <c r="H253" s="17">
        <v>251.83840000000001</v>
      </c>
      <c r="I253" s="18" t="s">
        <v>169</v>
      </c>
      <c r="J253" s="17">
        <v>3572</v>
      </c>
      <c r="K253" s="18" t="s">
        <v>463</v>
      </c>
      <c r="L253" s="17">
        <v>16</v>
      </c>
      <c r="M253" s="17">
        <v>0.64</v>
      </c>
      <c r="N253" s="17">
        <v>11.878399999999999</v>
      </c>
    </row>
    <row r="254" spans="2:14" hidden="1" x14ac:dyDescent="0.25">
      <c r="B254" s="18" t="s">
        <v>91</v>
      </c>
      <c r="C254" s="18" t="s">
        <v>825</v>
      </c>
      <c r="D254" s="18" t="s">
        <v>721</v>
      </c>
      <c r="E254" s="18" t="s">
        <v>722</v>
      </c>
      <c r="F254" s="18" t="s">
        <v>789</v>
      </c>
      <c r="G254" s="18" t="s">
        <v>891</v>
      </c>
      <c r="H254" s="17">
        <v>251.83840000000001</v>
      </c>
      <c r="I254" s="18" t="s">
        <v>169</v>
      </c>
      <c r="J254" s="17">
        <v>9254</v>
      </c>
      <c r="K254" s="18" t="s">
        <v>453</v>
      </c>
      <c r="L254" s="17">
        <v>24</v>
      </c>
      <c r="M254" s="17">
        <v>1.41</v>
      </c>
      <c r="N254" s="17">
        <v>33.840000000000003</v>
      </c>
    </row>
    <row r="255" spans="2:14" hidden="1" x14ac:dyDescent="0.25">
      <c r="B255" s="18" t="s">
        <v>91</v>
      </c>
      <c r="C255" s="18" t="s">
        <v>825</v>
      </c>
      <c r="D255" s="18" t="s">
        <v>721</v>
      </c>
      <c r="E255" s="18" t="s">
        <v>722</v>
      </c>
      <c r="F255" s="18" t="s">
        <v>789</v>
      </c>
      <c r="G255" s="18" t="s">
        <v>891</v>
      </c>
      <c r="H255" s="17">
        <v>251.83840000000001</v>
      </c>
      <c r="I255" s="18" t="s">
        <v>169</v>
      </c>
      <c r="J255" s="17">
        <v>5864</v>
      </c>
      <c r="K255" s="18" t="s">
        <v>321</v>
      </c>
      <c r="L255" s="17">
        <v>12</v>
      </c>
      <c r="M255" s="17">
        <v>2.75</v>
      </c>
      <c r="N255" s="17">
        <v>33</v>
      </c>
    </row>
    <row r="256" spans="2:14" hidden="1" x14ac:dyDescent="0.25">
      <c r="B256" s="18" t="s">
        <v>91</v>
      </c>
      <c r="C256" s="18" t="s">
        <v>825</v>
      </c>
      <c r="D256" s="18" t="s">
        <v>721</v>
      </c>
      <c r="E256" s="18" t="s">
        <v>722</v>
      </c>
      <c r="F256" s="18" t="s">
        <v>789</v>
      </c>
      <c r="G256" s="18" t="s">
        <v>891</v>
      </c>
      <c r="H256" s="17">
        <v>251.83840000000001</v>
      </c>
      <c r="I256" s="18" t="s">
        <v>169</v>
      </c>
      <c r="J256" s="17">
        <v>1383</v>
      </c>
      <c r="K256" s="18" t="s">
        <v>228</v>
      </c>
      <c r="L256" s="17">
        <v>20</v>
      </c>
      <c r="M256" s="17">
        <v>0.34</v>
      </c>
      <c r="N256" s="17">
        <v>7.8879999999999999</v>
      </c>
    </row>
    <row r="257" spans="2:14" hidden="1" x14ac:dyDescent="0.25">
      <c r="B257" s="18" t="s">
        <v>91</v>
      </c>
      <c r="C257" s="18" t="s">
        <v>825</v>
      </c>
      <c r="D257" s="18" t="s">
        <v>721</v>
      </c>
      <c r="E257" s="18" t="s">
        <v>722</v>
      </c>
      <c r="F257" s="18" t="s">
        <v>789</v>
      </c>
      <c r="G257" s="18" t="s">
        <v>891</v>
      </c>
      <c r="H257" s="17">
        <v>251.83840000000001</v>
      </c>
      <c r="I257" s="18" t="s">
        <v>169</v>
      </c>
      <c r="J257" s="17">
        <v>21166</v>
      </c>
      <c r="K257" s="18" t="s">
        <v>454</v>
      </c>
      <c r="L257" s="17">
        <v>12</v>
      </c>
      <c r="M257" s="17">
        <v>0.63</v>
      </c>
      <c r="N257" s="17">
        <v>7.56</v>
      </c>
    </row>
    <row r="258" spans="2:14" hidden="1" x14ac:dyDescent="0.25">
      <c r="B258" s="18" t="s">
        <v>91</v>
      </c>
      <c r="C258" s="18" t="s">
        <v>825</v>
      </c>
      <c r="D258" s="18" t="s">
        <v>721</v>
      </c>
      <c r="E258" s="18" t="s">
        <v>722</v>
      </c>
      <c r="F258" s="18" t="s">
        <v>789</v>
      </c>
      <c r="G258" s="18" t="s">
        <v>891</v>
      </c>
      <c r="H258" s="17">
        <v>251.83840000000001</v>
      </c>
      <c r="I258" s="18" t="s">
        <v>169</v>
      </c>
      <c r="J258" s="17">
        <v>2377</v>
      </c>
      <c r="K258" s="18" t="s">
        <v>459</v>
      </c>
      <c r="L258" s="17">
        <v>72</v>
      </c>
      <c r="M258" s="17">
        <v>0.22</v>
      </c>
      <c r="N258" s="17">
        <v>18.374400000000001</v>
      </c>
    </row>
    <row r="259" spans="2:14" hidden="1" x14ac:dyDescent="0.25">
      <c r="B259" s="18" t="s">
        <v>91</v>
      </c>
      <c r="C259" s="18" t="s">
        <v>825</v>
      </c>
      <c r="D259" s="18" t="s">
        <v>721</v>
      </c>
      <c r="E259" s="18" t="s">
        <v>722</v>
      </c>
      <c r="F259" s="18" t="s">
        <v>789</v>
      </c>
      <c r="G259" s="18" t="s">
        <v>891</v>
      </c>
      <c r="H259" s="17">
        <v>251.83840000000001</v>
      </c>
      <c r="I259" s="18" t="s">
        <v>169</v>
      </c>
      <c r="J259" s="17">
        <v>5930</v>
      </c>
      <c r="K259" s="18" t="s">
        <v>456</v>
      </c>
      <c r="L259" s="17">
        <v>12</v>
      </c>
      <c r="M259" s="17">
        <v>0.63</v>
      </c>
      <c r="N259" s="17">
        <v>7.56</v>
      </c>
    </row>
    <row r="260" spans="2:14" hidden="1" x14ac:dyDescent="0.25">
      <c r="B260" s="18" t="s">
        <v>91</v>
      </c>
      <c r="C260" s="18" t="s">
        <v>825</v>
      </c>
      <c r="D260" s="18" t="s">
        <v>721</v>
      </c>
      <c r="E260" s="18" t="s">
        <v>722</v>
      </c>
      <c r="F260" s="18" t="s">
        <v>789</v>
      </c>
      <c r="G260" s="18" t="s">
        <v>891</v>
      </c>
      <c r="H260" s="17">
        <v>251.83840000000001</v>
      </c>
      <c r="I260" s="18" t="s">
        <v>169</v>
      </c>
      <c r="J260" s="17">
        <v>23261</v>
      </c>
      <c r="K260" s="18" t="s">
        <v>455</v>
      </c>
      <c r="L260" s="17">
        <v>12</v>
      </c>
      <c r="M260" s="17">
        <v>0.6</v>
      </c>
      <c r="N260" s="17">
        <v>7.2</v>
      </c>
    </row>
    <row r="261" spans="2:14" hidden="1" x14ac:dyDescent="0.25">
      <c r="B261" s="18" t="s">
        <v>826</v>
      </c>
      <c r="C261" s="18" t="s">
        <v>827</v>
      </c>
      <c r="D261" s="18" t="s">
        <v>721</v>
      </c>
      <c r="E261" s="18" t="s">
        <v>722</v>
      </c>
      <c r="F261" s="18" t="s">
        <v>789</v>
      </c>
      <c r="G261" s="18" t="s">
        <v>890</v>
      </c>
      <c r="H261" s="17">
        <v>621.59839999999997</v>
      </c>
      <c r="I261" s="18" t="s">
        <v>169</v>
      </c>
      <c r="J261" s="17">
        <v>13932</v>
      </c>
      <c r="K261" s="18" t="s">
        <v>452</v>
      </c>
      <c r="L261" s="17">
        <v>20</v>
      </c>
      <c r="M261" s="17">
        <v>1.25</v>
      </c>
      <c r="N261" s="17">
        <v>29</v>
      </c>
    </row>
    <row r="262" spans="2:14" hidden="1" x14ac:dyDescent="0.25">
      <c r="B262" s="18" t="s">
        <v>826</v>
      </c>
      <c r="C262" s="18" t="s">
        <v>827</v>
      </c>
      <c r="D262" s="18" t="s">
        <v>721</v>
      </c>
      <c r="E262" s="18" t="s">
        <v>722</v>
      </c>
      <c r="F262" s="18" t="s">
        <v>789</v>
      </c>
      <c r="G262" s="18" t="s">
        <v>890</v>
      </c>
      <c r="H262" s="17">
        <v>621.59839999999997</v>
      </c>
      <c r="I262" s="18" t="s">
        <v>169</v>
      </c>
      <c r="J262" s="17">
        <v>22902</v>
      </c>
      <c r="K262" s="18" t="s">
        <v>448</v>
      </c>
      <c r="L262" s="17">
        <v>72</v>
      </c>
      <c r="M262" s="17">
        <v>0.9</v>
      </c>
      <c r="N262" s="17">
        <v>75.168000000000006</v>
      </c>
    </row>
    <row r="263" spans="2:14" hidden="1" x14ac:dyDescent="0.25">
      <c r="B263" s="18" t="s">
        <v>826</v>
      </c>
      <c r="C263" s="18" t="s">
        <v>827</v>
      </c>
      <c r="D263" s="18" t="s">
        <v>721</v>
      </c>
      <c r="E263" s="18" t="s">
        <v>722</v>
      </c>
      <c r="F263" s="18" t="s">
        <v>789</v>
      </c>
      <c r="G263" s="18" t="s">
        <v>890</v>
      </c>
      <c r="H263" s="17">
        <v>621.59839999999997</v>
      </c>
      <c r="I263" s="18" t="s">
        <v>169</v>
      </c>
      <c r="J263" s="17">
        <v>22832</v>
      </c>
      <c r="K263" s="18" t="s">
        <v>450</v>
      </c>
      <c r="L263" s="17">
        <v>72</v>
      </c>
      <c r="M263" s="17">
        <v>0.79</v>
      </c>
      <c r="N263" s="17">
        <v>65.980800000000002</v>
      </c>
    </row>
    <row r="264" spans="2:14" hidden="1" x14ac:dyDescent="0.25">
      <c r="B264" s="18" t="s">
        <v>826</v>
      </c>
      <c r="C264" s="18" t="s">
        <v>827</v>
      </c>
      <c r="D264" s="18" t="s">
        <v>721</v>
      </c>
      <c r="E264" s="18" t="s">
        <v>722</v>
      </c>
      <c r="F264" s="18" t="s">
        <v>789</v>
      </c>
      <c r="G264" s="18" t="s">
        <v>890</v>
      </c>
      <c r="H264" s="17">
        <v>621.59839999999997</v>
      </c>
      <c r="I264" s="18" t="s">
        <v>169</v>
      </c>
      <c r="J264" s="17">
        <v>18973</v>
      </c>
      <c r="K264" s="18" t="s">
        <v>447</v>
      </c>
      <c r="L264" s="17">
        <v>72</v>
      </c>
      <c r="M264" s="17">
        <v>0.9</v>
      </c>
      <c r="N264" s="17">
        <v>75.168000000000006</v>
      </c>
    </row>
    <row r="265" spans="2:14" hidden="1" x14ac:dyDescent="0.25">
      <c r="B265" s="18" t="s">
        <v>826</v>
      </c>
      <c r="C265" s="18" t="s">
        <v>827</v>
      </c>
      <c r="D265" s="18" t="s">
        <v>721</v>
      </c>
      <c r="E265" s="18" t="s">
        <v>722</v>
      </c>
      <c r="F265" s="18" t="s">
        <v>789</v>
      </c>
      <c r="G265" s="18" t="s">
        <v>890</v>
      </c>
      <c r="H265" s="17">
        <v>621.59839999999997</v>
      </c>
      <c r="I265" s="18" t="s">
        <v>169</v>
      </c>
      <c r="J265" s="17">
        <v>6102</v>
      </c>
      <c r="K265" s="18" t="s">
        <v>400</v>
      </c>
      <c r="L265" s="17">
        <v>48</v>
      </c>
      <c r="M265" s="17">
        <v>1</v>
      </c>
      <c r="N265" s="17">
        <v>55.68</v>
      </c>
    </row>
    <row r="266" spans="2:14" hidden="1" x14ac:dyDescent="0.25">
      <c r="B266" s="18" t="s">
        <v>826</v>
      </c>
      <c r="C266" s="18" t="s">
        <v>827</v>
      </c>
      <c r="D266" s="18" t="s">
        <v>721</v>
      </c>
      <c r="E266" s="18" t="s">
        <v>722</v>
      </c>
      <c r="F266" s="18" t="s">
        <v>789</v>
      </c>
      <c r="G266" s="18" t="s">
        <v>890</v>
      </c>
      <c r="H266" s="17">
        <v>621.59839999999997</v>
      </c>
      <c r="I266" s="18" t="s">
        <v>169</v>
      </c>
      <c r="J266" s="17">
        <v>19930</v>
      </c>
      <c r="K266" s="18" t="s">
        <v>446</v>
      </c>
      <c r="L266" s="17">
        <v>72</v>
      </c>
      <c r="M266" s="17">
        <v>0.74</v>
      </c>
      <c r="N266" s="17">
        <v>61.8048</v>
      </c>
    </row>
    <row r="267" spans="2:14" hidden="1" x14ac:dyDescent="0.25">
      <c r="B267" s="18" t="s">
        <v>826</v>
      </c>
      <c r="C267" s="18" t="s">
        <v>827</v>
      </c>
      <c r="D267" s="18" t="s">
        <v>721</v>
      </c>
      <c r="E267" s="18" t="s">
        <v>722</v>
      </c>
      <c r="F267" s="18" t="s">
        <v>789</v>
      </c>
      <c r="G267" s="18" t="s">
        <v>890</v>
      </c>
      <c r="H267" s="17">
        <v>621.59839999999997</v>
      </c>
      <c r="I267" s="18" t="s">
        <v>169</v>
      </c>
      <c r="J267" s="17">
        <v>19931</v>
      </c>
      <c r="K267" s="18" t="s">
        <v>449</v>
      </c>
      <c r="L267" s="17">
        <v>72</v>
      </c>
      <c r="M267" s="17">
        <v>0.74</v>
      </c>
      <c r="N267" s="17">
        <v>61.8048</v>
      </c>
    </row>
    <row r="268" spans="2:14" hidden="1" x14ac:dyDescent="0.25">
      <c r="B268" s="18" t="s">
        <v>826</v>
      </c>
      <c r="C268" s="18" t="s">
        <v>827</v>
      </c>
      <c r="D268" s="18" t="s">
        <v>721</v>
      </c>
      <c r="E268" s="18" t="s">
        <v>722</v>
      </c>
      <c r="F268" s="18" t="s">
        <v>789</v>
      </c>
      <c r="G268" s="18" t="s">
        <v>890</v>
      </c>
      <c r="H268" s="17">
        <v>621.59839999999997</v>
      </c>
      <c r="I268" s="18" t="s">
        <v>169</v>
      </c>
      <c r="J268" s="17">
        <v>20760</v>
      </c>
      <c r="K268" s="18" t="s">
        <v>374</v>
      </c>
      <c r="L268" s="17">
        <v>48</v>
      </c>
      <c r="M268" s="17">
        <v>0.74</v>
      </c>
      <c r="N268" s="17">
        <v>41.203200000000002</v>
      </c>
    </row>
    <row r="269" spans="2:14" hidden="1" x14ac:dyDescent="0.25">
      <c r="B269" s="18" t="s">
        <v>826</v>
      </c>
      <c r="C269" s="18" t="s">
        <v>827</v>
      </c>
      <c r="D269" s="18" t="s">
        <v>721</v>
      </c>
      <c r="E269" s="18" t="s">
        <v>722</v>
      </c>
      <c r="F269" s="18" t="s">
        <v>789</v>
      </c>
      <c r="G269" s="18" t="s">
        <v>890</v>
      </c>
      <c r="H269" s="17">
        <v>621.59839999999997</v>
      </c>
      <c r="I269" s="18" t="s">
        <v>169</v>
      </c>
      <c r="J269" s="17">
        <v>6916</v>
      </c>
      <c r="K269" s="18" t="s">
        <v>451</v>
      </c>
      <c r="L269" s="17">
        <v>24</v>
      </c>
      <c r="M269" s="17">
        <v>1.07</v>
      </c>
      <c r="N269" s="17">
        <v>29.788799999999998</v>
      </c>
    </row>
    <row r="270" spans="2:14" hidden="1" x14ac:dyDescent="0.25">
      <c r="B270" s="18" t="s">
        <v>826</v>
      </c>
      <c r="C270" s="18" t="s">
        <v>827</v>
      </c>
      <c r="D270" s="18" t="s">
        <v>721</v>
      </c>
      <c r="E270" s="18" t="s">
        <v>722</v>
      </c>
      <c r="F270" s="18" t="s">
        <v>789</v>
      </c>
      <c r="G270" s="18" t="s">
        <v>890</v>
      </c>
      <c r="H270" s="17">
        <v>621.59839999999997</v>
      </c>
      <c r="I270" s="18" t="s">
        <v>169</v>
      </c>
      <c r="J270" s="17">
        <v>13381</v>
      </c>
      <c r="K270" s="18" t="s">
        <v>176</v>
      </c>
      <c r="L270" s="17">
        <v>180</v>
      </c>
      <c r="M270" s="17">
        <v>0.7</v>
      </c>
      <c r="N270" s="17">
        <v>126</v>
      </c>
    </row>
    <row r="271" spans="2:14" hidden="1" x14ac:dyDescent="0.25">
      <c r="B271" s="18" t="s">
        <v>828</v>
      </c>
      <c r="C271" s="18" t="s">
        <v>829</v>
      </c>
      <c r="D271" s="18" t="s">
        <v>721</v>
      </c>
      <c r="E271" s="18" t="s">
        <v>722</v>
      </c>
      <c r="F271" s="18" t="s">
        <v>789</v>
      </c>
      <c r="G271" s="18" t="s">
        <v>890</v>
      </c>
      <c r="H271" s="17">
        <v>1242.0119999999999</v>
      </c>
      <c r="I271" s="18" t="s">
        <v>169</v>
      </c>
      <c r="J271" s="17">
        <v>5149</v>
      </c>
      <c r="K271" s="18" t="s">
        <v>189</v>
      </c>
      <c r="L271" s="17">
        <v>27.4</v>
      </c>
      <c r="M271" s="17">
        <v>3.34</v>
      </c>
      <c r="N271" s="17">
        <v>91.516000000000005</v>
      </c>
    </row>
    <row r="272" spans="2:14" hidden="1" x14ac:dyDescent="0.25">
      <c r="B272" s="18" t="s">
        <v>828</v>
      </c>
      <c r="C272" s="18" t="s">
        <v>829</v>
      </c>
      <c r="D272" s="18" t="s">
        <v>721</v>
      </c>
      <c r="E272" s="18" t="s">
        <v>722</v>
      </c>
      <c r="F272" s="18" t="s">
        <v>789</v>
      </c>
      <c r="G272" s="18" t="s">
        <v>890</v>
      </c>
      <c r="H272" s="17">
        <v>1242.0119999999999</v>
      </c>
      <c r="I272" s="18" t="s">
        <v>169</v>
      </c>
      <c r="J272" s="17">
        <v>1973</v>
      </c>
      <c r="K272" s="18" t="s">
        <v>196</v>
      </c>
      <c r="L272" s="17">
        <v>43</v>
      </c>
      <c r="M272" s="17">
        <v>4.96</v>
      </c>
      <c r="N272" s="17">
        <v>213.28</v>
      </c>
    </row>
    <row r="273" spans="2:14" hidden="1" x14ac:dyDescent="0.25">
      <c r="B273" s="18" t="s">
        <v>828</v>
      </c>
      <c r="C273" s="18" t="s">
        <v>829</v>
      </c>
      <c r="D273" s="18" t="s">
        <v>721</v>
      </c>
      <c r="E273" s="18" t="s">
        <v>722</v>
      </c>
      <c r="F273" s="18" t="s">
        <v>789</v>
      </c>
      <c r="G273" s="18" t="s">
        <v>890</v>
      </c>
      <c r="H273" s="17">
        <v>1242.0119999999999</v>
      </c>
      <c r="I273" s="18" t="s">
        <v>169</v>
      </c>
      <c r="J273" s="17">
        <v>1921</v>
      </c>
      <c r="K273" s="18" t="s">
        <v>188</v>
      </c>
      <c r="L273" s="17">
        <v>12.8</v>
      </c>
      <c r="M273" s="17">
        <v>3.98</v>
      </c>
      <c r="N273" s="17">
        <v>50.944000000000003</v>
      </c>
    </row>
    <row r="274" spans="2:14" hidden="1" x14ac:dyDescent="0.25">
      <c r="B274" s="18" t="s">
        <v>828</v>
      </c>
      <c r="C274" s="18" t="s">
        <v>829</v>
      </c>
      <c r="D274" s="18" t="s">
        <v>721</v>
      </c>
      <c r="E274" s="18" t="s">
        <v>722</v>
      </c>
      <c r="F274" s="18" t="s">
        <v>789</v>
      </c>
      <c r="G274" s="18" t="s">
        <v>890</v>
      </c>
      <c r="H274" s="17">
        <v>1242.0119999999999</v>
      </c>
      <c r="I274" s="18" t="s">
        <v>169</v>
      </c>
      <c r="J274" s="17">
        <v>5148</v>
      </c>
      <c r="K274" s="18" t="s">
        <v>190</v>
      </c>
      <c r="L274" s="17">
        <v>9.1999999999999993</v>
      </c>
      <c r="M274" s="17">
        <v>2.44</v>
      </c>
      <c r="N274" s="17">
        <v>22.448</v>
      </c>
    </row>
    <row r="275" spans="2:14" hidden="1" x14ac:dyDescent="0.25">
      <c r="B275" s="18" t="s">
        <v>828</v>
      </c>
      <c r="C275" s="18" t="s">
        <v>829</v>
      </c>
      <c r="D275" s="18" t="s">
        <v>721</v>
      </c>
      <c r="E275" s="18" t="s">
        <v>722</v>
      </c>
      <c r="F275" s="18" t="s">
        <v>789</v>
      </c>
      <c r="G275" s="18" t="s">
        <v>890</v>
      </c>
      <c r="H275" s="17">
        <v>1242.0119999999999</v>
      </c>
      <c r="I275" s="18" t="s">
        <v>169</v>
      </c>
      <c r="J275" s="17">
        <v>1852</v>
      </c>
      <c r="K275" s="18" t="s">
        <v>187</v>
      </c>
      <c r="L275" s="17">
        <v>90</v>
      </c>
      <c r="M275" s="17">
        <v>3.89</v>
      </c>
      <c r="N275" s="17">
        <v>350.1</v>
      </c>
    </row>
    <row r="276" spans="2:14" hidden="1" x14ac:dyDescent="0.25">
      <c r="B276" s="18" t="s">
        <v>828</v>
      </c>
      <c r="C276" s="18" t="s">
        <v>829</v>
      </c>
      <c r="D276" s="18" t="s">
        <v>721</v>
      </c>
      <c r="E276" s="18" t="s">
        <v>722</v>
      </c>
      <c r="F276" s="18" t="s">
        <v>789</v>
      </c>
      <c r="G276" s="18" t="s">
        <v>890</v>
      </c>
      <c r="H276" s="17">
        <v>1242.0119999999999</v>
      </c>
      <c r="I276" s="18" t="s">
        <v>169</v>
      </c>
      <c r="J276" s="17">
        <v>1793</v>
      </c>
      <c r="K276" s="18" t="s">
        <v>258</v>
      </c>
      <c r="L276" s="17">
        <v>9.4</v>
      </c>
      <c r="M276" s="17">
        <v>2.23</v>
      </c>
      <c r="N276" s="17">
        <v>20.962</v>
      </c>
    </row>
    <row r="277" spans="2:14" hidden="1" x14ac:dyDescent="0.25">
      <c r="B277" s="18" t="s">
        <v>828</v>
      </c>
      <c r="C277" s="18" t="s">
        <v>829</v>
      </c>
      <c r="D277" s="18" t="s">
        <v>721</v>
      </c>
      <c r="E277" s="18" t="s">
        <v>722</v>
      </c>
      <c r="F277" s="18" t="s">
        <v>789</v>
      </c>
      <c r="G277" s="18" t="s">
        <v>890</v>
      </c>
      <c r="H277" s="17">
        <v>1242.0119999999999</v>
      </c>
      <c r="I277" s="18" t="s">
        <v>169</v>
      </c>
      <c r="J277" s="17">
        <v>1781</v>
      </c>
      <c r="K277" s="18" t="s">
        <v>259</v>
      </c>
      <c r="L277" s="17">
        <v>31.6</v>
      </c>
      <c r="M277" s="17">
        <v>2</v>
      </c>
      <c r="N277" s="17">
        <v>73.311999999999998</v>
      </c>
    </row>
    <row r="278" spans="2:14" hidden="1" x14ac:dyDescent="0.25">
      <c r="B278" s="18" t="s">
        <v>828</v>
      </c>
      <c r="C278" s="18" t="s">
        <v>829</v>
      </c>
      <c r="D278" s="18" t="s">
        <v>721</v>
      </c>
      <c r="E278" s="18" t="s">
        <v>722</v>
      </c>
      <c r="F278" s="18" t="s">
        <v>789</v>
      </c>
      <c r="G278" s="18" t="s">
        <v>890</v>
      </c>
      <c r="H278" s="17">
        <v>1242.0119999999999</v>
      </c>
      <c r="I278" s="18" t="s">
        <v>169</v>
      </c>
      <c r="J278" s="17">
        <v>1786</v>
      </c>
      <c r="K278" s="18" t="s">
        <v>201</v>
      </c>
      <c r="L278" s="17">
        <v>101</v>
      </c>
      <c r="M278" s="17">
        <v>4.03</v>
      </c>
      <c r="N278" s="17">
        <v>407.03</v>
      </c>
    </row>
    <row r="279" spans="2:14" hidden="1" x14ac:dyDescent="0.25">
      <c r="B279" s="18" t="s">
        <v>828</v>
      </c>
      <c r="C279" s="18" t="s">
        <v>829</v>
      </c>
      <c r="D279" s="18" t="s">
        <v>721</v>
      </c>
      <c r="E279" s="18" t="s">
        <v>722</v>
      </c>
      <c r="F279" s="18" t="s">
        <v>789</v>
      </c>
      <c r="G279" s="18" t="s">
        <v>890</v>
      </c>
      <c r="H279" s="17">
        <v>1242.0119999999999</v>
      </c>
      <c r="I279" s="18" t="s">
        <v>169</v>
      </c>
      <c r="J279" s="17">
        <v>1928</v>
      </c>
      <c r="K279" s="18" t="s">
        <v>445</v>
      </c>
      <c r="L279" s="17">
        <v>6</v>
      </c>
      <c r="M279" s="17">
        <v>2.0699999999999998</v>
      </c>
      <c r="N279" s="17">
        <v>12.42</v>
      </c>
    </row>
    <row r="280" spans="2:14" hidden="1" x14ac:dyDescent="0.25">
      <c r="B280" s="18" t="s">
        <v>830</v>
      </c>
      <c r="C280" s="18" t="s">
        <v>831</v>
      </c>
      <c r="D280" s="18" t="s">
        <v>721</v>
      </c>
      <c r="E280" s="18" t="s">
        <v>722</v>
      </c>
      <c r="F280" s="18" t="s">
        <v>789</v>
      </c>
      <c r="G280" s="18" t="s">
        <v>889</v>
      </c>
      <c r="H280" s="17">
        <v>63.36</v>
      </c>
      <c r="I280" s="18" t="s">
        <v>169</v>
      </c>
      <c r="J280" s="17">
        <v>5848</v>
      </c>
      <c r="K280" s="18" t="s">
        <v>474</v>
      </c>
      <c r="L280" s="17">
        <v>72</v>
      </c>
      <c r="M280" s="17">
        <v>0.88</v>
      </c>
      <c r="N280" s="17">
        <v>63.36</v>
      </c>
    </row>
    <row r="281" spans="2:14" hidden="1" x14ac:dyDescent="0.25">
      <c r="B281" s="18" t="s">
        <v>106</v>
      </c>
      <c r="C281" s="18" t="s">
        <v>832</v>
      </c>
      <c r="D281" s="18" t="s">
        <v>721</v>
      </c>
      <c r="E281" s="18" t="s">
        <v>722</v>
      </c>
      <c r="F281" s="18" t="s">
        <v>789</v>
      </c>
      <c r="G281" s="18" t="s">
        <v>891</v>
      </c>
      <c r="H281" s="17">
        <v>21.297599999999999</v>
      </c>
      <c r="I281" s="18" t="s">
        <v>169</v>
      </c>
      <c r="J281" s="17">
        <v>23240</v>
      </c>
      <c r="K281" s="18" t="s">
        <v>462</v>
      </c>
      <c r="L281" s="17">
        <v>108</v>
      </c>
      <c r="M281" s="17">
        <v>0.17</v>
      </c>
      <c r="N281" s="17">
        <v>21.297599999999999</v>
      </c>
    </row>
    <row r="282" spans="2:14" hidden="1" x14ac:dyDescent="0.25">
      <c r="B282" s="18" t="s">
        <v>101</v>
      </c>
      <c r="C282" s="18" t="s">
        <v>833</v>
      </c>
      <c r="D282" s="18" t="s">
        <v>721</v>
      </c>
      <c r="E282" s="18" t="s">
        <v>722</v>
      </c>
      <c r="F282" s="18" t="s">
        <v>789</v>
      </c>
      <c r="G282" s="18" t="s">
        <v>891</v>
      </c>
      <c r="H282" s="17">
        <v>541.55999999999995</v>
      </c>
      <c r="I282" s="18" t="s">
        <v>169</v>
      </c>
      <c r="J282" s="17">
        <v>6340</v>
      </c>
      <c r="K282" s="18" t="s">
        <v>216</v>
      </c>
      <c r="L282" s="17">
        <v>60</v>
      </c>
      <c r="M282" s="17">
        <v>1.73</v>
      </c>
      <c r="N282" s="17">
        <v>103.8</v>
      </c>
    </row>
    <row r="283" spans="2:14" hidden="1" x14ac:dyDescent="0.25">
      <c r="B283" s="18" t="s">
        <v>101</v>
      </c>
      <c r="C283" s="18" t="s">
        <v>833</v>
      </c>
      <c r="D283" s="18" t="s">
        <v>721</v>
      </c>
      <c r="E283" s="18" t="s">
        <v>722</v>
      </c>
      <c r="F283" s="18" t="s">
        <v>789</v>
      </c>
      <c r="G283" s="18" t="s">
        <v>891</v>
      </c>
      <c r="H283" s="17">
        <v>541.55999999999995</v>
      </c>
      <c r="I283" s="18" t="s">
        <v>169</v>
      </c>
      <c r="J283" s="17">
        <v>11737</v>
      </c>
      <c r="K283" s="18" t="s">
        <v>506</v>
      </c>
      <c r="L283" s="17">
        <v>48</v>
      </c>
      <c r="M283" s="17">
        <v>3.27</v>
      </c>
      <c r="N283" s="17">
        <v>156.96</v>
      </c>
    </row>
    <row r="284" spans="2:14" hidden="1" x14ac:dyDescent="0.25">
      <c r="B284" s="18" t="s">
        <v>101</v>
      </c>
      <c r="C284" s="18" t="s">
        <v>833</v>
      </c>
      <c r="D284" s="18" t="s">
        <v>721</v>
      </c>
      <c r="E284" s="18" t="s">
        <v>722</v>
      </c>
      <c r="F284" s="18" t="s">
        <v>789</v>
      </c>
      <c r="G284" s="18" t="s">
        <v>891</v>
      </c>
      <c r="H284" s="17">
        <v>541.55999999999995</v>
      </c>
      <c r="I284" s="18" t="s">
        <v>169</v>
      </c>
      <c r="J284" s="17">
        <v>3064</v>
      </c>
      <c r="K284" s="18" t="s">
        <v>508</v>
      </c>
      <c r="L284" s="17">
        <v>360</v>
      </c>
      <c r="M284" s="17">
        <v>0.45</v>
      </c>
      <c r="N284" s="17">
        <v>162</v>
      </c>
    </row>
    <row r="285" spans="2:14" hidden="1" x14ac:dyDescent="0.25">
      <c r="B285" s="18" t="s">
        <v>101</v>
      </c>
      <c r="C285" s="18" t="s">
        <v>833</v>
      </c>
      <c r="D285" s="18" t="s">
        <v>721</v>
      </c>
      <c r="E285" s="18" t="s">
        <v>722</v>
      </c>
      <c r="F285" s="18" t="s">
        <v>789</v>
      </c>
      <c r="G285" s="18" t="s">
        <v>891</v>
      </c>
      <c r="H285" s="17">
        <v>541.55999999999995</v>
      </c>
      <c r="I285" s="18" t="s">
        <v>169</v>
      </c>
      <c r="J285" s="17">
        <v>23155</v>
      </c>
      <c r="K285" s="18" t="s">
        <v>350</v>
      </c>
      <c r="L285" s="17">
        <v>30</v>
      </c>
      <c r="M285" s="17">
        <v>3.37</v>
      </c>
      <c r="N285" s="17">
        <v>101.1</v>
      </c>
    </row>
    <row r="286" spans="2:14" hidden="1" x14ac:dyDescent="0.25">
      <c r="B286" s="18" t="s">
        <v>101</v>
      </c>
      <c r="C286" s="18" t="s">
        <v>833</v>
      </c>
      <c r="D286" s="18" t="s">
        <v>721</v>
      </c>
      <c r="E286" s="18" t="s">
        <v>722</v>
      </c>
      <c r="F286" s="18" t="s">
        <v>789</v>
      </c>
      <c r="G286" s="18" t="s">
        <v>891</v>
      </c>
      <c r="H286" s="17">
        <v>541.55999999999995</v>
      </c>
      <c r="I286" s="18" t="s">
        <v>169</v>
      </c>
      <c r="J286" s="17">
        <v>3191</v>
      </c>
      <c r="K286" s="18" t="s">
        <v>507</v>
      </c>
      <c r="L286" s="17">
        <v>5</v>
      </c>
      <c r="M286" s="17">
        <v>3.54</v>
      </c>
      <c r="N286" s="17">
        <v>17.7</v>
      </c>
    </row>
    <row r="287" spans="2:14" hidden="1" x14ac:dyDescent="0.25">
      <c r="B287" s="18" t="s">
        <v>107</v>
      </c>
      <c r="C287" s="18" t="s">
        <v>834</v>
      </c>
      <c r="D287" s="18" t="s">
        <v>721</v>
      </c>
      <c r="E287" s="18" t="s">
        <v>722</v>
      </c>
      <c r="F287" s="18" t="s">
        <v>789</v>
      </c>
      <c r="G287" s="18" t="s">
        <v>891</v>
      </c>
      <c r="H287" s="17">
        <v>360.84</v>
      </c>
      <c r="I287" s="18" t="s">
        <v>169</v>
      </c>
      <c r="J287" s="17">
        <v>9647</v>
      </c>
      <c r="K287" s="18" t="s">
        <v>510</v>
      </c>
      <c r="L287" s="17">
        <v>24</v>
      </c>
      <c r="M287" s="17">
        <v>2.56</v>
      </c>
      <c r="N287" s="17">
        <v>61.44</v>
      </c>
    </row>
    <row r="288" spans="2:14" hidden="1" x14ac:dyDescent="0.25">
      <c r="B288" s="18" t="s">
        <v>107</v>
      </c>
      <c r="C288" s="18" t="s">
        <v>834</v>
      </c>
      <c r="D288" s="18" t="s">
        <v>721</v>
      </c>
      <c r="E288" s="18" t="s">
        <v>722</v>
      </c>
      <c r="F288" s="18" t="s">
        <v>789</v>
      </c>
      <c r="G288" s="18" t="s">
        <v>891</v>
      </c>
      <c r="H288" s="17">
        <v>360.84</v>
      </c>
      <c r="I288" s="18" t="s">
        <v>169</v>
      </c>
      <c r="J288" s="17">
        <v>23268</v>
      </c>
      <c r="K288" s="18" t="s">
        <v>511</v>
      </c>
      <c r="L288" s="17">
        <v>12</v>
      </c>
      <c r="M288" s="17">
        <v>5.16</v>
      </c>
      <c r="N288" s="17">
        <v>61.92</v>
      </c>
    </row>
    <row r="289" spans="2:14" hidden="1" x14ac:dyDescent="0.25">
      <c r="B289" s="18" t="s">
        <v>107</v>
      </c>
      <c r="C289" s="18" t="s">
        <v>834</v>
      </c>
      <c r="D289" s="18" t="s">
        <v>721</v>
      </c>
      <c r="E289" s="18" t="s">
        <v>722</v>
      </c>
      <c r="F289" s="18" t="s">
        <v>789</v>
      </c>
      <c r="G289" s="18" t="s">
        <v>891</v>
      </c>
      <c r="H289" s="17">
        <v>360.84</v>
      </c>
      <c r="I289" s="18" t="s">
        <v>169</v>
      </c>
      <c r="J289" s="17">
        <v>3728</v>
      </c>
      <c r="K289" s="18" t="s">
        <v>509</v>
      </c>
      <c r="L289" s="17">
        <v>12</v>
      </c>
      <c r="M289" s="17">
        <v>6.95</v>
      </c>
      <c r="N289" s="17">
        <v>83.4</v>
      </c>
    </row>
    <row r="290" spans="2:14" hidden="1" x14ac:dyDescent="0.25">
      <c r="B290" s="18" t="s">
        <v>107</v>
      </c>
      <c r="C290" s="18" t="s">
        <v>834</v>
      </c>
      <c r="D290" s="18" t="s">
        <v>721</v>
      </c>
      <c r="E290" s="18" t="s">
        <v>722</v>
      </c>
      <c r="F290" s="18" t="s">
        <v>789</v>
      </c>
      <c r="G290" s="18" t="s">
        <v>891</v>
      </c>
      <c r="H290" s="17">
        <v>360.84</v>
      </c>
      <c r="I290" s="18" t="s">
        <v>169</v>
      </c>
      <c r="J290" s="17">
        <v>17702</v>
      </c>
      <c r="K290" s="18" t="s">
        <v>512</v>
      </c>
      <c r="L290" s="17">
        <v>12</v>
      </c>
      <c r="M290" s="17">
        <v>3.47</v>
      </c>
      <c r="N290" s="17">
        <v>41.64</v>
      </c>
    </row>
    <row r="291" spans="2:14" hidden="1" x14ac:dyDescent="0.25">
      <c r="B291" s="18" t="s">
        <v>107</v>
      </c>
      <c r="C291" s="18" t="s">
        <v>834</v>
      </c>
      <c r="D291" s="18" t="s">
        <v>721</v>
      </c>
      <c r="E291" s="18" t="s">
        <v>722</v>
      </c>
      <c r="F291" s="18" t="s">
        <v>789</v>
      </c>
      <c r="G291" s="18" t="s">
        <v>891</v>
      </c>
      <c r="H291" s="17">
        <v>360.84</v>
      </c>
      <c r="I291" s="18" t="s">
        <v>169</v>
      </c>
      <c r="J291" s="17">
        <v>617</v>
      </c>
      <c r="K291" s="18" t="s">
        <v>513</v>
      </c>
      <c r="L291" s="17">
        <v>12</v>
      </c>
      <c r="M291" s="17">
        <v>5.74</v>
      </c>
      <c r="N291" s="17">
        <v>68.88</v>
      </c>
    </row>
    <row r="292" spans="2:14" hidden="1" x14ac:dyDescent="0.25">
      <c r="B292" s="18" t="s">
        <v>107</v>
      </c>
      <c r="C292" s="18" t="s">
        <v>834</v>
      </c>
      <c r="D292" s="18" t="s">
        <v>721</v>
      </c>
      <c r="E292" s="18" t="s">
        <v>722</v>
      </c>
      <c r="F292" s="18" t="s">
        <v>789</v>
      </c>
      <c r="G292" s="18" t="s">
        <v>891</v>
      </c>
      <c r="H292" s="17">
        <v>360.84</v>
      </c>
      <c r="I292" s="18" t="s">
        <v>169</v>
      </c>
      <c r="J292" s="17">
        <v>527</v>
      </c>
      <c r="K292" s="18" t="s">
        <v>514</v>
      </c>
      <c r="L292" s="17">
        <v>12</v>
      </c>
      <c r="M292" s="17">
        <v>3.63</v>
      </c>
      <c r="N292" s="17">
        <v>43.56</v>
      </c>
    </row>
    <row r="293" spans="2:14" hidden="1" x14ac:dyDescent="0.25">
      <c r="B293" s="18" t="s">
        <v>835</v>
      </c>
      <c r="C293" s="18" t="s">
        <v>836</v>
      </c>
      <c r="D293" s="18" t="s">
        <v>721</v>
      </c>
      <c r="E293" s="18" t="s">
        <v>722</v>
      </c>
      <c r="F293" s="18" t="s">
        <v>789</v>
      </c>
      <c r="G293" s="18" t="s">
        <v>891</v>
      </c>
      <c r="H293" s="17">
        <v>1138.0724</v>
      </c>
      <c r="I293" s="18" t="s">
        <v>169</v>
      </c>
      <c r="J293" s="17">
        <v>9098</v>
      </c>
      <c r="K293" s="18" t="s">
        <v>490</v>
      </c>
      <c r="L293" s="17">
        <v>24</v>
      </c>
      <c r="M293" s="17">
        <v>0.96</v>
      </c>
      <c r="N293" s="17">
        <v>23.04</v>
      </c>
    </row>
    <row r="294" spans="2:14" hidden="1" x14ac:dyDescent="0.25">
      <c r="B294" s="18" t="s">
        <v>835</v>
      </c>
      <c r="C294" s="18" t="s">
        <v>836</v>
      </c>
      <c r="D294" s="18" t="s">
        <v>721</v>
      </c>
      <c r="E294" s="18" t="s">
        <v>722</v>
      </c>
      <c r="F294" s="18" t="s">
        <v>789</v>
      </c>
      <c r="G294" s="18" t="s">
        <v>891</v>
      </c>
      <c r="H294" s="17">
        <v>1138.0724</v>
      </c>
      <c r="I294" s="18" t="s">
        <v>169</v>
      </c>
      <c r="J294" s="17">
        <v>3245</v>
      </c>
      <c r="K294" s="18" t="s">
        <v>492</v>
      </c>
      <c r="L294" s="17">
        <v>12</v>
      </c>
      <c r="M294" s="17">
        <v>1.75</v>
      </c>
      <c r="N294" s="17">
        <v>21</v>
      </c>
    </row>
    <row r="295" spans="2:14" hidden="1" x14ac:dyDescent="0.25">
      <c r="B295" s="18" t="s">
        <v>835</v>
      </c>
      <c r="C295" s="18" t="s">
        <v>836</v>
      </c>
      <c r="D295" s="18" t="s">
        <v>721</v>
      </c>
      <c r="E295" s="18" t="s">
        <v>722</v>
      </c>
      <c r="F295" s="18" t="s">
        <v>789</v>
      </c>
      <c r="G295" s="18" t="s">
        <v>891</v>
      </c>
      <c r="H295" s="17">
        <v>1138.0724</v>
      </c>
      <c r="I295" s="18" t="s">
        <v>169</v>
      </c>
      <c r="J295" s="17">
        <v>6586</v>
      </c>
      <c r="K295" s="18" t="s">
        <v>183</v>
      </c>
      <c r="L295" s="17">
        <v>100</v>
      </c>
      <c r="M295" s="17">
        <v>1.06</v>
      </c>
      <c r="N295" s="17">
        <v>106</v>
      </c>
    </row>
    <row r="296" spans="2:14" hidden="1" x14ac:dyDescent="0.25">
      <c r="B296" s="18" t="s">
        <v>835</v>
      </c>
      <c r="C296" s="18" t="s">
        <v>836</v>
      </c>
      <c r="D296" s="18" t="s">
        <v>721</v>
      </c>
      <c r="E296" s="18" t="s">
        <v>722</v>
      </c>
      <c r="F296" s="18" t="s">
        <v>789</v>
      </c>
      <c r="G296" s="18" t="s">
        <v>891</v>
      </c>
      <c r="H296" s="17">
        <v>1138.0724</v>
      </c>
      <c r="I296" s="18" t="s">
        <v>169</v>
      </c>
      <c r="J296" s="17">
        <v>1520</v>
      </c>
      <c r="K296" s="18" t="s">
        <v>495</v>
      </c>
      <c r="L296" s="17">
        <v>8</v>
      </c>
      <c r="M296" s="17">
        <v>2.13</v>
      </c>
      <c r="N296" s="17">
        <v>19.766400000000001</v>
      </c>
    </row>
    <row r="297" spans="2:14" hidden="1" x14ac:dyDescent="0.25">
      <c r="B297" s="18" t="s">
        <v>835</v>
      </c>
      <c r="C297" s="18" t="s">
        <v>836</v>
      </c>
      <c r="D297" s="18" t="s">
        <v>721</v>
      </c>
      <c r="E297" s="18" t="s">
        <v>722</v>
      </c>
      <c r="F297" s="18" t="s">
        <v>789</v>
      </c>
      <c r="G297" s="18" t="s">
        <v>891</v>
      </c>
      <c r="H297" s="17">
        <v>1138.0724</v>
      </c>
      <c r="I297" s="18" t="s">
        <v>169</v>
      </c>
      <c r="J297" s="17">
        <v>6701</v>
      </c>
      <c r="K297" s="18" t="s">
        <v>491</v>
      </c>
      <c r="L297" s="17">
        <v>48</v>
      </c>
      <c r="M297" s="17">
        <v>2.23</v>
      </c>
      <c r="N297" s="17">
        <v>107.04</v>
      </c>
    </row>
    <row r="298" spans="2:14" hidden="1" x14ac:dyDescent="0.25">
      <c r="B298" s="18" t="s">
        <v>835</v>
      </c>
      <c r="C298" s="18" t="s">
        <v>836</v>
      </c>
      <c r="D298" s="18" t="s">
        <v>721</v>
      </c>
      <c r="E298" s="18" t="s">
        <v>722</v>
      </c>
      <c r="F298" s="18" t="s">
        <v>789</v>
      </c>
      <c r="G298" s="18" t="s">
        <v>891</v>
      </c>
      <c r="H298" s="17">
        <v>1138.0724</v>
      </c>
      <c r="I298" s="18" t="s">
        <v>169</v>
      </c>
      <c r="J298" s="17">
        <v>11054</v>
      </c>
      <c r="K298" s="18" t="s">
        <v>493</v>
      </c>
      <c r="L298" s="17">
        <v>48</v>
      </c>
      <c r="M298" s="17">
        <v>0.59</v>
      </c>
      <c r="N298" s="17">
        <v>28.32</v>
      </c>
    </row>
    <row r="299" spans="2:14" hidden="1" x14ac:dyDescent="0.25">
      <c r="B299" s="18" t="s">
        <v>835</v>
      </c>
      <c r="C299" s="18" t="s">
        <v>836</v>
      </c>
      <c r="D299" s="18" t="s">
        <v>721</v>
      </c>
      <c r="E299" s="18" t="s">
        <v>722</v>
      </c>
      <c r="F299" s="18" t="s">
        <v>789</v>
      </c>
      <c r="G299" s="18" t="s">
        <v>891</v>
      </c>
      <c r="H299" s="17">
        <v>1138.0724</v>
      </c>
      <c r="I299" s="18" t="s">
        <v>169</v>
      </c>
      <c r="J299" s="17">
        <v>9099</v>
      </c>
      <c r="K299" s="18" t="s">
        <v>489</v>
      </c>
      <c r="L299" s="17">
        <v>48</v>
      </c>
      <c r="M299" s="17">
        <v>0.85</v>
      </c>
      <c r="N299" s="17">
        <v>40.799999999999997</v>
      </c>
    </row>
    <row r="300" spans="2:14" hidden="1" x14ac:dyDescent="0.25">
      <c r="B300" s="18" t="s">
        <v>835</v>
      </c>
      <c r="C300" s="18" t="s">
        <v>836</v>
      </c>
      <c r="D300" s="18" t="s">
        <v>721</v>
      </c>
      <c r="E300" s="18" t="s">
        <v>722</v>
      </c>
      <c r="F300" s="18" t="s">
        <v>789</v>
      </c>
      <c r="G300" s="18" t="s">
        <v>891</v>
      </c>
      <c r="H300" s="17">
        <v>1138.0724</v>
      </c>
      <c r="I300" s="18" t="s">
        <v>169</v>
      </c>
      <c r="J300" s="17">
        <v>13202</v>
      </c>
      <c r="K300" s="18" t="s">
        <v>388</v>
      </c>
      <c r="L300" s="17">
        <v>6</v>
      </c>
      <c r="M300" s="17">
        <v>53.06</v>
      </c>
      <c r="N300" s="17">
        <v>318.36</v>
      </c>
    </row>
    <row r="301" spans="2:14" hidden="1" x14ac:dyDescent="0.25">
      <c r="B301" s="18" t="s">
        <v>835</v>
      </c>
      <c r="C301" s="18" t="s">
        <v>836</v>
      </c>
      <c r="D301" s="18" t="s">
        <v>721</v>
      </c>
      <c r="E301" s="18" t="s">
        <v>722</v>
      </c>
      <c r="F301" s="18" t="s">
        <v>789</v>
      </c>
      <c r="G301" s="18" t="s">
        <v>891</v>
      </c>
      <c r="H301" s="17">
        <v>1138.0724</v>
      </c>
      <c r="I301" s="18" t="s">
        <v>169</v>
      </c>
      <c r="J301" s="17">
        <v>1021</v>
      </c>
      <c r="K301" s="18" t="s">
        <v>488</v>
      </c>
      <c r="L301" s="17">
        <v>48</v>
      </c>
      <c r="M301" s="17">
        <v>1.22</v>
      </c>
      <c r="N301" s="17">
        <v>58.56</v>
      </c>
    </row>
    <row r="302" spans="2:14" hidden="1" x14ac:dyDescent="0.25">
      <c r="B302" s="18" t="s">
        <v>835</v>
      </c>
      <c r="C302" s="18" t="s">
        <v>836</v>
      </c>
      <c r="D302" s="18" t="s">
        <v>721</v>
      </c>
      <c r="E302" s="18" t="s">
        <v>722</v>
      </c>
      <c r="F302" s="18" t="s">
        <v>789</v>
      </c>
      <c r="G302" s="18" t="s">
        <v>891</v>
      </c>
      <c r="H302" s="17">
        <v>1138.0724</v>
      </c>
      <c r="I302" s="18" t="s">
        <v>169</v>
      </c>
      <c r="J302" s="17">
        <v>5043</v>
      </c>
      <c r="K302" s="18" t="s">
        <v>496</v>
      </c>
      <c r="L302" s="17">
        <v>7</v>
      </c>
      <c r="M302" s="17">
        <v>2.0299999999999998</v>
      </c>
      <c r="N302" s="17">
        <v>16.483599999999999</v>
      </c>
    </row>
    <row r="303" spans="2:14" hidden="1" x14ac:dyDescent="0.25">
      <c r="B303" s="18" t="s">
        <v>835</v>
      </c>
      <c r="C303" s="18" t="s">
        <v>836</v>
      </c>
      <c r="D303" s="18" t="s">
        <v>721</v>
      </c>
      <c r="E303" s="18" t="s">
        <v>722</v>
      </c>
      <c r="F303" s="18" t="s">
        <v>789</v>
      </c>
      <c r="G303" s="18" t="s">
        <v>891</v>
      </c>
      <c r="H303" s="17">
        <v>1138.0724</v>
      </c>
      <c r="I303" s="18" t="s">
        <v>169</v>
      </c>
      <c r="J303" s="17">
        <v>5092</v>
      </c>
      <c r="K303" s="18" t="s">
        <v>241</v>
      </c>
      <c r="L303" s="17">
        <v>7</v>
      </c>
      <c r="M303" s="17">
        <v>1.1499999999999999</v>
      </c>
      <c r="N303" s="17">
        <v>9.3379999999999992</v>
      </c>
    </row>
    <row r="304" spans="2:14" hidden="1" x14ac:dyDescent="0.25">
      <c r="B304" s="18" t="s">
        <v>835</v>
      </c>
      <c r="C304" s="18" t="s">
        <v>836</v>
      </c>
      <c r="D304" s="18" t="s">
        <v>721</v>
      </c>
      <c r="E304" s="18" t="s">
        <v>722</v>
      </c>
      <c r="F304" s="18" t="s">
        <v>789</v>
      </c>
      <c r="G304" s="18" t="s">
        <v>891</v>
      </c>
      <c r="H304" s="17">
        <v>1138.0724</v>
      </c>
      <c r="I304" s="18" t="s">
        <v>169</v>
      </c>
      <c r="J304" s="17">
        <v>5044</v>
      </c>
      <c r="K304" s="18" t="s">
        <v>240</v>
      </c>
      <c r="L304" s="17">
        <v>6</v>
      </c>
      <c r="M304" s="17">
        <v>1.1499999999999999</v>
      </c>
      <c r="N304" s="17">
        <v>8.0039999999999996</v>
      </c>
    </row>
    <row r="305" spans="2:14" hidden="1" x14ac:dyDescent="0.25">
      <c r="B305" s="18" t="s">
        <v>835</v>
      </c>
      <c r="C305" s="18" t="s">
        <v>836</v>
      </c>
      <c r="D305" s="18" t="s">
        <v>721</v>
      </c>
      <c r="E305" s="18" t="s">
        <v>722</v>
      </c>
      <c r="F305" s="18" t="s">
        <v>789</v>
      </c>
      <c r="G305" s="18" t="s">
        <v>891</v>
      </c>
      <c r="H305" s="17">
        <v>1138.0724</v>
      </c>
      <c r="I305" s="18" t="s">
        <v>169</v>
      </c>
      <c r="J305" s="17">
        <v>5042</v>
      </c>
      <c r="K305" s="18" t="s">
        <v>497</v>
      </c>
      <c r="L305" s="17">
        <v>7</v>
      </c>
      <c r="M305" s="17">
        <v>2.0299999999999998</v>
      </c>
      <c r="N305" s="17">
        <v>16.483599999999999</v>
      </c>
    </row>
    <row r="306" spans="2:14" hidden="1" x14ac:dyDescent="0.25">
      <c r="B306" s="18" t="s">
        <v>835</v>
      </c>
      <c r="C306" s="18" t="s">
        <v>836</v>
      </c>
      <c r="D306" s="18" t="s">
        <v>721</v>
      </c>
      <c r="E306" s="18" t="s">
        <v>722</v>
      </c>
      <c r="F306" s="18" t="s">
        <v>789</v>
      </c>
      <c r="G306" s="18" t="s">
        <v>891</v>
      </c>
      <c r="H306" s="17">
        <v>1138.0724</v>
      </c>
      <c r="I306" s="18" t="s">
        <v>169</v>
      </c>
      <c r="J306" s="17">
        <v>6722</v>
      </c>
      <c r="K306" s="18" t="s">
        <v>484</v>
      </c>
      <c r="L306" s="17">
        <v>24</v>
      </c>
      <c r="M306" s="17">
        <v>1.87</v>
      </c>
      <c r="N306" s="17">
        <v>44.88</v>
      </c>
    </row>
    <row r="307" spans="2:14" hidden="1" x14ac:dyDescent="0.25">
      <c r="B307" s="18" t="s">
        <v>835</v>
      </c>
      <c r="C307" s="18" t="s">
        <v>836</v>
      </c>
      <c r="D307" s="18" t="s">
        <v>721</v>
      </c>
      <c r="E307" s="18" t="s">
        <v>722</v>
      </c>
      <c r="F307" s="18" t="s">
        <v>789</v>
      </c>
      <c r="G307" s="18" t="s">
        <v>891</v>
      </c>
      <c r="H307" s="17">
        <v>1138.0724</v>
      </c>
      <c r="I307" s="18" t="s">
        <v>169</v>
      </c>
      <c r="J307" s="17">
        <v>12748</v>
      </c>
      <c r="K307" s="18" t="s">
        <v>480</v>
      </c>
      <c r="L307" s="17">
        <v>12</v>
      </c>
      <c r="M307" s="17">
        <v>1.67</v>
      </c>
      <c r="N307" s="17">
        <v>20.04</v>
      </c>
    </row>
    <row r="308" spans="2:14" hidden="1" x14ac:dyDescent="0.25">
      <c r="B308" s="18" t="s">
        <v>835</v>
      </c>
      <c r="C308" s="18" t="s">
        <v>836</v>
      </c>
      <c r="D308" s="18" t="s">
        <v>721</v>
      </c>
      <c r="E308" s="18" t="s">
        <v>722</v>
      </c>
      <c r="F308" s="18" t="s">
        <v>789</v>
      </c>
      <c r="G308" s="18" t="s">
        <v>891</v>
      </c>
      <c r="H308" s="17">
        <v>1138.0724</v>
      </c>
      <c r="I308" s="18" t="s">
        <v>169</v>
      </c>
      <c r="J308" s="17">
        <v>12798</v>
      </c>
      <c r="K308" s="18" t="s">
        <v>482</v>
      </c>
      <c r="L308" s="17">
        <v>12</v>
      </c>
      <c r="M308" s="17">
        <v>1.67</v>
      </c>
      <c r="N308" s="17">
        <v>20.04</v>
      </c>
    </row>
    <row r="309" spans="2:14" hidden="1" x14ac:dyDescent="0.25">
      <c r="B309" s="18" t="s">
        <v>835</v>
      </c>
      <c r="C309" s="18" t="s">
        <v>836</v>
      </c>
      <c r="D309" s="18" t="s">
        <v>721</v>
      </c>
      <c r="E309" s="18" t="s">
        <v>722</v>
      </c>
      <c r="F309" s="18" t="s">
        <v>789</v>
      </c>
      <c r="G309" s="18" t="s">
        <v>891</v>
      </c>
      <c r="H309" s="17">
        <v>1138.0724</v>
      </c>
      <c r="I309" s="18" t="s">
        <v>169</v>
      </c>
      <c r="J309" s="17">
        <v>10253</v>
      </c>
      <c r="K309" s="18" t="s">
        <v>481</v>
      </c>
      <c r="L309" s="17">
        <v>12</v>
      </c>
      <c r="M309" s="17">
        <v>1.67</v>
      </c>
      <c r="N309" s="17">
        <v>20.04</v>
      </c>
    </row>
    <row r="310" spans="2:14" hidden="1" x14ac:dyDescent="0.25">
      <c r="B310" s="18" t="s">
        <v>835</v>
      </c>
      <c r="C310" s="18" t="s">
        <v>836</v>
      </c>
      <c r="D310" s="18" t="s">
        <v>721</v>
      </c>
      <c r="E310" s="18" t="s">
        <v>722</v>
      </c>
      <c r="F310" s="18" t="s">
        <v>789</v>
      </c>
      <c r="G310" s="18" t="s">
        <v>891</v>
      </c>
      <c r="H310" s="17">
        <v>1138.0724</v>
      </c>
      <c r="I310" s="18" t="s">
        <v>169</v>
      </c>
      <c r="J310" s="17">
        <v>10252</v>
      </c>
      <c r="K310" s="18" t="s">
        <v>483</v>
      </c>
      <c r="L310" s="17">
        <v>36</v>
      </c>
      <c r="M310" s="17">
        <v>1.67</v>
      </c>
      <c r="N310" s="17">
        <v>60.12</v>
      </c>
    </row>
    <row r="311" spans="2:14" hidden="1" x14ac:dyDescent="0.25">
      <c r="B311" s="18" t="s">
        <v>835</v>
      </c>
      <c r="C311" s="18" t="s">
        <v>836</v>
      </c>
      <c r="D311" s="18" t="s">
        <v>721</v>
      </c>
      <c r="E311" s="18" t="s">
        <v>722</v>
      </c>
      <c r="F311" s="18" t="s">
        <v>789</v>
      </c>
      <c r="G311" s="18" t="s">
        <v>891</v>
      </c>
      <c r="H311" s="17">
        <v>1138.0724</v>
      </c>
      <c r="I311" s="18" t="s">
        <v>169</v>
      </c>
      <c r="J311" s="17">
        <v>7858</v>
      </c>
      <c r="K311" s="18" t="s">
        <v>487</v>
      </c>
      <c r="L311" s="17">
        <v>36</v>
      </c>
      <c r="M311" s="17">
        <v>0.7</v>
      </c>
      <c r="N311" s="17">
        <v>25.2</v>
      </c>
    </row>
    <row r="312" spans="2:14" hidden="1" x14ac:dyDescent="0.25">
      <c r="B312" s="18" t="s">
        <v>835</v>
      </c>
      <c r="C312" s="18" t="s">
        <v>836</v>
      </c>
      <c r="D312" s="18" t="s">
        <v>721</v>
      </c>
      <c r="E312" s="18" t="s">
        <v>722</v>
      </c>
      <c r="F312" s="18" t="s">
        <v>789</v>
      </c>
      <c r="G312" s="18" t="s">
        <v>891</v>
      </c>
      <c r="H312" s="17">
        <v>1138.0724</v>
      </c>
      <c r="I312" s="18" t="s">
        <v>169</v>
      </c>
      <c r="J312" s="17">
        <v>8316</v>
      </c>
      <c r="K312" s="18" t="s">
        <v>486</v>
      </c>
      <c r="L312" s="17">
        <v>36</v>
      </c>
      <c r="M312" s="17">
        <v>1.03</v>
      </c>
      <c r="N312" s="17">
        <v>37.08</v>
      </c>
    </row>
    <row r="313" spans="2:14" hidden="1" x14ac:dyDescent="0.25">
      <c r="B313" s="18" t="s">
        <v>835</v>
      </c>
      <c r="C313" s="18" t="s">
        <v>836</v>
      </c>
      <c r="D313" s="18" t="s">
        <v>721</v>
      </c>
      <c r="E313" s="18" t="s">
        <v>722</v>
      </c>
      <c r="F313" s="18" t="s">
        <v>789</v>
      </c>
      <c r="G313" s="18" t="s">
        <v>891</v>
      </c>
      <c r="H313" s="17">
        <v>1138.0724</v>
      </c>
      <c r="I313" s="18" t="s">
        <v>169</v>
      </c>
      <c r="J313" s="17">
        <v>21175</v>
      </c>
      <c r="K313" s="18" t="s">
        <v>479</v>
      </c>
      <c r="L313" s="17">
        <v>12</v>
      </c>
      <c r="M313" s="17">
        <v>1.7</v>
      </c>
      <c r="N313" s="17">
        <v>20.399999999999999</v>
      </c>
    </row>
    <row r="314" spans="2:14" hidden="1" x14ac:dyDescent="0.25">
      <c r="B314" s="18" t="s">
        <v>835</v>
      </c>
      <c r="C314" s="18" t="s">
        <v>836</v>
      </c>
      <c r="D314" s="18" t="s">
        <v>721</v>
      </c>
      <c r="E314" s="18" t="s">
        <v>722</v>
      </c>
      <c r="F314" s="18" t="s">
        <v>789</v>
      </c>
      <c r="G314" s="18" t="s">
        <v>891</v>
      </c>
      <c r="H314" s="17">
        <v>1138.0724</v>
      </c>
      <c r="I314" s="18" t="s">
        <v>169</v>
      </c>
      <c r="J314" s="17">
        <v>22541</v>
      </c>
      <c r="K314" s="18" t="s">
        <v>485</v>
      </c>
      <c r="L314" s="17">
        <v>12</v>
      </c>
      <c r="M314" s="17">
        <v>1.57</v>
      </c>
      <c r="N314" s="17">
        <v>18.84</v>
      </c>
    </row>
    <row r="315" spans="2:14" hidden="1" x14ac:dyDescent="0.25">
      <c r="B315" s="18" t="s">
        <v>835</v>
      </c>
      <c r="C315" s="18" t="s">
        <v>836</v>
      </c>
      <c r="D315" s="18" t="s">
        <v>721</v>
      </c>
      <c r="E315" s="18" t="s">
        <v>722</v>
      </c>
      <c r="F315" s="18" t="s">
        <v>789</v>
      </c>
      <c r="G315" s="18" t="s">
        <v>891</v>
      </c>
      <c r="H315" s="17">
        <v>1138.0724</v>
      </c>
      <c r="I315" s="18" t="s">
        <v>169</v>
      </c>
      <c r="J315" s="17">
        <v>2181</v>
      </c>
      <c r="K315" s="18" t="s">
        <v>235</v>
      </c>
      <c r="L315" s="17">
        <v>12</v>
      </c>
      <c r="M315" s="17">
        <v>1.54</v>
      </c>
      <c r="N315" s="17">
        <v>21.436800000000002</v>
      </c>
    </row>
    <row r="316" spans="2:14" hidden="1" x14ac:dyDescent="0.25">
      <c r="B316" s="18" t="s">
        <v>835</v>
      </c>
      <c r="C316" s="18" t="s">
        <v>836</v>
      </c>
      <c r="D316" s="18" t="s">
        <v>721</v>
      </c>
      <c r="E316" s="18" t="s">
        <v>722</v>
      </c>
      <c r="F316" s="18" t="s">
        <v>789</v>
      </c>
      <c r="G316" s="18" t="s">
        <v>891</v>
      </c>
      <c r="H316" s="17">
        <v>1138.0724</v>
      </c>
      <c r="I316" s="18" t="s">
        <v>169</v>
      </c>
      <c r="J316" s="17">
        <v>21246</v>
      </c>
      <c r="K316" s="18" t="s">
        <v>494</v>
      </c>
      <c r="L316" s="17">
        <v>240</v>
      </c>
      <c r="M316" s="17">
        <v>0.32</v>
      </c>
      <c r="N316" s="17">
        <v>76.8</v>
      </c>
    </row>
    <row r="317" spans="2:14" hidden="1" x14ac:dyDescent="0.25">
      <c r="B317" s="18" t="s">
        <v>108</v>
      </c>
      <c r="C317" s="18" t="s">
        <v>837</v>
      </c>
      <c r="D317" s="18" t="s">
        <v>721</v>
      </c>
      <c r="E317" s="18" t="s">
        <v>722</v>
      </c>
      <c r="F317" s="18" t="s">
        <v>789</v>
      </c>
      <c r="G317" s="18" t="s">
        <v>891</v>
      </c>
      <c r="H317" s="17">
        <v>126.7932</v>
      </c>
      <c r="I317" s="18" t="s">
        <v>169</v>
      </c>
      <c r="J317" s="17">
        <v>677</v>
      </c>
      <c r="K317" s="18" t="s">
        <v>527</v>
      </c>
      <c r="L317" s="17">
        <v>10</v>
      </c>
      <c r="M317" s="17">
        <v>1.1000000000000001</v>
      </c>
      <c r="N317" s="17">
        <v>12.76</v>
      </c>
    </row>
    <row r="318" spans="2:14" hidden="1" x14ac:dyDescent="0.25">
      <c r="B318" s="18" t="s">
        <v>108</v>
      </c>
      <c r="C318" s="18" t="s">
        <v>837</v>
      </c>
      <c r="D318" s="18" t="s">
        <v>721</v>
      </c>
      <c r="E318" s="18" t="s">
        <v>722</v>
      </c>
      <c r="F318" s="18" t="s">
        <v>789</v>
      </c>
      <c r="G318" s="18" t="s">
        <v>891</v>
      </c>
      <c r="H318" s="17">
        <v>126.7932</v>
      </c>
      <c r="I318" s="18" t="s">
        <v>169</v>
      </c>
      <c r="J318" s="17">
        <v>10068</v>
      </c>
      <c r="K318" s="18" t="s">
        <v>519</v>
      </c>
      <c r="L318" s="17">
        <v>24</v>
      </c>
      <c r="M318" s="17">
        <v>0.23</v>
      </c>
      <c r="N318" s="17">
        <v>5.52</v>
      </c>
    </row>
    <row r="319" spans="2:14" hidden="1" x14ac:dyDescent="0.25">
      <c r="B319" s="18" t="s">
        <v>108</v>
      </c>
      <c r="C319" s="18" t="s">
        <v>837</v>
      </c>
      <c r="D319" s="18" t="s">
        <v>721</v>
      </c>
      <c r="E319" s="18" t="s">
        <v>722</v>
      </c>
      <c r="F319" s="18" t="s">
        <v>789</v>
      </c>
      <c r="G319" s="18" t="s">
        <v>891</v>
      </c>
      <c r="H319" s="17">
        <v>126.7932</v>
      </c>
      <c r="I319" s="18" t="s">
        <v>169</v>
      </c>
      <c r="J319" s="17">
        <v>23013</v>
      </c>
      <c r="K319" s="18" t="s">
        <v>520</v>
      </c>
      <c r="L319" s="17">
        <v>10</v>
      </c>
      <c r="M319" s="17">
        <v>0.77</v>
      </c>
      <c r="N319" s="17">
        <v>7.7</v>
      </c>
    </row>
    <row r="320" spans="2:14" hidden="1" x14ac:dyDescent="0.25">
      <c r="B320" s="18" t="s">
        <v>108</v>
      </c>
      <c r="C320" s="18" t="s">
        <v>837</v>
      </c>
      <c r="D320" s="18" t="s">
        <v>721</v>
      </c>
      <c r="E320" s="18" t="s">
        <v>722</v>
      </c>
      <c r="F320" s="18" t="s">
        <v>789</v>
      </c>
      <c r="G320" s="18" t="s">
        <v>891</v>
      </c>
      <c r="H320" s="17">
        <v>126.7932</v>
      </c>
      <c r="I320" s="18" t="s">
        <v>169</v>
      </c>
      <c r="J320" s="17">
        <v>11937</v>
      </c>
      <c r="K320" s="18" t="s">
        <v>523</v>
      </c>
      <c r="L320" s="17">
        <v>4</v>
      </c>
      <c r="M320" s="17">
        <v>1.06</v>
      </c>
      <c r="N320" s="17">
        <v>4.9184000000000001</v>
      </c>
    </row>
    <row r="321" spans="2:14" hidden="1" x14ac:dyDescent="0.25">
      <c r="B321" s="18" t="s">
        <v>108</v>
      </c>
      <c r="C321" s="18" t="s">
        <v>837</v>
      </c>
      <c r="D321" s="18" t="s">
        <v>721</v>
      </c>
      <c r="E321" s="18" t="s">
        <v>722</v>
      </c>
      <c r="F321" s="18" t="s">
        <v>789</v>
      </c>
      <c r="G321" s="18" t="s">
        <v>891</v>
      </c>
      <c r="H321" s="17">
        <v>126.7932</v>
      </c>
      <c r="I321" s="18" t="s">
        <v>169</v>
      </c>
      <c r="J321" s="17">
        <v>21029</v>
      </c>
      <c r="K321" s="18" t="s">
        <v>529</v>
      </c>
      <c r="L321" s="17">
        <v>36</v>
      </c>
      <c r="M321" s="17">
        <v>0.23</v>
      </c>
      <c r="N321" s="17">
        <v>8.2799999999999994</v>
      </c>
    </row>
    <row r="322" spans="2:14" hidden="1" x14ac:dyDescent="0.25">
      <c r="B322" s="18" t="s">
        <v>108</v>
      </c>
      <c r="C322" s="18" t="s">
        <v>837</v>
      </c>
      <c r="D322" s="18" t="s">
        <v>721</v>
      </c>
      <c r="E322" s="18" t="s">
        <v>722</v>
      </c>
      <c r="F322" s="18" t="s">
        <v>789</v>
      </c>
      <c r="G322" s="18" t="s">
        <v>891</v>
      </c>
      <c r="H322" s="17">
        <v>126.7932</v>
      </c>
      <c r="I322" s="18" t="s">
        <v>169</v>
      </c>
      <c r="J322" s="17">
        <v>21030</v>
      </c>
      <c r="K322" s="18" t="s">
        <v>528</v>
      </c>
      <c r="L322" s="17">
        <v>36</v>
      </c>
      <c r="M322" s="17">
        <v>0.21</v>
      </c>
      <c r="N322" s="17">
        <v>8.7696000000000005</v>
      </c>
    </row>
    <row r="323" spans="2:14" hidden="1" x14ac:dyDescent="0.25">
      <c r="B323" s="18" t="s">
        <v>108</v>
      </c>
      <c r="C323" s="18" t="s">
        <v>837</v>
      </c>
      <c r="D323" s="18" t="s">
        <v>721</v>
      </c>
      <c r="E323" s="18" t="s">
        <v>722</v>
      </c>
      <c r="F323" s="18" t="s">
        <v>789</v>
      </c>
      <c r="G323" s="18" t="s">
        <v>891</v>
      </c>
      <c r="H323" s="17">
        <v>126.7932</v>
      </c>
      <c r="I323" s="18" t="s">
        <v>169</v>
      </c>
      <c r="J323" s="17">
        <v>12425</v>
      </c>
      <c r="K323" s="18" t="s">
        <v>524</v>
      </c>
      <c r="L323" s="17">
        <v>4</v>
      </c>
      <c r="M323" s="17">
        <v>1.08</v>
      </c>
      <c r="N323" s="17">
        <v>5.0111999999999997</v>
      </c>
    </row>
    <row r="324" spans="2:14" hidden="1" x14ac:dyDescent="0.25">
      <c r="B324" s="18" t="s">
        <v>108</v>
      </c>
      <c r="C324" s="18" t="s">
        <v>837</v>
      </c>
      <c r="D324" s="18" t="s">
        <v>721</v>
      </c>
      <c r="E324" s="18" t="s">
        <v>722</v>
      </c>
      <c r="F324" s="18" t="s">
        <v>789</v>
      </c>
      <c r="G324" s="18" t="s">
        <v>891</v>
      </c>
      <c r="H324" s="17">
        <v>126.7932</v>
      </c>
      <c r="I324" s="18" t="s">
        <v>169</v>
      </c>
      <c r="J324" s="17">
        <v>13577</v>
      </c>
      <c r="K324" s="18" t="s">
        <v>329</v>
      </c>
      <c r="L324" s="17">
        <v>10</v>
      </c>
      <c r="M324" s="17">
        <v>0.21</v>
      </c>
      <c r="N324" s="17">
        <v>2.4359999999999999</v>
      </c>
    </row>
    <row r="325" spans="2:14" hidden="1" x14ac:dyDescent="0.25">
      <c r="B325" s="18" t="s">
        <v>108</v>
      </c>
      <c r="C325" s="18" t="s">
        <v>837</v>
      </c>
      <c r="D325" s="18" t="s">
        <v>721</v>
      </c>
      <c r="E325" s="18" t="s">
        <v>722</v>
      </c>
      <c r="F325" s="18" t="s">
        <v>789</v>
      </c>
      <c r="G325" s="18" t="s">
        <v>891</v>
      </c>
      <c r="H325" s="17">
        <v>126.7932</v>
      </c>
      <c r="I325" s="18" t="s">
        <v>169</v>
      </c>
      <c r="J325" s="17">
        <v>14030</v>
      </c>
      <c r="K325" s="18" t="s">
        <v>526</v>
      </c>
      <c r="L325" s="17">
        <v>12</v>
      </c>
      <c r="M325" s="17">
        <v>0.79</v>
      </c>
      <c r="N325" s="17">
        <v>10.9968</v>
      </c>
    </row>
    <row r="326" spans="2:14" hidden="1" x14ac:dyDescent="0.25">
      <c r="B326" s="18" t="s">
        <v>108</v>
      </c>
      <c r="C326" s="18" t="s">
        <v>837</v>
      </c>
      <c r="D326" s="18" t="s">
        <v>721</v>
      </c>
      <c r="E326" s="18" t="s">
        <v>722</v>
      </c>
      <c r="F326" s="18" t="s">
        <v>789</v>
      </c>
      <c r="G326" s="18" t="s">
        <v>891</v>
      </c>
      <c r="H326" s="17">
        <v>126.7932</v>
      </c>
      <c r="I326" s="18" t="s">
        <v>169</v>
      </c>
      <c r="J326" s="17">
        <v>21869</v>
      </c>
      <c r="K326" s="18" t="s">
        <v>515</v>
      </c>
      <c r="L326" s="17">
        <v>50</v>
      </c>
      <c r="M326" s="17">
        <v>7.0000000000000007E-2</v>
      </c>
      <c r="N326" s="17">
        <v>4.0599999999999996</v>
      </c>
    </row>
    <row r="327" spans="2:14" hidden="1" x14ac:dyDescent="0.25">
      <c r="B327" s="18" t="s">
        <v>108</v>
      </c>
      <c r="C327" s="18" t="s">
        <v>837</v>
      </c>
      <c r="D327" s="18" t="s">
        <v>721</v>
      </c>
      <c r="E327" s="18" t="s">
        <v>722</v>
      </c>
      <c r="F327" s="18" t="s">
        <v>789</v>
      </c>
      <c r="G327" s="18" t="s">
        <v>891</v>
      </c>
      <c r="H327" s="17">
        <v>126.7932</v>
      </c>
      <c r="I327" s="18" t="s">
        <v>169</v>
      </c>
      <c r="J327" s="17">
        <v>11931</v>
      </c>
      <c r="K327" s="18" t="s">
        <v>525</v>
      </c>
      <c r="L327" s="17">
        <v>12</v>
      </c>
      <c r="M327" s="17">
        <v>0.66</v>
      </c>
      <c r="N327" s="17">
        <v>9.1872000000000007</v>
      </c>
    </row>
    <row r="328" spans="2:14" hidden="1" x14ac:dyDescent="0.25">
      <c r="B328" s="18" t="s">
        <v>108</v>
      </c>
      <c r="C328" s="18" t="s">
        <v>837</v>
      </c>
      <c r="D328" s="18" t="s">
        <v>721</v>
      </c>
      <c r="E328" s="18" t="s">
        <v>722</v>
      </c>
      <c r="F328" s="18" t="s">
        <v>789</v>
      </c>
      <c r="G328" s="18" t="s">
        <v>891</v>
      </c>
      <c r="H328" s="17">
        <v>126.7932</v>
      </c>
      <c r="I328" s="18" t="s">
        <v>169</v>
      </c>
      <c r="J328" s="17">
        <v>13578</v>
      </c>
      <c r="K328" s="18" t="s">
        <v>531</v>
      </c>
      <c r="L328" s="17">
        <v>12</v>
      </c>
      <c r="M328" s="17">
        <v>0.33</v>
      </c>
      <c r="N328" s="17">
        <v>4.5936000000000003</v>
      </c>
    </row>
    <row r="329" spans="2:14" hidden="1" x14ac:dyDescent="0.25">
      <c r="B329" s="18" t="s">
        <v>108</v>
      </c>
      <c r="C329" s="18" t="s">
        <v>837</v>
      </c>
      <c r="D329" s="18" t="s">
        <v>721</v>
      </c>
      <c r="E329" s="18" t="s">
        <v>722</v>
      </c>
      <c r="F329" s="18" t="s">
        <v>789</v>
      </c>
      <c r="G329" s="18" t="s">
        <v>891</v>
      </c>
      <c r="H329" s="17">
        <v>126.7932</v>
      </c>
      <c r="I329" s="18" t="s">
        <v>169</v>
      </c>
      <c r="J329" s="17">
        <v>9771</v>
      </c>
      <c r="K329" s="18" t="s">
        <v>532</v>
      </c>
      <c r="L329" s="17">
        <v>12</v>
      </c>
      <c r="M329" s="17">
        <v>0.28000000000000003</v>
      </c>
      <c r="N329" s="17">
        <v>3.8976000000000002</v>
      </c>
    </row>
    <row r="330" spans="2:14" hidden="1" x14ac:dyDescent="0.25">
      <c r="B330" s="18" t="s">
        <v>108</v>
      </c>
      <c r="C330" s="18" t="s">
        <v>837</v>
      </c>
      <c r="D330" s="18" t="s">
        <v>721</v>
      </c>
      <c r="E330" s="18" t="s">
        <v>722</v>
      </c>
      <c r="F330" s="18" t="s">
        <v>789</v>
      </c>
      <c r="G330" s="18" t="s">
        <v>891</v>
      </c>
      <c r="H330" s="17">
        <v>126.7932</v>
      </c>
      <c r="I330" s="18" t="s">
        <v>169</v>
      </c>
      <c r="J330" s="17">
        <v>10744</v>
      </c>
      <c r="K330" s="18" t="s">
        <v>521</v>
      </c>
      <c r="L330" s="17">
        <v>6</v>
      </c>
      <c r="M330" s="17">
        <v>1.06</v>
      </c>
      <c r="N330" s="17">
        <v>7.3776000000000002</v>
      </c>
    </row>
    <row r="331" spans="2:14" hidden="1" x14ac:dyDescent="0.25">
      <c r="B331" s="18" t="s">
        <v>108</v>
      </c>
      <c r="C331" s="18" t="s">
        <v>837</v>
      </c>
      <c r="D331" s="18" t="s">
        <v>721</v>
      </c>
      <c r="E331" s="18" t="s">
        <v>722</v>
      </c>
      <c r="F331" s="18" t="s">
        <v>789</v>
      </c>
      <c r="G331" s="18" t="s">
        <v>891</v>
      </c>
      <c r="H331" s="17">
        <v>126.7932</v>
      </c>
      <c r="I331" s="18" t="s">
        <v>169</v>
      </c>
      <c r="J331" s="17">
        <v>10745</v>
      </c>
      <c r="K331" s="18" t="s">
        <v>522</v>
      </c>
      <c r="L331" s="17">
        <v>6</v>
      </c>
      <c r="M331" s="17">
        <v>1.06</v>
      </c>
      <c r="N331" s="17">
        <v>7.3776000000000002</v>
      </c>
    </row>
    <row r="332" spans="2:14" hidden="1" x14ac:dyDescent="0.25">
      <c r="B332" s="18" t="s">
        <v>108</v>
      </c>
      <c r="C332" s="18" t="s">
        <v>837</v>
      </c>
      <c r="D332" s="18" t="s">
        <v>721</v>
      </c>
      <c r="E332" s="18" t="s">
        <v>722</v>
      </c>
      <c r="F332" s="18" t="s">
        <v>789</v>
      </c>
      <c r="G332" s="18" t="s">
        <v>891</v>
      </c>
      <c r="H332" s="17">
        <v>126.7932</v>
      </c>
      <c r="I332" s="18" t="s">
        <v>169</v>
      </c>
      <c r="J332" s="17">
        <v>20785</v>
      </c>
      <c r="K332" s="18" t="s">
        <v>516</v>
      </c>
      <c r="L332" s="17">
        <v>3</v>
      </c>
      <c r="M332" s="17">
        <v>1.06</v>
      </c>
      <c r="N332" s="17">
        <v>3.6888000000000001</v>
      </c>
    </row>
    <row r="333" spans="2:14" hidden="1" x14ac:dyDescent="0.25">
      <c r="B333" s="18" t="s">
        <v>108</v>
      </c>
      <c r="C333" s="18" t="s">
        <v>837</v>
      </c>
      <c r="D333" s="18" t="s">
        <v>721</v>
      </c>
      <c r="E333" s="18" t="s">
        <v>722</v>
      </c>
      <c r="F333" s="18" t="s">
        <v>789</v>
      </c>
      <c r="G333" s="18" t="s">
        <v>891</v>
      </c>
      <c r="H333" s="17">
        <v>126.7932</v>
      </c>
      <c r="I333" s="18" t="s">
        <v>169</v>
      </c>
      <c r="J333" s="17">
        <v>9772</v>
      </c>
      <c r="K333" s="18" t="s">
        <v>533</v>
      </c>
      <c r="L333" s="17">
        <v>12</v>
      </c>
      <c r="M333" s="17">
        <v>0.28000000000000003</v>
      </c>
      <c r="N333" s="17">
        <v>3.8976000000000002</v>
      </c>
    </row>
    <row r="334" spans="2:14" hidden="1" x14ac:dyDescent="0.25">
      <c r="B334" s="18" t="s">
        <v>108</v>
      </c>
      <c r="C334" s="18" t="s">
        <v>837</v>
      </c>
      <c r="D334" s="18" t="s">
        <v>721</v>
      </c>
      <c r="E334" s="18" t="s">
        <v>722</v>
      </c>
      <c r="F334" s="18" t="s">
        <v>789</v>
      </c>
      <c r="G334" s="18" t="s">
        <v>891</v>
      </c>
      <c r="H334" s="17">
        <v>126.7932</v>
      </c>
      <c r="I334" s="18" t="s">
        <v>169</v>
      </c>
      <c r="J334" s="17">
        <v>23063</v>
      </c>
      <c r="K334" s="18" t="s">
        <v>517</v>
      </c>
      <c r="L334" s="17">
        <v>3</v>
      </c>
      <c r="M334" s="17">
        <v>1.35</v>
      </c>
      <c r="N334" s="17">
        <v>4.6980000000000004</v>
      </c>
    </row>
    <row r="335" spans="2:14" hidden="1" x14ac:dyDescent="0.25">
      <c r="B335" s="18" t="s">
        <v>108</v>
      </c>
      <c r="C335" s="18" t="s">
        <v>837</v>
      </c>
      <c r="D335" s="18" t="s">
        <v>721</v>
      </c>
      <c r="E335" s="18" t="s">
        <v>722</v>
      </c>
      <c r="F335" s="18" t="s">
        <v>789</v>
      </c>
      <c r="G335" s="18" t="s">
        <v>891</v>
      </c>
      <c r="H335" s="17">
        <v>126.7932</v>
      </c>
      <c r="I335" s="18" t="s">
        <v>169</v>
      </c>
      <c r="J335" s="17">
        <v>22287</v>
      </c>
      <c r="K335" s="18" t="s">
        <v>468</v>
      </c>
      <c r="L335" s="17">
        <v>12</v>
      </c>
      <c r="M335" s="17">
        <v>0.28999999999999998</v>
      </c>
      <c r="N335" s="17">
        <v>4.0368000000000004</v>
      </c>
    </row>
    <row r="336" spans="2:14" hidden="1" x14ac:dyDescent="0.25">
      <c r="B336" s="18" t="s">
        <v>108</v>
      </c>
      <c r="C336" s="18" t="s">
        <v>837</v>
      </c>
      <c r="D336" s="18" t="s">
        <v>721</v>
      </c>
      <c r="E336" s="18" t="s">
        <v>722</v>
      </c>
      <c r="F336" s="18" t="s">
        <v>789</v>
      </c>
      <c r="G336" s="18" t="s">
        <v>891</v>
      </c>
      <c r="H336" s="17">
        <v>126.7932</v>
      </c>
      <c r="I336" s="18" t="s">
        <v>169</v>
      </c>
      <c r="J336" s="17">
        <v>13329</v>
      </c>
      <c r="K336" s="18" t="s">
        <v>530</v>
      </c>
      <c r="L336" s="17">
        <v>12</v>
      </c>
      <c r="M336" s="17">
        <v>0.28000000000000003</v>
      </c>
      <c r="N336" s="17">
        <v>3.8976000000000002</v>
      </c>
    </row>
    <row r="337" spans="2:14" hidden="1" x14ac:dyDescent="0.25">
      <c r="B337" s="18" t="s">
        <v>108</v>
      </c>
      <c r="C337" s="18" t="s">
        <v>837</v>
      </c>
      <c r="D337" s="18" t="s">
        <v>721</v>
      </c>
      <c r="E337" s="18" t="s">
        <v>722</v>
      </c>
      <c r="F337" s="18" t="s">
        <v>789</v>
      </c>
      <c r="G337" s="18" t="s">
        <v>891</v>
      </c>
      <c r="H337" s="17">
        <v>126.7932</v>
      </c>
      <c r="I337" s="18" t="s">
        <v>169</v>
      </c>
      <c r="J337" s="17">
        <v>20786</v>
      </c>
      <c r="K337" s="18" t="s">
        <v>518</v>
      </c>
      <c r="L337" s="17">
        <v>3</v>
      </c>
      <c r="M337" s="17">
        <v>1.06</v>
      </c>
      <c r="N337" s="17">
        <v>3.6888000000000001</v>
      </c>
    </row>
    <row r="338" spans="2:14" hidden="1" x14ac:dyDescent="0.25">
      <c r="B338" s="18" t="s">
        <v>103</v>
      </c>
      <c r="C338" s="18" t="s">
        <v>838</v>
      </c>
      <c r="D338" s="18" t="s">
        <v>721</v>
      </c>
      <c r="E338" s="18" t="s">
        <v>722</v>
      </c>
      <c r="F338" s="18" t="s">
        <v>789</v>
      </c>
      <c r="G338" s="18" t="s">
        <v>891</v>
      </c>
      <c r="H338" s="17">
        <v>1538.1522399999999</v>
      </c>
      <c r="I338" s="18" t="s">
        <v>169</v>
      </c>
      <c r="J338" s="17">
        <v>13678</v>
      </c>
      <c r="K338" s="18" t="s">
        <v>476</v>
      </c>
      <c r="L338" s="17">
        <v>1.8</v>
      </c>
      <c r="M338" s="17">
        <v>5.75</v>
      </c>
      <c r="N338" s="17">
        <v>12.006</v>
      </c>
    </row>
    <row r="339" spans="2:14" hidden="1" x14ac:dyDescent="0.25">
      <c r="B339" s="18" t="s">
        <v>103</v>
      </c>
      <c r="C339" s="18" t="s">
        <v>838</v>
      </c>
      <c r="D339" s="18" t="s">
        <v>721</v>
      </c>
      <c r="E339" s="18" t="s">
        <v>722</v>
      </c>
      <c r="F339" s="18" t="s">
        <v>789</v>
      </c>
      <c r="G339" s="18" t="s">
        <v>891</v>
      </c>
      <c r="H339" s="17">
        <v>1538.1522399999999</v>
      </c>
      <c r="I339" s="18" t="s">
        <v>169</v>
      </c>
      <c r="J339" s="17">
        <v>1985</v>
      </c>
      <c r="K339" s="18" t="s">
        <v>478</v>
      </c>
      <c r="L339" s="17">
        <v>6.2</v>
      </c>
      <c r="M339" s="17">
        <v>7.44</v>
      </c>
      <c r="N339" s="17">
        <v>53.508479999999999</v>
      </c>
    </row>
    <row r="340" spans="2:14" hidden="1" x14ac:dyDescent="0.25">
      <c r="B340" s="18" t="s">
        <v>103</v>
      </c>
      <c r="C340" s="18" t="s">
        <v>838</v>
      </c>
      <c r="D340" s="18" t="s">
        <v>721</v>
      </c>
      <c r="E340" s="18" t="s">
        <v>722</v>
      </c>
      <c r="F340" s="18" t="s">
        <v>789</v>
      </c>
      <c r="G340" s="18" t="s">
        <v>891</v>
      </c>
      <c r="H340" s="17">
        <v>1538.1522399999999</v>
      </c>
      <c r="I340" s="18" t="s">
        <v>169</v>
      </c>
      <c r="J340" s="17">
        <v>5380</v>
      </c>
      <c r="K340" s="18" t="s">
        <v>477</v>
      </c>
      <c r="L340" s="17">
        <v>1.6</v>
      </c>
      <c r="M340" s="17">
        <v>3.71</v>
      </c>
      <c r="N340" s="17">
        <v>6.8857600000000003</v>
      </c>
    </row>
    <row r="341" spans="2:14" hidden="1" x14ac:dyDescent="0.25">
      <c r="B341" s="18" t="s">
        <v>103</v>
      </c>
      <c r="C341" s="18" t="s">
        <v>838</v>
      </c>
      <c r="D341" s="18" t="s">
        <v>721</v>
      </c>
      <c r="E341" s="18" t="s">
        <v>722</v>
      </c>
      <c r="F341" s="18" t="s">
        <v>789</v>
      </c>
      <c r="G341" s="18" t="s">
        <v>891</v>
      </c>
      <c r="H341" s="17">
        <v>1538.1522399999999</v>
      </c>
      <c r="I341" s="18" t="s">
        <v>169</v>
      </c>
      <c r="J341" s="17">
        <v>4061</v>
      </c>
      <c r="K341" s="18" t="s">
        <v>346</v>
      </c>
      <c r="L341" s="17">
        <v>540</v>
      </c>
      <c r="M341" s="17">
        <v>1.94</v>
      </c>
      <c r="N341" s="17">
        <v>1047.5999999999999</v>
      </c>
    </row>
    <row r="342" spans="2:14" hidden="1" x14ac:dyDescent="0.25">
      <c r="B342" s="18" t="s">
        <v>103</v>
      </c>
      <c r="C342" s="18" t="s">
        <v>838</v>
      </c>
      <c r="D342" s="18" t="s">
        <v>721</v>
      </c>
      <c r="E342" s="18" t="s">
        <v>722</v>
      </c>
      <c r="F342" s="18" t="s">
        <v>789</v>
      </c>
      <c r="G342" s="18" t="s">
        <v>891</v>
      </c>
      <c r="H342" s="17">
        <v>1538.1522399999999</v>
      </c>
      <c r="I342" s="18" t="s">
        <v>169</v>
      </c>
      <c r="J342" s="17">
        <v>1786</v>
      </c>
      <c r="K342" s="18" t="s">
        <v>201</v>
      </c>
      <c r="L342" s="17">
        <v>106.4</v>
      </c>
      <c r="M342" s="17">
        <v>3.93</v>
      </c>
      <c r="N342" s="17">
        <v>418.15199999999999</v>
      </c>
    </row>
    <row r="343" spans="2:14" hidden="1" x14ac:dyDescent="0.25">
      <c r="B343" s="18" t="s">
        <v>105</v>
      </c>
      <c r="C343" s="18" t="s">
        <v>839</v>
      </c>
      <c r="D343" s="18" t="s">
        <v>721</v>
      </c>
      <c r="E343" s="18" t="s">
        <v>722</v>
      </c>
      <c r="F343" s="18" t="s">
        <v>789</v>
      </c>
      <c r="G343" s="18" t="s">
        <v>891</v>
      </c>
      <c r="H343" s="17">
        <v>303.82040000000001</v>
      </c>
      <c r="I343" s="18" t="s">
        <v>169</v>
      </c>
      <c r="J343" s="17">
        <v>17527</v>
      </c>
      <c r="K343" s="18" t="s">
        <v>499</v>
      </c>
      <c r="L343" s="17">
        <v>20</v>
      </c>
      <c r="M343" s="17">
        <v>1.91</v>
      </c>
      <c r="N343" s="17">
        <v>38.200000000000003</v>
      </c>
    </row>
    <row r="344" spans="2:14" hidden="1" x14ac:dyDescent="0.25">
      <c r="B344" s="18" t="s">
        <v>105</v>
      </c>
      <c r="C344" s="18" t="s">
        <v>839</v>
      </c>
      <c r="D344" s="18" t="s">
        <v>721</v>
      </c>
      <c r="E344" s="18" t="s">
        <v>722</v>
      </c>
      <c r="F344" s="18" t="s">
        <v>789</v>
      </c>
      <c r="G344" s="18" t="s">
        <v>891</v>
      </c>
      <c r="H344" s="17">
        <v>303.82040000000001</v>
      </c>
      <c r="I344" s="18" t="s">
        <v>169</v>
      </c>
      <c r="J344" s="17">
        <v>2187</v>
      </c>
      <c r="K344" s="18" t="s">
        <v>504</v>
      </c>
      <c r="L344" s="17">
        <v>24</v>
      </c>
      <c r="M344" s="17">
        <v>0.56000000000000005</v>
      </c>
      <c r="N344" s="17">
        <v>15.590400000000001</v>
      </c>
    </row>
    <row r="345" spans="2:14" hidden="1" x14ac:dyDescent="0.25">
      <c r="B345" s="18" t="s">
        <v>105</v>
      </c>
      <c r="C345" s="18" t="s">
        <v>839</v>
      </c>
      <c r="D345" s="18" t="s">
        <v>721</v>
      </c>
      <c r="E345" s="18" t="s">
        <v>722</v>
      </c>
      <c r="F345" s="18" t="s">
        <v>789</v>
      </c>
      <c r="G345" s="18" t="s">
        <v>891</v>
      </c>
      <c r="H345" s="17">
        <v>303.82040000000001</v>
      </c>
      <c r="I345" s="18" t="s">
        <v>169</v>
      </c>
      <c r="J345" s="17">
        <v>22438</v>
      </c>
      <c r="K345" s="18" t="s">
        <v>501</v>
      </c>
      <c r="L345" s="17">
        <v>8</v>
      </c>
      <c r="M345" s="17">
        <v>2.08</v>
      </c>
      <c r="N345" s="17">
        <v>19.302399999999999</v>
      </c>
    </row>
    <row r="346" spans="2:14" hidden="1" x14ac:dyDescent="0.25">
      <c r="B346" s="18" t="s">
        <v>105</v>
      </c>
      <c r="C346" s="18" t="s">
        <v>839</v>
      </c>
      <c r="D346" s="18" t="s">
        <v>721</v>
      </c>
      <c r="E346" s="18" t="s">
        <v>722</v>
      </c>
      <c r="F346" s="18" t="s">
        <v>789</v>
      </c>
      <c r="G346" s="18" t="s">
        <v>891</v>
      </c>
      <c r="H346" s="17">
        <v>303.82040000000001</v>
      </c>
      <c r="I346" s="18" t="s">
        <v>169</v>
      </c>
      <c r="J346" s="17">
        <v>22945</v>
      </c>
      <c r="K346" s="18" t="s">
        <v>498</v>
      </c>
      <c r="L346" s="17">
        <v>25</v>
      </c>
      <c r="M346" s="17">
        <v>0.99</v>
      </c>
      <c r="N346" s="17">
        <v>24.75</v>
      </c>
    </row>
    <row r="347" spans="2:14" hidden="1" x14ac:dyDescent="0.25">
      <c r="B347" s="18" t="s">
        <v>105</v>
      </c>
      <c r="C347" s="18" t="s">
        <v>839</v>
      </c>
      <c r="D347" s="18" t="s">
        <v>721</v>
      </c>
      <c r="E347" s="18" t="s">
        <v>722</v>
      </c>
      <c r="F347" s="18" t="s">
        <v>789</v>
      </c>
      <c r="G347" s="18" t="s">
        <v>891</v>
      </c>
      <c r="H347" s="17">
        <v>303.82040000000001</v>
      </c>
      <c r="I347" s="18" t="s">
        <v>169</v>
      </c>
      <c r="J347" s="17">
        <v>1381</v>
      </c>
      <c r="K347" s="18" t="s">
        <v>505</v>
      </c>
      <c r="L347" s="17">
        <v>24</v>
      </c>
      <c r="M347" s="17">
        <v>0.56000000000000005</v>
      </c>
      <c r="N347" s="17">
        <v>15.590400000000001</v>
      </c>
    </row>
    <row r="348" spans="2:14" hidden="1" x14ac:dyDescent="0.25">
      <c r="B348" s="18" t="s">
        <v>105</v>
      </c>
      <c r="C348" s="18" t="s">
        <v>839</v>
      </c>
      <c r="D348" s="18" t="s">
        <v>721</v>
      </c>
      <c r="E348" s="18" t="s">
        <v>722</v>
      </c>
      <c r="F348" s="18" t="s">
        <v>789</v>
      </c>
      <c r="G348" s="18" t="s">
        <v>891</v>
      </c>
      <c r="H348" s="17">
        <v>303.82040000000001</v>
      </c>
      <c r="I348" s="18" t="s">
        <v>169</v>
      </c>
      <c r="J348" s="17">
        <v>23240</v>
      </c>
      <c r="K348" s="18" t="s">
        <v>462</v>
      </c>
      <c r="L348" s="17">
        <v>12</v>
      </c>
      <c r="M348" s="17">
        <v>0.17</v>
      </c>
      <c r="N348" s="17">
        <v>2.3664000000000001</v>
      </c>
    </row>
    <row r="349" spans="2:14" hidden="1" x14ac:dyDescent="0.25">
      <c r="B349" s="18" t="s">
        <v>105</v>
      </c>
      <c r="C349" s="18" t="s">
        <v>839</v>
      </c>
      <c r="D349" s="18" t="s">
        <v>721</v>
      </c>
      <c r="E349" s="18" t="s">
        <v>722</v>
      </c>
      <c r="F349" s="18" t="s">
        <v>789</v>
      </c>
      <c r="G349" s="18" t="s">
        <v>891</v>
      </c>
      <c r="H349" s="17">
        <v>303.82040000000001</v>
      </c>
      <c r="I349" s="18" t="s">
        <v>169</v>
      </c>
      <c r="J349" s="17">
        <v>7584</v>
      </c>
      <c r="K349" s="18" t="s">
        <v>502</v>
      </c>
      <c r="L349" s="17">
        <v>400</v>
      </c>
      <c r="M349" s="17">
        <v>0.11</v>
      </c>
      <c r="N349" s="17">
        <v>44</v>
      </c>
    </row>
    <row r="350" spans="2:14" hidden="1" x14ac:dyDescent="0.25">
      <c r="B350" s="18" t="s">
        <v>105</v>
      </c>
      <c r="C350" s="18" t="s">
        <v>839</v>
      </c>
      <c r="D350" s="18" t="s">
        <v>721</v>
      </c>
      <c r="E350" s="18" t="s">
        <v>722</v>
      </c>
      <c r="F350" s="18" t="s">
        <v>789</v>
      </c>
      <c r="G350" s="18" t="s">
        <v>891</v>
      </c>
      <c r="H350" s="17">
        <v>303.82040000000001</v>
      </c>
      <c r="I350" s="18" t="s">
        <v>169</v>
      </c>
      <c r="J350" s="17">
        <v>20034</v>
      </c>
      <c r="K350" s="18" t="s">
        <v>224</v>
      </c>
      <c r="L350" s="17">
        <v>24</v>
      </c>
      <c r="M350" s="17">
        <v>1.27</v>
      </c>
      <c r="N350" s="17">
        <v>30.48</v>
      </c>
    </row>
    <row r="351" spans="2:14" hidden="1" x14ac:dyDescent="0.25">
      <c r="B351" s="18" t="s">
        <v>105</v>
      </c>
      <c r="C351" s="18" t="s">
        <v>839</v>
      </c>
      <c r="D351" s="18" t="s">
        <v>721</v>
      </c>
      <c r="E351" s="18" t="s">
        <v>722</v>
      </c>
      <c r="F351" s="18" t="s">
        <v>789</v>
      </c>
      <c r="G351" s="18" t="s">
        <v>891</v>
      </c>
      <c r="H351" s="17">
        <v>303.82040000000001</v>
      </c>
      <c r="I351" s="18" t="s">
        <v>169</v>
      </c>
      <c r="J351" s="17">
        <v>1293</v>
      </c>
      <c r="K351" s="18" t="s">
        <v>320</v>
      </c>
      <c r="L351" s="17">
        <v>48</v>
      </c>
      <c r="M351" s="17">
        <v>1.1200000000000001</v>
      </c>
      <c r="N351" s="17">
        <v>62.361600000000003</v>
      </c>
    </row>
    <row r="352" spans="2:14" hidden="1" x14ac:dyDescent="0.25">
      <c r="B352" s="18" t="s">
        <v>105</v>
      </c>
      <c r="C352" s="18" t="s">
        <v>839</v>
      </c>
      <c r="D352" s="18" t="s">
        <v>721</v>
      </c>
      <c r="E352" s="18" t="s">
        <v>722</v>
      </c>
      <c r="F352" s="18" t="s">
        <v>789</v>
      </c>
      <c r="G352" s="18" t="s">
        <v>891</v>
      </c>
      <c r="H352" s="17">
        <v>303.82040000000001</v>
      </c>
      <c r="I352" s="18" t="s">
        <v>169</v>
      </c>
      <c r="J352" s="17">
        <v>6074</v>
      </c>
      <c r="K352" s="18" t="s">
        <v>500</v>
      </c>
      <c r="L352" s="17">
        <v>12</v>
      </c>
      <c r="M352" s="17">
        <v>1.83</v>
      </c>
      <c r="N352" s="17">
        <v>25.473600000000001</v>
      </c>
    </row>
    <row r="353" spans="2:14" hidden="1" x14ac:dyDescent="0.25">
      <c r="B353" s="18" t="s">
        <v>105</v>
      </c>
      <c r="C353" s="18" t="s">
        <v>839</v>
      </c>
      <c r="D353" s="18" t="s">
        <v>721</v>
      </c>
      <c r="E353" s="18" t="s">
        <v>722</v>
      </c>
      <c r="F353" s="18" t="s">
        <v>789</v>
      </c>
      <c r="G353" s="18" t="s">
        <v>891</v>
      </c>
      <c r="H353" s="17">
        <v>303.82040000000001</v>
      </c>
      <c r="I353" s="18" t="s">
        <v>169</v>
      </c>
      <c r="J353" s="17">
        <v>1383</v>
      </c>
      <c r="K353" s="18" t="s">
        <v>228</v>
      </c>
      <c r="L353" s="17">
        <v>20</v>
      </c>
      <c r="M353" s="17">
        <v>0.34</v>
      </c>
      <c r="N353" s="17">
        <v>7.8879999999999999</v>
      </c>
    </row>
    <row r="354" spans="2:14" hidden="1" x14ac:dyDescent="0.25">
      <c r="B354" s="18" t="s">
        <v>105</v>
      </c>
      <c r="C354" s="18" t="s">
        <v>839</v>
      </c>
      <c r="D354" s="18" t="s">
        <v>721</v>
      </c>
      <c r="E354" s="18" t="s">
        <v>722</v>
      </c>
      <c r="F354" s="18" t="s">
        <v>789</v>
      </c>
      <c r="G354" s="18" t="s">
        <v>891</v>
      </c>
      <c r="H354" s="17">
        <v>303.82040000000001</v>
      </c>
      <c r="I354" s="18" t="s">
        <v>169</v>
      </c>
      <c r="J354" s="17">
        <v>5600</v>
      </c>
      <c r="K354" s="18" t="s">
        <v>503</v>
      </c>
      <c r="L354" s="17">
        <v>24</v>
      </c>
      <c r="M354" s="17">
        <v>0.64</v>
      </c>
      <c r="N354" s="17">
        <v>17.817599999999999</v>
      </c>
    </row>
    <row r="355" spans="2:14" hidden="1" x14ac:dyDescent="0.25">
      <c r="B355" s="18" t="s">
        <v>102</v>
      </c>
      <c r="C355" s="18" t="s">
        <v>840</v>
      </c>
      <c r="D355" s="18" t="s">
        <v>721</v>
      </c>
      <c r="E355" s="18" t="s">
        <v>722</v>
      </c>
      <c r="F355" s="18" t="s">
        <v>789</v>
      </c>
      <c r="G355" s="18" t="s">
        <v>891</v>
      </c>
      <c r="H355" s="17">
        <v>1089.0668000000001</v>
      </c>
      <c r="I355" s="18" t="s">
        <v>169</v>
      </c>
      <c r="J355" s="17">
        <v>5149</v>
      </c>
      <c r="K355" s="18" t="s">
        <v>189</v>
      </c>
      <c r="L355" s="17">
        <v>31.4</v>
      </c>
      <c r="M355" s="17">
        <v>3.34</v>
      </c>
      <c r="N355" s="17">
        <v>104.876</v>
      </c>
    </row>
    <row r="356" spans="2:14" hidden="1" x14ac:dyDescent="0.25">
      <c r="B356" s="18" t="s">
        <v>102</v>
      </c>
      <c r="C356" s="18" t="s">
        <v>840</v>
      </c>
      <c r="D356" s="18" t="s">
        <v>721</v>
      </c>
      <c r="E356" s="18" t="s">
        <v>722</v>
      </c>
      <c r="F356" s="18" t="s">
        <v>789</v>
      </c>
      <c r="G356" s="18" t="s">
        <v>891</v>
      </c>
      <c r="H356" s="17">
        <v>1089.0668000000001</v>
      </c>
      <c r="I356" s="18" t="s">
        <v>169</v>
      </c>
      <c r="J356" s="17">
        <v>1973</v>
      </c>
      <c r="K356" s="18" t="s">
        <v>196</v>
      </c>
      <c r="L356" s="17">
        <v>38.4</v>
      </c>
      <c r="M356" s="17">
        <v>4.96</v>
      </c>
      <c r="N356" s="17">
        <v>190.464</v>
      </c>
    </row>
    <row r="357" spans="2:14" hidden="1" x14ac:dyDescent="0.25">
      <c r="B357" s="18" t="s">
        <v>102</v>
      </c>
      <c r="C357" s="18" t="s">
        <v>840</v>
      </c>
      <c r="D357" s="18" t="s">
        <v>721</v>
      </c>
      <c r="E357" s="18" t="s">
        <v>722</v>
      </c>
      <c r="F357" s="18" t="s">
        <v>789</v>
      </c>
      <c r="G357" s="18" t="s">
        <v>891</v>
      </c>
      <c r="H357" s="17">
        <v>1089.0668000000001</v>
      </c>
      <c r="I357" s="18" t="s">
        <v>169</v>
      </c>
      <c r="J357" s="17">
        <v>1850</v>
      </c>
      <c r="K357" s="18" t="s">
        <v>195</v>
      </c>
      <c r="L357" s="17">
        <v>13.2</v>
      </c>
      <c r="M357" s="17">
        <v>4.5999999999999996</v>
      </c>
      <c r="N357" s="17">
        <v>60.72</v>
      </c>
    </row>
    <row r="358" spans="2:14" hidden="1" x14ac:dyDescent="0.25">
      <c r="B358" s="18" t="s">
        <v>102</v>
      </c>
      <c r="C358" s="18" t="s">
        <v>840</v>
      </c>
      <c r="D358" s="18" t="s">
        <v>721</v>
      </c>
      <c r="E358" s="18" t="s">
        <v>722</v>
      </c>
      <c r="F358" s="18" t="s">
        <v>789</v>
      </c>
      <c r="G358" s="18" t="s">
        <v>891</v>
      </c>
      <c r="H358" s="17">
        <v>1089.0668000000001</v>
      </c>
      <c r="I358" s="18" t="s">
        <v>169</v>
      </c>
      <c r="J358" s="17">
        <v>1851</v>
      </c>
      <c r="K358" s="18" t="s">
        <v>386</v>
      </c>
      <c r="L358" s="17">
        <v>8</v>
      </c>
      <c r="M358" s="17">
        <v>4.5999999999999996</v>
      </c>
      <c r="N358" s="17">
        <v>36.799999999999997</v>
      </c>
    </row>
    <row r="359" spans="2:14" hidden="1" x14ac:dyDescent="0.25">
      <c r="B359" s="18" t="s">
        <v>102</v>
      </c>
      <c r="C359" s="18" t="s">
        <v>840</v>
      </c>
      <c r="D359" s="18" t="s">
        <v>721</v>
      </c>
      <c r="E359" s="18" t="s">
        <v>722</v>
      </c>
      <c r="F359" s="18" t="s">
        <v>789</v>
      </c>
      <c r="G359" s="18" t="s">
        <v>891</v>
      </c>
      <c r="H359" s="17">
        <v>1089.0668000000001</v>
      </c>
      <c r="I359" s="18" t="s">
        <v>169</v>
      </c>
      <c r="J359" s="17">
        <v>1987</v>
      </c>
      <c r="K359" s="18" t="s">
        <v>193</v>
      </c>
      <c r="L359" s="17">
        <v>24</v>
      </c>
      <c r="M359" s="17">
        <v>3.61</v>
      </c>
      <c r="N359" s="17">
        <v>86.64</v>
      </c>
    </row>
    <row r="360" spans="2:14" hidden="1" x14ac:dyDescent="0.25">
      <c r="B360" s="18" t="s">
        <v>102</v>
      </c>
      <c r="C360" s="18" t="s">
        <v>840</v>
      </c>
      <c r="D360" s="18" t="s">
        <v>721</v>
      </c>
      <c r="E360" s="18" t="s">
        <v>722</v>
      </c>
      <c r="F360" s="18" t="s">
        <v>789</v>
      </c>
      <c r="G360" s="18" t="s">
        <v>891</v>
      </c>
      <c r="H360" s="17">
        <v>1089.0668000000001</v>
      </c>
      <c r="I360" s="18" t="s">
        <v>169</v>
      </c>
      <c r="J360" s="17">
        <v>1937</v>
      </c>
      <c r="K360" s="18" t="s">
        <v>257</v>
      </c>
      <c r="L360" s="17">
        <v>10</v>
      </c>
      <c r="M360" s="17">
        <v>5.57</v>
      </c>
      <c r="N360" s="17">
        <v>55.7</v>
      </c>
    </row>
    <row r="361" spans="2:14" hidden="1" x14ac:dyDescent="0.25">
      <c r="B361" s="18" t="s">
        <v>102</v>
      </c>
      <c r="C361" s="18" t="s">
        <v>840</v>
      </c>
      <c r="D361" s="18" t="s">
        <v>721</v>
      </c>
      <c r="E361" s="18" t="s">
        <v>722</v>
      </c>
      <c r="F361" s="18" t="s">
        <v>789</v>
      </c>
      <c r="G361" s="18" t="s">
        <v>891</v>
      </c>
      <c r="H361" s="17">
        <v>1089.0668000000001</v>
      </c>
      <c r="I361" s="18" t="s">
        <v>169</v>
      </c>
      <c r="J361" s="17">
        <v>1910</v>
      </c>
      <c r="K361" s="18" t="s">
        <v>197</v>
      </c>
      <c r="L361" s="17">
        <v>3.2</v>
      </c>
      <c r="M361" s="17">
        <v>5.55</v>
      </c>
      <c r="N361" s="17">
        <v>20.601600000000001</v>
      </c>
    </row>
    <row r="362" spans="2:14" hidden="1" x14ac:dyDescent="0.25">
      <c r="B362" s="18" t="s">
        <v>102</v>
      </c>
      <c r="C362" s="18" t="s">
        <v>840</v>
      </c>
      <c r="D362" s="18" t="s">
        <v>721</v>
      </c>
      <c r="E362" s="18" t="s">
        <v>722</v>
      </c>
      <c r="F362" s="18" t="s">
        <v>789</v>
      </c>
      <c r="G362" s="18" t="s">
        <v>891</v>
      </c>
      <c r="H362" s="17">
        <v>1089.0668000000001</v>
      </c>
      <c r="I362" s="18" t="s">
        <v>169</v>
      </c>
      <c r="J362" s="17">
        <v>5148</v>
      </c>
      <c r="K362" s="18" t="s">
        <v>190</v>
      </c>
      <c r="L362" s="17">
        <v>25.8</v>
      </c>
      <c r="M362" s="17">
        <v>2.44</v>
      </c>
      <c r="N362" s="17">
        <v>62.951999999999998</v>
      </c>
    </row>
    <row r="363" spans="2:14" hidden="1" x14ac:dyDescent="0.25">
      <c r="B363" s="18" t="s">
        <v>102</v>
      </c>
      <c r="C363" s="18" t="s">
        <v>840</v>
      </c>
      <c r="D363" s="18" t="s">
        <v>721</v>
      </c>
      <c r="E363" s="18" t="s">
        <v>722</v>
      </c>
      <c r="F363" s="18" t="s">
        <v>789</v>
      </c>
      <c r="G363" s="18" t="s">
        <v>891</v>
      </c>
      <c r="H363" s="17">
        <v>1089.0668000000001</v>
      </c>
      <c r="I363" s="18" t="s">
        <v>169</v>
      </c>
      <c r="J363" s="17">
        <v>1852</v>
      </c>
      <c r="K363" s="18" t="s">
        <v>187</v>
      </c>
      <c r="L363" s="17">
        <v>84.8</v>
      </c>
      <c r="M363" s="17">
        <v>3.89</v>
      </c>
      <c r="N363" s="17">
        <v>329.87200000000001</v>
      </c>
    </row>
    <row r="364" spans="2:14" hidden="1" x14ac:dyDescent="0.25">
      <c r="B364" s="18" t="s">
        <v>102</v>
      </c>
      <c r="C364" s="18" t="s">
        <v>840</v>
      </c>
      <c r="D364" s="18" t="s">
        <v>721</v>
      </c>
      <c r="E364" s="18" t="s">
        <v>722</v>
      </c>
      <c r="F364" s="18" t="s">
        <v>789</v>
      </c>
      <c r="G364" s="18" t="s">
        <v>891</v>
      </c>
      <c r="H364" s="17">
        <v>1089.0668000000001</v>
      </c>
      <c r="I364" s="18" t="s">
        <v>169</v>
      </c>
      <c r="J364" s="17">
        <v>1906</v>
      </c>
      <c r="K364" s="18" t="s">
        <v>198</v>
      </c>
      <c r="L364" s="17">
        <v>5</v>
      </c>
      <c r="M364" s="17">
        <v>6.07</v>
      </c>
      <c r="N364" s="17">
        <v>35.206000000000003</v>
      </c>
    </row>
    <row r="365" spans="2:14" hidden="1" x14ac:dyDescent="0.25">
      <c r="B365" s="18" t="s">
        <v>102</v>
      </c>
      <c r="C365" s="18" t="s">
        <v>840</v>
      </c>
      <c r="D365" s="18" t="s">
        <v>721</v>
      </c>
      <c r="E365" s="18" t="s">
        <v>722</v>
      </c>
      <c r="F365" s="18" t="s">
        <v>789</v>
      </c>
      <c r="G365" s="18" t="s">
        <v>891</v>
      </c>
      <c r="H365" s="17">
        <v>1089.0668000000001</v>
      </c>
      <c r="I365" s="18" t="s">
        <v>169</v>
      </c>
      <c r="J365" s="17">
        <v>2025</v>
      </c>
      <c r="K365" s="18" t="s">
        <v>392</v>
      </c>
      <c r="L365" s="17">
        <v>43.2</v>
      </c>
      <c r="M365" s="17">
        <v>2.1</v>
      </c>
      <c r="N365" s="17">
        <v>105.23520000000001</v>
      </c>
    </row>
    <row r="366" spans="2:14" hidden="1" x14ac:dyDescent="0.25">
      <c r="B366" s="18" t="s">
        <v>841</v>
      </c>
      <c r="C366" s="18" t="s">
        <v>842</v>
      </c>
      <c r="D366" s="18" t="s">
        <v>721</v>
      </c>
      <c r="E366" s="18" t="s">
        <v>722</v>
      </c>
      <c r="F366" s="18" t="s">
        <v>789</v>
      </c>
      <c r="G366" s="18" t="s">
        <v>889</v>
      </c>
      <c r="H366" s="17">
        <v>824.4</v>
      </c>
      <c r="I366" s="18" t="s">
        <v>169</v>
      </c>
      <c r="J366" s="17">
        <v>2227</v>
      </c>
      <c r="K366" s="18" t="s">
        <v>389</v>
      </c>
      <c r="L366" s="17">
        <v>360</v>
      </c>
      <c r="M366" s="17">
        <v>2.29</v>
      </c>
      <c r="N366" s="17">
        <v>824.4</v>
      </c>
    </row>
    <row r="367" spans="2:14" hidden="1" x14ac:dyDescent="0.25">
      <c r="B367" s="18" t="s">
        <v>843</v>
      </c>
      <c r="C367" s="18" t="s">
        <v>844</v>
      </c>
      <c r="D367" s="18" t="s">
        <v>721</v>
      </c>
      <c r="E367" s="18" t="s">
        <v>722</v>
      </c>
      <c r="F367" s="18" t="s">
        <v>789</v>
      </c>
      <c r="G367" s="18" t="s">
        <v>889</v>
      </c>
      <c r="H367" s="17">
        <v>780.096</v>
      </c>
      <c r="I367" s="18" t="s">
        <v>169</v>
      </c>
      <c r="J367" s="17">
        <v>5149</v>
      </c>
      <c r="K367" s="18" t="s">
        <v>189</v>
      </c>
      <c r="L367" s="17">
        <v>21.4</v>
      </c>
      <c r="M367" s="17">
        <v>3.34</v>
      </c>
      <c r="N367" s="17">
        <v>71.475999999999999</v>
      </c>
    </row>
    <row r="368" spans="2:14" hidden="1" x14ac:dyDescent="0.25">
      <c r="B368" s="18" t="s">
        <v>843</v>
      </c>
      <c r="C368" s="18" t="s">
        <v>844</v>
      </c>
      <c r="D368" s="18" t="s">
        <v>721</v>
      </c>
      <c r="E368" s="18" t="s">
        <v>722</v>
      </c>
      <c r="F368" s="18" t="s">
        <v>789</v>
      </c>
      <c r="G368" s="18" t="s">
        <v>889</v>
      </c>
      <c r="H368" s="17">
        <v>780.096</v>
      </c>
      <c r="I368" s="18" t="s">
        <v>169</v>
      </c>
      <c r="J368" s="17">
        <v>1973</v>
      </c>
      <c r="K368" s="18" t="s">
        <v>196</v>
      </c>
      <c r="L368" s="17">
        <v>25.8</v>
      </c>
      <c r="M368" s="17">
        <v>4.96</v>
      </c>
      <c r="N368" s="17">
        <v>127.968</v>
      </c>
    </row>
    <row r="369" spans="2:14" hidden="1" x14ac:dyDescent="0.25">
      <c r="B369" s="18" t="s">
        <v>843</v>
      </c>
      <c r="C369" s="18" t="s">
        <v>844</v>
      </c>
      <c r="D369" s="18" t="s">
        <v>721</v>
      </c>
      <c r="E369" s="18" t="s">
        <v>722</v>
      </c>
      <c r="F369" s="18" t="s">
        <v>789</v>
      </c>
      <c r="G369" s="18" t="s">
        <v>889</v>
      </c>
      <c r="H369" s="17">
        <v>780.096</v>
      </c>
      <c r="I369" s="18" t="s">
        <v>169</v>
      </c>
      <c r="J369" s="17">
        <v>1987</v>
      </c>
      <c r="K369" s="18" t="s">
        <v>193</v>
      </c>
      <c r="L369" s="17">
        <v>20.399999999999999</v>
      </c>
      <c r="M369" s="17">
        <v>3.66</v>
      </c>
      <c r="N369" s="17">
        <v>74.664000000000001</v>
      </c>
    </row>
    <row r="370" spans="2:14" hidden="1" x14ac:dyDescent="0.25">
      <c r="B370" s="18" t="s">
        <v>843</v>
      </c>
      <c r="C370" s="18" t="s">
        <v>844</v>
      </c>
      <c r="D370" s="18" t="s">
        <v>721</v>
      </c>
      <c r="E370" s="18" t="s">
        <v>722</v>
      </c>
      <c r="F370" s="18" t="s">
        <v>789</v>
      </c>
      <c r="G370" s="18" t="s">
        <v>889</v>
      </c>
      <c r="H370" s="17">
        <v>780.096</v>
      </c>
      <c r="I370" s="18" t="s">
        <v>169</v>
      </c>
      <c r="J370" s="17">
        <v>1947</v>
      </c>
      <c r="K370" s="18" t="s">
        <v>191</v>
      </c>
      <c r="L370" s="17">
        <v>25.2</v>
      </c>
      <c r="M370" s="17">
        <v>1.49</v>
      </c>
      <c r="N370" s="17">
        <v>37.548000000000002</v>
      </c>
    </row>
    <row r="371" spans="2:14" hidden="1" x14ac:dyDescent="0.25">
      <c r="B371" s="18" t="s">
        <v>843</v>
      </c>
      <c r="C371" s="18" t="s">
        <v>844</v>
      </c>
      <c r="D371" s="18" t="s">
        <v>721</v>
      </c>
      <c r="E371" s="18" t="s">
        <v>722</v>
      </c>
      <c r="F371" s="18" t="s">
        <v>789</v>
      </c>
      <c r="G371" s="18" t="s">
        <v>889</v>
      </c>
      <c r="H371" s="17">
        <v>780.096</v>
      </c>
      <c r="I371" s="18" t="s">
        <v>169</v>
      </c>
      <c r="J371" s="17">
        <v>3754</v>
      </c>
      <c r="K371" s="18" t="s">
        <v>210</v>
      </c>
      <c r="L371" s="17">
        <v>30</v>
      </c>
      <c r="M371" s="17">
        <v>2.0699999999999998</v>
      </c>
      <c r="N371" s="17">
        <v>62.1</v>
      </c>
    </row>
    <row r="372" spans="2:14" hidden="1" x14ac:dyDescent="0.25">
      <c r="B372" s="18" t="s">
        <v>843</v>
      </c>
      <c r="C372" s="18" t="s">
        <v>844</v>
      </c>
      <c r="D372" s="18" t="s">
        <v>721</v>
      </c>
      <c r="E372" s="18" t="s">
        <v>722</v>
      </c>
      <c r="F372" s="18" t="s">
        <v>789</v>
      </c>
      <c r="G372" s="18" t="s">
        <v>889</v>
      </c>
      <c r="H372" s="17">
        <v>780.096</v>
      </c>
      <c r="I372" s="18" t="s">
        <v>169</v>
      </c>
      <c r="J372" s="17">
        <v>1887</v>
      </c>
      <c r="K372" s="18" t="s">
        <v>192</v>
      </c>
      <c r="L372" s="17">
        <v>14.4</v>
      </c>
      <c r="M372" s="17">
        <v>1.59</v>
      </c>
      <c r="N372" s="17">
        <v>22.896000000000001</v>
      </c>
    </row>
    <row r="373" spans="2:14" hidden="1" x14ac:dyDescent="0.25">
      <c r="B373" s="18" t="s">
        <v>843</v>
      </c>
      <c r="C373" s="18" t="s">
        <v>844</v>
      </c>
      <c r="D373" s="18" t="s">
        <v>721</v>
      </c>
      <c r="E373" s="18" t="s">
        <v>722</v>
      </c>
      <c r="F373" s="18" t="s">
        <v>789</v>
      </c>
      <c r="G373" s="18" t="s">
        <v>889</v>
      </c>
      <c r="H373" s="17">
        <v>780.096</v>
      </c>
      <c r="I373" s="18" t="s">
        <v>169</v>
      </c>
      <c r="J373" s="17">
        <v>22049</v>
      </c>
      <c r="K373" s="18" t="s">
        <v>211</v>
      </c>
      <c r="L373" s="17">
        <v>48</v>
      </c>
      <c r="M373" s="17">
        <v>2.04</v>
      </c>
      <c r="N373" s="17">
        <v>97.92</v>
      </c>
    </row>
    <row r="374" spans="2:14" hidden="1" x14ac:dyDescent="0.25">
      <c r="B374" s="18" t="s">
        <v>843</v>
      </c>
      <c r="C374" s="18" t="s">
        <v>844</v>
      </c>
      <c r="D374" s="18" t="s">
        <v>721</v>
      </c>
      <c r="E374" s="18" t="s">
        <v>722</v>
      </c>
      <c r="F374" s="18" t="s">
        <v>789</v>
      </c>
      <c r="G374" s="18" t="s">
        <v>889</v>
      </c>
      <c r="H374" s="17">
        <v>780.096</v>
      </c>
      <c r="I374" s="18" t="s">
        <v>169</v>
      </c>
      <c r="J374" s="17">
        <v>5148</v>
      </c>
      <c r="K374" s="18" t="s">
        <v>190</v>
      </c>
      <c r="L374" s="17">
        <v>21</v>
      </c>
      <c r="M374" s="17">
        <v>2.39</v>
      </c>
      <c r="N374" s="17">
        <v>50.19</v>
      </c>
    </row>
    <row r="375" spans="2:14" hidden="1" x14ac:dyDescent="0.25">
      <c r="B375" s="18" t="s">
        <v>843</v>
      </c>
      <c r="C375" s="18" t="s">
        <v>844</v>
      </c>
      <c r="D375" s="18" t="s">
        <v>721</v>
      </c>
      <c r="E375" s="18" t="s">
        <v>722</v>
      </c>
      <c r="F375" s="18" t="s">
        <v>789</v>
      </c>
      <c r="G375" s="18" t="s">
        <v>889</v>
      </c>
      <c r="H375" s="17">
        <v>780.096</v>
      </c>
      <c r="I375" s="18" t="s">
        <v>169</v>
      </c>
      <c r="J375" s="17">
        <v>1852</v>
      </c>
      <c r="K375" s="18" t="s">
        <v>187</v>
      </c>
      <c r="L375" s="17">
        <v>23</v>
      </c>
      <c r="M375" s="17">
        <v>3.89</v>
      </c>
      <c r="N375" s="17">
        <v>89.47</v>
      </c>
    </row>
    <row r="376" spans="2:14" hidden="1" x14ac:dyDescent="0.25">
      <c r="B376" s="18" t="s">
        <v>843</v>
      </c>
      <c r="C376" s="18" t="s">
        <v>844</v>
      </c>
      <c r="D376" s="18" t="s">
        <v>721</v>
      </c>
      <c r="E376" s="18" t="s">
        <v>722</v>
      </c>
      <c r="F376" s="18" t="s">
        <v>789</v>
      </c>
      <c r="G376" s="18" t="s">
        <v>889</v>
      </c>
      <c r="H376" s="17">
        <v>780.096</v>
      </c>
      <c r="I376" s="18" t="s">
        <v>169</v>
      </c>
      <c r="J376" s="17">
        <v>1986</v>
      </c>
      <c r="K376" s="18" t="s">
        <v>299</v>
      </c>
      <c r="L376" s="17">
        <v>23.6</v>
      </c>
      <c r="M376" s="17">
        <v>0.74</v>
      </c>
      <c r="N376" s="17">
        <v>17.463999999999999</v>
      </c>
    </row>
    <row r="377" spans="2:14" hidden="1" x14ac:dyDescent="0.25">
      <c r="B377" s="18" t="s">
        <v>843</v>
      </c>
      <c r="C377" s="18" t="s">
        <v>844</v>
      </c>
      <c r="D377" s="18" t="s">
        <v>721</v>
      </c>
      <c r="E377" s="18" t="s">
        <v>722</v>
      </c>
      <c r="F377" s="18" t="s">
        <v>789</v>
      </c>
      <c r="G377" s="18" t="s">
        <v>889</v>
      </c>
      <c r="H377" s="17">
        <v>780.096</v>
      </c>
      <c r="I377" s="18" t="s">
        <v>169</v>
      </c>
      <c r="J377" s="17">
        <v>1781</v>
      </c>
      <c r="K377" s="18" t="s">
        <v>259</v>
      </c>
      <c r="L377" s="17">
        <v>47.2</v>
      </c>
      <c r="M377" s="17">
        <v>2</v>
      </c>
      <c r="N377" s="17">
        <v>94.4</v>
      </c>
    </row>
    <row r="378" spans="2:14" hidden="1" x14ac:dyDescent="0.25">
      <c r="B378" s="18" t="s">
        <v>843</v>
      </c>
      <c r="C378" s="18" t="s">
        <v>844</v>
      </c>
      <c r="D378" s="18" t="s">
        <v>721</v>
      </c>
      <c r="E378" s="18" t="s">
        <v>722</v>
      </c>
      <c r="F378" s="18" t="s">
        <v>789</v>
      </c>
      <c r="G378" s="18" t="s">
        <v>889</v>
      </c>
      <c r="H378" s="17">
        <v>780.096</v>
      </c>
      <c r="I378" s="18" t="s">
        <v>169</v>
      </c>
      <c r="J378" s="17">
        <v>10823</v>
      </c>
      <c r="K378" s="18" t="s">
        <v>260</v>
      </c>
      <c r="L378" s="17">
        <v>40</v>
      </c>
      <c r="M378" s="17">
        <v>0.85</v>
      </c>
      <c r="N378" s="17">
        <v>34</v>
      </c>
    </row>
    <row r="379" spans="2:14" hidden="1" x14ac:dyDescent="0.25">
      <c r="B379" s="18" t="s">
        <v>845</v>
      </c>
      <c r="C379" s="18" t="s">
        <v>846</v>
      </c>
      <c r="D379" s="18" t="s">
        <v>721</v>
      </c>
      <c r="E379" s="18" t="s">
        <v>722</v>
      </c>
      <c r="F379" s="18" t="s">
        <v>789</v>
      </c>
      <c r="G379" s="18" t="s">
        <v>889</v>
      </c>
      <c r="H379" s="17">
        <v>303.0224</v>
      </c>
      <c r="I379" s="18" t="s">
        <v>169</v>
      </c>
      <c r="J379" s="17">
        <v>6901</v>
      </c>
      <c r="K379" s="18" t="s">
        <v>584</v>
      </c>
      <c r="L379" s="17">
        <v>100</v>
      </c>
      <c r="M379" s="17">
        <v>1.27</v>
      </c>
      <c r="N379" s="17">
        <v>127</v>
      </c>
    </row>
    <row r="380" spans="2:14" hidden="1" x14ac:dyDescent="0.25">
      <c r="B380" s="18" t="s">
        <v>845</v>
      </c>
      <c r="C380" s="18" t="s">
        <v>846</v>
      </c>
      <c r="D380" s="18" t="s">
        <v>721</v>
      </c>
      <c r="E380" s="18" t="s">
        <v>722</v>
      </c>
      <c r="F380" s="18" t="s">
        <v>789</v>
      </c>
      <c r="G380" s="18" t="s">
        <v>889</v>
      </c>
      <c r="H380" s="17">
        <v>303.0224</v>
      </c>
      <c r="I380" s="18" t="s">
        <v>169</v>
      </c>
      <c r="J380" s="17">
        <v>21068</v>
      </c>
      <c r="K380" s="18" t="s">
        <v>586</v>
      </c>
      <c r="L380" s="17">
        <v>24</v>
      </c>
      <c r="M380" s="17">
        <v>1.71</v>
      </c>
      <c r="N380" s="17">
        <v>41.04</v>
      </c>
    </row>
    <row r="381" spans="2:14" hidden="1" x14ac:dyDescent="0.25">
      <c r="B381" s="18" t="s">
        <v>845</v>
      </c>
      <c r="C381" s="18" t="s">
        <v>846</v>
      </c>
      <c r="D381" s="18" t="s">
        <v>721</v>
      </c>
      <c r="E381" s="18" t="s">
        <v>722</v>
      </c>
      <c r="F381" s="18" t="s">
        <v>789</v>
      </c>
      <c r="G381" s="18" t="s">
        <v>889</v>
      </c>
      <c r="H381" s="17">
        <v>303.0224</v>
      </c>
      <c r="I381" s="18" t="s">
        <v>169</v>
      </c>
      <c r="J381" s="17">
        <v>20941</v>
      </c>
      <c r="K381" s="18" t="s">
        <v>585</v>
      </c>
      <c r="L381" s="17">
        <v>24</v>
      </c>
      <c r="M381" s="17">
        <v>1.63</v>
      </c>
      <c r="N381" s="17">
        <v>39.119999999999997</v>
      </c>
    </row>
    <row r="382" spans="2:14" hidden="1" x14ac:dyDescent="0.25">
      <c r="B382" s="18" t="s">
        <v>845</v>
      </c>
      <c r="C382" s="18" t="s">
        <v>846</v>
      </c>
      <c r="D382" s="18" t="s">
        <v>721</v>
      </c>
      <c r="E382" s="18" t="s">
        <v>722</v>
      </c>
      <c r="F382" s="18" t="s">
        <v>789</v>
      </c>
      <c r="G382" s="18" t="s">
        <v>889</v>
      </c>
      <c r="H382" s="17">
        <v>303.0224</v>
      </c>
      <c r="I382" s="18" t="s">
        <v>169</v>
      </c>
      <c r="J382" s="17">
        <v>8584</v>
      </c>
      <c r="K382" s="18" t="s">
        <v>588</v>
      </c>
      <c r="L382" s="17">
        <v>12</v>
      </c>
      <c r="M382" s="17">
        <v>1.23</v>
      </c>
      <c r="N382" s="17">
        <v>17.121600000000001</v>
      </c>
    </row>
    <row r="383" spans="2:14" hidden="1" x14ac:dyDescent="0.25">
      <c r="B383" s="18" t="s">
        <v>845</v>
      </c>
      <c r="C383" s="18" t="s">
        <v>846</v>
      </c>
      <c r="D383" s="18" t="s">
        <v>721</v>
      </c>
      <c r="E383" s="18" t="s">
        <v>722</v>
      </c>
      <c r="F383" s="18" t="s">
        <v>789</v>
      </c>
      <c r="G383" s="18" t="s">
        <v>889</v>
      </c>
      <c r="H383" s="17">
        <v>303.0224</v>
      </c>
      <c r="I383" s="18" t="s">
        <v>169</v>
      </c>
      <c r="J383" s="17">
        <v>3248</v>
      </c>
      <c r="K383" s="18" t="s">
        <v>587</v>
      </c>
      <c r="L383" s="17">
        <v>12</v>
      </c>
      <c r="M383" s="17">
        <v>1.23</v>
      </c>
      <c r="N383" s="17">
        <v>17.121600000000001</v>
      </c>
    </row>
    <row r="384" spans="2:14" hidden="1" x14ac:dyDescent="0.25">
      <c r="B384" s="18" t="s">
        <v>845</v>
      </c>
      <c r="C384" s="18" t="s">
        <v>846</v>
      </c>
      <c r="D384" s="18" t="s">
        <v>721</v>
      </c>
      <c r="E384" s="18" t="s">
        <v>722</v>
      </c>
      <c r="F384" s="18" t="s">
        <v>789</v>
      </c>
      <c r="G384" s="18" t="s">
        <v>889</v>
      </c>
      <c r="H384" s="17">
        <v>303.0224</v>
      </c>
      <c r="I384" s="18" t="s">
        <v>169</v>
      </c>
      <c r="J384" s="17">
        <v>10736</v>
      </c>
      <c r="K384" s="18" t="s">
        <v>583</v>
      </c>
      <c r="L384" s="17">
        <v>32</v>
      </c>
      <c r="M384" s="17">
        <v>1.66</v>
      </c>
      <c r="N384" s="17">
        <v>61.619199999999999</v>
      </c>
    </row>
    <row r="385" spans="2:14" hidden="1" x14ac:dyDescent="0.25">
      <c r="B385" s="18" t="s">
        <v>118</v>
      </c>
      <c r="C385" s="18" t="s">
        <v>847</v>
      </c>
      <c r="D385" s="18" t="s">
        <v>721</v>
      </c>
      <c r="E385" s="18" t="s">
        <v>722</v>
      </c>
      <c r="F385" s="18" t="s">
        <v>789</v>
      </c>
      <c r="G385" s="18" t="s">
        <v>891</v>
      </c>
      <c r="H385" s="17">
        <v>155.08199999999999</v>
      </c>
      <c r="I385" s="18" t="s">
        <v>169</v>
      </c>
      <c r="J385" s="17">
        <v>1</v>
      </c>
      <c r="K385" s="18" t="s">
        <v>595</v>
      </c>
      <c r="L385" s="17">
        <v>6.4</v>
      </c>
      <c r="M385" s="17">
        <v>0.21</v>
      </c>
      <c r="N385" s="17">
        <v>1.3440000000000001</v>
      </c>
    </row>
    <row r="386" spans="2:14" hidden="1" x14ac:dyDescent="0.25">
      <c r="B386" s="18" t="s">
        <v>118</v>
      </c>
      <c r="C386" s="18" t="s">
        <v>847</v>
      </c>
      <c r="D386" s="18" t="s">
        <v>721</v>
      </c>
      <c r="E386" s="18" t="s">
        <v>722</v>
      </c>
      <c r="F386" s="18" t="s">
        <v>789</v>
      </c>
      <c r="G386" s="18" t="s">
        <v>891</v>
      </c>
      <c r="H386" s="17">
        <v>155.08199999999999</v>
      </c>
      <c r="I386" s="18" t="s">
        <v>169</v>
      </c>
      <c r="J386" s="17">
        <v>9</v>
      </c>
      <c r="K386" s="18" t="s">
        <v>272</v>
      </c>
      <c r="L386" s="17">
        <v>19</v>
      </c>
      <c r="M386" s="17">
        <v>0.85</v>
      </c>
      <c r="N386" s="17">
        <v>16.149999999999999</v>
      </c>
    </row>
    <row r="387" spans="2:14" hidden="1" x14ac:dyDescent="0.25">
      <c r="B387" s="18" t="s">
        <v>118</v>
      </c>
      <c r="C387" s="18" t="s">
        <v>847</v>
      </c>
      <c r="D387" s="18" t="s">
        <v>721</v>
      </c>
      <c r="E387" s="18" t="s">
        <v>722</v>
      </c>
      <c r="F387" s="18" t="s">
        <v>789</v>
      </c>
      <c r="G387" s="18" t="s">
        <v>891</v>
      </c>
      <c r="H387" s="17">
        <v>155.08199999999999</v>
      </c>
      <c r="I387" s="18" t="s">
        <v>169</v>
      </c>
      <c r="J387" s="17">
        <v>4</v>
      </c>
      <c r="K387" s="18" t="s">
        <v>275</v>
      </c>
      <c r="L387" s="17">
        <v>10.199999999999999</v>
      </c>
      <c r="M387" s="17">
        <v>0.76</v>
      </c>
      <c r="N387" s="17">
        <v>7.7519999999999998</v>
      </c>
    </row>
    <row r="388" spans="2:14" hidden="1" x14ac:dyDescent="0.25">
      <c r="B388" s="18" t="s">
        <v>118</v>
      </c>
      <c r="C388" s="18" t="s">
        <v>847</v>
      </c>
      <c r="D388" s="18" t="s">
        <v>721</v>
      </c>
      <c r="E388" s="18" t="s">
        <v>722</v>
      </c>
      <c r="F388" s="18" t="s">
        <v>789</v>
      </c>
      <c r="G388" s="18" t="s">
        <v>891</v>
      </c>
      <c r="H388" s="17">
        <v>155.08199999999999</v>
      </c>
      <c r="I388" s="18" t="s">
        <v>169</v>
      </c>
      <c r="J388" s="17">
        <v>7</v>
      </c>
      <c r="K388" s="18" t="s">
        <v>274</v>
      </c>
      <c r="L388" s="17">
        <v>6.6</v>
      </c>
      <c r="M388" s="17">
        <v>1.5</v>
      </c>
      <c r="N388" s="17">
        <v>9.9</v>
      </c>
    </row>
    <row r="389" spans="2:14" hidden="1" x14ac:dyDescent="0.25">
      <c r="B389" s="18" t="s">
        <v>118</v>
      </c>
      <c r="C389" s="18" t="s">
        <v>847</v>
      </c>
      <c r="D389" s="18" t="s">
        <v>721</v>
      </c>
      <c r="E389" s="18" t="s">
        <v>722</v>
      </c>
      <c r="F389" s="18" t="s">
        <v>789</v>
      </c>
      <c r="G389" s="18" t="s">
        <v>891</v>
      </c>
      <c r="H389" s="17">
        <v>155.08199999999999</v>
      </c>
      <c r="I389" s="18" t="s">
        <v>169</v>
      </c>
      <c r="J389" s="17">
        <v>31</v>
      </c>
      <c r="K389" s="18" t="s">
        <v>273</v>
      </c>
      <c r="L389" s="17">
        <v>2</v>
      </c>
      <c r="M389" s="17">
        <v>1.17</v>
      </c>
      <c r="N389" s="17">
        <v>2.34</v>
      </c>
    </row>
    <row r="390" spans="2:14" hidden="1" x14ac:dyDescent="0.25">
      <c r="B390" s="18" t="s">
        <v>118</v>
      </c>
      <c r="C390" s="18" t="s">
        <v>847</v>
      </c>
      <c r="D390" s="18" t="s">
        <v>721</v>
      </c>
      <c r="E390" s="18" t="s">
        <v>722</v>
      </c>
      <c r="F390" s="18" t="s">
        <v>789</v>
      </c>
      <c r="G390" s="18" t="s">
        <v>891</v>
      </c>
      <c r="H390" s="17">
        <v>155.08199999999999</v>
      </c>
      <c r="I390" s="18" t="s">
        <v>169</v>
      </c>
      <c r="J390" s="17">
        <v>11</v>
      </c>
      <c r="K390" s="18" t="s">
        <v>443</v>
      </c>
      <c r="L390" s="17">
        <v>15</v>
      </c>
      <c r="M390" s="17">
        <v>0.68</v>
      </c>
      <c r="N390" s="17">
        <v>10.199999999999999</v>
      </c>
    </row>
    <row r="391" spans="2:14" hidden="1" x14ac:dyDescent="0.25">
      <c r="B391" s="18" t="s">
        <v>118</v>
      </c>
      <c r="C391" s="18" t="s">
        <v>847</v>
      </c>
      <c r="D391" s="18" t="s">
        <v>721</v>
      </c>
      <c r="E391" s="18" t="s">
        <v>722</v>
      </c>
      <c r="F391" s="18" t="s">
        <v>789</v>
      </c>
      <c r="G391" s="18" t="s">
        <v>891</v>
      </c>
      <c r="H391" s="17">
        <v>155.08199999999999</v>
      </c>
      <c r="I391" s="18" t="s">
        <v>169</v>
      </c>
      <c r="J391" s="17">
        <v>19</v>
      </c>
      <c r="K391" s="18" t="s">
        <v>270</v>
      </c>
      <c r="L391" s="17">
        <v>89</v>
      </c>
      <c r="M391" s="17">
        <v>0.79</v>
      </c>
      <c r="N391" s="17">
        <v>70.31</v>
      </c>
    </row>
    <row r="392" spans="2:14" hidden="1" x14ac:dyDescent="0.25">
      <c r="B392" s="18" t="s">
        <v>118</v>
      </c>
      <c r="C392" s="18" t="s">
        <v>847</v>
      </c>
      <c r="D392" s="18" t="s">
        <v>721</v>
      </c>
      <c r="E392" s="18" t="s">
        <v>722</v>
      </c>
      <c r="F392" s="18" t="s">
        <v>789</v>
      </c>
      <c r="G392" s="18" t="s">
        <v>891</v>
      </c>
      <c r="H392" s="17">
        <v>155.08199999999999</v>
      </c>
      <c r="I392" s="18" t="s">
        <v>169</v>
      </c>
      <c r="J392" s="17">
        <v>67</v>
      </c>
      <c r="K392" s="18" t="s">
        <v>441</v>
      </c>
      <c r="L392" s="17">
        <v>3</v>
      </c>
      <c r="M392" s="17">
        <v>2.2400000000000002</v>
      </c>
      <c r="N392" s="17">
        <v>6.72</v>
      </c>
    </row>
    <row r="393" spans="2:14" hidden="1" x14ac:dyDescent="0.25">
      <c r="B393" s="18" t="s">
        <v>118</v>
      </c>
      <c r="C393" s="18" t="s">
        <v>847</v>
      </c>
      <c r="D393" s="18" t="s">
        <v>721</v>
      </c>
      <c r="E393" s="18" t="s">
        <v>722</v>
      </c>
      <c r="F393" s="18" t="s">
        <v>789</v>
      </c>
      <c r="G393" s="18" t="s">
        <v>891</v>
      </c>
      <c r="H393" s="17">
        <v>155.08199999999999</v>
      </c>
      <c r="I393" s="18" t="s">
        <v>169</v>
      </c>
      <c r="J393" s="17">
        <v>78</v>
      </c>
      <c r="K393" s="18" t="s">
        <v>269</v>
      </c>
      <c r="L393" s="17">
        <v>18.2</v>
      </c>
      <c r="M393" s="17">
        <v>1.35</v>
      </c>
      <c r="N393" s="17">
        <v>24.57</v>
      </c>
    </row>
    <row r="394" spans="2:14" hidden="1" x14ac:dyDescent="0.25">
      <c r="B394" s="18" t="s">
        <v>118</v>
      </c>
      <c r="C394" s="18" t="s">
        <v>847</v>
      </c>
      <c r="D394" s="18" t="s">
        <v>721</v>
      </c>
      <c r="E394" s="18" t="s">
        <v>722</v>
      </c>
      <c r="F394" s="18" t="s">
        <v>789</v>
      </c>
      <c r="G394" s="18" t="s">
        <v>891</v>
      </c>
      <c r="H394" s="17">
        <v>155.08199999999999</v>
      </c>
      <c r="I394" s="18" t="s">
        <v>169</v>
      </c>
      <c r="J394" s="17">
        <v>85</v>
      </c>
      <c r="K394" s="18" t="s">
        <v>444</v>
      </c>
      <c r="L394" s="17">
        <v>13.8</v>
      </c>
      <c r="M394" s="17">
        <v>0.42</v>
      </c>
      <c r="N394" s="17">
        <v>5.7960000000000003</v>
      </c>
    </row>
    <row r="395" spans="2:14" hidden="1" x14ac:dyDescent="0.25">
      <c r="B395" s="18" t="s">
        <v>848</v>
      </c>
      <c r="C395" s="18" t="s">
        <v>849</v>
      </c>
      <c r="D395" s="18" t="s">
        <v>721</v>
      </c>
      <c r="E395" s="18" t="s">
        <v>722</v>
      </c>
      <c r="F395" s="18" t="s">
        <v>789</v>
      </c>
      <c r="G395" s="18" t="s">
        <v>889</v>
      </c>
      <c r="H395" s="17">
        <v>18.675999999999998</v>
      </c>
      <c r="I395" s="18" t="s">
        <v>169</v>
      </c>
      <c r="J395" s="17">
        <v>5778</v>
      </c>
      <c r="K395" s="18" t="s">
        <v>611</v>
      </c>
      <c r="L395" s="17">
        <v>10</v>
      </c>
      <c r="M395" s="17">
        <v>1.61</v>
      </c>
      <c r="N395" s="17">
        <v>18.675999999999998</v>
      </c>
    </row>
    <row r="396" spans="2:14" hidden="1" x14ac:dyDescent="0.25">
      <c r="B396" s="18" t="s">
        <v>125</v>
      </c>
      <c r="C396" s="18" t="s">
        <v>850</v>
      </c>
      <c r="D396" s="18" t="s">
        <v>721</v>
      </c>
      <c r="E396" s="18" t="s">
        <v>722</v>
      </c>
      <c r="F396" s="18" t="s">
        <v>789</v>
      </c>
      <c r="G396" s="18" t="s">
        <v>891</v>
      </c>
      <c r="H396" s="17">
        <v>826.10599999999999</v>
      </c>
      <c r="I396" s="18" t="s">
        <v>169</v>
      </c>
      <c r="J396" s="17">
        <v>13678</v>
      </c>
      <c r="K396" s="18" t="s">
        <v>476</v>
      </c>
      <c r="L396" s="17">
        <v>3.6</v>
      </c>
      <c r="M396" s="17">
        <v>5.75</v>
      </c>
      <c r="N396" s="17">
        <v>24.012</v>
      </c>
    </row>
    <row r="397" spans="2:14" hidden="1" x14ac:dyDescent="0.25">
      <c r="B397" s="18" t="s">
        <v>125</v>
      </c>
      <c r="C397" s="18" t="s">
        <v>850</v>
      </c>
      <c r="D397" s="18" t="s">
        <v>721</v>
      </c>
      <c r="E397" s="18" t="s">
        <v>722</v>
      </c>
      <c r="F397" s="18" t="s">
        <v>789</v>
      </c>
      <c r="G397" s="18" t="s">
        <v>891</v>
      </c>
      <c r="H397" s="17">
        <v>826.10599999999999</v>
      </c>
      <c r="I397" s="18" t="s">
        <v>169</v>
      </c>
      <c r="J397" s="17">
        <v>13381</v>
      </c>
      <c r="K397" s="18" t="s">
        <v>176</v>
      </c>
      <c r="L397" s="17">
        <v>180</v>
      </c>
      <c r="M397" s="17">
        <v>0.7</v>
      </c>
      <c r="N397" s="17">
        <v>126</v>
      </c>
    </row>
    <row r="398" spans="2:14" hidden="1" x14ac:dyDescent="0.25">
      <c r="B398" s="18" t="s">
        <v>125</v>
      </c>
      <c r="C398" s="18" t="s">
        <v>850</v>
      </c>
      <c r="D398" s="18" t="s">
        <v>721</v>
      </c>
      <c r="E398" s="18" t="s">
        <v>722</v>
      </c>
      <c r="F398" s="18" t="s">
        <v>789</v>
      </c>
      <c r="G398" s="18" t="s">
        <v>891</v>
      </c>
      <c r="H398" s="17">
        <v>826.10599999999999</v>
      </c>
      <c r="I398" s="18" t="s">
        <v>169</v>
      </c>
      <c r="J398" s="17">
        <v>1796</v>
      </c>
      <c r="K398" s="18" t="s">
        <v>213</v>
      </c>
      <c r="L398" s="17">
        <v>5.4</v>
      </c>
      <c r="M398" s="17">
        <v>4.67</v>
      </c>
      <c r="N398" s="17">
        <v>25.218</v>
      </c>
    </row>
    <row r="399" spans="2:14" hidden="1" x14ac:dyDescent="0.25">
      <c r="B399" s="18" t="s">
        <v>125</v>
      </c>
      <c r="C399" s="18" t="s">
        <v>850</v>
      </c>
      <c r="D399" s="18" t="s">
        <v>721</v>
      </c>
      <c r="E399" s="18" t="s">
        <v>722</v>
      </c>
      <c r="F399" s="18" t="s">
        <v>789</v>
      </c>
      <c r="G399" s="18" t="s">
        <v>891</v>
      </c>
      <c r="H399" s="17">
        <v>826.10599999999999</v>
      </c>
      <c r="I399" s="18" t="s">
        <v>169</v>
      </c>
      <c r="J399" s="17">
        <v>1690</v>
      </c>
      <c r="K399" s="18" t="s">
        <v>610</v>
      </c>
      <c r="L399" s="17">
        <v>3.2</v>
      </c>
      <c r="M399" s="17">
        <v>6.73</v>
      </c>
      <c r="N399" s="17">
        <v>21.536000000000001</v>
      </c>
    </row>
    <row r="400" spans="2:14" hidden="1" x14ac:dyDescent="0.25">
      <c r="B400" s="18" t="s">
        <v>125</v>
      </c>
      <c r="C400" s="18" t="s">
        <v>850</v>
      </c>
      <c r="D400" s="18" t="s">
        <v>721</v>
      </c>
      <c r="E400" s="18" t="s">
        <v>722</v>
      </c>
      <c r="F400" s="18" t="s">
        <v>789</v>
      </c>
      <c r="G400" s="18" t="s">
        <v>891</v>
      </c>
      <c r="H400" s="17">
        <v>826.10599999999999</v>
      </c>
      <c r="I400" s="18" t="s">
        <v>169</v>
      </c>
      <c r="J400" s="17">
        <v>4061</v>
      </c>
      <c r="K400" s="18" t="s">
        <v>346</v>
      </c>
      <c r="L400" s="17">
        <v>180</v>
      </c>
      <c r="M400" s="17">
        <v>1.94</v>
      </c>
      <c r="N400" s="17">
        <v>349.2</v>
      </c>
    </row>
    <row r="401" spans="2:14" hidden="1" x14ac:dyDescent="0.25">
      <c r="B401" s="18" t="s">
        <v>125</v>
      </c>
      <c r="C401" s="18" t="s">
        <v>850</v>
      </c>
      <c r="D401" s="18" t="s">
        <v>721</v>
      </c>
      <c r="E401" s="18" t="s">
        <v>722</v>
      </c>
      <c r="F401" s="18" t="s">
        <v>789</v>
      </c>
      <c r="G401" s="18" t="s">
        <v>891</v>
      </c>
      <c r="H401" s="17">
        <v>826.10599999999999</v>
      </c>
      <c r="I401" s="18" t="s">
        <v>169</v>
      </c>
      <c r="J401" s="17">
        <v>1781</v>
      </c>
      <c r="K401" s="18" t="s">
        <v>259</v>
      </c>
      <c r="L401" s="17">
        <v>15.4</v>
      </c>
      <c r="M401" s="17">
        <v>2.1</v>
      </c>
      <c r="N401" s="17">
        <v>32.340000000000003</v>
      </c>
    </row>
    <row r="402" spans="2:14" hidden="1" x14ac:dyDescent="0.25">
      <c r="B402" s="18" t="s">
        <v>125</v>
      </c>
      <c r="C402" s="18" t="s">
        <v>850</v>
      </c>
      <c r="D402" s="18" t="s">
        <v>721</v>
      </c>
      <c r="E402" s="18" t="s">
        <v>722</v>
      </c>
      <c r="F402" s="18" t="s">
        <v>789</v>
      </c>
      <c r="G402" s="18" t="s">
        <v>891</v>
      </c>
      <c r="H402" s="17">
        <v>826.10599999999999</v>
      </c>
      <c r="I402" s="18" t="s">
        <v>169</v>
      </c>
      <c r="J402" s="17">
        <v>1786</v>
      </c>
      <c r="K402" s="18" t="s">
        <v>201</v>
      </c>
      <c r="L402" s="17">
        <v>70.8</v>
      </c>
      <c r="M402" s="17">
        <v>3.5</v>
      </c>
      <c r="N402" s="17">
        <v>247.8</v>
      </c>
    </row>
    <row r="403" spans="2:14" hidden="1" x14ac:dyDescent="0.25">
      <c r="B403" s="18" t="s">
        <v>851</v>
      </c>
      <c r="C403" s="18" t="s">
        <v>852</v>
      </c>
      <c r="D403" s="18" t="s">
        <v>721</v>
      </c>
      <c r="E403" s="18" t="s">
        <v>722</v>
      </c>
      <c r="F403" s="18" t="s">
        <v>789</v>
      </c>
      <c r="G403" s="18" t="s">
        <v>891</v>
      </c>
      <c r="H403" s="17">
        <v>1152.76</v>
      </c>
      <c r="I403" s="18" t="s">
        <v>169</v>
      </c>
      <c r="J403" s="17">
        <v>5149</v>
      </c>
      <c r="K403" s="18" t="s">
        <v>189</v>
      </c>
      <c r="L403" s="17">
        <v>30.4</v>
      </c>
      <c r="M403" s="17">
        <v>3.34</v>
      </c>
      <c r="N403" s="17">
        <v>101.536</v>
      </c>
    </row>
    <row r="404" spans="2:14" hidden="1" x14ac:dyDescent="0.25">
      <c r="B404" s="18" t="s">
        <v>851</v>
      </c>
      <c r="C404" s="18" t="s">
        <v>852</v>
      </c>
      <c r="D404" s="18" t="s">
        <v>721</v>
      </c>
      <c r="E404" s="18" t="s">
        <v>722</v>
      </c>
      <c r="F404" s="18" t="s">
        <v>789</v>
      </c>
      <c r="G404" s="18" t="s">
        <v>891</v>
      </c>
      <c r="H404" s="17">
        <v>1152.76</v>
      </c>
      <c r="I404" s="18" t="s">
        <v>169</v>
      </c>
      <c r="J404" s="17">
        <v>1973</v>
      </c>
      <c r="K404" s="18" t="s">
        <v>196</v>
      </c>
      <c r="L404" s="17">
        <v>46.2</v>
      </c>
      <c r="M404" s="17">
        <v>4.96</v>
      </c>
      <c r="N404" s="17">
        <v>229.15199999999999</v>
      </c>
    </row>
    <row r="405" spans="2:14" hidden="1" x14ac:dyDescent="0.25">
      <c r="B405" s="18" t="s">
        <v>851</v>
      </c>
      <c r="C405" s="18" t="s">
        <v>852</v>
      </c>
      <c r="D405" s="18" t="s">
        <v>721</v>
      </c>
      <c r="E405" s="18" t="s">
        <v>722</v>
      </c>
      <c r="F405" s="18" t="s">
        <v>789</v>
      </c>
      <c r="G405" s="18" t="s">
        <v>891</v>
      </c>
      <c r="H405" s="17">
        <v>1152.76</v>
      </c>
      <c r="I405" s="18" t="s">
        <v>169</v>
      </c>
      <c r="J405" s="17">
        <v>1850</v>
      </c>
      <c r="K405" s="18" t="s">
        <v>195</v>
      </c>
      <c r="L405" s="17">
        <v>15.8</v>
      </c>
      <c r="M405" s="17">
        <v>4.5999999999999996</v>
      </c>
      <c r="N405" s="17">
        <v>72.680000000000007</v>
      </c>
    </row>
    <row r="406" spans="2:14" hidden="1" x14ac:dyDescent="0.25">
      <c r="B406" s="18" t="s">
        <v>851</v>
      </c>
      <c r="C406" s="18" t="s">
        <v>852</v>
      </c>
      <c r="D406" s="18" t="s">
        <v>721</v>
      </c>
      <c r="E406" s="18" t="s">
        <v>722</v>
      </c>
      <c r="F406" s="18" t="s">
        <v>789</v>
      </c>
      <c r="G406" s="18" t="s">
        <v>891</v>
      </c>
      <c r="H406" s="17">
        <v>1152.76</v>
      </c>
      <c r="I406" s="18" t="s">
        <v>169</v>
      </c>
      <c r="J406" s="17">
        <v>1851</v>
      </c>
      <c r="K406" s="18" t="s">
        <v>386</v>
      </c>
      <c r="L406" s="17">
        <v>22.6</v>
      </c>
      <c r="M406" s="17">
        <v>4.5999999999999996</v>
      </c>
      <c r="N406" s="17">
        <v>103.96</v>
      </c>
    </row>
    <row r="407" spans="2:14" hidden="1" x14ac:dyDescent="0.25">
      <c r="B407" s="18" t="s">
        <v>851</v>
      </c>
      <c r="C407" s="18" t="s">
        <v>852</v>
      </c>
      <c r="D407" s="18" t="s">
        <v>721</v>
      </c>
      <c r="E407" s="18" t="s">
        <v>722</v>
      </c>
      <c r="F407" s="18" t="s">
        <v>789</v>
      </c>
      <c r="G407" s="18" t="s">
        <v>891</v>
      </c>
      <c r="H407" s="17">
        <v>1152.76</v>
      </c>
      <c r="I407" s="18" t="s">
        <v>169</v>
      </c>
      <c r="J407" s="17">
        <v>1853</v>
      </c>
      <c r="K407" s="18" t="s">
        <v>609</v>
      </c>
      <c r="L407" s="17">
        <v>8.4</v>
      </c>
      <c r="M407" s="17">
        <v>3.6</v>
      </c>
      <c r="N407" s="17">
        <v>30.24</v>
      </c>
    </row>
    <row r="408" spans="2:14" hidden="1" x14ac:dyDescent="0.25">
      <c r="B408" s="18" t="s">
        <v>851</v>
      </c>
      <c r="C408" s="18" t="s">
        <v>852</v>
      </c>
      <c r="D408" s="18" t="s">
        <v>721</v>
      </c>
      <c r="E408" s="18" t="s">
        <v>722</v>
      </c>
      <c r="F408" s="18" t="s">
        <v>789</v>
      </c>
      <c r="G408" s="18" t="s">
        <v>891</v>
      </c>
      <c r="H408" s="17">
        <v>1152.76</v>
      </c>
      <c r="I408" s="18" t="s">
        <v>169</v>
      </c>
      <c r="J408" s="17">
        <v>1947</v>
      </c>
      <c r="K408" s="18" t="s">
        <v>191</v>
      </c>
      <c r="L408" s="17">
        <v>16.8</v>
      </c>
      <c r="M408" s="17">
        <v>1.49</v>
      </c>
      <c r="N408" s="17">
        <v>25.032</v>
      </c>
    </row>
    <row r="409" spans="2:14" hidden="1" x14ac:dyDescent="0.25">
      <c r="B409" s="18" t="s">
        <v>851</v>
      </c>
      <c r="C409" s="18" t="s">
        <v>852</v>
      </c>
      <c r="D409" s="18" t="s">
        <v>721</v>
      </c>
      <c r="E409" s="18" t="s">
        <v>722</v>
      </c>
      <c r="F409" s="18" t="s">
        <v>789</v>
      </c>
      <c r="G409" s="18" t="s">
        <v>891</v>
      </c>
      <c r="H409" s="17">
        <v>1152.76</v>
      </c>
      <c r="I409" s="18" t="s">
        <v>169</v>
      </c>
      <c r="J409" s="17">
        <v>1921</v>
      </c>
      <c r="K409" s="18" t="s">
        <v>188</v>
      </c>
      <c r="L409" s="17">
        <v>16</v>
      </c>
      <c r="M409" s="17">
        <v>3.98</v>
      </c>
      <c r="N409" s="17">
        <v>63.68</v>
      </c>
    </row>
    <row r="410" spans="2:14" hidden="1" x14ac:dyDescent="0.25">
      <c r="B410" s="18" t="s">
        <v>851</v>
      </c>
      <c r="C410" s="18" t="s">
        <v>852</v>
      </c>
      <c r="D410" s="18" t="s">
        <v>721</v>
      </c>
      <c r="E410" s="18" t="s">
        <v>722</v>
      </c>
      <c r="F410" s="18" t="s">
        <v>789</v>
      </c>
      <c r="G410" s="18" t="s">
        <v>891</v>
      </c>
      <c r="H410" s="17">
        <v>1152.76</v>
      </c>
      <c r="I410" s="18" t="s">
        <v>169</v>
      </c>
      <c r="J410" s="17">
        <v>1887</v>
      </c>
      <c r="K410" s="18" t="s">
        <v>192</v>
      </c>
      <c r="L410" s="17">
        <v>5.6</v>
      </c>
      <c r="M410" s="17">
        <v>1.59</v>
      </c>
      <c r="N410" s="17">
        <v>8.9039999999999999</v>
      </c>
    </row>
    <row r="411" spans="2:14" hidden="1" x14ac:dyDescent="0.25">
      <c r="B411" s="18" t="s">
        <v>851</v>
      </c>
      <c r="C411" s="18" t="s">
        <v>852</v>
      </c>
      <c r="D411" s="18" t="s">
        <v>721</v>
      </c>
      <c r="E411" s="18" t="s">
        <v>722</v>
      </c>
      <c r="F411" s="18" t="s">
        <v>789</v>
      </c>
      <c r="G411" s="18" t="s">
        <v>891</v>
      </c>
      <c r="H411" s="17">
        <v>1152.76</v>
      </c>
      <c r="I411" s="18" t="s">
        <v>169</v>
      </c>
      <c r="J411" s="17">
        <v>5148</v>
      </c>
      <c r="K411" s="18" t="s">
        <v>190</v>
      </c>
      <c r="L411" s="17">
        <v>10.4</v>
      </c>
      <c r="M411" s="17">
        <v>2.39</v>
      </c>
      <c r="N411" s="17">
        <v>24.856000000000002</v>
      </c>
    </row>
    <row r="412" spans="2:14" hidden="1" x14ac:dyDescent="0.25">
      <c r="B412" s="18" t="s">
        <v>851</v>
      </c>
      <c r="C412" s="18" t="s">
        <v>852</v>
      </c>
      <c r="D412" s="18" t="s">
        <v>721</v>
      </c>
      <c r="E412" s="18" t="s">
        <v>722</v>
      </c>
      <c r="F412" s="18" t="s">
        <v>789</v>
      </c>
      <c r="G412" s="18" t="s">
        <v>891</v>
      </c>
      <c r="H412" s="17">
        <v>1152.76</v>
      </c>
      <c r="I412" s="18" t="s">
        <v>169</v>
      </c>
      <c r="J412" s="17">
        <v>1852</v>
      </c>
      <c r="K412" s="18" t="s">
        <v>187</v>
      </c>
      <c r="L412" s="17">
        <v>116.4</v>
      </c>
      <c r="M412" s="17">
        <v>3.89</v>
      </c>
      <c r="N412" s="17">
        <v>452.79599999999999</v>
      </c>
    </row>
    <row r="413" spans="2:14" hidden="1" x14ac:dyDescent="0.25">
      <c r="B413" s="18" t="s">
        <v>851</v>
      </c>
      <c r="C413" s="18" t="s">
        <v>852</v>
      </c>
      <c r="D413" s="18" t="s">
        <v>721</v>
      </c>
      <c r="E413" s="18" t="s">
        <v>722</v>
      </c>
      <c r="F413" s="18" t="s">
        <v>789</v>
      </c>
      <c r="G413" s="18" t="s">
        <v>891</v>
      </c>
      <c r="H413" s="17">
        <v>1152.76</v>
      </c>
      <c r="I413" s="18" t="s">
        <v>169</v>
      </c>
      <c r="J413" s="17">
        <v>1923</v>
      </c>
      <c r="K413" s="18" t="s">
        <v>608</v>
      </c>
      <c r="L413" s="17">
        <v>11.8</v>
      </c>
      <c r="M413" s="17">
        <v>1.98</v>
      </c>
      <c r="N413" s="17">
        <v>23.364000000000001</v>
      </c>
    </row>
    <row r="414" spans="2:14" hidden="1" x14ac:dyDescent="0.25">
      <c r="B414" s="18" t="s">
        <v>851</v>
      </c>
      <c r="C414" s="18" t="s">
        <v>852</v>
      </c>
      <c r="D414" s="18" t="s">
        <v>721</v>
      </c>
      <c r="E414" s="18" t="s">
        <v>722</v>
      </c>
      <c r="F414" s="18" t="s">
        <v>789</v>
      </c>
      <c r="G414" s="18" t="s">
        <v>891</v>
      </c>
      <c r="H414" s="17">
        <v>1152.76</v>
      </c>
      <c r="I414" s="18" t="s">
        <v>169</v>
      </c>
      <c r="J414" s="17">
        <v>1928</v>
      </c>
      <c r="K414" s="18" t="s">
        <v>445</v>
      </c>
      <c r="L414" s="17">
        <v>8</v>
      </c>
      <c r="M414" s="17">
        <v>2.0699999999999998</v>
      </c>
      <c r="N414" s="17">
        <v>16.559999999999999</v>
      </c>
    </row>
    <row r="415" spans="2:14" hidden="1" x14ac:dyDescent="0.25">
      <c r="B415" s="18" t="s">
        <v>853</v>
      </c>
      <c r="C415" s="18" t="s">
        <v>854</v>
      </c>
      <c r="D415" s="18" t="s">
        <v>721</v>
      </c>
      <c r="E415" s="18" t="s">
        <v>722</v>
      </c>
      <c r="F415" s="18" t="s">
        <v>789</v>
      </c>
      <c r="G415" s="18" t="s">
        <v>889</v>
      </c>
      <c r="H415" s="17">
        <v>1032.204</v>
      </c>
      <c r="I415" s="18" t="s">
        <v>169</v>
      </c>
      <c r="J415" s="17">
        <v>21379</v>
      </c>
      <c r="K415" s="18" t="s">
        <v>382</v>
      </c>
      <c r="L415" s="17">
        <v>400</v>
      </c>
      <c r="M415" s="17">
        <v>0.53</v>
      </c>
      <c r="N415" s="17">
        <v>212</v>
      </c>
    </row>
    <row r="416" spans="2:14" hidden="1" x14ac:dyDescent="0.25">
      <c r="B416" s="18" t="s">
        <v>853</v>
      </c>
      <c r="C416" s="18" t="s">
        <v>854</v>
      </c>
      <c r="D416" s="18" t="s">
        <v>721</v>
      </c>
      <c r="E416" s="18" t="s">
        <v>722</v>
      </c>
      <c r="F416" s="18" t="s">
        <v>789</v>
      </c>
      <c r="G416" s="18" t="s">
        <v>889</v>
      </c>
      <c r="H416" s="17">
        <v>1032.204</v>
      </c>
      <c r="I416" s="18" t="s">
        <v>169</v>
      </c>
      <c r="J416" s="17">
        <v>21442</v>
      </c>
      <c r="K416" s="18" t="s">
        <v>622</v>
      </c>
      <c r="L416" s="17">
        <v>12</v>
      </c>
      <c r="M416" s="17">
        <v>1.38</v>
      </c>
      <c r="N416" s="17">
        <v>19.209599999999998</v>
      </c>
    </row>
    <row r="417" spans="2:14" hidden="1" x14ac:dyDescent="0.25">
      <c r="B417" s="18" t="s">
        <v>853</v>
      </c>
      <c r="C417" s="18" t="s">
        <v>854</v>
      </c>
      <c r="D417" s="18" t="s">
        <v>721</v>
      </c>
      <c r="E417" s="18" t="s">
        <v>722</v>
      </c>
      <c r="F417" s="18" t="s">
        <v>789</v>
      </c>
      <c r="G417" s="18" t="s">
        <v>889</v>
      </c>
      <c r="H417" s="17">
        <v>1032.204</v>
      </c>
      <c r="I417" s="18" t="s">
        <v>169</v>
      </c>
      <c r="J417" s="17">
        <v>3151</v>
      </c>
      <c r="K417" s="18" t="s">
        <v>181</v>
      </c>
      <c r="L417" s="17">
        <v>70</v>
      </c>
      <c r="M417" s="17">
        <v>1.22</v>
      </c>
      <c r="N417" s="17">
        <v>85.4</v>
      </c>
    </row>
    <row r="418" spans="2:14" hidden="1" x14ac:dyDescent="0.25">
      <c r="B418" s="18" t="s">
        <v>853</v>
      </c>
      <c r="C418" s="18" t="s">
        <v>854</v>
      </c>
      <c r="D418" s="18" t="s">
        <v>721</v>
      </c>
      <c r="E418" s="18" t="s">
        <v>722</v>
      </c>
      <c r="F418" s="18" t="s">
        <v>789</v>
      </c>
      <c r="G418" s="18" t="s">
        <v>889</v>
      </c>
      <c r="H418" s="17">
        <v>1032.204</v>
      </c>
      <c r="I418" s="18" t="s">
        <v>169</v>
      </c>
      <c r="J418" s="17">
        <v>2033</v>
      </c>
      <c r="K418" s="18" t="s">
        <v>179</v>
      </c>
      <c r="L418" s="17">
        <v>200</v>
      </c>
      <c r="M418" s="17">
        <v>1.29</v>
      </c>
      <c r="N418" s="17">
        <v>258</v>
      </c>
    </row>
    <row r="419" spans="2:14" hidden="1" x14ac:dyDescent="0.25">
      <c r="B419" s="18" t="s">
        <v>853</v>
      </c>
      <c r="C419" s="18" t="s">
        <v>854</v>
      </c>
      <c r="D419" s="18" t="s">
        <v>721</v>
      </c>
      <c r="E419" s="18" t="s">
        <v>722</v>
      </c>
      <c r="F419" s="18" t="s">
        <v>789</v>
      </c>
      <c r="G419" s="18" t="s">
        <v>889</v>
      </c>
      <c r="H419" s="17">
        <v>1032.204</v>
      </c>
      <c r="I419" s="18" t="s">
        <v>169</v>
      </c>
      <c r="J419" s="17">
        <v>6901</v>
      </c>
      <c r="K419" s="18" t="s">
        <v>584</v>
      </c>
      <c r="L419" s="17">
        <v>100</v>
      </c>
      <c r="M419" s="17">
        <v>1.27</v>
      </c>
      <c r="N419" s="17">
        <v>127</v>
      </c>
    </row>
    <row r="420" spans="2:14" hidden="1" x14ac:dyDescent="0.25">
      <c r="B420" s="18" t="s">
        <v>853</v>
      </c>
      <c r="C420" s="18" t="s">
        <v>854</v>
      </c>
      <c r="D420" s="18" t="s">
        <v>721</v>
      </c>
      <c r="E420" s="18" t="s">
        <v>722</v>
      </c>
      <c r="F420" s="18" t="s">
        <v>789</v>
      </c>
      <c r="G420" s="18" t="s">
        <v>889</v>
      </c>
      <c r="H420" s="17">
        <v>1032.204</v>
      </c>
      <c r="I420" s="18" t="s">
        <v>169</v>
      </c>
      <c r="J420" s="17">
        <v>1021</v>
      </c>
      <c r="K420" s="18" t="s">
        <v>488</v>
      </c>
      <c r="L420" s="17">
        <v>36</v>
      </c>
      <c r="M420" s="17">
        <v>1.22</v>
      </c>
      <c r="N420" s="17">
        <v>43.92</v>
      </c>
    </row>
    <row r="421" spans="2:14" hidden="1" x14ac:dyDescent="0.25">
      <c r="B421" s="18" t="s">
        <v>853</v>
      </c>
      <c r="C421" s="18" t="s">
        <v>854</v>
      </c>
      <c r="D421" s="18" t="s">
        <v>721</v>
      </c>
      <c r="E421" s="18" t="s">
        <v>722</v>
      </c>
      <c r="F421" s="18" t="s">
        <v>789</v>
      </c>
      <c r="G421" s="18" t="s">
        <v>889</v>
      </c>
      <c r="H421" s="17">
        <v>1032.204</v>
      </c>
      <c r="I421" s="18" t="s">
        <v>169</v>
      </c>
      <c r="J421" s="17">
        <v>3609</v>
      </c>
      <c r="K421" s="18" t="s">
        <v>177</v>
      </c>
      <c r="L421" s="17">
        <v>24</v>
      </c>
      <c r="M421" s="17">
        <v>1.63</v>
      </c>
      <c r="N421" s="17">
        <v>39.119999999999997</v>
      </c>
    </row>
    <row r="422" spans="2:14" hidden="1" x14ac:dyDescent="0.25">
      <c r="B422" s="18" t="s">
        <v>853</v>
      </c>
      <c r="C422" s="18" t="s">
        <v>854</v>
      </c>
      <c r="D422" s="18" t="s">
        <v>721</v>
      </c>
      <c r="E422" s="18" t="s">
        <v>722</v>
      </c>
      <c r="F422" s="18" t="s">
        <v>789</v>
      </c>
      <c r="G422" s="18" t="s">
        <v>889</v>
      </c>
      <c r="H422" s="17">
        <v>1032.204</v>
      </c>
      <c r="I422" s="18" t="s">
        <v>169</v>
      </c>
      <c r="J422" s="17">
        <v>13381</v>
      </c>
      <c r="K422" s="18" t="s">
        <v>176</v>
      </c>
      <c r="L422" s="17">
        <v>180</v>
      </c>
      <c r="M422" s="17">
        <v>0.7</v>
      </c>
      <c r="N422" s="17">
        <v>126</v>
      </c>
    </row>
    <row r="423" spans="2:14" hidden="1" x14ac:dyDescent="0.25">
      <c r="B423" s="18" t="s">
        <v>853</v>
      </c>
      <c r="C423" s="18" t="s">
        <v>854</v>
      </c>
      <c r="D423" s="18" t="s">
        <v>721</v>
      </c>
      <c r="E423" s="18" t="s">
        <v>722</v>
      </c>
      <c r="F423" s="18" t="s">
        <v>789</v>
      </c>
      <c r="G423" s="18" t="s">
        <v>889</v>
      </c>
      <c r="H423" s="17">
        <v>1032.204</v>
      </c>
      <c r="I423" s="18" t="s">
        <v>169</v>
      </c>
      <c r="J423" s="17">
        <v>10736</v>
      </c>
      <c r="K423" s="18" t="s">
        <v>583</v>
      </c>
      <c r="L423" s="17">
        <v>24</v>
      </c>
      <c r="M423" s="17">
        <v>1.66</v>
      </c>
      <c r="N423" s="17">
        <v>46.214399999999998</v>
      </c>
    </row>
    <row r="424" spans="2:14" hidden="1" x14ac:dyDescent="0.25">
      <c r="B424" s="18" t="s">
        <v>853</v>
      </c>
      <c r="C424" s="18" t="s">
        <v>854</v>
      </c>
      <c r="D424" s="18" t="s">
        <v>721</v>
      </c>
      <c r="E424" s="18" t="s">
        <v>722</v>
      </c>
      <c r="F424" s="18" t="s">
        <v>789</v>
      </c>
      <c r="G424" s="18" t="s">
        <v>889</v>
      </c>
      <c r="H424" s="17">
        <v>1032.204</v>
      </c>
      <c r="I424" s="18" t="s">
        <v>169</v>
      </c>
      <c r="J424" s="17">
        <v>1436</v>
      </c>
      <c r="K424" s="18" t="s">
        <v>422</v>
      </c>
      <c r="L424" s="17">
        <v>250</v>
      </c>
      <c r="M424" s="17">
        <v>0.19</v>
      </c>
      <c r="N424" s="17">
        <v>47.5</v>
      </c>
    </row>
    <row r="425" spans="2:14" hidden="1" x14ac:dyDescent="0.25">
      <c r="B425" s="18" t="s">
        <v>853</v>
      </c>
      <c r="C425" s="18" t="s">
        <v>854</v>
      </c>
      <c r="D425" s="18" t="s">
        <v>721</v>
      </c>
      <c r="E425" s="18" t="s">
        <v>722</v>
      </c>
      <c r="F425" s="18" t="s">
        <v>789</v>
      </c>
      <c r="G425" s="18" t="s">
        <v>889</v>
      </c>
      <c r="H425" s="17">
        <v>1032.204</v>
      </c>
      <c r="I425" s="18" t="s">
        <v>169</v>
      </c>
      <c r="J425" s="17">
        <v>21246</v>
      </c>
      <c r="K425" s="18" t="s">
        <v>494</v>
      </c>
      <c r="L425" s="17">
        <v>96</v>
      </c>
      <c r="M425" s="17">
        <v>0.28999999999999998</v>
      </c>
      <c r="N425" s="17">
        <v>27.84</v>
      </c>
    </row>
    <row r="426" spans="2:14" hidden="1" x14ac:dyDescent="0.25">
      <c r="B426" s="18" t="s">
        <v>855</v>
      </c>
      <c r="C426" s="18" t="s">
        <v>856</v>
      </c>
      <c r="D426" s="18" t="s">
        <v>721</v>
      </c>
      <c r="E426" s="18" t="s">
        <v>722</v>
      </c>
      <c r="F426" s="18" t="s">
        <v>789</v>
      </c>
      <c r="G426" s="18" t="s">
        <v>889</v>
      </c>
      <c r="H426" s="17">
        <v>159.81880000000001</v>
      </c>
      <c r="I426" s="18" t="s">
        <v>169</v>
      </c>
      <c r="J426" s="17">
        <v>2191</v>
      </c>
      <c r="K426" s="18" t="s">
        <v>621</v>
      </c>
      <c r="L426" s="17">
        <v>5</v>
      </c>
      <c r="M426" s="17">
        <v>2.09</v>
      </c>
      <c r="N426" s="17">
        <v>12.122</v>
      </c>
    </row>
    <row r="427" spans="2:14" hidden="1" x14ac:dyDescent="0.25">
      <c r="B427" s="18" t="s">
        <v>855</v>
      </c>
      <c r="C427" s="18" t="s">
        <v>856</v>
      </c>
      <c r="D427" s="18" t="s">
        <v>721</v>
      </c>
      <c r="E427" s="18" t="s">
        <v>722</v>
      </c>
      <c r="F427" s="18" t="s">
        <v>789</v>
      </c>
      <c r="G427" s="18" t="s">
        <v>889</v>
      </c>
      <c r="H427" s="17">
        <v>159.81880000000001</v>
      </c>
      <c r="I427" s="18" t="s">
        <v>169</v>
      </c>
      <c r="J427" s="17">
        <v>3041</v>
      </c>
      <c r="K427" s="18" t="s">
        <v>619</v>
      </c>
      <c r="L427" s="17">
        <v>20</v>
      </c>
      <c r="M427" s="17">
        <v>1.94</v>
      </c>
      <c r="N427" s="17">
        <v>38.799999999999997</v>
      </c>
    </row>
    <row r="428" spans="2:14" hidden="1" x14ac:dyDescent="0.25">
      <c r="B428" s="18" t="s">
        <v>855</v>
      </c>
      <c r="C428" s="18" t="s">
        <v>856</v>
      </c>
      <c r="D428" s="18" t="s">
        <v>721</v>
      </c>
      <c r="E428" s="18" t="s">
        <v>722</v>
      </c>
      <c r="F428" s="18" t="s">
        <v>789</v>
      </c>
      <c r="G428" s="18" t="s">
        <v>889</v>
      </c>
      <c r="H428" s="17">
        <v>159.81880000000001</v>
      </c>
      <c r="I428" s="18" t="s">
        <v>169</v>
      </c>
      <c r="J428" s="17">
        <v>1377</v>
      </c>
      <c r="K428" s="18" t="s">
        <v>620</v>
      </c>
      <c r="L428" s="17">
        <v>5</v>
      </c>
      <c r="M428" s="17">
        <v>2.02</v>
      </c>
      <c r="N428" s="17">
        <v>11.715999999999999</v>
      </c>
    </row>
    <row r="429" spans="2:14" hidden="1" x14ac:dyDescent="0.25">
      <c r="B429" s="18" t="s">
        <v>855</v>
      </c>
      <c r="C429" s="18" t="s">
        <v>856</v>
      </c>
      <c r="D429" s="18" t="s">
        <v>721</v>
      </c>
      <c r="E429" s="18" t="s">
        <v>722</v>
      </c>
      <c r="F429" s="18" t="s">
        <v>789</v>
      </c>
      <c r="G429" s="18" t="s">
        <v>889</v>
      </c>
      <c r="H429" s="17">
        <v>159.81880000000001</v>
      </c>
      <c r="I429" s="18" t="s">
        <v>169</v>
      </c>
      <c r="J429" s="17">
        <v>20034</v>
      </c>
      <c r="K429" s="18" t="s">
        <v>224</v>
      </c>
      <c r="L429" s="17">
        <v>24</v>
      </c>
      <c r="M429" s="17">
        <v>1.27</v>
      </c>
      <c r="N429" s="17">
        <v>30.48</v>
      </c>
    </row>
    <row r="430" spans="2:14" hidden="1" x14ac:dyDescent="0.25">
      <c r="B430" s="18" t="s">
        <v>855</v>
      </c>
      <c r="C430" s="18" t="s">
        <v>856</v>
      </c>
      <c r="D430" s="18" t="s">
        <v>721</v>
      </c>
      <c r="E430" s="18" t="s">
        <v>722</v>
      </c>
      <c r="F430" s="18" t="s">
        <v>789</v>
      </c>
      <c r="G430" s="18" t="s">
        <v>889</v>
      </c>
      <c r="H430" s="17">
        <v>159.81880000000001</v>
      </c>
      <c r="I430" s="18" t="s">
        <v>169</v>
      </c>
      <c r="J430" s="17">
        <v>1293</v>
      </c>
      <c r="K430" s="18" t="s">
        <v>320</v>
      </c>
      <c r="L430" s="17">
        <v>24</v>
      </c>
      <c r="M430" s="17">
        <v>1.1200000000000001</v>
      </c>
      <c r="N430" s="17">
        <v>31.180800000000001</v>
      </c>
    </row>
    <row r="431" spans="2:14" hidden="1" x14ac:dyDescent="0.25">
      <c r="B431" s="18" t="s">
        <v>855</v>
      </c>
      <c r="C431" s="18" t="s">
        <v>856</v>
      </c>
      <c r="D431" s="18" t="s">
        <v>721</v>
      </c>
      <c r="E431" s="18" t="s">
        <v>722</v>
      </c>
      <c r="F431" s="18" t="s">
        <v>789</v>
      </c>
      <c r="G431" s="18" t="s">
        <v>889</v>
      </c>
      <c r="H431" s="17">
        <v>159.81880000000001</v>
      </c>
      <c r="I431" s="18" t="s">
        <v>169</v>
      </c>
      <c r="J431" s="17">
        <v>9254</v>
      </c>
      <c r="K431" s="18" t="s">
        <v>453</v>
      </c>
      <c r="L431" s="17">
        <v>24</v>
      </c>
      <c r="M431" s="17">
        <v>1.48</v>
      </c>
      <c r="N431" s="17">
        <v>35.520000000000003</v>
      </c>
    </row>
    <row r="432" spans="2:14" hidden="1" x14ac:dyDescent="0.25">
      <c r="B432" s="18" t="s">
        <v>857</v>
      </c>
      <c r="C432" s="18" t="s">
        <v>858</v>
      </c>
      <c r="D432" s="18" t="s">
        <v>721</v>
      </c>
      <c r="E432" s="18" t="s">
        <v>722</v>
      </c>
      <c r="F432" s="18" t="s">
        <v>789</v>
      </c>
      <c r="G432" s="18" t="s">
        <v>889</v>
      </c>
      <c r="H432" s="17">
        <v>78.739199999999997</v>
      </c>
      <c r="I432" s="18" t="s">
        <v>169</v>
      </c>
      <c r="J432" s="17">
        <v>11076</v>
      </c>
      <c r="K432" s="18" t="s">
        <v>627</v>
      </c>
      <c r="L432" s="17">
        <v>24</v>
      </c>
      <c r="M432" s="17">
        <v>0.76</v>
      </c>
      <c r="N432" s="17">
        <v>18.239999999999998</v>
      </c>
    </row>
    <row r="433" spans="2:14" hidden="1" x14ac:dyDescent="0.25">
      <c r="B433" s="18" t="s">
        <v>857</v>
      </c>
      <c r="C433" s="18" t="s">
        <v>858</v>
      </c>
      <c r="D433" s="18" t="s">
        <v>721</v>
      </c>
      <c r="E433" s="18" t="s">
        <v>722</v>
      </c>
      <c r="F433" s="18" t="s">
        <v>789</v>
      </c>
      <c r="G433" s="18" t="s">
        <v>889</v>
      </c>
      <c r="H433" s="17">
        <v>78.739199999999997</v>
      </c>
      <c r="I433" s="18" t="s">
        <v>169</v>
      </c>
      <c r="J433" s="17">
        <v>7332</v>
      </c>
      <c r="K433" s="18" t="s">
        <v>628</v>
      </c>
      <c r="L433" s="17">
        <v>24</v>
      </c>
      <c r="M433" s="17">
        <v>0.76</v>
      </c>
      <c r="N433" s="17">
        <v>18.239999999999998</v>
      </c>
    </row>
    <row r="434" spans="2:14" hidden="1" x14ac:dyDescent="0.25">
      <c r="B434" s="18" t="s">
        <v>857</v>
      </c>
      <c r="C434" s="18" t="s">
        <v>858</v>
      </c>
      <c r="D434" s="18" t="s">
        <v>721</v>
      </c>
      <c r="E434" s="18" t="s">
        <v>722</v>
      </c>
      <c r="F434" s="18" t="s">
        <v>789</v>
      </c>
      <c r="G434" s="18" t="s">
        <v>889</v>
      </c>
      <c r="H434" s="17">
        <v>78.739199999999997</v>
      </c>
      <c r="I434" s="18" t="s">
        <v>169</v>
      </c>
      <c r="J434" s="17">
        <v>6706</v>
      </c>
      <c r="K434" s="18" t="s">
        <v>466</v>
      </c>
      <c r="L434" s="17">
        <v>10</v>
      </c>
      <c r="M434" s="17">
        <v>0.96</v>
      </c>
      <c r="N434" s="17">
        <v>11.135999999999999</v>
      </c>
    </row>
    <row r="435" spans="2:14" hidden="1" x14ac:dyDescent="0.25">
      <c r="B435" s="18" t="s">
        <v>857</v>
      </c>
      <c r="C435" s="18" t="s">
        <v>858</v>
      </c>
      <c r="D435" s="18" t="s">
        <v>721</v>
      </c>
      <c r="E435" s="18" t="s">
        <v>722</v>
      </c>
      <c r="F435" s="18" t="s">
        <v>789</v>
      </c>
      <c r="G435" s="18" t="s">
        <v>889</v>
      </c>
      <c r="H435" s="17">
        <v>78.739199999999997</v>
      </c>
      <c r="I435" s="18" t="s">
        <v>169</v>
      </c>
      <c r="J435" s="17">
        <v>10306</v>
      </c>
      <c r="K435" s="18" t="s">
        <v>625</v>
      </c>
      <c r="L435" s="17">
        <v>6</v>
      </c>
      <c r="M435" s="17">
        <v>1.06</v>
      </c>
      <c r="N435" s="17">
        <v>7.3776000000000002</v>
      </c>
    </row>
    <row r="436" spans="2:14" hidden="1" x14ac:dyDescent="0.25">
      <c r="B436" s="18" t="s">
        <v>857</v>
      </c>
      <c r="C436" s="18" t="s">
        <v>858</v>
      </c>
      <c r="D436" s="18" t="s">
        <v>721</v>
      </c>
      <c r="E436" s="18" t="s">
        <v>722</v>
      </c>
      <c r="F436" s="18" t="s">
        <v>789</v>
      </c>
      <c r="G436" s="18" t="s">
        <v>889</v>
      </c>
      <c r="H436" s="17">
        <v>78.739199999999997</v>
      </c>
      <c r="I436" s="18" t="s">
        <v>169</v>
      </c>
      <c r="J436" s="17">
        <v>10299</v>
      </c>
      <c r="K436" s="18" t="s">
        <v>624</v>
      </c>
      <c r="L436" s="17">
        <v>6</v>
      </c>
      <c r="M436" s="17">
        <v>1.06</v>
      </c>
      <c r="N436" s="17">
        <v>7.3776000000000002</v>
      </c>
    </row>
    <row r="437" spans="2:14" hidden="1" x14ac:dyDescent="0.25">
      <c r="B437" s="18" t="s">
        <v>857</v>
      </c>
      <c r="C437" s="18" t="s">
        <v>858</v>
      </c>
      <c r="D437" s="18" t="s">
        <v>721</v>
      </c>
      <c r="E437" s="18" t="s">
        <v>722</v>
      </c>
      <c r="F437" s="18" t="s">
        <v>789</v>
      </c>
      <c r="G437" s="18" t="s">
        <v>889</v>
      </c>
      <c r="H437" s="17">
        <v>78.739199999999997</v>
      </c>
      <c r="I437" s="18" t="s">
        <v>169</v>
      </c>
      <c r="J437" s="17">
        <v>9923</v>
      </c>
      <c r="K437" s="18" t="s">
        <v>626</v>
      </c>
      <c r="L437" s="17">
        <v>12</v>
      </c>
      <c r="M437" s="17">
        <v>0.32</v>
      </c>
      <c r="N437" s="17">
        <v>3.84</v>
      </c>
    </row>
    <row r="438" spans="2:14" hidden="1" x14ac:dyDescent="0.25">
      <c r="B438" s="18" t="s">
        <v>857</v>
      </c>
      <c r="C438" s="18" t="s">
        <v>858</v>
      </c>
      <c r="D438" s="18" t="s">
        <v>721</v>
      </c>
      <c r="E438" s="18" t="s">
        <v>722</v>
      </c>
      <c r="F438" s="18" t="s">
        <v>789</v>
      </c>
      <c r="G438" s="18" t="s">
        <v>889</v>
      </c>
      <c r="H438" s="17">
        <v>78.739199999999997</v>
      </c>
      <c r="I438" s="18" t="s">
        <v>169</v>
      </c>
      <c r="J438" s="17">
        <v>333</v>
      </c>
      <c r="K438" s="18" t="s">
        <v>623</v>
      </c>
      <c r="L438" s="17">
        <v>24</v>
      </c>
      <c r="M438" s="17">
        <v>0.45</v>
      </c>
      <c r="N438" s="17">
        <v>12.528</v>
      </c>
    </row>
    <row r="439" spans="2:14" hidden="1" x14ac:dyDescent="0.25">
      <c r="B439" s="18" t="s">
        <v>131</v>
      </c>
      <c r="C439" s="18" t="s">
        <v>859</v>
      </c>
      <c r="D439" s="18" t="s">
        <v>721</v>
      </c>
      <c r="E439" s="18" t="s">
        <v>722</v>
      </c>
      <c r="F439" s="18" t="s">
        <v>789</v>
      </c>
      <c r="G439" s="18" t="s">
        <v>889</v>
      </c>
      <c r="H439" s="17">
        <v>869.41</v>
      </c>
      <c r="I439" s="18" t="s">
        <v>169</v>
      </c>
      <c r="J439" s="17">
        <v>5149</v>
      </c>
      <c r="K439" s="18" t="s">
        <v>189</v>
      </c>
      <c r="L439" s="17">
        <v>18.600000000000001</v>
      </c>
      <c r="M439" s="17">
        <v>3.34</v>
      </c>
      <c r="N439" s="17">
        <v>62.124000000000002</v>
      </c>
    </row>
    <row r="440" spans="2:14" hidden="1" x14ac:dyDescent="0.25">
      <c r="B440" s="18" t="s">
        <v>131</v>
      </c>
      <c r="C440" s="18" t="s">
        <v>859</v>
      </c>
      <c r="D440" s="18" t="s">
        <v>721</v>
      </c>
      <c r="E440" s="18" t="s">
        <v>722</v>
      </c>
      <c r="F440" s="18" t="s">
        <v>789</v>
      </c>
      <c r="G440" s="18" t="s">
        <v>889</v>
      </c>
      <c r="H440" s="17">
        <v>869.41</v>
      </c>
      <c r="I440" s="18" t="s">
        <v>169</v>
      </c>
      <c r="J440" s="17">
        <v>1973</v>
      </c>
      <c r="K440" s="18" t="s">
        <v>196</v>
      </c>
      <c r="L440" s="17">
        <v>14</v>
      </c>
      <c r="M440" s="17">
        <v>4.97</v>
      </c>
      <c r="N440" s="17">
        <v>69.58</v>
      </c>
    </row>
    <row r="441" spans="2:14" hidden="1" x14ac:dyDescent="0.25">
      <c r="B441" s="18" t="s">
        <v>131</v>
      </c>
      <c r="C441" s="18" t="s">
        <v>859</v>
      </c>
      <c r="D441" s="18" t="s">
        <v>721</v>
      </c>
      <c r="E441" s="18" t="s">
        <v>722</v>
      </c>
      <c r="F441" s="18" t="s">
        <v>789</v>
      </c>
      <c r="G441" s="18" t="s">
        <v>889</v>
      </c>
      <c r="H441" s="17">
        <v>869.41</v>
      </c>
      <c r="I441" s="18" t="s">
        <v>169</v>
      </c>
      <c r="J441" s="17">
        <v>1850</v>
      </c>
      <c r="K441" s="18" t="s">
        <v>195</v>
      </c>
      <c r="L441" s="17">
        <v>23.6</v>
      </c>
      <c r="M441" s="17">
        <v>4.6100000000000003</v>
      </c>
      <c r="N441" s="17">
        <v>108.79600000000001</v>
      </c>
    </row>
    <row r="442" spans="2:14" hidden="1" x14ac:dyDescent="0.25">
      <c r="B442" s="18" t="s">
        <v>131</v>
      </c>
      <c r="C442" s="18" t="s">
        <v>859</v>
      </c>
      <c r="D442" s="18" t="s">
        <v>721</v>
      </c>
      <c r="E442" s="18" t="s">
        <v>722</v>
      </c>
      <c r="F442" s="18" t="s">
        <v>789</v>
      </c>
      <c r="G442" s="18" t="s">
        <v>889</v>
      </c>
      <c r="H442" s="17">
        <v>869.41</v>
      </c>
      <c r="I442" s="18" t="s">
        <v>169</v>
      </c>
      <c r="J442" s="17">
        <v>1851</v>
      </c>
      <c r="K442" s="18" t="s">
        <v>386</v>
      </c>
      <c r="L442" s="17">
        <v>17.399999999999999</v>
      </c>
      <c r="M442" s="17">
        <v>4.6100000000000003</v>
      </c>
      <c r="N442" s="17">
        <v>80.213999999999999</v>
      </c>
    </row>
    <row r="443" spans="2:14" hidden="1" x14ac:dyDescent="0.25">
      <c r="B443" s="18" t="s">
        <v>131</v>
      </c>
      <c r="C443" s="18" t="s">
        <v>859</v>
      </c>
      <c r="D443" s="18" t="s">
        <v>721</v>
      </c>
      <c r="E443" s="18" t="s">
        <v>722</v>
      </c>
      <c r="F443" s="18" t="s">
        <v>789</v>
      </c>
      <c r="G443" s="18" t="s">
        <v>889</v>
      </c>
      <c r="H443" s="17">
        <v>869.41</v>
      </c>
      <c r="I443" s="18" t="s">
        <v>169</v>
      </c>
      <c r="J443" s="17">
        <v>1987</v>
      </c>
      <c r="K443" s="18" t="s">
        <v>193</v>
      </c>
      <c r="L443" s="17">
        <v>27.6</v>
      </c>
      <c r="M443" s="17">
        <v>3.66</v>
      </c>
      <c r="N443" s="17">
        <v>101.01600000000001</v>
      </c>
    </row>
    <row r="444" spans="2:14" hidden="1" x14ac:dyDescent="0.25">
      <c r="B444" s="18" t="s">
        <v>131</v>
      </c>
      <c r="C444" s="18" t="s">
        <v>859</v>
      </c>
      <c r="D444" s="18" t="s">
        <v>721</v>
      </c>
      <c r="E444" s="18" t="s">
        <v>722</v>
      </c>
      <c r="F444" s="18" t="s">
        <v>789</v>
      </c>
      <c r="G444" s="18" t="s">
        <v>889</v>
      </c>
      <c r="H444" s="17">
        <v>869.41</v>
      </c>
      <c r="I444" s="18" t="s">
        <v>169</v>
      </c>
      <c r="J444" s="17">
        <v>1853</v>
      </c>
      <c r="K444" s="18" t="s">
        <v>609</v>
      </c>
      <c r="L444" s="17">
        <v>9.8000000000000007</v>
      </c>
      <c r="M444" s="17">
        <v>3.61</v>
      </c>
      <c r="N444" s="17">
        <v>35.378</v>
      </c>
    </row>
    <row r="445" spans="2:14" hidden="1" x14ac:dyDescent="0.25">
      <c r="B445" s="18" t="s">
        <v>131</v>
      </c>
      <c r="C445" s="18" t="s">
        <v>859</v>
      </c>
      <c r="D445" s="18" t="s">
        <v>721</v>
      </c>
      <c r="E445" s="18" t="s">
        <v>722</v>
      </c>
      <c r="F445" s="18" t="s">
        <v>789</v>
      </c>
      <c r="G445" s="18" t="s">
        <v>889</v>
      </c>
      <c r="H445" s="17">
        <v>869.41</v>
      </c>
      <c r="I445" s="18" t="s">
        <v>169</v>
      </c>
      <c r="J445" s="17">
        <v>1947</v>
      </c>
      <c r="K445" s="18" t="s">
        <v>191</v>
      </c>
      <c r="L445" s="17">
        <v>10</v>
      </c>
      <c r="M445" s="17">
        <v>1.49</v>
      </c>
      <c r="N445" s="17">
        <v>14.9</v>
      </c>
    </row>
    <row r="446" spans="2:14" hidden="1" x14ac:dyDescent="0.25">
      <c r="B446" s="18" t="s">
        <v>131</v>
      </c>
      <c r="C446" s="18" t="s">
        <v>859</v>
      </c>
      <c r="D446" s="18" t="s">
        <v>721</v>
      </c>
      <c r="E446" s="18" t="s">
        <v>722</v>
      </c>
      <c r="F446" s="18" t="s">
        <v>789</v>
      </c>
      <c r="G446" s="18" t="s">
        <v>889</v>
      </c>
      <c r="H446" s="17">
        <v>869.41</v>
      </c>
      <c r="I446" s="18" t="s">
        <v>169</v>
      </c>
      <c r="J446" s="17">
        <v>5148</v>
      </c>
      <c r="K446" s="18" t="s">
        <v>190</v>
      </c>
      <c r="L446" s="17">
        <v>19.2</v>
      </c>
      <c r="M446" s="17">
        <v>2.4900000000000002</v>
      </c>
      <c r="N446" s="17">
        <v>47.808</v>
      </c>
    </row>
    <row r="447" spans="2:14" hidden="1" x14ac:dyDescent="0.25">
      <c r="B447" s="18" t="s">
        <v>131</v>
      </c>
      <c r="C447" s="18" t="s">
        <v>859</v>
      </c>
      <c r="D447" s="18" t="s">
        <v>721</v>
      </c>
      <c r="E447" s="18" t="s">
        <v>722</v>
      </c>
      <c r="F447" s="18" t="s">
        <v>789</v>
      </c>
      <c r="G447" s="18" t="s">
        <v>889</v>
      </c>
      <c r="H447" s="17">
        <v>869.41</v>
      </c>
      <c r="I447" s="18" t="s">
        <v>169</v>
      </c>
      <c r="J447" s="17">
        <v>1852</v>
      </c>
      <c r="K447" s="18" t="s">
        <v>187</v>
      </c>
      <c r="L447" s="17">
        <v>37.4</v>
      </c>
      <c r="M447" s="17">
        <v>3.91</v>
      </c>
      <c r="N447" s="17">
        <v>146.23400000000001</v>
      </c>
    </row>
    <row r="448" spans="2:14" hidden="1" x14ac:dyDescent="0.25">
      <c r="B448" s="18" t="s">
        <v>131</v>
      </c>
      <c r="C448" s="18" t="s">
        <v>859</v>
      </c>
      <c r="D448" s="18" t="s">
        <v>721</v>
      </c>
      <c r="E448" s="18" t="s">
        <v>722</v>
      </c>
      <c r="F448" s="18" t="s">
        <v>789</v>
      </c>
      <c r="G448" s="18" t="s">
        <v>889</v>
      </c>
      <c r="H448" s="17">
        <v>869.41</v>
      </c>
      <c r="I448" s="18" t="s">
        <v>169</v>
      </c>
      <c r="J448" s="17">
        <v>1986</v>
      </c>
      <c r="K448" s="18" t="s">
        <v>299</v>
      </c>
      <c r="L448" s="17">
        <v>21.6</v>
      </c>
      <c r="M448" s="17">
        <v>0.74</v>
      </c>
      <c r="N448" s="17">
        <v>15.984</v>
      </c>
    </row>
    <row r="449" spans="2:14" hidden="1" x14ac:dyDescent="0.25">
      <c r="B449" s="18" t="s">
        <v>131</v>
      </c>
      <c r="C449" s="18" t="s">
        <v>859</v>
      </c>
      <c r="D449" s="18" t="s">
        <v>721</v>
      </c>
      <c r="E449" s="18" t="s">
        <v>722</v>
      </c>
      <c r="F449" s="18" t="s">
        <v>789</v>
      </c>
      <c r="G449" s="18" t="s">
        <v>889</v>
      </c>
      <c r="H449" s="17">
        <v>869.41</v>
      </c>
      <c r="I449" s="18" t="s">
        <v>169</v>
      </c>
      <c r="J449" s="17">
        <v>3120</v>
      </c>
      <c r="K449" s="18" t="s">
        <v>186</v>
      </c>
      <c r="L449" s="17">
        <v>78.400000000000006</v>
      </c>
      <c r="M449" s="17">
        <v>2.39</v>
      </c>
      <c r="N449" s="17">
        <v>187.376</v>
      </c>
    </row>
    <row r="450" spans="2:14" hidden="1" x14ac:dyDescent="0.25">
      <c r="B450" s="18" t="s">
        <v>132</v>
      </c>
      <c r="C450" s="18" t="s">
        <v>860</v>
      </c>
      <c r="D450" s="18" t="s">
        <v>721</v>
      </c>
      <c r="E450" s="18" t="s">
        <v>722</v>
      </c>
      <c r="F450" s="18" t="s">
        <v>789</v>
      </c>
      <c r="G450" s="18" t="s">
        <v>889</v>
      </c>
      <c r="H450" s="17">
        <v>501.57144</v>
      </c>
      <c r="I450" s="18" t="s">
        <v>169</v>
      </c>
      <c r="J450" s="17">
        <v>4867</v>
      </c>
      <c r="K450" s="18" t="s">
        <v>618</v>
      </c>
      <c r="L450" s="17">
        <v>3.6</v>
      </c>
      <c r="M450" s="17">
        <v>5.94</v>
      </c>
      <c r="N450" s="17">
        <v>24.805440000000001</v>
      </c>
    </row>
    <row r="451" spans="2:14" hidden="1" x14ac:dyDescent="0.25">
      <c r="B451" s="18" t="s">
        <v>132</v>
      </c>
      <c r="C451" s="18" t="s">
        <v>860</v>
      </c>
      <c r="D451" s="18" t="s">
        <v>721</v>
      </c>
      <c r="E451" s="18" t="s">
        <v>722</v>
      </c>
      <c r="F451" s="18" t="s">
        <v>789</v>
      </c>
      <c r="G451" s="18" t="s">
        <v>889</v>
      </c>
      <c r="H451" s="17">
        <v>501.57144</v>
      </c>
      <c r="I451" s="18" t="s">
        <v>169</v>
      </c>
      <c r="J451" s="17">
        <v>3754</v>
      </c>
      <c r="K451" s="18" t="s">
        <v>210</v>
      </c>
      <c r="L451" s="17">
        <v>20</v>
      </c>
      <c r="M451" s="17">
        <v>2.1</v>
      </c>
      <c r="N451" s="17">
        <v>42</v>
      </c>
    </row>
    <row r="452" spans="2:14" hidden="1" x14ac:dyDescent="0.25">
      <c r="B452" s="18" t="s">
        <v>132</v>
      </c>
      <c r="C452" s="18" t="s">
        <v>860</v>
      </c>
      <c r="D452" s="18" t="s">
        <v>721</v>
      </c>
      <c r="E452" s="18" t="s">
        <v>722</v>
      </c>
      <c r="F452" s="18" t="s">
        <v>789</v>
      </c>
      <c r="G452" s="18" t="s">
        <v>889</v>
      </c>
      <c r="H452" s="17">
        <v>501.57144</v>
      </c>
      <c r="I452" s="18" t="s">
        <v>169</v>
      </c>
      <c r="J452" s="17">
        <v>10584</v>
      </c>
      <c r="K452" s="18" t="s">
        <v>390</v>
      </c>
      <c r="L452" s="17">
        <v>23</v>
      </c>
      <c r="M452" s="17">
        <v>1.17</v>
      </c>
      <c r="N452" s="17">
        <v>26.91</v>
      </c>
    </row>
    <row r="453" spans="2:14" hidden="1" x14ac:dyDescent="0.25">
      <c r="B453" s="18" t="s">
        <v>132</v>
      </c>
      <c r="C453" s="18" t="s">
        <v>860</v>
      </c>
      <c r="D453" s="18" t="s">
        <v>721</v>
      </c>
      <c r="E453" s="18" t="s">
        <v>722</v>
      </c>
      <c r="F453" s="18" t="s">
        <v>789</v>
      </c>
      <c r="G453" s="18" t="s">
        <v>889</v>
      </c>
      <c r="H453" s="17">
        <v>501.57144</v>
      </c>
      <c r="I453" s="18" t="s">
        <v>169</v>
      </c>
      <c r="J453" s="17">
        <v>22049</v>
      </c>
      <c r="K453" s="18" t="s">
        <v>211</v>
      </c>
      <c r="L453" s="17">
        <v>48</v>
      </c>
      <c r="M453" s="17">
        <v>2.04</v>
      </c>
      <c r="N453" s="17">
        <v>97.92</v>
      </c>
    </row>
    <row r="454" spans="2:14" hidden="1" x14ac:dyDescent="0.25">
      <c r="B454" s="18" t="s">
        <v>132</v>
      </c>
      <c r="C454" s="18" t="s">
        <v>860</v>
      </c>
      <c r="D454" s="18" t="s">
        <v>721</v>
      </c>
      <c r="E454" s="18" t="s">
        <v>722</v>
      </c>
      <c r="F454" s="18" t="s">
        <v>789</v>
      </c>
      <c r="G454" s="18" t="s">
        <v>889</v>
      </c>
      <c r="H454" s="17">
        <v>501.57144</v>
      </c>
      <c r="I454" s="18" t="s">
        <v>169</v>
      </c>
      <c r="J454" s="17">
        <v>1786</v>
      </c>
      <c r="K454" s="18" t="s">
        <v>201</v>
      </c>
      <c r="L454" s="17">
        <v>109.8</v>
      </c>
      <c r="M454" s="17">
        <v>2.76</v>
      </c>
      <c r="N454" s="17">
        <v>303.048</v>
      </c>
    </row>
    <row r="455" spans="2:14" hidden="1" x14ac:dyDescent="0.25">
      <c r="B455" s="18" t="s">
        <v>132</v>
      </c>
      <c r="C455" s="18" t="s">
        <v>860</v>
      </c>
      <c r="D455" s="18" t="s">
        <v>721</v>
      </c>
      <c r="E455" s="18" t="s">
        <v>722</v>
      </c>
      <c r="F455" s="18" t="s">
        <v>789</v>
      </c>
      <c r="G455" s="18" t="s">
        <v>889</v>
      </c>
      <c r="H455" s="17">
        <v>501.57144</v>
      </c>
      <c r="I455" s="18" t="s">
        <v>169</v>
      </c>
      <c r="J455" s="17">
        <v>1794</v>
      </c>
      <c r="K455" s="18" t="s">
        <v>214</v>
      </c>
      <c r="L455" s="17">
        <v>2.4</v>
      </c>
      <c r="M455" s="17">
        <v>2.87</v>
      </c>
      <c r="N455" s="17">
        <v>6.8879999999999999</v>
      </c>
    </row>
    <row r="456" spans="2:14" hidden="1" x14ac:dyDescent="0.25">
      <c r="B456" s="18" t="s">
        <v>861</v>
      </c>
      <c r="C456" s="18" t="s">
        <v>862</v>
      </c>
      <c r="D456" s="18" t="s">
        <v>721</v>
      </c>
      <c r="E456" s="18" t="s">
        <v>722</v>
      </c>
      <c r="F456" s="18" t="s">
        <v>789</v>
      </c>
      <c r="G456" s="18" t="s">
        <v>889</v>
      </c>
      <c r="H456" s="17">
        <v>194</v>
      </c>
      <c r="I456" s="18" t="s">
        <v>169</v>
      </c>
      <c r="J456" s="17">
        <v>4623</v>
      </c>
      <c r="K456" s="18" t="s">
        <v>632</v>
      </c>
      <c r="L456" s="17">
        <v>12</v>
      </c>
      <c r="M456" s="17">
        <v>1.1399999999999999</v>
      </c>
      <c r="N456" s="17">
        <v>13.68</v>
      </c>
    </row>
    <row r="457" spans="2:14" hidden="1" x14ac:dyDescent="0.25">
      <c r="B457" s="18" t="s">
        <v>861</v>
      </c>
      <c r="C457" s="18" t="s">
        <v>862</v>
      </c>
      <c r="D457" s="18" t="s">
        <v>721</v>
      </c>
      <c r="E457" s="18" t="s">
        <v>722</v>
      </c>
      <c r="F457" s="18" t="s">
        <v>789</v>
      </c>
      <c r="G457" s="18" t="s">
        <v>889</v>
      </c>
      <c r="H457" s="17">
        <v>194</v>
      </c>
      <c r="I457" s="18" t="s">
        <v>169</v>
      </c>
      <c r="J457" s="17">
        <v>11620</v>
      </c>
      <c r="K457" s="18" t="s">
        <v>630</v>
      </c>
      <c r="L457" s="17">
        <v>24</v>
      </c>
      <c r="M457" s="17">
        <v>0.99</v>
      </c>
      <c r="N457" s="17">
        <v>23.76</v>
      </c>
    </row>
    <row r="458" spans="2:14" hidden="1" x14ac:dyDescent="0.25">
      <c r="B458" s="18" t="s">
        <v>861</v>
      </c>
      <c r="C458" s="18" t="s">
        <v>862</v>
      </c>
      <c r="D458" s="18" t="s">
        <v>721</v>
      </c>
      <c r="E458" s="18" t="s">
        <v>722</v>
      </c>
      <c r="F458" s="18" t="s">
        <v>789</v>
      </c>
      <c r="G458" s="18" t="s">
        <v>889</v>
      </c>
      <c r="H458" s="17">
        <v>194</v>
      </c>
      <c r="I458" s="18" t="s">
        <v>169</v>
      </c>
      <c r="J458" s="17">
        <v>6722</v>
      </c>
      <c r="K458" s="18" t="s">
        <v>484</v>
      </c>
      <c r="L458" s="17">
        <v>20</v>
      </c>
      <c r="M458" s="17">
        <v>1.87</v>
      </c>
      <c r="N458" s="17">
        <v>37.4</v>
      </c>
    </row>
    <row r="459" spans="2:14" hidden="1" x14ac:dyDescent="0.25">
      <c r="B459" s="18" t="s">
        <v>861</v>
      </c>
      <c r="C459" s="18" t="s">
        <v>862</v>
      </c>
      <c r="D459" s="18" t="s">
        <v>721</v>
      </c>
      <c r="E459" s="18" t="s">
        <v>722</v>
      </c>
      <c r="F459" s="18" t="s">
        <v>789</v>
      </c>
      <c r="G459" s="18" t="s">
        <v>889</v>
      </c>
      <c r="H459" s="17">
        <v>194</v>
      </c>
      <c r="I459" s="18" t="s">
        <v>169</v>
      </c>
      <c r="J459" s="17">
        <v>12898</v>
      </c>
      <c r="K459" s="18" t="s">
        <v>631</v>
      </c>
      <c r="L459" s="17">
        <v>12</v>
      </c>
      <c r="M459" s="17">
        <v>1.03</v>
      </c>
      <c r="N459" s="17">
        <v>12.36</v>
      </c>
    </row>
    <row r="460" spans="2:14" hidden="1" x14ac:dyDescent="0.25">
      <c r="B460" s="18" t="s">
        <v>861</v>
      </c>
      <c r="C460" s="18" t="s">
        <v>862</v>
      </c>
      <c r="D460" s="18" t="s">
        <v>721</v>
      </c>
      <c r="E460" s="18" t="s">
        <v>722</v>
      </c>
      <c r="F460" s="18" t="s">
        <v>789</v>
      </c>
      <c r="G460" s="18" t="s">
        <v>889</v>
      </c>
      <c r="H460" s="17">
        <v>194</v>
      </c>
      <c r="I460" s="18" t="s">
        <v>169</v>
      </c>
      <c r="J460" s="17">
        <v>10252</v>
      </c>
      <c r="K460" s="18" t="s">
        <v>483</v>
      </c>
      <c r="L460" s="17">
        <v>20</v>
      </c>
      <c r="M460" s="17">
        <v>1.67</v>
      </c>
      <c r="N460" s="17">
        <v>33.4</v>
      </c>
    </row>
    <row r="461" spans="2:14" hidden="1" x14ac:dyDescent="0.25">
      <c r="B461" s="18" t="s">
        <v>861</v>
      </c>
      <c r="C461" s="18" t="s">
        <v>862</v>
      </c>
      <c r="D461" s="18" t="s">
        <v>721</v>
      </c>
      <c r="E461" s="18" t="s">
        <v>722</v>
      </c>
      <c r="F461" s="18" t="s">
        <v>789</v>
      </c>
      <c r="G461" s="18" t="s">
        <v>889</v>
      </c>
      <c r="H461" s="17">
        <v>194</v>
      </c>
      <c r="I461" s="18" t="s">
        <v>169</v>
      </c>
      <c r="J461" s="17">
        <v>22541</v>
      </c>
      <c r="K461" s="18" t="s">
        <v>485</v>
      </c>
      <c r="L461" s="17">
        <v>20</v>
      </c>
      <c r="M461" s="17">
        <v>1.61</v>
      </c>
      <c r="N461" s="17">
        <v>32.200000000000003</v>
      </c>
    </row>
    <row r="462" spans="2:14" hidden="1" x14ac:dyDescent="0.25">
      <c r="B462" s="18" t="s">
        <v>861</v>
      </c>
      <c r="C462" s="18" t="s">
        <v>862</v>
      </c>
      <c r="D462" s="18" t="s">
        <v>721</v>
      </c>
      <c r="E462" s="18" t="s">
        <v>722</v>
      </c>
      <c r="F462" s="18" t="s">
        <v>789</v>
      </c>
      <c r="G462" s="18" t="s">
        <v>889</v>
      </c>
      <c r="H462" s="17">
        <v>194</v>
      </c>
      <c r="I462" s="18" t="s">
        <v>169</v>
      </c>
      <c r="J462" s="17">
        <v>6902</v>
      </c>
      <c r="K462" s="18" t="s">
        <v>629</v>
      </c>
      <c r="L462" s="17">
        <v>20</v>
      </c>
      <c r="M462" s="17">
        <v>2.06</v>
      </c>
      <c r="N462" s="17">
        <v>41.2</v>
      </c>
    </row>
    <row r="463" spans="2:14" hidden="1" x14ac:dyDescent="0.25">
      <c r="B463" s="18" t="s">
        <v>863</v>
      </c>
      <c r="C463" s="18" t="s">
        <v>864</v>
      </c>
      <c r="D463" s="18" t="s">
        <v>721</v>
      </c>
      <c r="E463" s="18" t="s">
        <v>722</v>
      </c>
      <c r="F463" s="18" t="s">
        <v>789</v>
      </c>
      <c r="G463" s="18" t="s">
        <v>889</v>
      </c>
      <c r="H463" s="17">
        <v>2110.8112799999999</v>
      </c>
      <c r="I463" s="18" t="s">
        <v>169</v>
      </c>
      <c r="J463" s="17">
        <v>5149</v>
      </c>
      <c r="K463" s="18" t="s">
        <v>189</v>
      </c>
      <c r="L463" s="17">
        <v>22.2</v>
      </c>
      <c r="M463" s="17">
        <v>3.34</v>
      </c>
      <c r="N463" s="17">
        <v>74.147999999999996</v>
      </c>
    </row>
    <row r="464" spans="2:14" hidden="1" x14ac:dyDescent="0.25">
      <c r="B464" s="18" t="s">
        <v>863</v>
      </c>
      <c r="C464" s="18" t="s">
        <v>864</v>
      </c>
      <c r="D464" s="18" t="s">
        <v>721</v>
      </c>
      <c r="E464" s="18" t="s">
        <v>722</v>
      </c>
      <c r="F464" s="18" t="s">
        <v>789</v>
      </c>
      <c r="G464" s="18" t="s">
        <v>889</v>
      </c>
      <c r="H464" s="17">
        <v>2110.8112799999999</v>
      </c>
      <c r="I464" s="18" t="s">
        <v>169</v>
      </c>
      <c r="J464" s="17">
        <v>1973</v>
      </c>
      <c r="K464" s="18" t="s">
        <v>196</v>
      </c>
      <c r="L464" s="17">
        <v>22.6</v>
      </c>
      <c r="M464" s="17">
        <v>4.97</v>
      </c>
      <c r="N464" s="17">
        <v>112.322</v>
      </c>
    </row>
    <row r="465" spans="2:14" hidden="1" x14ac:dyDescent="0.25">
      <c r="B465" s="18" t="s">
        <v>863</v>
      </c>
      <c r="C465" s="18" t="s">
        <v>864</v>
      </c>
      <c r="D465" s="18" t="s">
        <v>721</v>
      </c>
      <c r="E465" s="18" t="s">
        <v>722</v>
      </c>
      <c r="F465" s="18" t="s">
        <v>789</v>
      </c>
      <c r="G465" s="18" t="s">
        <v>889</v>
      </c>
      <c r="H465" s="17">
        <v>2110.8112799999999</v>
      </c>
      <c r="I465" s="18" t="s">
        <v>169</v>
      </c>
      <c r="J465" s="17">
        <v>1851</v>
      </c>
      <c r="K465" s="18" t="s">
        <v>386</v>
      </c>
      <c r="L465" s="17">
        <v>12.6</v>
      </c>
      <c r="M465" s="17">
        <v>4.6100000000000003</v>
      </c>
      <c r="N465" s="17">
        <v>58.085999999999999</v>
      </c>
    </row>
    <row r="466" spans="2:14" hidden="1" x14ac:dyDescent="0.25">
      <c r="B466" s="18" t="s">
        <v>863</v>
      </c>
      <c r="C466" s="18" t="s">
        <v>864</v>
      </c>
      <c r="D466" s="18" t="s">
        <v>721</v>
      </c>
      <c r="E466" s="18" t="s">
        <v>722</v>
      </c>
      <c r="F466" s="18" t="s">
        <v>789</v>
      </c>
      <c r="G466" s="18" t="s">
        <v>889</v>
      </c>
      <c r="H466" s="17">
        <v>2110.8112799999999</v>
      </c>
      <c r="I466" s="18" t="s">
        <v>169</v>
      </c>
      <c r="J466" s="17">
        <v>1853</v>
      </c>
      <c r="K466" s="18" t="s">
        <v>609</v>
      </c>
      <c r="L466" s="17">
        <v>7.2</v>
      </c>
      <c r="M466" s="17">
        <v>3.61</v>
      </c>
      <c r="N466" s="17">
        <v>25.992000000000001</v>
      </c>
    </row>
    <row r="467" spans="2:14" hidden="1" x14ac:dyDescent="0.25">
      <c r="B467" s="18" t="s">
        <v>863</v>
      </c>
      <c r="C467" s="18" t="s">
        <v>864</v>
      </c>
      <c r="D467" s="18" t="s">
        <v>721</v>
      </c>
      <c r="E467" s="18" t="s">
        <v>722</v>
      </c>
      <c r="F467" s="18" t="s">
        <v>789</v>
      </c>
      <c r="G467" s="18" t="s">
        <v>889</v>
      </c>
      <c r="H467" s="17">
        <v>2110.8112799999999</v>
      </c>
      <c r="I467" s="18" t="s">
        <v>169</v>
      </c>
      <c r="J467" s="17">
        <v>1854</v>
      </c>
      <c r="K467" s="18" t="s">
        <v>637</v>
      </c>
      <c r="L467" s="17">
        <v>5.8</v>
      </c>
      <c r="M467" s="17">
        <v>3.19</v>
      </c>
      <c r="N467" s="17">
        <v>18.501999999999999</v>
      </c>
    </row>
    <row r="468" spans="2:14" hidden="1" x14ac:dyDescent="0.25">
      <c r="B468" s="18" t="s">
        <v>863</v>
      </c>
      <c r="C468" s="18" t="s">
        <v>864</v>
      </c>
      <c r="D468" s="18" t="s">
        <v>721</v>
      </c>
      <c r="E468" s="18" t="s">
        <v>722</v>
      </c>
      <c r="F468" s="18" t="s">
        <v>789</v>
      </c>
      <c r="G468" s="18" t="s">
        <v>889</v>
      </c>
      <c r="H468" s="17">
        <v>2110.8112799999999</v>
      </c>
      <c r="I468" s="18" t="s">
        <v>169</v>
      </c>
      <c r="J468" s="17">
        <v>3754</v>
      </c>
      <c r="K468" s="18" t="s">
        <v>210</v>
      </c>
      <c r="L468" s="17">
        <v>20</v>
      </c>
      <c r="M468" s="17">
        <v>2.1</v>
      </c>
      <c r="N468" s="17">
        <v>42</v>
      </c>
    </row>
    <row r="469" spans="2:14" hidden="1" x14ac:dyDescent="0.25">
      <c r="B469" s="18" t="s">
        <v>863</v>
      </c>
      <c r="C469" s="18" t="s">
        <v>864</v>
      </c>
      <c r="D469" s="18" t="s">
        <v>721</v>
      </c>
      <c r="E469" s="18" t="s">
        <v>722</v>
      </c>
      <c r="F469" s="18" t="s">
        <v>789</v>
      </c>
      <c r="G469" s="18" t="s">
        <v>889</v>
      </c>
      <c r="H469" s="17">
        <v>2110.8112799999999</v>
      </c>
      <c r="I469" s="18" t="s">
        <v>169</v>
      </c>
      <c r="J469" s="17">
        <v>1852</v>
      </c>
      <c r="K469" s="18" t="s">
        <v>187</v>
      </c>
      <c r="L469" s="17">
        <v>34.799999999999997</v>
      </c>
      <c r="M469" s="17">
        <v>3.91</v>
      </c>
      <c r="N469" s="17">
        <v>136.06800000000001</v>
      </c>
    </row>
    <row r="470" spans="2:14" hidden="1" x14ac:dyDescent="0.25">
      <c r="B470" s="18" t="s">
        <v>863</v>
      </c>
      <c r="C470" s="18" t="s">
        <v>864</v>
      </c>
      <c r="D470" s="18" t="s">
        <v>721</v>
      </c>
      <c r="E470" s="18" t="s">
        <v>722</v>
      </c>
      <c r="F470" s="18" t="s">
        <v>789</v>
      </c>
      <c r="G470" s="18" t="s">
        <v>889</v>
      </c>
      <c r="H470" s="17">
        <v>2110.8112799999999</v>
      </c>
      <c r="I470" s="18" t="s">
        <v>169</v>
      </c>
      <c r="J470" s="17">
        <v>5148</v>
      </c>
      <c r="K470" s="18" t="s">
        <v>190</v>
      </c>
      <c r="L470" s="17">
        <v>29.4</v>
      </c>
      <c r="M470" s="17">
        <v>2.4900000000000002</v>
      </c>
      <c r="N470" s="17">
        <v>73.206000000000003</v>
      </c>
    </row>
    <row r="471" spans="2:14" hidden="1" x14ac:dyDescent="0.25">
      <c r="B471" s="18" t="s">
        <v>863</v>
      </c>
      <c r="C471" s="18" t="s">
        <v>864</v>
      </c>
      <c r="D471" s="18" t="s">
        <v>721</v>
      </c>
      <c r="E471" s="18" t="s">
        <v>722</v>
      </c>
      <c r="F471" s="18" t="s">
        <v>789</v>
      </c>
      <c r="G471" s="18" t="s">
        <v>889</v>
      </c>
      <c r="H471" s="17">
        <v>2110.8112799999999</v>
      </c>
      <c r="I471" s="18" t="s">
        <v>169</v>
      </c>
      <c r="J471" s="17">
        <v>2025</v>
      </c>
      <c r="K471" s="18" t="s">
        <v>392</v>
      </c>
      <c r="L471" s="17">
        <v>42.8</v>
      </c>
      <c r="M471" s="17">
        <v>2.11</v>
      </c>
      <c r="N471" s="17">
        <v>104.75727999999999</v>
      </c>
    </row>
    <row r="472" spans="2:14" hidden="1" x14ac:dyDescent="0.25">
      <c r="B472" s="18" t="s">
        <v>863</v>
      </c>
      <c r="C472" s="18" t="s">
        <v>864</v>
      </c>
      <c r="D472" s="18" t="s">
        <v>721</v>
      </c>
      <c r="E472" s="18" t="s">
        <v>722</v>
      </c>
      <c r="F472" s="18" t="s">
        <v>789</v>
      </c>
      <c r="G472" s="18" t="s">
        <v>889</v>
      </c>
      <c r="H472" s="17">
        <v>2110.8112799999999</v>
      </c>
      <c r="I472" s="18" t="s">
        <v>169</v>
      </c>
      <c r="J472" s="17">
        <v>4061</v>
      </c>
      <c r="K472" s="18" t="s">
        <v>346</v>
      </c>
      <c r="L472" s="17">
        <v>360</v>
      </c>
      <c r="M472" s="17">
        <v>1.94</v>
      </c>
      <c r="N472" s="17">
        <v>698.4</v>
      </c>
    </row>
    <row r="473" spans="2:14" hidden="1" x14ac:dyDescent="0.25">
      <c r="B473" s="18" t="s">
        <v>863</v>
      </c>
      <c r="C473" s="18" t="s">
        <v>864</v>
      </c>
      <c r="D473" s="18" t="s">
        <v>721</v>
      </c>
      <c r="E473" s="18" t="s">
        <v>722</v>
      </c>
      <c r="F473" s="18" t="s">
        <v>789</v>
      </c>
      <c r="G473" s="18" t="s">
        <v>889</v>
      </c>
      <c r="H473" s="17">
        <v>2110.8112799999999</v>
      </c>
      <c r="I473" s="18" t="s">
        <v>169</v>
      </c>
      <c r="J473" s="17">
        <v>1781</v>
      </c>
      <c r="K473" s="18" t="s">
        <v>259</v>
      </c>
      <c r="L473" s="17">
        <v>60.6</v>
      </c>
      <c r="M473" s="17">
        <v>2.1</v>
      </c>
      <c r="N473" s="17">
        <v>127.26</v>
      </c>
    </row>
    <row r="474" spans="2:14" hidden="1" x14ac:dyDescent="0.25">
      <c r="B474" s="18" t="s">
        <v>863</v>
      </c>
      <c r="C474" s="18" t="s">
        <v>864</v>
      </c>
      <c r="D474" s="18" t="s">
        <v>721</v>
      </c>
      <c r="E474" s="18" t="s">
        <v>722</v>
      </c>
      <c r="F474" s="18" t="s">
        <v>789</v>
      </c>
      <c r="G474" s="18" t="s">
        <v>889</v>
      </c>
      <c r="H474" s="17">
        <v>2110.8112799999999</v>
      </c>
      <c r="I474" s="18" t="s">
        <v>169</v>
      </c>
      <c r="J474" s="17">
        <v>1786</v>
      </c>
      <c r="K474" s="18" t="s">
        <v>201</v>
      </c>
      <c r="L474" s="17">
        <v>239.4</v>
      </c>
      <c r="M474" s="17">
        <v>2.5499999999999998</v>
      </c>
      <c r="N474" s="17">
        <v>610.47</v>
      </c>
    </row>
    <row r="475" spans="2:14" hidden="1" x14ac:dyDescent="0.25">
      <c r="B475" s="18" t="s">
        <v>863</v>
      </c>
      <c r="C475" s="18" t="s">
        <v>864</v>
      </c>
      <c r="D475" s="18" t="s">
        <v>721</v>
      </c>
      <c r="E475" s="18" t="s">
        <v>722</v>
      </c>
      <c r="F475" s="18" t="s">
        <v>789</v>
      </c>
      <c r="G475" s="18" t="s">
        <v>889</v>
      </c>
      <c r="H475" s="17">
        <v>2110.8112799999999</v>
      </c>
      <c r="I475" s="18" t="s">
        <v>169</v>
      </c>
      <c r="J475" s="17">
        <v>10823</v>
      </c>
      <c r="K475" s="18" t="s">
        <v>260</v>
      </c>
      <c r="L475" s="17">
        <v>40</v>
      </c>
      <c r="M475" s="17">
        <v>0.74</v>
      </c>
      <c r="N475" s="17">
        <v>29.6</v>
      </c>
    </row>
    <row r="476" spans="2:14" hidden="1" x14ac:dyDescent="0.25">
      <c r="B476" s="18" t="s">
        <v>865</v>
      </c>
      <c r="C476" s="18" t="s">
        <v>866</v>
      </c>
      <c r="D476" s="18" t="s">
        <v>721</v>
      </c>
      <c r="E476" s="18" t="s">
        <v>722</v>
      </c>
      <c r="F476" s="18" t="s">
        <v>789</v>
      </c>
      <c r="G476" s="18" t="s">
        <v>889</v>
      </c>
      <c r="H476" s="17">
        <v>348.36</v>
      </c>
      <c r="I476" s="18" t="s">
        <v>169</v>
      </c>
      <c r="J476" s="17">
        <v>3549</v>
      </c>
      <c r="K476" s="18" t="s">
        <v>644</v>
      </c>
      <c r="L476" s="17">
        <v>96</v>
      </c>
      <c r="M476" s="17">
        <v>0.92</v>
      </c>
      <c r="N476" s="17">
        <v>88.32</v>
      </c>
    </row>
    <row r="477" spans="2:14" hidden="1" x14ac:dyDescent="0.25">
      <c r="B477" s="18" t="s">
        <v>865</v>
      </c>
      <c r="C477" s="18" t="s">
        <v>866</v>
      </c>
      <c r="D477" s="18" t="s">
        <v>721</v>
      </c>
      <c r="E477" s="18" t="s">
        <v>722</v>
      </c>
      <c r="F477" s="18" t="s">
        <v>789</v>
      </c>
      <c r="G477" s="18" t="s">
        <v>889</v>
      </c>
      <c r="H477" s="17">
        <v>348.36</v>
      </c>
      <c r="I477" s="18" t="s">
        <v>169</v>
      </c>
      <c r="J477" s="17">
        <v>5848</v>
      </c>
      <c r="K477" s="18" t="s">
        <v>474</v>
      </c>
      <c r="L477" s="17">
        <v>96</v>
      </c>
      <c r="M477" s="17">
        <v>0.88</v>
      </c>
      <c r="N477" s="17">
        <v>84.48</v>
      </c>
    </row>
    <row r="478" spans="2:14" hidden="1" x14ac:dyDescent="0.25">
      <c r="B478" s="18" t="s">
        <v>865</v>
      </c>
      <c r="C478" s="18" t="s">
        <v>866</v>
      </c>
      <c r="D478" s="18" t="s">
        <v>721</v>
      </c>
      <c r="E478" s="18" t="s">
        <v>722</v>
      </c>
      <c r="F478" s="18" t="s">
        <v>789</v>
      </c>
      <c r="G478" s="18" t="s">
        <v>889</v>
      </c>
      <c r="H478" s="17">
        <v>348.36</v>
      </c>
      <c r="I478" s="18" t="s">
        <v>169</v>
      </c>
      <c r="J478" s="17">
        <v>16235</v>
      </c>
      <c r="K478" s="18" t="s">
        <v>641</v>
      </c>
      <c r="L478" s="17">
        <v>12</v>
      </c>
      <c r="M478" s="17">
        <v>0.82</v>
      </c>
      <c r="N478" s="17">
        <v>9.84</v>
      </c>
    </row>
    <row r="479" spans="2:14" hidden="1" x14ac:dyDescent="0.25">
      <c r="B479" s="18" t="s">
        <v>865</v>
      </c>
      <c r="C479" s="18" t="s">
        <v>866</v>
      </c>
      <c r="D479" s="18" t="s">
        <v>721</v>
      </c>
      <c r="E479" s="18" t="s">
        <v>722</v>
      </c>
      <c r="F479" s="18" t="s">
        <v>789</v>
      </c>
      <c r="G479" s="18" t="s">
        <v>889</v>
      </c>
      <c r="H479" s="17">
        <v>348.36</v>
      </c>
      <c r="I479" s="18" t="s">
        <v>169</v>
      </c>
      <c r="J479" s="17">
        <v>12801</v>
      </c>
      <c r="K479" s="18" t="s">
        <v>639</v>
      </c>
      <c r="L479" s="17">
        <v>48</v>
      </c>
      <c r="M479" s="17">
        <v>1.43</v>
      </c>
      <c r="N479" s="17">
        <v>68.64</v>
      </c>
    </row>
    <row r="480" spans="2:14" hidden="1" x14ac:dyDescent="0.25">
      <c r="B480" s="18" t="s">
        <v>865</v>
      </c>
      <c r="C480" s="18" t="s">
        <v>866</v>
      </c>
      <c r="D480" s="18" t="s">
        <v>721</v>
      </c>
      <c r="E480" s="18" t="s">
        <v>722</v>
      </c>
      <c r="F480" s="18" t="s">
        <v>789</v>
      </c>
      <c r="G480" s="18" t="s">
        <v>889</v>
      </c>
      <c r="H480" s="17">
        <v>348.36</v>
      </c>
      <c r="I480" s="18" t="s">
        <v>169</v>
      </c>
      <c r="J480" s="17">
        <v>15678</v>
      </c>
      <c r="K480" s="18" t="s">
        <v>643</v>
      </c>
      <c r="L480" s="17">
        <v>12</v>
      </c>
      <c r="M480" s="17">
        <v>0.82</v>
      </c>
      <c r="N480" s="17">
        <v>9.84</v>
      </c>
    </row>
    <row r="481" spans="2:14" hidden="1" x14ac:dyDescent="0.25">
      <c r="B481" s="18" t="s">
        <v>865</v>
      </c>
      <c r="C481" s="18" t="s">
        <v>866</v>
      </c>
      <c r="D481" s="18" t="s">
        <v>721</v>
      </c>
      <c r="E481" s="18" t="s">
        <v>722</v>
      </c>
      <c r="F481" s="18" t="s">
        <v>789</v>
      </c>
      <c r="G481" s="18" t="s">
        <v>889</v>
      </c>
      <c r="H481" s="17">
        <v>348.36</v>
      </c>
      <c r="I481" s="18" t="s">
        <v>169</v>
      </c>
      <c r="J481" s="17">
        <v>15680</v>
      </c>
      <c r="K481" s="18" t="s">
        <v>642</v>
      </c>
      <c r="L481" s="17">
        <v>12</v>
      </c>
      <c r="M481" s="17">
        <v>0.82</v>
      </c>
      <c r="N481" s="17">
        <v>9.84</v>
      </c>
    </row>
    <row r="482" spans="2:14" hidden="1" x14ac:dyDescent="0.25">
      <c r="B482" s="18" t="s">
        <v>865</v>
      </c>
      <c r="C482" s="18" t="s">
        <v>866</v>
      </c>
      <c r="D482" s="18" t="s">
        <v>721</v>
      </c>
      <c r="E482" s="18" t="s">
        <v>722</v>
      </c>
      <c r="F482" s="18" t="s">
        <v>789</v>
      </c>
      <c r="G482" s="18" t="s">
        <v>889</v>
      </c>
      <c r="H482" s="17">
        <v>348.36</v>
      </c>
      <c r="I482" s="18" t="s">
        <v>169</v>
      </c>
      <c r="J482" s="17">
        <v>15679</v>
      </c>
      <c r="K482" s="18" t="s">
        <v>638</v>
      </c>
      <c r="L482" s="17">
        <v>48</v>
      </c>
      <c r="M482" s="17">
        <v>1.43</v>
      </c>
      <c r="N482" s="17">
        <v>68.64</v>
      </c>
    </row>
    <row r="483" spans="2:14" hidden="1" x14ac:dyDescent="0.25">
      <c r="B483" s="18" t="s">
        <v>865</v>
      </c>
      <c r="C483" s="18" t="s">
        <v>866</v>
      </c>
      <c r="D483" s="18" t="s">
        <v>721</v>
      </c>
      <c r="E483" s="18" t="s">
        <v>722</v>
      </c>
      <c r="F483" s="18" t="s">
        <v>789</v>
      </c>
      <c r="G483" s="18" t="s">
        <v>889</v>
      </c>
      <c r="H483" s="17">
        <v>348.36</v>
      </c>
      <c r="I483" s="18" t="s">
        <v>169</v>
      </c>
      <c r="J483" s="17">
        <v>23385</v>
      </c>
      <c r="K483" s="18" t="s">
        <v>640</v>
      </c>
      <c r="L483" s="17">
        <v>12</v>
      </c>
      <c r="M483" s="17">
        <v>0.73</v>
      </c>
      <c r="N483" s="17">
        <v>8.76</v>
      </c>
    </row>
    <row r="484" spans="2:14" hidden="1" x14ac:dyDescent="0.25">
      <c r="B484" s="18" t="s">
        <v>145</v>
      </c>
      <c r="C484" s="18" t="s">
        <v>867</v>
      </c>
      <c r="D484" s="18" t="s">
        <v>721</v>
      </c>
      <c r="E484" s="18" t="s">
        <v>722</v>
      </c>
      <c r="F484" s="18" t="s">
        <v>789</v>
      </c>
      <c r="G484" s="18" t="s">
        <v>888</v>
      </c>
      <c r="H484" s="17">
        <v>188.94399999999999</v>
      </c>
      <c r="I484" s="18" t="s">
        <v>169</v>
      </c>
      <c r="J484" s="17">
        <v>2</v>
      </c>
      <c r="K484" s="18" t="s">
        <v>648</v>
      </c>
      <c r="L484" s="17">
        <v>2.8</v>
      </c>
      <c r="M484" s="17">
        <v>4.84</v>
      </c>
      <c r="N484" s="17">
        <v>13.552</v>
      </c>
    </row>
    <row r="485" spans="2:14" hidden="1" x14ac:dyDescent="0.25">
      <c r="B485" s="18" t="s">
        <v>145</v>
      </c>
      <c r="C485" s="18" t="s">
        <v>867</v>
      </c>
      <c r="D485" s="18" t="s">
        <v>721</v>
      </c>
      <c r="E485" s="18" t="s">
        <v>722</v>
      </c>
      <c r="F485" s="18" t="s">
        <v>789</v>
      </c>
      <c r="G485" s="18" t="s">
        <v>888</v>
      </c>
      <c r="H485" s="17">
        <v>188.94399999999999</v>
      </c>
      <c r="I485" s="18" t="s">
        <v>169</v>
      </c>
      <c r="J485" s="17">
        <v>9</v>
      </c>
      <c r="K485" s="18" t="s">
        <v>272</v>
      </c>
      <c r="L485" s="17">
        <v>20.6</v>
      </c>
      <c r="M485" s="17">
        <v>0.96</v>
      </c>
      <c r="N485" s="17">
        <v>19.776</v>
      </c>
    </row>
    <row r="486" spans="2:14" hidden="1" x14ac:dyDescent="0.25">
      <c r="B486" s="18" t="s">
        <v>145</v>
      </c>
      <c r="C486" s="18" t="s">
        <v>867</v>
      </c>
      <c r="D486" s="18" t="s">
        <v>721</v>
      </c>
      <c r="E486" s="18" t="s">
        <v>722</v>
      </c>
      <c r="F486" s="18" t="s">
        <v>789</v>
      </c>
      <c r="G486" s="18" t="s">
        <v>888</v>
      </c>
      <c r="H486" s="17">
        <v>188.94399999999999</v>
      </c>
      <c r="I486" s="18" t="s">
        <v>169</v>
      </c>
      <c r="J486" s="17">
        <v>7</v>
      </c>
      <c r="K486" s="18" t="s">
        <v>274</v>
      </c>
      <c r="L486" s="17">
        <v>15.6</v>
      </c>
      <c r="M486" s="17">
        <v>1.62</v>
      </c>
      <c r="N486" s="17">
        <v>25.271999999999998</v>
      </c>
    </row>
    <row r="487" spans="2:14" hidden="1" x14ac:dyDescent="0.25">
      <c r="B487" s="18" t="s">
        <v>145</v>
      </c>
      <c r="C487" s="18" t="s">
        <v>867</v>
      </c>
      <c r="D487" s="18" t="s">
        <v>721</v>
      </c>
      <c r="E487" s="18" t="s">
        <v>722</v>
      </c>
      <c r="F487" s="18" t="s">
        <v>789</v>
      </c>
      <c r="G487" s="18" t="s">
        <v>888</v>
      </c>
      <c r="H487" s="17">
        <v>188.94399999999999</v>
      </c>
      <c r="I487" s="18" t="s">
        <v>169</v>
      </c>
      <c r="J487" s="17">
        <v>11</v>
      </c>
      <c r="K487" s="18" t="s">
        <v>443</v>
      </c>
      <c r="L487" s="17">
        <v>15.2</v>
      </c>
      <c r="M487" s="17">
        <v>0.74</v>
      </c>
      <c r="N487" s="17">
        <v>11.247999999999999</v>
      </c>
    </row>
    <row r="488" spans="2:14" hidden="1" x14ac:dyDescent="0.25">
      <c r="B488" s="18" t="s">
        <v>145</v>
      </c>
      <c r="C488" s="18" t="s">
        <v>867</v>
      </c>
      <c r="D488" s="18" t="s">
        <v>721</v>
      </c>
      <c r="E488" s="18" t="s">
        <v>722</v>
      </c>
      <c r="F488" s="18" t="s">
        <v>789</v>
      </c>
      <c r="G488" s="18" t="s">
        <v>888</v>
      </c>
      <c r="H488" s="17">
        <v>188.94399999999999</v>
      </c>
      <c r="I488" s="18" t="s">
        <v>169</v>
      </c>
      <c r="J488" s="17">
        <v>2131</v>
      </c>
      <c r="K488" s="18" t="s">
        <v>649</v>
      </c>
      <c r="L488" s="17">
        <v>50</v>
      </c>
      <c r="M488" s="17">
        <v>0.32</v>
      </c>
      <c r="N488" s="17">
        <v>16</v>
      </c>
    </row>
    <row r="489" spans="2:14" hidden="1" x14ac:dyDescent="0.25">
      <c r="B489" s="18" t="s">
        <v>145</v>
      </c>
      <c r="C489" s="18" t="s">
        <v>867</v>
      </c>
      <c r="D489" s="18" t="s">
        <v>721</v>
      </c>
      <c r="E489" s="18" t="s">
        <v>722</v>
      </c>
      <c r="F489" s="18" t="s">
        <v>789</v>
      </c>
      <c r="G489" s="18" t="s">
        <v>888</v>
      </c>
      <c r="H489" s="17">
        <v>188.94399999999999</v>
      </c>
      <c r="I489" s="18" t="s">
        <v>169</v>
      </c>
      <c r="J489" s="17">
        <v>19</v>
      </c>
      <c r="K489" s="18" t="s">
        <v>270</v>
      </c>
      <c r="L489" s="17">
        <v>86.8</v>
      </c>
      <c r="M489" s="17">
        <v>0.81</v>
      </c>
      <c r="N489" s="17">
        <v>70.308000000000007</v>
      </c>
    </row>
    <row r="490" spans="2:14" hidden="1" x14ac:dyDescent="0.25">
      <c r="B490" s="18" t="s">
        <v>145</v>
      </c>
      <c r="C490" s="18" t="s">
        <v>867</v>
      </c>
      <c r="D490" s="18" t="s">
        <v>721</v>
      </c>
      <c r="E490" s="18" t="s">
        <v>722</v>
      </c>
      <c r="F490" s="18" t="s">
        <v>789</v>
      </c>
      <c r="G490" s="18" t="s">
        <v>888</v>
      </c>
      <c r="H490" s="17">
        <v>188.94399999999999</v>
      </c>
      <c r="I490" s="18" t="s">
        <v>169</v>
      </c>
      <c r="J490" s="17">
        <v>67</v>
      </c>
      <c r="K490" s="18" t="s">
        <v>441</v>
      </c>
      <c r="L490" s="17">
        <v>2.2000000000000002</v>
      </c>
      <c r="M490" s="17">
        <v>2.2000000000000002</v>
      </c>
      <c r="N490" s="17">
        <v>4.84</v>
      </c>
    </row>
    <row r="491" spans="2:14" hidden="1" x14ac:dyDescent="0.25">
      <c r="B491" s="18" t="s">
        <v>145</v>
      </c>
      <c r="C491" s="18" t="s">
        <v>867</v>
      </c>
      <c r="D491" s="18" t="s">
        <v>721</v>
      </c>
      <c r="E491" s="18" t="s">
        <v>722</v>
      </c>
      <c r="F491" s="18" t="s">
        <v>789</v>
      </c>
      <c r="G491" s="18" t="s">
        <v>888</v>
      </c>
      <c r="H491" s="17">
        <v>188.94399999999999</v>
      </c>
      <c r="I491" s="18" t="s">
        <v>169</v>
      </c>
      <c r="J491" s="17">
        <v>71</v>
      </c>
      <c r="K491" s="18" t="s">
        <v>271</v>
      </c>
      <c r="L491" s="17">
        <v>4.4000000000000004</v>
      </c>
      <c r="M491" s="17">
        <v>0.42</v>
      </c>
      <c r="N491" s="17">
        <v>1.8480000000000001</v>
      </c>
    </row>
    <row r="492" spans="2:14" hidden="1" x14ac:dyDescent="0.25">
      <c r="B492" s="18" t="s">
        <v>145</v>
      </c>
      <c r="C492" s="18" t="s">
        <v>867</v>
      </c>
      <c r="D492" s="18" t="s">
        <v>721</v>
      </c>
      <c r="E492" s="18" t="s">
        <v>722</v>
      </c>
      <c r="F492" s="18" t="s">
        <v>789</v>
      </c>
      <c r="G492" s="18" t="s">
        <v>888</v>
      </c>
      <c r="H492" s="17">
        <v>188.94399999999999</v>
      </c>
      <c r="I492" s="18" t="s">
        <v>169</v>
      </c>
      <c r="J492" s="17">
        <v>78</v>
      </c>
      <c r="K492" s="18" t="s">
        <v>269</v>
      </c>
      <c r="L492" s="17">
        <v>29</v>
      </c>
      <c r="M492" s="17">
        <v>0.9</v>
      </c>
      <c r="N492" s="17">
        <v>26.1</v>
      </c>
    </row>
    <row r="493" spans="2:14" hidden="1" x14ac:dyDescent="0.25">
      <c r="B493" s="18" t="s">
        <v>868</v>
      </c>
      <c r="C493" s="18" t="s">
        <v>869</v>
      </c>
      <c r="D493" s="18" t="s">
        <v>721</v>
      </c>
      <c r="E493" s="18" t="s">
        <v>722</v>
      </c>
      <c r="F493" s="18" t="s">
        <v>789</v>
      </c>
      <c r="G493" s="18" t="s">
        <v>891</v>
      </c>
      <c r="H493" s="17">
        <v>770.59760000000006</v>
      </c>
      <c r="I493" s="18" t="s">
        <v>169</v>
      </c>
      <c r="J493" s="17">
        <v>1078</v>
      </c>
      <c r="K493" s="18" t="s">
        <v>416</v>
      </c>
      <c r="L493" s="17">
        <v>24</v>
      </c>
      <c r="M493" s="17">
        <v>1.49</v>
      </c>
      <c r="N493" s="17">
        <v>41.4816</v>
      </c>
    </row>
    <row r="494" spans="2:14" hidden="1" x14ac:dyDescent="0.25">
      <c r="B494" s="18" t="s">
        <v>868</v>
      </c>
      <c r="C494" s="18" t="s">
        <v>869</v>
      </c>
      <c r="D494" s="18" t="s">
        <v>721</v>
      </c>
      <c r="E494" s="18" t="s">
        <v>722</v>
      </c>
      <c r="F494" s="18" t="s">
        <v>789</v>
      </c>
      <c r="G494" s="18" t="s">
        <v>891</v>
      </c>
      <c r="H494" s="17">
        <v>770.59760000000006</v>
      </c>
      <c r="I494" s="18" t="s">
        <v>169</v>
      </c>
      <c r="J494" s="17">
        <v>1070</v>
      </c>
      <c r="K494" s="18" t="s">
        <v>418</v>
      </c>
      <c r="L494" s="17">
        <v>24</v>
      </c>
      <c r="M494" s="17">
        <v>1.78</v>
      </c>
      <c r="N494" s="17">
        <v>49.555199999999999</v>
      </c>
    </row>
    <row r="495" spans="2:14" hidden="1" x14ac:dyDescent="0.25">
      <c r="B495" s="18" t="s">
        <v>868</v>
      </c>
      <c r="C495" s="18" t="s">
        <v>869</v>
      </c>
      <c r="D495" s="18" t="s">
        <v>721</v>
      </c>
      <c r="E495" s="18" t="s">
        <v>722</v>
      </c>
      <c r="F495" s="18" t="s">
        <v>789</v>
      </c>
      <c r="G495" s="18" t="s">
        <v>891</v>
      </c>
      <c r="H495" s="17">
        <v>770.59760000000006</v>
      </c>
      <c r="I495" s="18" t="s">
        <v>169</v>
      </c>
      <c r="J495" s="17">
        <v>1086</v>
      </c>
      <c r="K495" s="18" t="s">
        <v>413</v>
      </c>
      <c r="L495" s="17">
        <v>24</v>
      </c>
      <c r="M495" s="17">
        <v>1.51</v>
      </c>
      <c r="N495" s="17">
        <v>42.038400000000003</v>
      </c>
    </row>
    <row r="496" spans="2:14" hidden="1" x14ac:dyDescent="0.25">
      <c r="B496" s="18" t="s">
        <v>868</v>
      </c>
      <c r="C496" s="18" t="s">
        <v>869</v>
      </c>
      <c r="D496" s="18" t="s">
        <v>721</v>
      </c>
      <c r="E496" s="18" t="s">
        <v>722</v>
      </c>
      <c r="F496" s="18" t="s">
        <v>789</v>
      </c>
      <c r="G496" s="18" t="s">
        <v>891</v>
      </c>
      <c r="H496" s="17">
        <v>770.59760000000006</v>
      </c>
      <c r="I496" s="18" t="s">
        <v>169</v>
      </c>
      <c r="J496" s="17">
        <v>2178</v>
      </c>
      <c r="K496" s="18" t="s">
        <v>670</v>
      </c>
      <c r="L496" s="17">
        <v>16</v>
      </c>
      <c r="M496" s="17">
        <v>2.9</v>
      </c>
      <c r="N496" s="17">
        <v>53.823999999999998</v>
      </c>
    </row>
    <row r="497" spans="2:14" hidden="1" x14ac:dyDescent="0.25">
      <c r="B497" s="18" t="s">
        <v>868</v>
      </c>
      <c r="C497" s="18" t="s">
        <v>869</v>
      </c>
      <c r="D497" s="18" t="s">
        <v>721</v>
      </c>
      <c r="E497" s="18" t="s">
        <v>722</v>
      </c>
      <c r="F497" s="18" t="s">
        <v>789</v>
      </c>
      <c r="G497" s="18" t="s">
        <v>891</v>
      </c>
      <c r="H497" s="17">
        <v>770.59760000000006</v>
      </c>
      <c r="I497" s="18" t="s">
        <v>169</v>
      </c>
      <c r="J497" s="17">
        <v>3843</v>
      </c>
      <c r="K497" s="18" t="s">
        <v>411</v>
      </c>
      <c r="L497" s="17">
        <v>24</v>
      </c>
      <c r="M497" s="17">
        <v>1.5</v>
      </c>
      <c r="N497" s="17">
        <v>41.76</v>
      </c>
    </row>
    <row r="498" spans="2:14" hidden="1" x14ac:dyDescent="0.25">
      <c r="B498" s="18" t="s">
        <v>868</v>
      </c>
      <c r="C498" s="18" t="s">
        <v>869</v>
      </c>
      <c r="D498" s="18" t="s">
        <v>721</v>
      </c>
      <c r="E498" s="18" t="s">
        <v>722</v>
      </c>
      <c r="F498" s="18" t="s">
        <v>789</v>
      </c>
      <c r="G498" s="18" t="s">
        <v>891</v>
      </c>
      <c r="H498" s="17">
        <v>770.59760000000006</v>
      </c>
      <c r="I498" s="18" t="s">
        <v>169</v>
      </c>
      <c r="J498" s="17">
        <v>1065</v>
      </c>
      <c r="K498" s="18" t="s">
        <v>419</v>
      </c>
      <c r="L498" s="17">
        <v>24</v>
      </c>
      <c r="M498" s="17">
        <v>1.78</v>
      </c>
      <c r="N498" s="17">
        <v>49.555199999999999</v>
      </c>
    </row>
    <row r="499" spans="2:14" hidden="1" x14ac:dyDescent="0.25">
      <c r="B499" s="18" t="s">
        <v>868</v>
      </c>
      <c r="C499" s="18" t="s">
        <v>869</v>
      </c>
      <c r="D499" s="18" t="s">
        <v>721</v>
      </c>
      <c r="E499" s="18" t="s">
        <v>722</v>
      </c>
      <c r="F499" s="18" t="s">
        <v>789</v>
      </c>
      <c r="G499" s="18" t="s">
        <v>891</v>
      </c>
      <c r="H499" s="17">
        <v>770.59760000000006</v>
      </c>
      <c r="I499" s="18" t="s">
        <v>169</v>
      </c>
      <c r="J499" s="17">
        <v>2727</v>
      </c>
      <c r="K499" s="18" t="s">
        <v>667</v>
      </c>
      <c r="L499" s="17">
        <v>40</v>
      </c>
      <c r="M499" s="17">
        <v>1.62</v>
      </c>
      <c r="N499" s="17">
        <v>75.168000000000006</v>
      </c>
    </row>
    <row r="500" spans="2:14" hidden="1" x14ac:dyDescent="0.25">
      <c r="B500" s="18" t="s">
        <v>868</v>
      </c>
      <c r="C500" s="18" t="s">
        <v>869</v>
      </c>
      <c r="D500" s="18" t="s">
        <v>721</v>
      </c>
      <c r="E500" s="18" t="s">
        <v>722</v>
      </c>
      <c r="F500" s="18" t="s">
        <v>789</v>
      </c>
      <c r="G500" s="18" t="s">
        <v>891</v>
      </c>
      <c r="H500" s="17">
        <v>770.59760000000006</v>
      </c>
      <c r="I500" s="18" t="s">
        <v>169</v>
      </c>
      <c r="J500" s="17">
        <v>1418</v>
      </c>
      <c r="K500" s="18" t="s">
        <v>664</v>
      </c>
      <c r="L500" s="17">
        <v>44</v>
      </c>
      <c r="M500" s="17">
        <v>1.07</v>
      </c>
      <c r="N500" s="17">
        <v>54.6128</v>
      </c>
    </row>
    <row r="501" spans="2:14" hidden="1" x14ac:dyDescent="0.25">
      <c r="B501" s="18" t="s">
        <v>868</v>
      </c>
      <c r="C501" s="18" t="s">
        <v>869</v>
      </c>
      <c r="D501" s="18" t="s">
        <v>721</v>
      </c>
      <c r="E501" s="18" t="s">
        <v>722</v>
      </c>
      <c r="F501" s="18" t="s">
        <v>789</v>
      </c>
      <c r="G501" s="18" t="s">
        <v>891</v>
      </c>
      <c r="H501" s="17">
        <v>770.59760000000006</v>
      </c>
      <c r="I501" s="18" t="s">
        <v>169</v>
      </c>
      <c r="J501" s="17">
        <v>2175</v>
      </c>
      <c r="K501" s="18" t="s">
        <v>665</v>
      </c>
      <c r="L501" s="17">
        <v>18</v>
      </c>
      <c r="M501" s="17">
        <v>1.42</v>
      </c>
      <c r="N501" s="17">
        <v>29.6496</v>
      </c>
    </row>
    <row r="502" spans="2:14" hidden="1" x14ac:dyDescent="0.25">
      <c r="B502" s="18" t="s">
        <v>868</v>
      </c>
      <c r="C502" s="18" t="s">
        <v>869</v>
      </c>
      <c r="D502" s="18" t="s">
        <v>721</v>
      </c>
      <c r="E502" s="18" t="s">
        <v>722</v>
      </c>
      <c r="F502" s="18" t="s">
        <v>789</v>
      </c>
      <c r="G502" s="18" t="s">
        <v>891</v>
      </c>
      <c r="H502" s="17">
        <v>770.59760000000006</v>
      </c>
      <c r="I502" s="18" t="s">
        <v>169</v>
      </c>
      <c r="J502" s="17">
        <v>3356</v>
      </c>
      <c r="K502" s="18" t="s">
        <v>414</v>
      </c>
      <c r="L502" s="17">
        <v>24</v>
      </c>
      <c r="M502" s="17">
        <v>1.51</v>
      </c>
      <c r="N502" s="17">
        <v>42.038400000000003</v>
      </c>
    </row>
    <row r="503" spans="2:14" hidden="1" x14ac:dyDescent="0.25">
      <c r="B503" s="18" t="s">
        <v>868</v>
      </c>
      <c r="C503" s="18" t="s">
        <v>869</v>
      </c>
      <c r="D503" s="18" t="s">
        <v>721</v>
      </c>
      <c r="E503" s="18" t="s">
        <v>722</v>
      </c>
      <c r="F503" s="18" t="s">
        <v>789</v>
      </c>
      <c r="G503" s="18" t="s">
        <v>891</v>
      </c>
      <c r="H503" s="17">
        <v>770.59760000000006</v>
      </c>
      <c r="I503" s="18" t="s">
        <v>169</v>
      </c>
      <c r="J503" s="17">
        <v>1092</v>
      </c>
      <c r="K503" s="18" t="s">
        <v>666</v>
      </c>
      <c r="L503" s="17">
        <v>24</v>
      </c>
      <c r="M503" s="17">
        <v>1.46</v>
      </c>
      <c r="N503" s="17">
        <v>40.6464</v>
      </c>
    </row>
    <row r="504" spans="2:14" hidden="1" x14ac:dyDescent="0.25">
      <c r="B504" s="18" t="s">
        <v>868</v>
      </c>
      <c r="C504" s="18" t="s">
        <v>869</v>
      </c>
      <c r="D504" s="18" t="s">
        <v>721</v>
      </c>
      <c r="E504" s="18" t="s">
        <v>722</v>
      </c>
      <c r="F504" s="18" t="s">
        <v>789</v>
      </c>
      <c r="G504" s="18" t="s">
        <v>891</v>
      </c>
      <c r="H504" s="17">
        <v>770.59760000000006</v>
      </c>
      <c r="I504" s="18" t="s">
        <v>169</v>
      </c>
      <c r="J504" s="17">
        <v>2174</v>
      </c>
      <c r="K504" s="18" t="s">
        <v>669</v>
      </c>
      <c r="L504" s="17">
        <v>8</v>
      </c>
      <c r="M504" s="17">
        <v>4.13</v>
      </c>
      <c r="N504" s="17">
        <v>38.3264</v>
      </c>
    </row>
    <row r="505" spans="2:14" hidden="1" x14ac:dyDescent="0.25">
      <c r="B505" s="18" t="s">
        <v>868</v>
      </c>
      <c r="C505" s="18" t="s">
        <v>869</v>
      </c>
      <c r="D505" s="18" t="s">
        <v>721</v>
      </c>
      <c r="E505" s="18" t="s">
        <v>722</v>
      </c>
      <c r="F505" s="18" t="s">
        <v>789</v>
      </c>
      <c r="G505" s="18" t="s">
        <v>891</v>
      </c>
      <c r="H505" s="17">
        <v>770.59760000000006</v>
      </c>
      <c r="I505" s="18" t="s">
        <v>169</v>
      </c>
      <c r="J505" s="17">
        <v>10251</v>
      </c>
      <c r="K505" s="18" t="s">
        <v>671</v>
      </c>
      <c r="L505" s="17">
        <v>36</v>
      </c>
      <c r="M505" s="17">
        <v>1.24</v>
      </c>
      <c r="N505" s="17">
        <v>44.64</v>
      </c>
    </row>
    <row r="506" spans="2:14" hidden="1" x14ac:dyDescent="0.25">
      <c r="B506" s="18" t="s">
        <v>868</v>
      </c>
      <c r="C506" s="18" t="s">
        <v>869</v>
      </c>
      <c r="D506" s="18" t="s">
        <v>721</v>
      </c>
      <c r="E506" s="18" t="s">
        <v>722</v>
      </c>
      <c r="F506" s="18" t="s">
        <v>789</v>
      </c>
      <c r="G506" s="18" t="s">
        <v>891</v>
      </c>
      <c r="H506" s="17">
        <v>770.59760000000006</v>
      </c>
      <c r="I506" s="18" t="s">
        <v>169</v>
      </c>
      <c r="J506" s="17">
        <v>10249</v>
      </c>
      <c r="K506" s="18" t="s">
        <v>672</v>
      </c>
      <c r="L506" s="17">
        <v>36</v>
      </c>
      <c r="M506" s="17">
        <v>1.24</v>
      </c>
      <c r="N506" s="17">
        <v>44.64</v>
      </c>
    </row>
    <row r="507" spans="2:14" hidden="1" x14ac:dyDescent="0.25">
      <c r="B507" s="18" t="s">
        <v>868</v>
      </c>
      <c r="C507" s="18" t="s">
        <v>869</v>
      </c>
      <c r="D507" s="18" t="s">
        <v>721</v>
      </c>
      <c r="E507" s="18" t="s">
        <v>722</v>
      </c>
      <c r="F507" s="18" t="s">
        <v>789</v>
      </c>
      <c r="G507" s="18" t="s">
        <v>891</v>
      </c>
      <c r="H507" s="17">
        <v>770.59760000000006</v>
      </c>
      <c r="I507" s="18" t="s">
        <v>169</v>
      </c>
      <c r="J507" s="17">
        <v>10250</v>
      </c>
      <c r="K507" s="18" t="s">
        <v>673</v>
      </c>
      <c r="L507" s="17">
        <v>36</v>
      </c>
      <c r="M507" s="17">
        <v>1.24</v>
      </c>
      <c r="N507" s="17">
        <v>44.64</v>
      </c>
    </row>
    <row r="508" spans="2:14" hidden="1" x14ac:dyDescent="0.25">
      <c r="B508" s="18" t="s">
        <v>868</v>
      </c>
      <c r="C508" s="18" t="s">
        <v>869</v>
      </c>
      <c r="D508" s="18" t="s">
        <v>721</v>
      </c>
      <c r="E508" s="18" t="s">
        <v>722</v>
      </c>
      <c r="F508" s="18" t="s">
        <v>789</v>
      </c>
      <c r="G508" s="18" t="s">
        <v>891</v>
      </c>
      <c r="H508" s="17">
        <v>770.59760000000006</v>
      </c>
      <c r="I508" s="18" t="s">
        <v>169</v>
      </c>
      <c r="J508" s="17">
        <v>2180</v>
      </c>
      <c r="K508" s="18" t="s">
        <v>668</v>
      </c>
      <c r="L508" s="17">
        <v>17</v>
      </c>
      <c r="M508" s="17">
        <v>2.46</v>
      </c>
      <c r="N508" s="17">
        <v>48.511200000000002</v>
      </c>
    </row>
    <row r="509" spans="2:14" hidden="1" x14ac:dyDescent="0.25">
      <c r="B509" s="18" t="s">
        <v>868</v>
      </c>
      <c r="C509" s="18" t="s">
        <v>869</v>
      </c>
      <c r="D509" s="18" t="s">
        <v>721</v>
      </c>
      <c r="E509" s="18" t="s">
        <v>722</v>
      </c>
      <c r="F509" s="18" t="s">
        <v>789</v>
      </c>
      <c r="G509" s="18" t="s">
        <v>891</v>
      </c>
      <c r="H509" s="17">
        <v>770.59760000000006</v>
      </c>
      <c r="I509" s="18" t="s">
        <v>169</v>
      </c>
      <c r="J509" s="17">
        <v>2733</v>
      </c>
      <c r="K509" s="18" t="s">
        <v>663</v>
      </c>
      <c r="L509" s="17">
        <v>16</v>
      </c>
      <c r="M509" s="17">
        <v>1.59</v>
      </c>
      <c r="N509" s="17">
        <v>29.510400000000001</v>
      </c>
    </row>
    <row r="510" spans="2:14" hidden="1" x14ac:dyDescent="0.25">
      <c r="B510" s="18" t="s">
        <v>870</v>
      </c>
      <c r="C510" s="18" t="s">
        <v>871</v>
      </c>
      <c r="D510" s="18" t="s">
        <v>721</v>
      </c>
      <c r="E510" s="18" t="s">
        <v>722</v>
      </c>
      <c r="F510" s="18" t="s">
        <v>789</v>
      </c>
      <c r="G510" s="18" t="s">
        <v>888</v>
      </c>
      <c r="H510" s="17">
        <v>1560.52</v>
      </c>
      <c r="I510" s="18" t="s">
        <v>169</v>
      </c>
      <c r="J510" s="17">
        <v>21379</v>
      </c>
      <c r="K510" s="18" t="s">
        <v>382</v>
      </c>
      <c r="L510" s="17">
        <v>400</v>
      </c>
      <c r="M510" s="17">
        <v>0.53</v>
      </c>
      <c r="N510" s="17">
        <v>212</v>
      </c>
    </row>
    <row r="511" spans="2:14" hidden="1" x14ac:dyDescent="0.25">
      <c r="B511" s="18" t="s">
        <v>870</v>
      </c>
      <c r="C511" s="18" t="s">
        <v>871</v>
      </c>
      <c r="D511" s="18" t="s">
        <v>721</v>
      </c>
      <c r="E511" s="18" t="s">
        <v>722</v>
      </c>
      <c r="F511" s="18" t="s">
        <v>789</v>
      </c>
      <c r="G511" s="18" t="s">
        <v>888</v>
      </c>
      <c r="H511" s="17">
        <v>1560.52</v>
      </c>
      <c r="I511" s="18" t="s">
        <v>169</v>
      </c>
      <c r="J511" s="17">
        <v>23242</v>
      </c>
      <c r="K511" s="18" t="s">
        <v>439</v>
      </c>
      <c r="L511" s="17">
        <v>12</v>
      </c>
      <c r="M511" s="17">
        <v>1.76</v>
      </c>
      <c r="N511" s="17">
        <v>21.12</v>
      </c>
    </row>
    <row r="512" spans="2:14" hidden="1" x14ac:dyDescent="0.25">
      <c r="B512" s="18" t="s">
        <v>870</v>
      </c>
      <c r="C512" s="18" t="s">
        <v>871</v>
      </c>
      <c r="D512" s="18" t="s">
        <v>721</v>
      </c>
      <c r="E512" s="18" t="s">
        <v>722</v>
      </c>
      <c r="F512" s="18" t="s">
        <v>789</v>
      </c>
      <c r="G512" s="18" t="s">
        <v>888</v>
      </c>
      <c r="H512" s="17">
        <v>1560.52</v>
      </c>
      <c r="I512" s="18" t="s">
        <v>169</v>
      </c>
      <c r="J512" s="17">
        <v>2033</v>
      </c>
      <c r="K512" s="18" t="s">
        <v>179</v>
      </c>
      <c r="L512" s="17">
        <v>264</v>
      </c>
      <c r="M512" s="17">
        <v>1.29</v>
      </c>
      <c r="N512" s="17">
        <v>340.56</v>
      </c>
    </row>
    <row r="513" spans="2:14" hidden="1" x14ac:dyDescent="0.25">
      <c r="B513" s="18" t="s">
        <v>870</v>
      </c>
      <c r="C513" s="18" t="s">
        <v>871</v>
      </c>
      <c r="D513" s="18" t="s">
        <v>721</v>
      </c>
      <c r="E513" s="18" t="s">
        <v>722</v>
      </c>
      <c r="F513" s="18" t="s">
        <v>789</v>
      </c>
      <c r="G513" s="18" t="s">
        <v>888</v>
      </c>
      <c r="H513" s="17">
        <v>1560.52</v>
      </c>
      <c r="I513" s="18" t="s">
        <v>169</v>
      </c>
      <c r="J513" s="17">
        <v>2227</v>
      </c>
      <c r="K513" s="18" t="s">
        <v>389</v>
      </c>
      <c r="L513" s="17">
        <v>360</v>
      </c>
      <c r="M513" s="17">
        <v>2.29</v>
      </c>
      <c r="N513" s="17">
        <v>824.4</v>
      </c>
    </row>
    <row r="514" spans="2:14" hidden="1" x14ac:dyDescent="0.25">
      <c r="B514" s="18" t="s">
        <v>870</v>
      </c>
      <c r="C514" s="18" t="s">
        <v>871</v>
      </c>
      <c r="D514" s="18" t="s">
        <v>721</v>
      </c>
      <c r="E514" s="18" t="s">
        <v>722</v>
      </c>
      <c r="F514" s="18" t="s">
        <v>789</v>
      </c>
      <c r="G514" s="18" t="s">
        <v>888</v>
      </c>
      <c r="H514" s="17">
        <v>1560.52</v>
      </c>
      <c r="I514" s="18" t="s">
        <v>169</v>
      </c>
      <c r="J514" s="17">
        <v>2024</v>
      </c>
      <c r="K514" s="18" t="s">
        <v>653</v>
      </c>
      <c r="L514" s="17">
        <v>36</v>
      </c>
      <c r="M514" s="17">
        <v>2.04</v>
      </c>
      <c r="N514" s="17">
        <v>73.44</v>
      </c>
    </row>
    <row r="515" spans="2:14" hidden="1" x14ac:dyDescent="0.25">
      <c r="B515" s="18" t="s">
        <v>870</v>
      </c>
      <c r="C515" s="18" t="s">
        <v>871</v>
      </c>
      <c r="D515" s="18" t="s">
        <v>721</v>
      </c>
      <c r="E515" s="18" t="s">
        <v>722</v>
      </c>
      <c r="F515" s="18" t="s">
        <v>789</v>
      </c>
      <c r="G515" s="18" t="s">
        <v>888</v>
      </c>
      <c r="H515" s="17">
        <v>1560.52</v>
      </c>
      <c r="I515" s="18" t="s">
        <v>169</v>
      </c>
      <c r="J515" s="17">
        <v>1436</v>
      </c>
      <c r="K515" s="18" t="s">
        <v>422</v>
      </c>
      <c r="L515" s="17">
        <v>100</v>
      </c>
      <c r="M515" s="17">
        <v>0.22</v>
      </c>
      <c r="N515" s="17">
        <v>22</v>
      </c>
    </row>
    <row r="516" spans="2:14" hidden="1" x14ac:dyDescent="0.25">
      <c r="B516" s="18" t="s">
        <v>870</v>
      </c>
      <c r="C516" s="18" t="s">
        <v>871</v>
      </c>
      <c r="D516" s="18" t="s">
        <v>721</v>
      </c>
      <c r="E516" s="18" t="s">
        <v>722</v>
      </c>
      <c r="F516" s="18" t="s">
        <v>789</v>
      </c>
      <c r="G516" s="18" t="s">
        <v>888</v>
      </c>
      <c r="H516" s="17">
        <v>1560.52</v>
      </c>
      <c r="I516" s="18" t="s">
        <v>169</v>
      </c>
      <c r="J516" s="17">
        <v>9259</v>
      </c>
      <c r="K516" s="18" t="s">
        <v>236</v>
      </c>
      <c r="L516" s="17">
        <v>100</v>
      </c>
      <c r="M516" s="17">
        <v>0.67</v>
      </c>
      <c r="N516" s="17">
        <v>67</v>
      </c>
    </row>
    <row r="517" spans="2:14" hidden="1" x14ac:dyDescent="0.25">
      <c r="B517" s="18" t="s">
        <v>872</v>
      </c>
      <c r="C517" s="18" t="s">
        <v>873</v>
      </c>
      <c r="D517" s="18" t="s">
        <v>721</v>
      </c>
      <c r="E517" s="18" t="s">
        <v>722</v>
      </c>
      <c r="F517" s="18" t="s">
        <v>789</v>
      </c>
      <c r="G517" s="18" t="s">
        <v>889</v>
      </c>
      <c r="H517" s="17">
        <v>560.5616</v>
      </c>
      <c r="I517" s="18" t="s">
        <v>169</v>
      </c>
      <c r="J517" s="17">
        <v>6341</v>
      </c>
      <c r="K517" s="18" t="s">
        <v>217</v>
      </c>
      <c r="L517" s="17">
        <v>60</v>
      </c>
      <c r="M517" s="17">
        <v>1.86</v>
      </c>
      <c r="N517" s="17">
        <v>111.6</v>
      </c>
    </row>
    <row r="518" spans="2:14" hidden="1" x14ac:dyDescent="0.25">
      <c r="B518" s="18" t="s">
        <v>872</v>
      </c>
      <c r="C518" s="18" t="s">
        <v>873</v>
      </c>
      <c r="D518" s="18" t="s">
        <v>721</v>
      </c>
      <c r="E518" s="18" t="s">
        <v>722</v>
      </c>
      <c r="F518" s="18" t="s">
        <v>789</v>
      </c>
      <c r="G518" s="18" t="s">
        <v>889</v>
      </c>
      <c r="H518" s="17">
        <v>560.5616</v>
      </c>
      <c r="I518" s="18" t="s">
        <v>169</v>
      </c>
      <c r="J518" s="17">
        <v>6340</v>
      </c>
      <c r="K518" s="18" t="s">
        <v>216</v>
      </c>
      <c r="L518" s="17">
        <v>60</v>
      </c>
      <c r="M518" s="17">
        <v>1.73</v>
      </c>
      <c r="N518" s="17">
        <v>103.8</v>
      </c>
    </row>
    <row r="519" spans="2:14" hidden="1" x14ac:dyDescent="0.25">
      <c r="B519" s="18" t="s">
        <v>872</v>
      </c>
      <c r="C519" s="18" t="s">
        <v>873</v>
      </c>
      <c r="D519" s="18" t="s">
        <v>721</v>
      </c>
      <c r="E519" s="18" t="s">
        <v>722</v>
      </c>
      <c r="F519" s="18" t="s">
        <v>789</v>
      </c>
      <c r="G519" s="18" t="s">
        <v>889</v>
      </c>
      <c r="H519" s="17">
        <v>560.5616</v>
      </c>
      <c r="I519" s="18" t="s">
        <v>169</v>
      </c>
      <c r="J519" s="17">
        <v>22509</v>
      </c>
      <c r="K519" s="18" t="s">
        <v>656</v>
      </c>
      <c r="L519" s="17">
        <v>12</v>
      </c>
      <c r="M519" s="17">
        <v>4.79</v>
      </c>
      <c r="N519" s="17">
        <v>57.48</v>
      </c>
    </row>
    <row r="520" spans="2:14" hidden="1" x14ac:dyDescent="0.25">
      <c r="B520" s="18" t="s">
        <v>872</v>
      </c>
      <c r="C520" s="18" t="s">
        <v>873</v>
      </c>
      <c r="D520" s="18" t="s">
        <v>721</v>
      </c>
      <c r="E520" s="18" t="s">
        <v>722</v>
      </c>
      <c r="F520" s="18" t="s">
        <v>789</v>
      </c>
      <c r="G520" s="18" t="s">
        <v>889</v>
      </c>
      <c r="H520" s="17">
        <v>560.5616</v>
      </c>
      <c r="I520" s="18" t="s">
        <v>169</v>
      </c>
      <c r="J520" s="17">
        <v>14437</v>
      </c>
      <c r="K520" s="18" t="s">
        <v>655</v>
      </c>
      <c r="L520" s="17">
        <v>10</v>
      </c>
      <c r="M520" s="17">
        <v>1.79</v>
      </c>
      <c r="N520" s="17">
        <v>17.899999999999999</v>
      </c>
    </row>
    <row r="521" spans="2:14" hidden="1" x14ac:dyDescent="0.25">
      <c r="B521" s="18" t="s">
        <v>872</v>
      </c>
      <c r="C521" s="18" t="s">
        <v>873</v>
      </c>
      <c r="D521" s="18" t="s">
        <v>721</v>
      </c>
      <c r="E521" s="18" t="s">
        <v>722</v>
      </c>
      <c r="F521" s="18" t="s">
        <v>789</v>
      </c>
      <c r="G521" s="18" t="s">
        <v>889</v>
      </c>
      <c r="H521" s="17">
        <v>560.5616</v>
      </c>
      <c r="I521" s="18" t="s">
        <v>169</v>
      </c>
      <c r="J521" s="17">
        <v>10331</v>
      </c>
      <c r="K521" s="18" t="s">
        <v>317</v>
      </c>
      <c r="L521" s="17">
        <v>14</v>
      </c>
      <c r="M521" s="17">
        <v>0.42</v>
      </c>
      <c r="N521" s="17">
        <v>6.8208000000000002</v>
      </c>
    </row>
    <row r="522" spans="2:14" hidden="1" x14ac:dyDescent="0.25">
      <c r="B522" s="18" t="s">
        <v>872</v>
      </c>
      <c r="C522" s="18" t="s">
        <v>873</v>
      </c>
      <c r="D522" s="18" t="s">
        <v>721</v>
      </c>
      <c r="E522" s="18" t="s">
        <v>722</v>
      </c>
      <c r="F522" s="18" t="s">
        <v>789</v>
      </c>
      <c r="G522" s="18" t="s">
        <v>889</v>
      </c>
      <c r="H522" s="17">
        <v>560.5616</v>
      </c>
      <c r="I522" s="18" t="s">
        <v>169</v>
      </c>
      <c r="J522" s="17">
        <v>14039</v>
      </c>
      <c r="K522" s="18" t="s">
        <v>318</v>
      </c>
      <c r="L522" s="17">
        <v>14</v>
      </c>
      <c r="M522" s="17">
        <v>0.42</v>
      </c>
      <c r="N522" s="17">
        <v>6.8208000000000002</v>
      </c>
    </row>
    <row r="523" spans="2:14" hidden="1" x14ac:dyDescent="0.25">
      <c r="B523" s="18" t="s">
        <v>872</v>
      </c>
      <c r="C523" s="18" t="s">
        <v>873</v>
      </c>
      <c r="D523" s="18" t="s">
        <v>721</v>
      </c>
      <c r="E523" s="18" t="s">
        <v>722</v>
      </c>
      <c r="F523" s="18" t="s">
        <v>789</v>
      </c>
      <c r="G523" s="18" t="s">
        <v>889</v>
      </c>
      <c r="H523" s="17">
        <v>560.5616</v>
      </c>
      <c r="I523" s="18" t="s">
        <v>169</v>
      </c>
      <c r="J523" s="17">
        <v>9831</v>
      </c>
      <c r="K523" s="18" t="s">
        <v>315</v>
      </c>
      <c r="L523" s="17">
        <v>14</v>
      </c>
      <c r="M523" s="17">
        <v>0.42</v>
      </c>
      <c r="N523" s="17">
        <v>6.8208000000000002</v>
      </c>
    </row>
    <row r="524" spans="2:14" hidden="1" x14ac:dyDescent="0.25">
      <c r="B524" s="18" t="s">
        <v>872</v>
      </c>
      <c r="C524" s="18" t="s">
        <v>873</v>
      </c>
      <c r="D524" s="18" t="s">
        <v>721</v>
      </c>
      <c r="E524" s="18" t="s">
        <v>722</v>
      </c>
      <c r="F524" s="18" t="s">
        <v>789</v>
      </c>
      <c r="G524" s="18" t="s">
        <v>889</v>
      </c>
      <c r="H524" s="17">
        <v>560.5616</v>
      </c>
      <c r="I524" s="18" t="s">
        <v>169</v>
      </c>
      <c r="J524" s="17">
        <v>5864</v>
      </c>
      <c r="K524" s="18" t="s">
        <v>321</v>
      </c>
      <c r="L524" s="17">
        <v>12</v>
      </c>
      <c r="M524" s="17">
        <v>3.2</v>
      </c>
      <c r="N524" s="17">
        <v>38.4</v>
      </c>
    </row>
    <row r="525" spans="2:14" hidden="1" x14ac:dyDescent="0.25">
      <c r="B525" s="18" t="s">
        <v>872</v>
      </c>
      <c r="C525" s="18" t="s">
        <v>873</v>
      </c>
      <c r="D525" s="18" t="s">
        <v>721</v>
      </c>
      <c r="E525" s="18" t="s">
        <v>722</v>
      </c>
      <c r="F525" s="18" t="s">
        <v>789</v>
      </c>
      <c r="G525" s="18" t="s">
        <v>889</v>
      </c>
      <c r="H525" s="17">
        <v>560.5616</v>
      </c>
      <c r="I525" s="18" t="s">
        <v>169</v>
      </c>
      <c r="J525" s="17">
        <v>159</v>
      </c>
      <c r="K525" s="18" t="s">
        <v>658</v>
      </c>
      <c r="L525" s="17">
        <v>24</v>
      </c>
      <c r="M525" s="17">
        <v>2</v>
      </c>
      <c r="N525" s="17">
        <v>48</v>
      </c>
    </row>
    <row r="526" spans="2:14" hidden="1" x14ac:dyDescent="0.25">
      <c r="B526" s="18" t="s">
        <v>872</v>
      </c>
      <c r="C526" s="18" t="s">
        <v>873</v>
      </c>
      <c r="D526" s="18" t="s">
        <v>721</v>
      </c>
      <c r="E526" s="18" t="s">
        <v>722</v>
      </c>
      <c r="F526" s="18" t="s">
        <v>789</v>
      </c>
      <c r="G526" s="18" t="s">
        <v>889</v>
      </c>
      <c r="H526" s="17">
        <v>560.5616</v>
      </c>
      <c r="I526" s="18" t="s">
        <v>169</v>
      </c>
      <c r="J526" s="17">
        <v>164</v>
      </c>
      <c r="K526" s="18" t="s">
        <v>659</v>
      </c>
      <c r="L526" s="17">
        <v>24</v>
      </c>
      <c r="M526" s="17">
        <v>2.66</v>
      </c>
      <c r="N526" s="17">
        <v>63.84</v>
      </c>
    </row>
    <row r="527" spans="2:14" hidden="1" x14ac:dyDescent="0.25">
      <c r="B527" s="18" t="s">
        <v>872</v>
      </c>
      <c r="C527" s="18" t="s">
        <v>873</v>
      </c>
      <c r="D527" s="18" t="s">
        <v>721</v>
      </c>
      <c r="E527" s="18" t="s">
        <v>722</v>
      </c>
      <c r="F527" s="18" t="s">
        <v>789</v>
      </c>
      <c r="G527" s="18" t="s">
        <v>889</v>
      </c>
      <c r="H527" s="17">
        <v>560.5616</v>
      </c>
      <c r="I527" s="18" t="s">
        <v>169</v>
      </c>
      <c r="J527" s="17">
        <v>23155</v>
      </c>
      <c r="K527" s="18" t="s">
        <v>350</v>
      </c>
      <c r="L527" s="17">
        <v>18</v>
      </c>
      <c r="M527" s="17">
        <v>3.37</v>
      </c>
      <c r="N527" s="17">
        <v>60.66</v>
      </c>
    </row>
    <row r="528" spans="2:14" hidden="1" x14ac:dyDescent="0.25">
      <c r="B528" s="18" t="s">
        <v>872</v>
      </c>
      <c r="C528" s="18" t="s">
        <v>873</v>
      </c>
      <c r="D528" s="18" t="s">
        <v>721</v>
      </c>
      <c r="E528" s="18" t="s">
        <v>722</v>
      </c>
      <c r="F528" s="18" t="s">
        <v>789</v>
      </c>
      <c r="G528" s="18" t="s">
        <v>889</v>
      </c>
      <c r="H528" s="17">
        <v>560.5616</v>
      </c>
      <c r="I528" s="18" t="s">
        <v>169</v>
      </c>
      <c r="J528" s="17">
        <v>3628</v>
      </c>
      <c r="K528" s="18" t="s">
        <v>654</v>
      </c>
      <c r="L528" s="17">
        <v>24</v>
      </c>
      <c r="M528" s="17">
        <v>1.1399999999999999</v>
      </c>
      <c r="N528" s="17">
        <v>31.7376</v>
      </c>
    </row>
    <row r="529" spans="2:14" hidden="1" x14ac:dyDescent="0.25">
      <c r="B529" s="18" t="s">
        <v>872</v>
      </c>
      <c r="C529" s="18" t="s">
        <v>873</v>
      </c>
      <c r="D529" s="18" t="s">
        <v>721</v>
      </c>
      <c r="E529" s="18" t="s">
        <v>722</v>
      </c>
      <c r="F529" s="18" t="s">
        <v>789</v>
      </c>
      <c r="G529" s="18" t="s">
        <v>889</v>
      </c>
      <c r="H529" s="17">
        <v>560.5616</v>
      </c>
      <c r="I529" s="18" t="s">
        <v>169</v>
      </c>
      <c r="J529" s="17">
        <v>23004</v>
      </c>
      <c r="K529" s="18" t="s">
        <v>657</v>
      </c>
      <c r="L529" s="17">
        <v>12</v>
      </c>
      <c r="M529" s="17">
        <v>0.48</v>
      </c>
      <c r="N529" s="17">
        <v>6.6816000000000004</v>
      </c>
    </row>
    <row r="530" spans="2:14" hidden="1" x14ac:dyDescent="0.25">
      <c r="B530" s="18" t="s">
        <v>874</v>
      </c>
      <c r="C530" s="18" t="s">
        <v>875</v>
      </c>
      <c r="D530" s="18" t="s">
        <v>721</v>
      </c>
      <c r="E530" s="18" t="s">
        <v>722</v>
      </c>
      <c r="F530" s="18" t="s">
        <v>789</v>
      </c>
      <c r="G530" s="18" t="s">
        <v>888</v>
      </c>
      <c r="H530" s="17">
        <v>795.46199999999999</v>
      </c>
      <c r="I530" s="18" t="s">
        <v>169</v>
      </c>
      <c r="J530" s="17">
        <v>5149</v>
      </c>
      <c r="K530" s="18" t="s">
        <v>189</v>
      </c>
      <c r="L530" s="17">
        <v>29.2</v>
      </c>
      <c r="M530" s="17">
        <v>3.34</v>
      </c>
      <c r="N530" s="17">
        <v>97.528000000000006</v>
      </c>
    </row>
    <row r="531" spans="2:14" hidden="1" x14ac:dyDescent="0.25">
      <c r="B531" s="18" t="s">
        <v>874</v>
      </c>
      <c r="C531" s="18" t="s">
        <v>875</v>
      </c>
      <c r="D531" s="18" t="s">
        <v>721</v>
      </c>
      <c r="E531" s="18" t="s">
        <v>722</v>
      </c>
      <c r="F531" s="18" t="s">
        <v>789</v>
      </c>
      <c r="G531" s="18" t="s">
        <v>888</v>
      </c>
      <c r="H531" s="17">
        <v>795.46199999999999</v>
      </c>
      <c r="I531" s="18" t="s">
        <v>169</v>
      </c>
      <c r="J531" s="17">
        <v>1850</v>
      </c>
      <c r="K531" s="18" t="s">
        <v>195</v>
      </c>
      <c r="L531" s="17">
        <v>20.2</v>
      </c>
      <c r="M531" s="17">
        <v>4.6100000000000003</v>
      </c>
      <c r="N531" s="17">
        <v>93.122</v>
      </c>
    </row>
    <row r="532" spans="2:14" hidden="1" x14ac:dyDescent="0.25">
      <c r="B532" s="18" t="s">
        <v>874</v>
      </c>
      <c r="C532" s="18" t="s">
        <v>875</v>
      </c>
      <c r="D532" s="18" t="s">
        <v>721</v>
      </c>
      <c r="E532" s="18" t="s">
        <v>722</v>
      </c>
      <c r="F532" s="18" t="s">
        <v>789</v>
      </c>
      <c r="G532" s="18" t="s">
        <v>888</v>
      </c>
      <c r="H532" s="17">
        <v>795.46199999999999</v>
      </c>
      <c r="I532" s="18" t="s">
        <v>169</v>
      </c>
      <c r="J532" s="17">
        <v>1851</v>
      </c>
      <c r="K532" s="18" t="s">
        <v>386</v>
      </c>
      <c r="L532" s="17">
        <v>17</v>
      </c>
      <c r="M532" s="17">
        <v>4.6100000000000003</v>
      </c>
      <c r="N532" s="17">
        <v>78.37</v>
      </c>
    </row>
    <row r="533" spans="2:14" hidden="1" x14ac:dyDescent="0.25">
      <c r="B533" s="18" t="s">
        <v>874</v>
      </c>
      <c r="C533" s="18" t="s">
        <v>875</v>
      </c>
      <c r="D533" s="18" t="s">
        <v>721</v>
      </c>
      <c r="E533" s="18" t="s">
        <v>722</v>
      </c>
      <c r="F533" s="18" t="s">
        <v>789</v>
      </c>
      <c r="G533" s="18" t="s">
        <v>888</v>
      </c>
      <c r="H533" s="17">
        <v>795.46199999999999</v>
      </c>
      <c r="I533" s="18" t="s">
        <v>169</v>
      </c>
      <c r="J533" s="17">
        <v>1987</v>
      </c>
      <c r="K533" s="18" t="s">
        <v>193</v>
      </c>
      <c r="L533" s="17">
        <v>16.8</v>
      </c>
      <c r="M533" s="17">
        <v>3.66</v>
      </c>
      <c r="N533" s="17">
        <v>61.488</v>
      </c>
    </row>
    <row r="534" spans="2:14" hidden="1" x14ac:dyDescent="0.25">
      <c r="B534" s="18" t="s">
        <v>874</v>
      </c>
      <c r="C534" s="18" t="s">
        <v>875</v>
      </c>
      <c r="D534" s="18" t="s">
        <v>721</v>
      </c>
      <c r="E534" s="18" t="s">
        <v>722</v>
      </c>
      <c r="F534" s="18" t="s">
        <v>789</v>
      </c>
      <c r="G534" s="18" t="s">
        <v>888</v>
      </c>
      <c r="H534" s="17">
        <v>795.46199999999999</v>
      </c>
      <c r="I534" s="18" t="s">
        <v>169</v>
      </c>
      <c r="J534" s="17">
        <v>5148</v>
      </c>
      <c r="K534" s="18" t="s">
        <v>190</v>
      </c>
      <c r="L534" s="17">
        <v>28.6</v>
      </c>
      <c r="M534" s="17">
        <v>2.4900000000000002</v>
      </c>
      <c r="N534" s="17">
        <v>71.213999999999999</v>
      </c>
    </row>
    <row r="535" spans="2:14" hidden="1" x14ac:dyDescent="0.25">
      <c r="B535" s="18" t="s">
        <v>874</v>
      </c>
      <c r="C535" s="18" t="s">
        <v>875</v>
      </c>
      <c r="D535" s="18" t="s">
        <v>721</v>
      </c>
      <c r="E535" s="18" t="s">
        <v>722</v>
      </c>
      <c r="F535" s="18" t="s">
        <v>789</v>
      </c>
      <c r="G535" s="18" t="s">
        <v>888</v>
      </c>
      <c r="H535" s="17">
        <v>795.46199999999999</v>
      </c>
      <c r="I535" s="18" t="s">
        <v>169</v>
      </c>
      <c r="J535" s="17">
        <v>1852</v>
      </c>
      <c r="K535" s="18" t="s">
        <v>187</v>
      </c>
      <c r="L535" s="17">
        <v>49.6</v>
      </c>
      <c r="M535" s="17">
        <v>3.91</v>
      </c>
      <c r="N535" s="17">
        <v>193.93600000000001</v>
      </c>
    </row>
    <row r="536" spans="2:14" hidden="1" x14ac:dyDescent="0.25">
      <c r="B536" s="18" t="s">
        <v>874</v>
      </c>
      <c r="C536" s="18" t="s">
        <v>875</v>
      </c>
      <c r="D536" s="18" t="s">
        <v>721</v>
      </c>
      <c r="E536" s="18" t="s">
        <v>722</v>
      </c>
      <c r="F536" s="18" t="s">
        <v>789</v>
      </c>
      <c r="G536" s="18" t="s">
        <v>888</v>
      </c>
      <c r="H536" s="17">
        <v>795.46199999999999</v>
      </c>
      <c r="I536" s="18" t="s">
        <v>169</v>
      </c>
      <c r="J536" s="17">
        <v>3120</v>
      </c>
      <c r="K536" s="18" t="s">
        <v>186</v>
      </c>
      <c r="L536" s="17">
        <v>72.400000000000006</v>
      </c>
      <c r="M536" s="17">
        <v>2.39</v>
      </c>
      <c r="N536" s="17">
        <v>173.036</v>
      </c>
    </row>
    <row r="537" spans="2:14" hidden="1" x14ac:dyDescent="0.25">
      <c r="B537" s="18" t="s">
        <v>874</v>
      </c>
      <c r="C537" s="18" t="s">
        <v>875</v>
      </c>
      <c r="D537" s="18" t="s">
        <v>721</v>
      </c>
      <c r="E537" s="18" t="s">
        <v>722</v>
      </c>
      <c r="F537" s="18" t="s">
        <v>789</v>
      </c>
      <c r="G537" s="18" t="s">
        <v>888</v>
      </c>
      <c r="H537" s="17">
        <v>795.46199999999999</v>
      </c>
      <c r="I537" s="18" t="s">
        <v>169</v>
      </c>
      <c r="J537" s="17">
        <v>88</v>
      </c>
      <c r="K537" s="18" t="s">
        <v>662</v>
      </c>
      <c r="L537" s="17">
        <v>11.2</v>
      </c>
      <c r="M537" s="17">
        <v>2.39</v>
      </c>
      <c r="N537" s="17">
        <v>26.768000000000001</v>
      </c>
    </row>
    <row r="538" spans="2:14" x14ac:dyDescent="0.25">
      <c r="B538" s="18" t="s">
        <v>876</v>
      </c>
      <c r="C538" s="18" t="s">
        <v>877</v>
      </c>
      <c r="D538" s="18" t="s">
        <v>721</v>
      </c>
      <c r="E538" s="18" t="s">
        <v>722</v>
      </c>
      <c r="F538" s="18" t="s">
        <v>789</v>
      </c>
      <c r="G538" s="18" t="s">
        <v>891</v>
      </c>
      <c r="H538" s="17">
        <v>5.8079999999999998</v>
      </c>
      <c r="I538" s="18" t="s">
        <v>169</v>
      </c>
      <c r="J538" s="17">
        <v>2</v>
      </c>
      <c r="K538" s="18" t="s">
        <v>648</v>
      </c>
      <c r="L538" s="17">
        <v>1.2</v>
      </c>
      <c r="M538" s="17">
        <v>4.84</v>
      </c>
      <c r="N538" s="17">
        <v>5.8079999999999998</v>
      </c>
    </row>
    <row r="539" spans="2:14" hidden="1" x14ac:dyDescent="0.25">
      <c r="B539" s="18" t="s">
        <v>878</v>
      </c>
      <c r="C539" s="18" t="s">
        <v>879</v>
      </c>
      <c r="D539" s="18" t="s">
        <v>721</v>
      </c>
      <c r="E539" s="18" t="s">
        <v>722</v>
      </c>
      <c r="F539" s="18" t="s">
        <v>789</v>
      </c>
      <c r="G539" s="18" t="s">
        <v>888</v>
      </c>
      <c r="H539" s="17">
        <v>559.01368000000002</v>
      </c>
      <c r="I539" s="18" t="s">
        <v>169</v>
      </c>
      <c r="J539" s="17">
        <v>1654</v>
      </c>
      <c r="K539" s="18" t="s">
        <v>661</v>
      </c>
      <c r="L539" s="17">
        <v>5.8</v>
      </c>
      <c r="M539" s="17">
        <v>6.1</v>
      </c>
      <c r="N539" s="17">
        <v>41.040799999999997</v>
      </c>
    </row>
    <row r="540" spans="2:14" hidden="1" x14ac:dyDescent="0.25">
      <c r="B540" s="18" t="s">
        <v>878</v>
      </c>
      <c r="C540" s="18" t="s">
        <v>879</v>
      </c>
      <c r="D540" s="18" t="s">
        <v>721</v>
      </c>
      <c r="E540" s="18" t="s">
        <v>722</v>
      </c>
      <c r="F540" s="18" t="s">
        <v>789</v>
      </c>
      <c r="G540" s="18" t="s">
        <v>888</v>
      </c>
      <c r="H540" s="17">
        <v>559.01368000000002</v>
      </c>
      <c r="I540" s="18" t="s">
        <v>169</v>
      </c>
      <c r="J540" s="17">
        <v>22049</v>
      </c>
      <c r="K540" s="18" t="s">
        <v>211</v>
      </c>
      <c r="L540" s="17">
        <v>32</v>
      </c>
      <c r="M540" s="17">
        <v>2.04</v>
      </c>
      <c r="N540" s="17">
        <v>65.28</v>
      </c>
    </row>
    <row r="541" spans="2:14" hidden="1" x14ac:dyDescent="0.25">
      <c r="B541" s="18" t="s">
        <v>878</v>
      </c>
      <c r="C541" s="18" t="s">
        <v>879</v>
      </c>
      <c r="D541" s="18" t="s">
        <v>721</v>
      </c>
      <c r="E541" s="18" t="s">
        <v>722</v>
      </c>
      <c r="F541" s="18" t="s">
        <v>789</v>
      </c>
      <c r="G541" s="18" t="s">
        <v>888</v>
      </c>
      <c r="H541" s="17">
        <v>559.01368000000002</v>
      </c>
      <c r="I541" s="18" t="s">
        <v>169</v>
      </c>
      <c r="J541" s="17">
        <v>1839</v>
      </c>
      <c r="K541" s="18" t="s">
        <v>660</v>
      </c>
      <c r="L541" s="17">
        <v>3.4</v>
      </c>
      <c r="M541" s="17">
        <v>7.27</v>
      </c>
      <c r="N541" s="17">
        <v>28.672879999999999</v>
      </c>
    </row>
    <row r="542" spans="2:14" hidden="1" x14ac:dyDescent="0.25">
      <c r="B542" s="18" t="s">
        <v>878</v>
      </c>
      <c r="C542" s="18" t="s">
        <v>879</v>
      </c>
      <c r="D542" s="18" t="s">
        <v>721</v>
      </c>
      <c r="E542" s="18" t="s">
        <v>722</v>
      </c>
      <c r="F542" s="18" t="s">
        <v>789</v>
      </c>
      <c r="G542" s="18" t="s">
        <v>888</v>
      </c>
      <c r="H542" s="17">
        <v>559.01368000000002</v>
      </c>
      <c r="I542" s="18" t="s">
        <v>169</v>
      </c>
      <c r="J542" s="17">
        <v>4061</v>
      </c>
      <c r="K542" s="18" t="s">
        <v>346</v>
      </c>
      <c r="L542" s="17">
        <v>180</v>
      </c>
      <c r="M542" s="17">
        <v>1.94</v>
      </c>
      <c r="N542" s="17">
        <v>349.2</v>
      </c>
    </row>
    <row r="543" spans="2:14" hidden="1" x14ac:dyDescent="0.25">
      <c r="B543" s="18" t="s">
        <v>878</v>
      </c>
      <c r="C543" s="18" t="s">
        <v>879</v>
      </c>
      <c r="D543" s="18" t="s">
        <v>721</v>
      </c>
      <c r="E543" s="18" t="s">
        <v>722</v>
      </c>
      <c r="F543" s="18" t="s">
        <v>789</v>
      </c>
      <c r="G543" s="18" t="s">
        <v>888</v>
      </c>
      <c r="H543" s="17">
        <v>559.01368000000002</v>
      </c>
      <c r="I543" s="18" t="s">
        <v>169</v>
      </c>
      <c r="J543" s="17">
        <v>1781</v>
      </c>
      <c r="K543" s="18" t="s">
        <v>259</v>
      </c>
      <c r="L543" s="17">
        <v>31.4</v>
      </c>
      <c r="M543" s="17">
        <v>2.1</v>
      </c>
      <c r="N543" s="17">
        <v>65.94</v>
      </c>
    </row>
    <row r="544" spans="2:14" hidden="1" x14ac:dyDescent="0.25">
      <c r="B544" s="18" t="s">
        <v>878</v>
      </c>
      <c r="C544" s="18" t="s">
        <v>879</v>
      </c>
      <c r="D544" s="18" t="s">
        <v>721</v>
      </c>
      <c r="E544" s="18" t="s">
        <v>722</v>
      </c>
      <c r="F544" s="18" t="s">
        <v>789</v>
      </c>
      <c r="G544" s="18" t="s">
        <v>888</v>
      </c>
      <c r="H544" s="17">
        <v>559.01368000000002</v>
      </c>
      <c r="I544" s="18" t="s">
        <v>169</v>
      </c>
      <c r="J544" s="17">
        <v>10823</v>
      </c>
      <c r="K544" s="18" t="s">
        <v>260</v>
      </c>
      <c r="L544" s="17">
        <v>12</v>
      </c>
      <c r="M544" s="17">
        <v>0.74</v>
      </c>
      <c r="N544" s="17">
        <v>8.8800000000000008</v>
      </c>
    </row>
    <row r="545" spans="2:14" hidden="1" x14ac:dyDescent="0.25">
      <c r="B545" s="18" t="s">
        <v>154</v>
      </c>
      <c r="C545" s="18" t="s">
        <v>880</v>
      </c>
      <c r="D545" s="18" t="s">
        <v>721</v>
      </c>
      <c r="E545" s="18" t="s">
        <v>722</v>
      </c>
      <c r="F545" s="18" t="s">
        <v>789</v>
      </c>
      <c r="G545" s="18" t="s">
        <v>891</v>
      </c>
      <c r="H545" s="17">
        <v>98.7376</v>
      </c>
      <c r="I545" s="18" t="s">
        <v>169</v>
      </c>
      <c r="J545" s="17">
        <v>11076</v>
      </c>
      <c r="K545" s="18" t="s">
        <v>627</v>
      </c>
      <c r="L545" s="17">
        <v>24</v>
      </c>
      <c r="M545" s="17">
        <v>0.76</v>
      </c>
      <c r="N545" s="17">
        <v>18.239999999999998</v>
      </c>
    </row>
    <row r="546" spans="2:14" hidden="1" x14ac:dyDescent="0.25">
      <c r="B546" s="18" t="s">
        <v>154</v>
      </c>
      <c r="C546" s="18" t="s">
        <v>880</v>
      </c>
      <c r="D546" s="18" t="s">
        <v>721</v>
      </c>
      <c r="E546" s="18" t="s">
        <v>722</v>
      </c>
      <c r="F546" s="18" t="s">
        <v>789</v>
      </c>
      <c r="G546" s="18" t="s">
        <v>891</v>
      </c>
      <c r="H546" s="17">
        <v>98.7376</v>
      </c>
      <c r="I546" s="18" t="s">
        <v>169</v>
      </c>
      <c r="J546" s="17">
        <v>7332</v>
      </c>
      <c r="K546" s="18" t="s">
        <v>628</v>
      </c>
      <c r="L546" s="17">
        <v>24</v>
      </c>
      <c r="M546" s="17">
        <v>0.76</v>
      </c>
      <c r="N546" s="17">
        <v>18.239999999999998</v>
      </c>
    </row>
    <row r="547" spans="2:14" hidden="1" x14ac:dyDescent="0.25">
      <c r="B547" s="18" t="s">
        <v>154</v>
      </c>
      <c r="C547" s="18" t="s">
        <v>880</v>
      </c>
      <c r="D547" s="18" t="s">
        <v>721</v>
      </c>
      <c r="E547" s="18" t="s">
        <v>722</v>
      </c>
      <c r="F547" s="18" t="s">
        <v>789</v>
      </c>
      <c r="G547" s="18" t="s">
        <v>891</v>
      </c>
      <c r="H547" s="17">
        <v>98.7376</v>
      </c>
      <c r="I547" s="18" t="s">
        <v>169</v>
      </c>
      <c r="J547" s="17">
        <v>15351</v>
      </c>
      <c r="K547" s="18" t="s">
        <v>676</v>
      </c>
      <c r="L547" s="17">
        <v>2</v>
      </c>
      <c r="M547" s="17">
        <v>1.66</v>
      </c>
      <c r="N547" s="17">
        <v>3.8512</v>
      </c>
    </row>
    <row r="548" spans="2:14" hidden="1" x14ac:dyDescent="0.25">
      <c r="B548" s="18" t="s">
        <v>154</v>
      </c>
      <c r="C548" s="18" t="s">
        <v>880</v>
      </c>
      <c r="D548" s="18" t="s">
        <v>721</v>
      </c>
      <c r="E548" s="18" t="s">
        <v>722</v>
      </c>
      <c r="F548" s="18" t="s">
        <v>789</v>
      </c>
      <c r="G548" s="18" t="s">
        <v>891</v>
      </c>
      <c r="H548" s="17">
        <v>98.7376</v>
      </c>
      <c r="I548" s="18" t="s">
        <v>169</v>
      </c>
      <c r="J548" s="17">
        <v>6706</v>
      </c>
      <c r="K548" s="18" t="s">
        <v>466</v>
      </c>
      <c r="L548" s="17">
        <v>10</v>
      </c>
      <c r="M548" s="17">
        <v>0.96</v>
      </c>
      <c r="N548" s="17">
        <v>11.135999999999999</v>
      </c>
    </row>
    <row r="549" spans="2:14" hidden="1" x14ac:dyDescent="0.25">
      <c r="B549" s="18" t="s">
        <v>154</v>
      </c>
      <c r="C549" s="18" t="s">
        <v>880</v>
      </c>
      <c r="D549" s="18" t="s">
        <v>721</v>
      </c>
      <c r="E549" s="18" t="s">
        <v>722</v>
      </c>
      <c r="F549" s="18" t="s">
        <v>789</v>
      </c>
      <c r="G549" s="18" t="s">
        <v>891</v>
      </c>
      <c r="H549" s="17">
        <v>98.7376</v>
      </c>
      <c r="I549" s="18" t="s">
        <v>169</v>
      </c>
      <c r="J549" s="17">
        <v>10306</v>
      </c>
      <c r="K549" s="18" t="s">
        <v>625</v>
      </c>
      <c r="L549" s="17">
        <v>6</v>
      </c>
      <c r="M549" s="17">
        <v>1.06</v>
      </c>
      <c r="N549" s="17">
        <v>7.3776000000000002</v>
      </c>
    </row>
    <row r="550" spans="2:14" hidden="1" x14ac:dyDescent="0.25">
      <c r="B550" s="18" t="s">
        <v>154</v>
      </c>
      <c r="C550" s="18" t="s">
        <v>880</v>
      </c>
      <c r="D550" s="18" t="s">
        <v>721</v>
      </c>
      <c r="E550" s="18" t="s">
        <v>722</v>
      </c>
      <c r="F550" s="18" t="s">
        <v>789</v>
      </c>
      <c r="G550" s="18" t="s">
        <v>891</v>
      </c>
      <c r="H550" s="17">
        <v>98.7376</v>
      </c>
      <c r="I550" s="18" t="s">
        <v>169</v>
      </c>
      <c r="J550" s="17">
        <v>10299</v>
      </c>
      <c r="K550" s="18" t="s">
        <v>624</v>
      </c>
      <c r="L550" s="17">
        <v>6</v>
      </c>
      <c r="M550" s="17">
        <v>1.06</v>
      </c>
      <c r="N550" s="17">
        <v>7.3776000000000002</v>
      </c>
    </row>
    <row r="551" spans="2:14" hidden="1" x14ac:dyDescent="0.25">
      <c r="B551" s="18" t="s">
        <v>154</v>
      </c>
      <c r="C551" s="18" t="s">
        <v>880</v>
      </c>
      <c r="D551" s="18" t="s">
        <v>721</v>
      </c>
      <c r="E551" s="18" t="s">
        <v>722</v>
      </c>
      <c r="F551" s="18" t="s">
        <v>789</v>
      </c>
      <c r="G551" s="18" t="s">
        <v>891</v>
      </c>
      <c r="H551" s="17">
        <v>98.7376</v>
      </c>
      <c r="I551" s="18" t="s">
        <v>169</v>
      </c>
      <c r="J551" s="17">
        <v>9923</v>
      </c>
      <c r="K551" s="18" t="s">
        <v>626</v>
      </c>
      <c r="L551" s="17">
        <v>12</v>
      </c>
      <c r="M551" s="17">
        <v>0.32</v>
      </c>
      <c r="N551" s="17">
        <v>3.84</v>
      </c>
    </row>
    <row r="552" spans="2:14" hidden="1" x14ac:dyDescent="0.25">
      <c r="B552" s="18" t="s">
        <v>154</v>
      </c>
      <c r="C552" s="18" t="s">
        <v>880</v>
      </c>
      <c r="D552" s="18" t="s">
        <v>721</v>
      </c>
      <c r="E552" s="18" t="s">
        <v>722</v>
      </c>
      <c r="F552" s="18" t="s">
        <v>789</v>
      </c>
      <c r="G552" s="18" t="s">
        <v>891</v>
      </c>
      <c r="H552" s="17">
        <v>98.7376</v>
      </c>
      <c r="I552" s="18" t="s">
        <v>169</v>
      </c>
      <c r="J552" s="17">
        <v>16761</v>
      </c>
      <c r="K552" s="18" t="s">
        <v>675</v>
      </c>
      <c r="L552" s="17">
        <v>2</v>
      </c>
      <c r="M552" s="17">
        <v>1.66</v>
      </c>
      <c r="N552" s="17">
        <v>3.8512</v>
      </c>
    </row>
    <row r="553" spans="2:14" hidden="1" x14ac:dyDescent="0.25">
      <c r="B553" s="18" t="s">
        <v>154</v>
      </c>
      <c r="C553" s="18" t="s">
        <v>880</v>
      </c>
      <c r="D553" s="18" t="s">
        <v>721</v>
      </c>
      <c r="E553" s="18" t="s">
        <v>722</v>
      </c>
      <c r="F553" s="18" t="s">
        <v>789</v>
      </c>
      <c r="G553" s="18" t="s">
        <v>891</v>
      </c>
      <c r="H553" s="17">
        <v>98.7376</v>
      </c>
      <c r="I553" s="18" t="s">
        <v>169</v>
      </c>
      <c r="J553" s="17">
        <v>333</v>
      </c>
      <c r="K553" s="18" t="s">
        <v>623</v>
      </c>
      <c r="L553" s="17">
        <v>24</v>
      </c>
      <c r="M553" s="17">
        <v>0.45</v>
      </c>
      <c r="N553" s="17">
        <v>12.528</v>
      </c>
    </row>
    <row r="554" spans="2:14" hidden="1" x14ac:dyDescent="0.25">
      <c r="B554" s="18" t="s">
        <v>154</v>
      </c>
      <c r="C554" s="18" t="s">
        <v>880</v>
      </c>
      <c r="D554" s="18" t="s">
        <v>721</v>
      </c>
      <c r="E554" s="18" t="s">
        <v>722</v>
      </c>
      <c r="F554" s="18" t="s">
        <v>789</v>
      </c>
      <c r="G554" s="18" t="s">
        <v>891</v>
      </c>
      <c r="H554" s="17">
        <v>98.7376</v>
      </c>
      <c r="I554" s="18" t="s">
        <v>169</v>
      </c>
      <c r="J554" s="17">
        <v>21951</v>
      </c>
      <c r="K554" s="18" t="s">
        <v>674</v>
      </c>
      <c r="L554" s="17">
        <v>20</v>
      </c>
      <c r="M554" s="17">
        <v>0.53</v>
      </c>
      <c r="N554" s="17">
        <v>12.295999999999999</v>
      </c>
    </row>
    <row r="555" spans="2:14" hidden="1" x14ac:dyDescent="0.25">
      <c r="B555" s="18" t="s">
        <v>148</v>
      </c>
      <c r="C555" s="18" t="s">
        <v>881</v>
      </c>
      <c r="D555" s="18" t="s">
        <v>721</v>
      </c>
      <c r="E555" s="18" t="s">
        <v>722</v>
      </c>
      <c r="F555" s="18" t="s">
        <v>789</v>
      </c>
      <c r="G555" s="18" t="s">
        <v>891</v>
      </c>
      <c r="H555" s="17">
        <v>1008.27</v>
      </c>
      <c r="I555" s="18" t="s">
        <v>169</v>
      </c>
      <c r="J555" s="17">
        <v>1786</v>
      </c>
      <c r="K555" s="18" t="s">
        <v>201</v>
      </c>
      <c r="L555" s="17">
        <v>395.4</v>
      </c>
      <c r="M555" s="17">
        <v>2.5499999999999998</v>
      </c>
      <c r="N555" s="17">
        <v>1008.27</v>
      </c>
    </row>
    <row r="556" spans="2:14" hidden="1" x14ac:dyDescent="0.25">
      <c r="B556" s="18" t="s">
        <v>882</v>
      </c>
      <c r="C556" s="18" t="s">
        <v>883</v>
      </c>
      <c r="D556" s="18" t="s">
        <v>721</v>
      </c>
      <c r="E556" s="18" t="s">
        <v>722</v>
      </c>
      <c r="F556" s="18" t="s">
        <v>789</v>
      </c>
      <c r="G556" s="18" t="s">
        <v>888</v>
      </c>
      <c r="H556" s="17">
        <v>136.80000000000001</v>
      </c>
      <c r="I556" s="18" t="s">
        <v>169</v>
      </c>
      <c r="J556" s="17">
        <v>13381</v>
      </c>
      <c r="K556" s="18" t="s">
        <v>176</v>
      </c>
      <c r="L556" s="17">
        <v>180</v>
      </c>
      <c r="M556" s="17">
        <v>0.76</v>
      </c>
      <c r="N556" s="17">
        <v>136.80000000000001</v>
      </c>
    </row>
    <row r="557" spans="2:14" hidden="1" x14ac:dyDescent="0.25">
      <c r="B557" s="18" t="s">
        <v>161</v>
      </c>
      <c r="C557" s="18" t="s">
        <v>884</v>
      </c>
      <c r="D557" s="18" t="s">
        <v>721</v>
      </c>
      <c r="E557" s="18" t="s">
        <v>722</v>
      </c>
      <c r="F557" s="18" t="s">
        <v>789</v>
      </c>
      <c r="G557" s="18" t="s">
        <v>888</v>
      </c>
      <c r="H557" s="17">
        <v>1470.6579999999999</v>
      </c>
      <c r="I557" s="18" t="s">
        <v>169</v>
      </c>
      <c r="J557" s="17">
        <v>5149</v>
      </c>
      <c r="K557" s="18" t="s">
        <v>189</v>
      </c>
      <c r="L557" s="17">
        <v>21.4</v>
      </c>
      <c r="M557" s="17">
        <v>3.34</v>
      </c>
      <c r="N557" s="17">
        <v>71.475999999999999</v>
      </c>
    </row>
    <row r="558" spans="2:14" hidden="1" x14ac:dyDescent="0.25">
      <c r="B558" s="18" t="s">
        <v>161</v>
      </c>
      <c r="C558" s="18" t="s">
        <v>884</v>
      </c>
      <c r="D558" s="18" t="s">
        <v>721</v>
      </c>
      <c r="E558" s="18" t="s">
        <v>722</v>
      </c>
      <c r="F558" s="18" t="s">
        <v>789</v>
      </c>
      <c r="G558" s="18" t="s">
        <v>888</v>
      </c>
      <c r="H558" s="17">
        <v>1470.6579999999999</v>
      </c>
      <c r="I558" s="18" t="s">
        <v>169</v>
      </c>
      <c r="J558" s="17">
        <v>9098</v>
      </c>
      <c r="K558" s="18" t="s">
        <v>490</v>
      </c>
      <c r="L558" s="17">
        <v>24</v>
      </c>
      <c r="M558" s="17">
        <v>0.96</v>
      </c>
      <c r="N558" s="17">
        <v>23.04</v>
      </c>
    </row>
    <row r="559" spans="2:14" hidden="1" x14ac:dyDescent="0.25">
      <c r="B559" s="18" t="s">
        <v>161</v>
      </c>
      <c r="C559" s="18" t="s">
        <v>884</v>
      </c>
      <c r="D559" s="18" t="s">
        <v>721</v>
      </c>
      <c r="E559" s="18" t="s">
        <v>722</v>
      </c>
      <c r="F559" s="18" t="s">
        <v>789</v>
      </c>
      <c r="G559" s="18" t="s">
        <v>888</v>
      </c>
      <c r="H559" s="17">
        <v>1470.6579999999999</v>
      </c>
      <c r="I559" s="18" t="s">
        <v>169</v>
      </c>
      <c r="J559" s="17">
        <v>1850</v>
      </c>
      <c r="K559" s="18" t="s">
        <v>195</v>
      </c>
      <c r="L559" s="17">
        <v>17</v>
      </c>
      <c r="M559" s="17">
        <v>4.6100000000000003</v>
      </c>
      <c r="N559" s="17">
        <v>78.37</v>
      </c>
    </row>
    <row r="560" spans="2:14" hidden="1" x14ac:dyDescent="0.25">
      <c r="B560" s="18" t="s">
        <v>161</v>
      </c>
      <c r="C560" s="18" t="s">
        <v>884</v>
      </c>
      <c r="D560" s="18" t="s">
        <v>721</v>
      </c>
      <c r="E560" s="18" t="s">
        <v>722</v>
      </c>
      <c r="F560" s="18" t="s">
        <v>789</v>
      </c>
      <c r="G560" s="18" t="s">
        <v>888</v>
      </c>
      <c r="H560" s="17">
        <v>1470.6579999999999</v>
      </c>
      <c r="I560" s="18" t="s">
        <v>169</v>
      </c>
      <c r="J560" s="17">
        <v>1987</v>
      </c>
      <c r="K560" s="18" t="s">
        <v>193</v>
      </c>
      <c r="L560" s="17">
        <v>22</v>
      </c>
      <c r="M560" s="17">
        <v>3.66</v>
      </c>
      <c r="N560" s="17">
        <v>80.52</v>
      </c>
    </row>
    <row r="561" spans="2:14" hidden="1" x14ac:dyDescent="0.25">
      <c r="B561" s="18" t="s">
        <v>161</v>
      </c>
      <c r="C561" s="18" t="s">
        <v>884</v>
      </c>
      <c r="D561" s="18" t="s">
        <v>721</v>
      </c>
      <c r="E561" s="18" t="s">
        <v>722</v>
      </c>
      <c r="F561" s="18" t="s">
        <v>789</v>
      </c>
      <c r="G561" s="18" t="s">
        <v>888</v>
      </c>
      <c r="H561" s="17">
        <v>1470.6579999999999</v>
      </c>
      <c r="I561" s="18" t="s">
        <v>169</v>
      </c>
      <c r="J561" s="17">
        <v>9260</v>
      </c>
      <c r="K561" s="18" t="s">
        <v>681</v>
      </c>
      <c r="L561" s="17">
        <v>24</v>
      </c>
      <c r="M561" s="17">
        <v>0.68</v>
      </c>
      <c r="N561" s="17">
        <v>18.9312</v>
      </c>
    </row>
    <row r="562" spans="2:14" hidden="1" x14ac:dyDescent="0.25">
      <c r="B562" s="18" t="s">
        <v>161</v>
      </c>
      <c r="C562" s="18" t="s">
        <v>884</v>
      </c>
      <c r="D562" s="18" t="s">
        <v>721</v>
      </c>
      <c r="E562" s="18" t="s">
        <v>722</v>
      </c>
      <c r="F562" s="18" t="s">
        <v>789</v>
      </c>
      <c r="G562" s="18" t="s">
        <v>888</v>
      </c>
      <c r="H562" s="17">
        <v>1470.6579999999999</v>
      </c>
      <c r="I562" s="18" t="s">
        <v>169</v>
      </c>
      <c r="J562" s="17">
        <v>7334</v>
      </c>
      <c r="K562" s="18" t="s">
        <v>680</v>
      </c>
      <c r="L562" s="17">
        <v>24</v>
      </c>
      <c r="M562" s="17">
        <v>1.54</v>
      </c>
      <c r="N562" s="17">
        <v>36.96</v>
      </c>
    </row>
    <row r="563" spans="2:14" hidden="1" x14ac:dyDescent="0.25">
      <c r="B563" s="18" t="s">
        <v>161</v>
      </c>
      <c r="C563" s="18" t="s">
        <v>884</v>
      </c>
      <c r="D563" s="18" t="s">
        <v>721</v>
      </c>
      <c r="E563" s="18" t="s">
        <v>722</v>
      </c>
      <c r="F563" s="18" t="s">
        <v>789</v>
      </c>
      <c r="G563" s="18" t="s">
        <v>888</v>
      </c>
      <c r="H563" s="17">
        <v>1470.6579999999999</v>
      </c>
      <c r="I563" s="18" t="s">
        <v>169</v>
      </c>
      <c r="J563" s="17">
        <v>1947</v>
      </c>
      <c r="K563" s="18" t="s">
        <v>191</v>
      </c>
      <c r="L563" s="17">
        <v>28.8</v>
      </c>
      <c r="M563" s="17">
        <v>1.49</v>
      </c>
      <c r="N563" s="17">
        <v>42.911999999999999</v>
      </c>
    </row>
    <row r="564" spans="2:14" hidden="1" x14ac:dyDescent="0.25">
      <c r="B564" s="18" t="s">
        <v>161</v>
      </c>
      <c r="C564" s="18" t="s">
        <v>884</v>
      </c>
      <c r="D564" s="18" t="s">
        <v>721</v>
      </c>
      <c r="E564" s="18" t="s">
        <v>722</v>
      </c>
      <c r="F564" s="18" t="s">
        <v>789</v>
      </c>
      <c r="G564" s="18" t="s">
        <v>888</v>
      </c>
      <c r="H564" s="17">
        <v>1470.6579999999999</v>
      </c>
      <c r="I564" s="18" t="s">
        <v>169</v>
      </c>
      <c r="J564" s="17">
        <v>1887</v>
      </c>
      <c r="K564" s="18" t="s">
        <v>192</v>
      </c>
      <c r="L564" s="17">
        <v>14.4</v>
      </c>
      <c r="M564" s="17">
        <v>1.59</v>
      </c>
      <c r="N564" s="17">
        <v>22.896000000000001</v>
      </c>
    </row>
    <row r="565" spans="2:14" hidden="1" x14ac:dyDescent="0.25">
      <c r="B565" s="18" t="s">
        <v>161</v>
      </c>
      <c r="C565" s="18" t="s">
        <v>884</v>
      </c>
      <c r="D565" s="18" t="s">
        <v>721</v>
      </c>
      <c r="E565" s="18" t="s">
        <v>722</v>
      </c>
      <c r="F565" s="18" t="s">
        <v>789</v>
      </c>
      <c r="G565" s="18" t="s">
        <v>888</v>
      </c>
      <c r="H565" s="17">
        <v>1470.6579999999999</v>
      </c>
      <c r="I565" s="18" t="s">
        <v>169</v>
      </c>
      <c r="J565" s="17">
        <v>1852</v>
      </c>
      <c r="K565" s="18" t="s">
        <v>187</v>
      </c>
      <c r="L565" s="17">
        <v>82.6</v>
      </c>
      <c r="M565" s="17">
        <v>3.91</v>
      </c>
      <c r="N565" s="17">
        <v>322.96600000000001</v>
      </c>
    </row>
    <row r="566" spans="2:14" hidden="1" x14ac:dyDescent="0.25">
      <c r="B566" s="18" t="s">
        <v>161</v>
      </c>
      <c r="C566" s="18" t="s">
        <v>884</v>
      </c>
      <c r="D566" s="18" t="s">
        <v>721</v>
      </c>
      <c r="E566" s="18" t="s">
        <v>722</v>
      </c>
      <c r="F566" s="18" t="s">
        <v>789</v>
      </c>
      <c r="G566" s="18" t="s">
        <v>888</v>
      </c>
      <c r="H566" s="17">
        <v>1470.6579999999999</v>
      </c>
      <c r="I566" s="18" t="s">
        <v>169</v>
      </c>
      <c r="J566" s="17">
        <v>2025</v>
      </c>
      <c r="K566" s="18" t="s">
        <v>392</v>
      </c>
      <c r="L566" s="17">
        <v>48.8</v>
      </c>
      <c r="M566" s="17">
        <v>2.1</v>
      </c>
      <c r="N566" s="17">
        <v>118.8768</v>
      </c>
    </row>
    <row r="567" spans="2:14" hidden="1" x14ac:dyDescent="0.25">
      <c r="B567" s="18" t="s">
        <v>161</v>
      </c>
      <c r="C567" s="18" t="s">
        <v>884</v>
      </c>
      <c r="D567" s="18" t="s">
        <v>721</v>
      </c>
      <c r="E567" s="18" t="s">
        <v>722</v>
      </c>
      <c r="F567" s="18" t="s">
        <v>789</v>
      </c>
      <c r="G567" s="18" t="s">
        <v>888</v>
      </c>
      <c r="H567" s="17">
        <v>1470.6579999999999</v>
      </c>
      <c r="I567" s="18" t="s">
        <v>169</v>
      </c>
      <c r="J567" s="17">
        <v>1786</v>
      </c>
      <c r="K567" s="18" t="s">
        <v>201</v>
      </c>
      <c r="L567" s="17">
        <v>294.60000000000002</v>
      </c>
      <c r="M567" s="17">
        <v>2.12</v>
      </c>
      <c r="N567" s="17">
        <v>624.55200000000002</v>
      </c>
    </row>
    <row r="568" spans="2:14" hidden="1" x14ac:dyDescent="0.25">
      <c r="B568" s="18" t="s">
        <v>161</v>
      </c>
      <c r="C568" s="18" t="s">
        <v>884</v>
      </c>
      <c r="D568" s="18" t="s">
        <v>721</v>
      </c>
      <c r="E568" s="18" t="s">
        <v>722</v>
      </c>
      <c r="F568" s="18" t="s">
        <v>789</v>
      </c>
      <c r="G568" s="18" t="s">
        <v>888</v>
      </c>
      <c r="H568" s="17">
        <v>1470.6579999999999</v>
      </c>
      <c r="I568" s="18" t="s">
        <v>169</v>
      </c>
      <c r="J568" s="17">
        <v>88</v>
      </c>
      <c r="K568" s="18" t="s">
        <v>662</v>
      </c>
      <c r="L568" s="17">
        <v>12.2</v>
      </c>
      <c r="M568" s="17">
        <v>2.39</v>
      </c>
      <c r="N568" s="17">
        <v>29.158000000000001</v>
      </c>
    </row>
    <row r="569" spans="2:14" hidden="1" x14ac:dyDescent="0.25">
      <c r="B569" s="18" t="s">
        <v>162</v>
      </c>
      <c r="C569" s="18" t="s">
        <v>885</v>
      </c>
      <c r="D569" s="18" t="s">
        <v>721</v>
      </c>
      <c r="E569" s="18" t="s">
        <v>722</v>
      </c>
      <c r="F569" s="18" t="s">
        <v>789</v>
      </c>
      <c r="G569" s="18" t="s">
        <v>888</v>
      </c>
      <c r="H569" s="17">
        <v>255.268</v>
      </c>
      <c r="I569" s="18" t="s">
        <v>169</v>
      </c>
      <c r="J569" s="17">
        <v>22508</v>
      </c>
      <c r="K569" s="18" t="s">
        <v>225</v>
      </c>
      <c r="L569" s="17">
        <v>40</v>
      </c>
      <c r="M569" s="17">
        <v>1.91</v>
      </c>
      <c r="N569" s="17">
        <v>76.400000000000006</v>
      </c>
    </row>
    <row r="570" spans="2:14" hidden="1" x14ac:dyDescent="0.25">
      <c r="B570" s="18" t="s">
        <v>162</v>
      </c>
      <c r="C570" s="18" t="s">
        <v>885</v>
      </c>
      <c r="D570" s="18" t="s">
        <v>721</v>
      </c>
      <c r="E570" s="18" t="s">
        <v>722</v>
      </c>
      <c r="F570" s="18" t="s">
        <v>789</v>
      </c>
      <c r="G570" s="18" t="s">
        <v>888</v>
      </c>
      <c r="H570" s="17">
        <v>255.268</v>
      </c>
      <c r="I570" s="18" t="s">
        <v>169</v>
      </c>
      <c r="J570" s="17">
        <v>5987</v>
      </c>
      <c r="K570" s="18" t="s">
        <v>683</v>
      </c>
      <c r="L570" s="17">
        <v>24</v>
      </c>
      <c r="M570" s="17">
        <v>2.35</v>
      </c>
      <c r="N570" s="17">
        <v>56.4</v>
      </c>
    </row>
    <row r="571" spans="2:14" hidden="1" x14ac:dyDescent="0.25">
      <c r="B571" s="18" t="s">
        <v>162</v>
      </c>
      <c r="C571" s="18" t="s">
        <v>885</v>
      </c>
      <c r="D571" s="18" t="s">
        <v>721</v>
      </c>
      <c r="E571" s="18" t="s">
        <v>722</v>
      </c>
      <c r="F571" s="18" t="s">
        <v>789</v>
      </c>
      <c r="G571" s="18" t="s">
        <v>888</v>
      </c>
      <c r="H571" s="17">
        <v>255.268</v>
      </c>
      <c r="I571" s="18" t="s">
        <v>169</v>
      </c>
      <c r="J571" s="17">
        <v>23240</v>
      </c>
      <c r="K571" s="18" t="s">
        <v>462</v>
      </c>
      <c r="L571" s="17">
        <v>120</v>
      </c>
      <c r="M571" s="17">
        <v>0.17</v>
      </c>
      <c r="N571" s="17">
        <v>23.664000000000001</v>
      </c>
    </row>
    <row r="572" spans="2:14" hidden="1" x14ac:dyDescent="0.25">
      <c r="B572" s="18" t="s">
        <v>162</v>
      </c>
      <c r="C572" s="18" t="s">
        <v>885</v>
      </c>
      <c r="D572" s="18" t="s">
        <v>721</v>
      </c>
      <c r="E572" s="18" t="s">
        <v>722</v>
      </c>
      <c r="F572" s="18" t="s">
        <v>789</v>
      </c>
      <c r="G572" s="18" t="s">
        <v>888</v>
      </c>
      <c r="H572" s="17">
        <v>255.268</v>
      </c>
      <c r="I572" s="18" t="s">
        <v>169</v>
      </c>
      <c r="J572" s="17">
        <v>9036</v>
      </c>
      <c r="K572" s="18" t="s">
        <v>685</v>
      </c>
      <c r="L572" s="17">
        <v>10</v>
      </c>
      <c r="M572" s="17">
        <v>1.81</v>
      </c>
      <c r="N572" s="17">
        <v>18.100000000000001</v>
      </c>
    </row>
    <row r="573" spans="2:14" hidden="1" x14ac:dyDescent="0.25">
      <c r="B573" s="18" t="s">
        <v>162</v>
      </c>
      <c r="C573" s="18" t="s">
        <v>885</v>
      </c>
      <c r="D573" s="18" t="s">
        <v>721</v>
      </c>
      <c r="E573" s="18" t="s">
        <v>722</v>
      </c>
      <c r="F573" s="18" t="s">
        <v>789</v>
      </c>
      <c r="G573" s="18" t="s">
        <v>888</v>
      </c>
      <c r="H573" s="17">
        <v>255.268</v>
      </c>
      <c r="I573" s="18" t="s">
        <v>169</v>
      </c>
      <c r="J573" s="17">
        <v>1135</v>
      </c>
      <c r="K573" s="18" t="s">
        <v>684</v>
      </c>
      <c r="L573" s="17">
        <v>12</v>
      </c>
      <c r="M573" s="17">
        <v>0.45</v>
      </c>
      <c r="N573" s="17">
        <v>6.2640000000000002</v>
      </c>
    </row>
    <row r="574" spans="2:14" hidden="1" x14ac:dyDescent="0.25">
      <c r="B574" s="18" t="s">
        <v>162</v>
      </c>
      <c r="C574" s="18" t="s">
        <v>885</v>
      </c>
      <c r="D574" s="18" t="s">
        <v>721</v>
      </c>
      <c r="E574" s="18" t="s">
        <v>722</v>
      </c>
      <c r="F574" s="18" t="s">
        <v>789</v>
      </c>
      <c r="G574" s="18" t="s">
        <v>888</v>
      </c>
      <c r="H574" s="17">
        <v>255.268</v>
      </c>
      <c r="I574" s="18" t="s">
        <v>169</v>
      </c>
      <c r="J574" s="17">
        <v>9254</v>
      </c>
      <c r="K574" s="18" t="s">
        <v>453</v>
      </c>
      <c r="L574" s="17">
        <v>24</v>
      </c>
      <c r="M574" s="17">
        <v>1.51</v>
      </c>
      <c r="N574" s="17">
        <v>36.24</v>
      </c>
    </row>
    <row r="575" spans="2:14" hidden="1" x14ac:dyDescent="0.25">
      <c r="B575" s="18" t="s">
        <v>162</v>
      </c>
      <c r="C575" s="18" t="s">
        <v>885</v>
      </c>
      <c r="D575" s="18" t="s">
        <v>721</v>
      </c>
      <c r="E575" s="18" t="s">
        <v>722</v>
      </c>
      <c r="F575" s="18" t="s">
        <v>789</v>
      </c>
      <c r="G575" s="18" t="s">
        <v>888</v>
      </c>
      <c r="H575" s="17">
        <v>255.268</v>
      </c>
      <c r="I575" s="18" t="s">
        <v>169</v>
      </c>
      <c r="J575" s="17">
        <v>20899</v>
      </c>
      <c r="K575" s="18" t="s">
        <v>682</v>
      </c>
      <c r="L575" s="17">
        <v>20</v>
      </c>
      <c r="M575" s="17">
        <v>1.91</v>
      </c>
      <c r="N575" s="17">
        <v>38.200000000000003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workbookViewId="0">
      <selection activeCell="J28" sqref="J28"/>
    </sheetView>
  </sheetViews>
  <sheetFormatPr baseColWidth="10" defaultRowHeight="15" x14ac:dyDescent="0.25"/>
  <cols>
    <col min="1" max="1" width="13.42578125" customWidth="1"/>
    <col min="7" max="7" width="12" customWidth="1"/>
  </cols>
  <sheetData>
    <row r="1" spans="1:8" s="15" customFormat="1" x14ac:dyDescent="0.25">
      <c r="B1" s="15" t="s">
        <v>784</v>
      </c>
    </row>
    <row r="2" spans="1:8" s="15" customFormat="1" x14ac:dyDescent="0.25"/>
    <row r="3" spans="1:8" x14ac:dyDescent="0.25">
      <c r="A3" s="15" t="s">
        <v>0</v>
      </c>
      <c r="B3" s="15" t="s">
        <v>1</v>
      </c>
      <c r="C3" s="15" t="s">
        <v>714</v>
      </c>
      <c r="D3" s="15" t="s">
        <v>715</v>
      </c>
      <c r="E3" s="15" t="s">
        <v>716</v>
      </c>
      <c r="F3" s="15" t="s">
        <v>717</v>
      </c>
      <c r="G3" s="15" t="s">
        <v>718</v>
      </c>
      <c r="H3" s="15" t="s">
        <v>719</v>
      </c>
    </row>
    <row r="4" spans="1:8" x14ac:dyDescent="0.25">
      <c r="A4" s="16" t="s">
        <v>48</v>
      </c>
      <c r="B4" s="16" t="s">
        <v>720</v>
      </c>
      <c r="C4" s="16" t="s">
        <v>721</v>
      </c>
      <c r="D4" s="16" t="s">
        <v>722</v>
      </c>
      <c r="E4" s="16" t="s">
        <v>723</v>
      </c>
      <c r="F4" s="16" t="s">
        <v>724</v>
      </c>
      <c r="G4" s="16" t="s">
        <v>169</v>
      </c>
      <c r="H4" s="15">
        <v>144.71199999999999</v>
      </c>
    </row>
    <row r="5" spans="1:8" x14ac:dyDescent="0.25">
      <c r="A5" s="16" t="s">
        <v>725</v>
      </c>
      <c r="B5" s="16" t="s">
        <v>726</v>
      </c>
      <c r="C5" s="16" t="s">
        <v>721</v>
      </c>
      <c r="D5" s="16" t="s">
        <v>722</v>
      </c>
      <c r="E5" s="16" t="s">
        <v>723</v>
      </c>
      <c r="F5" s="16" t="s">
        <v>724</v>
      </c>
      <c r="G5" s="16" t="s">
        <v>169</v>
      </c>
      <c r="H5" s="15">
        <v>60.111199999999997</v>
      </c>
    </row>
    <row r="6" spans="1:8" x14ac:dyDescent="0.25">
      <c r="A6" s="16" t="s">
        <v>51</v>
      </c>
      <c r="B6" s="16" t="s">
        <v>727</v>
      </c>
      <c r="C6" s="16" t="s">
        <v>721</v>
      </c>
      <c r="D6" s="16" t="s">
        <v>722</v>
      </c>
      <c r="E6" s="16" t="s">
        <v>723</v>
      </c>
      <c r="F6" s="16" t="s">
        <v>728</v>
      </c>
      <c r="G6" s="16" t="s">
        <v>169</v>
      </c>
      <c r="H6" s="15">
        <v>40.275199999999998</v>
      </c>
    </row>
    <row r="7" spans="1:8" x14ac:dyDescent="0.25">
      <c r="A7" s="16" t="s">
        <v>54</v>
      </c>
      <c r="B7" s="16" t="s">
        <v>729</v>
      </c>
      <c r="C7" s="16" t="s">
        <v>721</v>
      </c>
      <c r="D7" s="16" t="s">
        <v>722</v>
      </c>
      <c r="E7" s="16" t="s">
        <v>723</v>
      </c>
      <c r="F7" s="16" t="s">
        <v>728</v>
      </c>
      <c r="G7" s="16" t="s">
        <v>169</v>
      </c>
      <c r="H7" s="15">
        <v>49.436</v>
      </c>
    </row>
    <row r="8" spans="1:8" x14ac:dyDescent="0.25">
      <c r="A8" s="16" t="s">
        <v>730</v>
      </c>
      <c r="B8" s="16" t="s">
        <v>731</v>
      </c>
      <c r="C8" s="16" t="s">
        <v>721</v>
      </c>
      <c r="D8" s="16" t="s">
        <v>722</v>
      </c>
      <c r="E8" s="16" t="s">
        <v>723</v>
      </c>
      <c r="F8" s="16" t="s">
        <v>724</v>
      </c>
      <c r="G8" s="16" t="s">
        <v>169</v>
      </c>
      <c r="H8" s="15">
        <v>490</v>
      </c>
    </row>
    <row r="9" spans="1:8" x14ac:dyDescent="0.25">
      <c r="A9" s="16" t="s">
        <v>56</v>
      </c>
      <c r="B9" s="16" t="s">
        <v>732</v>
      </c>
      <c r="C9" s="16" t="s">
        <v>721</v>
      </c>
      <c r="D9" s="16" t="s">
        <v>722</v>
      </c>
      <c r="E9" s="16" t="s">
        <v>723</v>
      </c>
      <c r="F9" s="16" t="s">
        <v>724</v>
      </c>
      <c r="G9" s="16" t="s">
        <v>169</v>
      </c>
      <c r="H9" s="15">
        <v>62.93</v>
      </c>
    </row>
    <row r="10" spans="1:8" x14ac:dyDescent="0.25">
      <c r="A10" s="16" t="s">
        <v>733</v>
      </c>
      <c r="B10" s="16" t="s">
        <v>734</v>
      </c>
      <c r="C10" s="16" t="s">
        <v>721</v>
      </c>
      <c r="D10" s="16" t="s">
        <v>722</v>
      </c>
      <c r="E10" s="16" t="s">
        <v>723</v>
      </c>
      <c r="F10" s="16" t="s">
        <v>724</v>
      </c>
      <c r="G10" s="16" t="s">
        <v>169</v>
      </c>
      <c r="H10" s="15">
        <v>61.155200000000001</v>
      </c>
    </row>
    <row r="11" spans="1:8" x14ac:dyDescent="0.25">
      <c r="A11" s="16" t="s">
        <v>70</v>
      </c>
      <c r="B11" s="16" t="s">
        <v>735</v>
      </c>
      <c r="C11" s="16" t="s">
        <v>721</v>
      </c>
      <c r="D11" s="16" t="s">
        <v>722</v>
      </c>
      <c r="E11" s="16" t="s">
        <v>723</v>
      </c>
      <c r="F11" s="16" t="s">
        <v>736</v>
      </c>
      <c r="G11" s="16" t="s">
        <v>169</v>
      </c>
      <c r="H11" s="15">
        <v>141.46799999999999</v>
      </c>
    </row>
    <row r="12" spans="1:8" x14ac:dyDescent="0.25">
      <c r="A12" s="16" t="s">
        <v>76</v>
      </c>
      <c r="B12" s="16" t="s">
        <v>737</v>
      </c>
      <c r="C12" s="16" t="s">
        <v>721</v>
      </c>
      <c r="D12" s="16" t="s">
        <v>722</v>
      </c>
      <c r="E12" s="16" t="s">
        <v>723</v>
      </c>
      <c r="F12" s="16" t="s">
        <v>728</v>
      </c>
      <c r="G12" s="16" t="s">
        <v>169</v>
      </c>
      <c r="H12" s="15">
        <v>129.572</v>
      </c>
    </row>
    <row r="13" spans="1:8" x14ac:dyDescent="0.25">
      <c r="A13" s="16" t="s">
        <v>738</v>
      </c>
      <c r="B13" s="16" t="s">
        <v>739</v>
      </c>
      <c r="C13" s="16" t="s">
        <v>721</v>
      </c>
      <c r="D13" s="16" t="s">
        <v>722</v>
      </c>
      <c r="E13" s="16" t="s">
        <v>723</v>
      </c>
      <c r="F13" s="16" t="s">
        <v>724</v>
      </c>
      <c r="G13" s="16" t="s">
        <v>169</v>
      </c>
      <c r="H13" s="15">
        <v>75.824079999999995</v>
      </c>
    </row>
    <row r="14" spans="1:8" x14ac:dyDescent="0.25">
      <c r="A14" s="16" t="s">
        <v>80</v>
      </c>
      <c r="B14" s="16" t="s">
        <v>740</v>
      </c>
      <c r="C14" s="16" t="s">
        <v>721</v>
      </c>
      <c r="D14" s="16" t="s">
        <v>722</v>
      </c>
      <c r="E14" s="16" t="s">
        <v>723</v>
      </c>
      <c r="F14" s="16" t="s">
        <v>724</v>
      </c>
      <c r="G14" s="16" t="s">
        <v>169</v>
      </c>
      <c r="H14" s="15">
        <v>69.021600000000007</v>
      </c>
    </row>
    <row r="15" spans="1:8" x14ac:dyDescent="0.25">
      <c r="A15" s="16" t="s">
        <v>741</v>
      </c>
      <c r="B15" s="16" t="s">
        <v>742</v>
      </c>
      <c r="C15" s="16" t="s">
        <v>721</v>
      </c>
      <c r="D15" s="16" t="s">
        <v>722</v>
      </c>
      <c r="E15" s="16" t="s">
        <v>723</v>
      </c>
      <c r="F15" s="16" t="s">
        <v>728</v>
      </c>
      <c r="G15" s="16" t="s">
        <v>169</v>
      </c>
      <c r="H15" s="15">
        <v>29</v>
      </c>
    </row>
    <row r="16" spans="1:8" x14ac:dyDescent="0.25">
      <c r="A16" s="16" t="s">
        <v>743</v>
      </c>
      <c r="B16" s="16" t="s">
        <v>744</v>
      </c>
      <c r="C16" s="16" t="s">
        <v>721</v>
      </c>
      <c r="D16" s="16" t="s">
        <v>722</v>
      </c>
      <c r="E16" s="16" t="s">
        <v>723</v>
      </c>
      <c r="F16" s="16" t="s">
        <v>728</v>
      </c>
      <c r="G16" s="16" t="s">
        <v>169</v>
      </c>
      <c r="H16" s="15">
        <v>45.384</v>
      </c>
    </row>
    <row r="17" spans="1:8" x14ac:dyDescent="0.25">
      <c r="A17" s="16" t="s">
        <v>93</v>
      </c>
      <c r="B17" s="16" t="s">
        <v>745</v>
      </c>
      <c r="C17" s="16" t="s">
        <v>721</v>
      </c>
      <c r="D17" s="16" t="s">
        <v>722</v>
      </c>
      <c r="E17" s="16" t="s">
        <v>723</v>
      </c>
      <c r="F17" s="16" t="s">
        <v>724</v>
      </c>
      <c r="G17" s="16" t="s">
        <v>169</v>
      </c>
      <c r="H17" s="15">
        <v>1397.76</v>
      </c>
    </row>
    <row r="18" spans="1:8" x14ac:dyDescent="0.25">
      <c r="A18" s="16" t="s">
        <v>746</v>
      </c>
      <c r="B18" s="16" t="s">
        <v>747</v>
      </c>
      <c r="C18" s="16" t="s">
        <v>721</v>
      </c>
      <c r="D18" s="16" t="s">
        <v>722</v>
      </c>
      <c r="E18" s="16" t="s">
        <v>723</v>
      </c>
      <c r="F18" s="16" t="s">
        <v>728</v>
      </c>
      <c r="G18" s="16" t="s">
        <v>169</v>
      </c>
      <c r="H18" s="15">
        <v>61.155200000000001</v>
      </c>
    </row>
    <row r="19" spans="1:8" x14ac:dyDescent="0.25">
      <c r="A19" s="16" t="s">
        <v>748</v>
      </c>
      <c r="B19" s="16" t="s">
        <v>749</v>
      </c>
      <c r="C19" s="16" t="s">
        <v>721</v>
      </c>
      <c r="D19" s="16" t="s">
        <v>722</v>
      </c>
      <c r="E19" s="16" t="s">
        <v>723</v>
      </c>
      <c r="F19" s="16" t="s">
        <v>728</v>
      </c>
      <c r="G19" s="16" t="s">
        <v>169</v>
      </c>
      <c r="H19" s="15">
        <v>16.472000000000001</v>
      </c>
    </row>
    <row r="20" spans="1:8" x14ac:dyDescent="0.25">
      <c r="A20" s="16" t="s">
        <v>750</v>
      </c>
      <c r="B20" s="16" t="s">
        <v>751</v>
      </c>
      <c r="C20" s="16" t="s">
        <v>721</v>
      </c>
      <c r="D20" s="16" t="s">
        <v>722</v>
      </c>
      <c r="E20" s="16" t="s">
        <v>723</v>
      </c>
      <c r="F20" s="16" t="s">
        <v>728</v>
      </c>
      <c r="G20" s="16" t="s">
        <v>169</v>
      </c>
      <c r="H20" s="15">
        <v>7.4703999999999997</v>
      </c>
    </row>
    <row r="21" spans="1:8" x14ac:dyDescent="0.25">
      <c r="A21" s="16" t="s">
        <v>97</v>
      </c>
      <c r="B21" s="16" t="s">
        <v>752</v>
      </c>
      <c r="C21" s="16" t="s">
        <v>721</v>
      </c>
      <c r="D21" s="16" t="s">
        <v>722</v>
      </c>
      <c r="E21" s="16" t="s">
        <v>723</v>
      </c>
      <c r="F21" s="16" t="s">
        <v>728</v>
      </c>
      <c r="G21" s="16" t="s">
        <v>169</v>
      </c>
      <c r="H21" s="15">
        <v>156.08840000000001</v>
      </c>
    </row>
    <row r="22" spans="1:8" x14ac:dyDescent="0.25">
      <c r="A22" s="16" t="s">
        <v>99</v>
      </c>
      <c r="B22" s="16" t="s">
        <v>753</v>
      </c>
      <c r="C22" s="16" t="s">
        <v>721</v>
      </c>
      <c r="D22" s="16" t="s">
        <v>722</v>
      </c>
      <c r="E22" s="16" t="s">
        <v>723</v>
      </c>
      <c r="F22" s="16" t="s">
        <v>728</v>
      </c>
      <c r="G22" s="16" t="s">
        <v>169</v>
      </c>
      <c r="H22" s="15">
        <v>4.3036000000000003</v>
      </c>
    </row>
    <row r="23" spans="1:8" x14ac:dyDescent="0.25">
      <c r="A23" s="16" t="s">
        <v>100</v>
      </c>
      <c r="B23" s="16" t="s">
        <v>754</v>
      </c>
      <c r="C23" s="16" t="s">
        <v>721</v>
      </c>
      <c r="D23" s="16" t="s">
        <v>722</v>
      </c>
      <c r="E23" s="16" t="s">
        <v>723</v>
      </c>
      <c r="F23" s="16" t="s">
        <v>724</v>
      </c>
      <c r="G23" s="16" t="s">
        <v>169</v>
      </c>
      <c r="H23" s="15">
        <v>536</v>
      </c>
    </row>
    <row r="24" spans="1:8" x14ac:dyDescent="0.25">
      <c r="A24" s="16" t="s">
        <v>101</v>
      </c>
      <c r="B24" s="16" t="s">
        <v>755</v>
      </c>
      <c r="C24" s="16" t="s">
        <v>721</v>
      </c>
      <c r="D24" s="16" t="s">
        <v>722</v>
      </c>
      <c r="E24" s="16" t="s">
        <v>723</v>
      </c>
      <c r="F24" s="16" t="s">
        <v>724</v>
      </c>
      <c r="G24" s="16" t="s">
        <v>169</v>
      </c>
      <c r="H24" s="15">
        <v>23.78</v>
      </c>
    </row>
    <row r="25" spans="1:8" x14ac:dyDescent="0.25">
      <c r="A25" s="16" t="s">
        <v>712</v>
      </c>
      <c r="B25" s="16" t="s">
        <v>756</v>
      </c>
      <c r="C25" s="16" t="s">
        <v>721</v>
      </c>
      <c r="D25" s="16" t="s">
        <v>722</v>
      </c>
      <c r="E25" s="16" t="s">
        <v>723</v>
      </c>
      <c r="F25" s="16" t="s">
        <v>724</v>
      </c>
      <c r="G25" s="16" t="s">
        <v>169</v>
      </c>
      <c r="H25" s="15">
        <v>80.645039999999995</v>
      </c>
    </row>
    <row r="26" spans="1:8" x14ac:dyDescent="0.25">
      <c r="A26" s="16" t="s">
        <v>115</v>
      </c>
      <c r="B26" s="16" t="s">
        <v>757</v>
      </c>
      <c r="C26" s="16" t="s">
        <v>721</v>
      </c>
      <c r="D26" s="16" t="s">
        <v>722</v>
      </c>
      <c r="E26" s="16" t="s">
        <v>723</v>
      </c>
      <c r="F26" s="16" t="s">
        <v>724</v>
      </c>
      <c r="G26" s="16" t="s">
        <v>169</v>
      </c>
      <c r="H26" s="15">
        <v>167.8056</v>
      </c>
    </row>
    <row r="27" spans="1:8" x14ac:dyDescent="0.25">
      <c r="A27" s="16" t="s">
        <v>758</v>
      </c>
      <c r="B27" s="16" t="s">
        <v>759</v>
      </c>
      <c r="C27" s="16" t="s">
        <v>721</v>
      </c>
      <c r="D27" s="16" t="s">
        <v>722</v>
      </c>
      <c r="E27" s="16" t="s">
        <v>723</v>
      </c>
      <c r="F27" s="16" t="s">
        <v>728</v>
      </c>
      <c r="G27" s="16" t="s">
        <v>169</v>
      </c>
      <c r="H27" s="15">
        <v>105.9776</v>
      </c>
    </row>
    <row r="28" spans="1:8" x14ac:dyDescent="0.25">
      <c r="A28" s="16" t="s">
        <v>760</v>
      </c>
      <c r="B28" s="16" t="s">
        <v>761</v>
      </c>
      <c r="C28" s="16" t="s">
        <v>721</v>
      </c>
      <c r="D28" s="16" t="s">
        <v>722</v>
      </c>
      <c r="E28" s="16" t="s">
        <v>723</v>
      </c>
      <c r="F28" s="16" t="s">
        <v>728</v>
      </c>
      <c r="G28" s="16" t="s">
        <v>169</v>
      </c>
      <c r="H28" s="15">
        <v>917.4</v>
      </c>
    </row>
    <row r="29" spans="1:8" x14ac:dyDescent="0.25">
      <c r="A29" s="16" t="s">
        <v>762</v>
      </c>
      <c r="B29" s="16" t="s">
        <v>763</v>
      </c>
      <c r="C29" s="16" t="s">
        <v>721</v>
      </c>
      <c r="D29" s="16" t="s">
        <v>722</v>
      </c>
      <c r="E29" s="16" t="s">
        <v>723</v>
      </c>
      <c r="F29" s="16" t="s">
        <v>728</v>
      </c>
      <c r="G29" s="16" t="s">
        <v>169</v>
      </c>
      <c r="H29" s="15">
        <v>115.65664</v>
      </c>
    </row>
    <row r="30" spans="1:8" x14ac:dyDescent="0.25">
      <c r="A30" s="16" t="s">
        <v>764</v>
      </c>
      <c r="B30" s="16" t="s">
        <v>765</v>
      </c>
      <c r="C30" s="16" t="s">
        <v>721</v>
      </c>
      <c r="D30" s="16" t="s">
        <v>722</v>
      </c>
      <c r="E30" s="16" t="s">
        <v>723</v>
      </c>
      <c r="F30" s="16" t="s">
        <v>728</v>
      </c>
      <c r="G30" s="16" t="s">
        <v>169</v>
      </c>
      <c r="H30" s="15">
        <v>10.5792</v>
      </c>
    </row>
    <row r="31" spans="1:8" x14ac:dyDescent="0.25">
      <c r="A31" s="16" t="s">
        <v>129</v>
      </c>
      <c r="B31" s="16" t="s">
        <v>766</v>
      </c>
      <c r="C31" s="16" t="s">
        <v>721</v>
      </c>
      <c r="D31" s="16" t="s">
        <v>722</v>
      </c>
      <c r="E31" s="16" t="s">
        <v>723</v>
      </c>
      <c r="F31" s="16" t="s">
        <v>728</v>
      </c>
      <c r="G31" s="16" t="s">
        <v>169</v>
      </c>
      <c r="H31" s="15">
        <v>146.94112000000001</v>
      </c>
    </row>
    <row r="32" spans="1:8" x14ac:dyDescent="0.25">
      <c r="A32" s="16" t="s">
        <v>137</v>
      </c>
      <c r="B32" s="16" t="s">
        <v>767</v>
      </c>
      <c r="C32" s="16" t="s">
        <v>721</v>
      </c>
      <c r="D32" s="16" t="s">
        <v>722</v>
      </c>
      <c r="E32" s="16" t="s">
        <v>723</v>
      </c>
      <c r="F32" s="16" t="s">
        <v>728</v>
      </c>
      <c r="G32" s="16" t="s">
        <v>169</v>
      </c>
      <c r="H32" s="15">
        <v>91.861999999999995</v>
      </c>
    </row>
    <row r="33" spans="1:8" x14ac:dyDescent="0.25">
      <c r="A33" s="16" t="s">
        <v>768</v>
      </c>
      <c r="B33" s="16" t="s">
        <v>769</v>
      </c>
      <c r="C33" s="16" t="s">
        <v>721</v>
      </c>
      <c r="D33" s="16" t="s">
        <v>722</v>
      </c>
      <c r="E33" s="16" t="s">
        <v>723</v>
      </c>
      <c r="F33" s="16" t="s">
        <v>728</v>
      </c>
      <c r="G33" s="16" t="s">
        <v>169</v>
      </c>
      <c r="H33" s="15">
        <v>1182.32</v>
      </c>
    </row>
    <row r="34" spans="1:8" x14ac:dyDescent="0.25">
      <c r="A34" s="16" t="s">
        <v>143</v>
      </c>
      <c r="B34" s="16" t="s">
        <v>770</v>
      </c>
      <c r="C34" s="16" t="s">
        <v>721</v>
      </c>
      <c r="D34" s="16" t="s">
        <v>722</v>
      </c>
      <c r="E34" s="16" t="s">
        <v>723</v>
      </c>
      <c r="F34" s="16" t="s">
        <v>724</v>
      </c>
      <c r="G34" s="16" t="s">
        <v>169</v>
      </c>
      <c r="H34" s="15">
        <v>129.572</v>
      </c>
    </row>
    <row r="35" spans="1:8" x14ac:dyDescent="0.25">
      <c r="A35" s="16" t="s">
        <v>771</v>
      </c>
      <c r="B35" s="16" t="s">
        <v>772</v>
      </c>
      <c r="C35" s="16" t="s">
        <v>721</v>
      </c>
      <c r="D35" s="16" t="s">
        <v>722</v>
      </c>
      <c r="E35" s="16" t="s">
        <v>723</v>
      </c>
      <c r="F35" s="16" t="s">
        <v>724</v>
      </c>
      <c r="G35" s="16" t="s">
        <v>169</v>
      </c>
      <c r="H35" s="15">
        <v>57.568480000000001</v>
      </c>
    </row>
    <row r="36" spans="1:8" x14ac:dyDescent="0.25">
      <c r="A36" s="16" t="s">
        <v>773</v>
      </c>
      <c r="B36" s="16" t="s">
        <v>774</v>
      </c>
      <c r="C36" s="16" t="s">
        <v>721</v>
      </c>
      <c r="D36" s="16" t="s">
        <v>722</v>
      </c>
      <c r="E36" s="16" t="s">
        <v>723</v>
      </c>
      <c r="F36" s="16" t="s">
        <v>724</v>
      </c>
      <c r="G36" s="16" t="s">
        <v>169</v>
      </c>
      <c r="H36" s="15">
        <v>41.808</v>
      </c>
    </row>
    <row r="37" spans="1:8" x14ac:dyDescent="0.25">
      <c r="A37" s="16" t="s">
        <v>158</v>
      </c>
      <c r="B37" s="16" t="s">
        <v>775</v>
      </c>
      <c r="C37" s="16" t="s">
        <v>721</v>
      </c>
      <c r="D37" s="16" t="s">
        <v>722</v>
      </c>
      <c r="E37" s="16" t="s">
        <v>723</v>
      </c>
      <c r="F37" s="16" t="s">
        <v>724</v>
      </c>
      <c r="G37" s="16" t="s">
        <v>169</v>
      </c>
      <c r="H37" s="15">
        <v>863</v>
      </c>
    </row>
    <row r="38" spans="1:8" x14ac:dyDescent="0.25">
      <c r="A38" s="16" t="s">
        <v>147</v>
      </c>
      <c r="B38" s="16" t="s">
        <v>776</v>
      </c>
      <c r="C38" s="16" t="s">
        <v>721</v>
      </c>
      <c r="D38" s="16" t="s">
        <v>722</v>
      </c>
      <c r="E38" s="16" t="s">
        <v>723</v>
      </c>
      <c r="F38" s="16" t="s">
        <v>724</v>
      </c>
      <c r="G38" s="16" t="s">
        <v>169</v>
      </c>
      <c r="H38" s="15">
        <v>97.6</v>
      </c>
    </row>
    <row r="39" spans="1:8" x14ac:dyDescent="0.25">
      <c r="A39" s="16" t="s">
        <v>156</v>
      </c>
      <c r="B39" s="16" t="s">
        <v>777</v>
      </c>
      <c r="C39" s="16" t="s">
        <v>721</v>
      </c>
      <c r="D39" s="16" t="s">
        <v>722</v>
      </c>
      <c r="E39" s="16" t="s">
        <v>723</v>
      </c>
      <c r="F39" s="16" t="s">
        <v>728</v>
      </c>
      <c r="G39" s="16" t="s">
        <v>169</v>
      </c>
      <c r="H39" s="15">
        <v>105.9328</v>
      </c>
    </row>
    <row r="40" spans="1:8" x14ac:dyDescent="0.25">
      <c r="A40" s="16" t="s">
        <v>164</v>
      </c>
      <c r="B40" s="16" t="s">
        <v>778</v>
      </c>
      <c r="C40" s="16" t="s">
        <v>721</v>
      </c>
      <c r="D40" s="16" t="s">
        <v>722</v>
      </c>
      <c r="E40" s="16" t="s">
        <v>723</v>
      </c>
      <c r="F40" s="16" t="s">
        <v>728</v>
      </c>
      <c r="G40" s="16" t="s">
        <v>169</v>
      </c>
      <c r="H40" s="15">
        <v>12.307600000000001</v>
      </c>
    </row>
    <row r="41" spans="1:8" x14ac:dyDescent="0.25">
      <c r="A41" s="16" t="s">
        <v>160</v>
      </c>
      <c r="B41" s="16" t="s">
        <v>779</v>
      </c>
      <c r="C41" s="16" t="s">
        <v>721</v>
      </c>
      <c r="D41" s="16" t="s">
        <v>722</v>
      </c>
      <c r="E41" s="16" t="s">
        <v>723</v>
      </c>
      <c r="F41" s="16" t="s">
        <v>728</v>
      </c>
      <c r="G41" s="16" t="s">
        <v>169</v>
      </c>
      <c r="H41" s="15">
        <v>41.18</v>
      </c>
    </row>
    <row r="42" spans="1:8" x14ac:dyDescent="0.25">
      <c r="A42" s="16" t="s">
        <v>713</v>
      </c>
      <c r="B42" s="16" t="s">
        <v>780</v>
      </c>
      <c r="C42" s="16" t="s">
        <v>721</v>
      </c>
      <c r="D42" s="16" t="s">
        <v>722</v>
      </c>
      <c r="E42" s="16" t="s">
        <v>723</v>
      </c>
      <c r="F42" s="16" t="s">
        <v>728</v>
      </c>
      <c r="G42" s="16" t="s">
        <v>169</v>
      </c>
      <c r="H42" s="15">
        <v>140.5224</v>
      </c>
    </row>
    <row r="43" spans="1:8" x14ac:dyDescent="0.25">
      <c r="A43" s="16" t="s">
        <v>165</v>
      </c>
      <c r="B43" s="16" t="s">
        <v>781</v>
      </c>
      <c r="C43" s="16" t="s">
        <v>721</v>
      </c>
      <c r="D43" s="16" t="s">
        <v>722</v>
      </c>
      <c r="E43" s="16" t="s">
        <v>723</v>
      </c>
      <c r="F43" s="16" t="s">
        <v>728</v>
      </c>
      <c r="G43" s="16" t="s">
        <v>169</v>
      </c>
      <c r="H43" s="15">
        <v>70.374399999999994</v>
      </c>
    </row>
    <row r="44" spans="1:8" x14ac:dyDescent="0.25">
      <c r="A44" s="16" t="s">
        <v>782</v>
      </c>
      <c r="B44" s="16" t="s">
        <v>783</v>
      </c>
      <c r="C44" s="16" t="s">
        <v>721</v>
      </c>
      <c r="D44" s="16" t="s">
        <v>722</v>
      </c>
      <c r="E44" s="16" t="s">
        <v>723</v>
      </c>
      <c r="F44" s="16" t="s">
        <v>724</v>
      </c>
      <c r="G44" s="16" t="s">
        <v>169</v>
      </c>
      <c r="H44" s="15">
        <v>630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9"/>
  <sheetViews>
    <sheetView topLeftCell="A91" workbookViewId="0">
      <selection activeCell="J128" sqref="J128"/>
    </sheetView>
  </sheetViews>
  <sheetFormatPr baseColWidth="10" defaultRowHeight="15" x14ac:dyDescent="0.25"/>
  <cols>
    <col min="1" max="1" width="19" bestFit="1" customWidth="1"/>
    <col min="2" max="2" width="11.28515625" bestFit="1" customWidth="1"/>
    <col min="6" max="6" width="11.42578125" style="5"/>
  </cols>
  <sheetData>
    <row r="1" spans="1:8" x14ac:dyDescent="0.25">
      <c r="A1" s="8" t="s">
        <v>704</v>
      </c>
      <c r="B1" s="7" t="s">
        <v>705</v>
      </c>
      <c r="C1" s="9" t="s">
        <v>706</v>
      </c>
      <c r="D1" s="12" t="s">
        <v>707</v>
      </c>
      <c r="E1" s="12" t="s">
        <v>710</v>
      </c>
      <c r="F1" s="13" t="s">
        <v>711</v>
      </c>
      <c r="G1" s="12" t="s">
        <v>708</v>
      </c>
      <c r="H1" s="11" t="s">
        <v>709</v>
      </c>
    </row>
    <row r="3" spans="1:8" x14ac:dyDescent="0.25">
      <c r="A3" t="s">
        <v>171</v>
      </c>
      <c r="B3" t="s">
        <v>48</v>
      </c>
      <c r="C3" t="s">
        <v>16</v>
      </c>
      <c r="D3" s="10">
        <v>132.19999999999999</v>
      </c>
      <c r="E3" s="10">
        <v>54</v>
      </c>
      <c r="F3" s="5">
        <v>0.16</v>
      </c>
      <c r="G3" s="10">
        <f>(D3-E3)*F3</f>
        <v>12.511999999999999</v>
      </c>
      <c r="H3" s="10">
        <f>D3+G3</f>
        <v>144.71199999999999</v>
      </c>
    </row>
    <row r="4" spans="1:8" x14ac:dyDescent="0.25">
      <c r="A4" s="4" t="s">
        <v>171</v>
      </c>
      <c r="B4" t="s">
        <v>50</v>
      </c>
      <c r="C4" t="s">
        <v>16</v>
      </c>
      <c r="D4" s="10">
        <v>51.82</v>
      </c>
      <c r="E4" s="10"/>
      <c r="F4" s="5">
        <v>0.16</v>
      </c>
      <c r="G4" s="10">
        <f t="shared" ref="G4:G42" si="0">(D4-E4)*F4</f>
        <v>8.2911999999999999</v>
      </c>
      <c r="H4" s="10">
        <f t="shared" ref="H4:H42" si="1">D4+G4</f>
        <v>60.111199999999997</v>
      </c>
    </row>
    <row r="5" spans="1:8" x14ac:dyDescent="0.25">
      <c r="A5" s="4" t="s">
        <v>171</v>
      </c>
      <c r="B5" t="s">
        <v>51</v>
      </c>
      <c r="C5" t="s">
        <v>17</v>
      </c>
      <c r="D5" s="10">
        <v>34.72</v>
      </c>
      <c r="E5" s="10"/>
      <c r="F5" s="5">
        <v>0.16</v>
      </c>
      <c r="G5" s="10">
        <f t="shared" si="0"/>
        <v>5.5552000000000001</v>
      </c>
      <c r="H5" s="10">
        <f t="shared" si="1"/>
        <v>40.275199999999998</v>
      </c>
    </row>
    <row r="6" spans="1:8" x14ac:dyDescent="0.25">
      <c r="A6" s="4" t="s">
        <v>171</v>
      </c>
      <c r="B6" t="s">
        <v>54</v>
      </c>
      <c r="C6" t="s">
        <v>18</v>
      </c>
      <c r="D6" s="10">
        <v>46.7</v>
      </c>
      <c r="E6" s="10">
        <v>29.6</v>
      </c>
      <c r="F6" s="5">
        <v>0.16</v>
      </c>
      <c r="G6" s="10">
        <f t="shared" si="0"/>
        <v>2.7360000000000002</v>
      </c>
      <c r="H6" s="10">
        <f t="shared" si="1"/>
        <v>49.436</v>
      </c>
    </row>
    <row r="7" spans="1:8" x14ac:dyDescent="0.25">
      <c r="A7" s="4" t="s">
        <v>171</v>
      </c>
      <c r="B7" t="s">
        <v>56</v>
      </c>
      <c r="C7" t="s">
        <v>19</v>
      </c>
      <c r="D7" s="10">
        <v>54.25</v>
      </c>
      <c r="E7" s="10"/>
      <c r="F7" s="5">
        <v>0.16</v>
      </c>
      <c r="G7" s="10">
        <f t="shared" si="0"/>
        <v>8.68</v>
      </c>
      <c r="H7" s="10">
        <f t="shared" si="1"/>
        <v>62.93</v>
      </c>
    </row>
    <row r="8" spans="1:8" x14ac:dyDescent="0.25">
      <c r="A8" s="4" t="s">
        <v>171</v>
      </c>
      <c r="B8" t="s">
        <v>67</v>
      </c>
      <c r="C8" t="s">
        <v>19</v>
      </c>
      <c r="D8" s="10">
        <v>52.72</v>
      </c>
      <c r="E8" s="10"/>
      <c r="F8" s="5">
        <v>0.16</v>
      </c>
      <c r="G8" s="10">
        <f t="shared" si="0"/>
        <v>8.4352</v>
      </c>
      <c r="H8" s="10">
        <f t="shared" si="1"/>
        <v>61.155200000000001</v>
      </c>
    </row>
    <row r="9" spans="1:8" x14ac:dyDescent="0.25">
      <c r="A9" s="4" t="s">
        <v>171</v>
      </c>
      <c r="B9" t="s">
        <v>57</v>
      </c>
      <c r="C9" t="s">
        <v>19</v>
      </c>
      <c r="D9" s="10">
        <v>490</v>
      </c>
      <c r="E9" s="10"/>
      <c r="G9" s="10">
        <f t="shared" si="0"/>
        <v>0</v>
      </c>
      <c r="H9" s="10">
        <f t="shared" si="1"/>
        <v>490</v>
      </c>
    </row>
    <row r="10" spans="1:8" x14ac:dyDescent="0.25">
      <c r="A10" s="4" t="s">
        <v>171</v>
      </c>
      <c r="B10" t="s">
        <v>70</v>
      </c>
      <c r="C10" t="s">
        <v>20</v>
      </c>
      <c r="D10" s="10">
        <v>128.30000000000001</v>
      </c>
      <c r="E10" s="10">
        <v>46</v>
      </c>
      <c r="F10" s="5">
        <v>0.16</v>
      </c>
      <c r="G10" s="10">
        <f t="shared" si="0"/>
        <v>13.168000000000003</v>
      </c>
      <c r="H10" s="10">
        <f t="shared" si="1"/>
        <v>141.46800000000002</v>
      </c>
    </row>
    <row r="11" spans="1:8" x14ac:dyDescent="0.25">
      <c r="A11" s="4" t="s">
        <v>171</v>
      </c>
      <c r="B11" t="s">
        <v>76</v>
      </c>
      <c r="C11" t="s">
        <v>21</v>
      </c>
      <c r="D11" s="10">
        <v>111.7</v>
      </c>
      <c r="E11" s="10"/>
      <c r="F11" s="5">
        <v>0.16</v>
      </c>
      <c r="G11" s="10">
        <f t="shared" si="0"/>
        <v>17.872</v>
      </c>
      <c r="H11" s="10">
        <f t="shared" si="1"/>
        <v>129.572</v>
      </c>
    </row>
    <row r="12" spans="1:8" x14ac:dyDescent="0.25">
      <c r="A12" s="4" t="s">
        <v>171</v>
      </c>
      <c r="B12" t="s">
        <v>78</v>
      </c>
      <c r="C12" t="s">
        <v>22</v>
      </c>
      <c r="D12" s="10">
        <v>68.540000000000006</v>
      </c>
      <c r="E12" s="10">
        <v>23</v>
      </c>
      <c r="F12" s="5">
        <v>0.16</v>
      </c>
      <c r="G12" s="10">
        <f t="shared" si="0"/>
        <v>7.2864000000000013</v>
      </c>
      <c r="H12" s="10">
        <f t="shared" si="1"/>
        <v>75.826400000000007</v>
      </c>
    </row>
    <row r="13" spans="1:8" x14ac:dyDescent="0.25">
      <c r="A13" s="4" t="s">
        <v>171</v>
      </c>
      <c r="B13" t="s">
        <v>80</v>
      </c>
      <c r="C13" t="s">
        <v>23</v>
      </c>
      <c r="D13" s="10">
        <v>64.260000000000005</v>
      </c>
      <c r="E13" s="10">
        <v>34.5</v>
      </c>
      <c r="F13" s="5">
        <v>0.16</v>
      </c>
      <c r="G13" s="10">
        <f t="shared" si="0"/>
        <v>4.7616000000000005</v>
      </c>
      <c r="H13" s="10">
        <f t="shared" si="1"/>
        <v>69.021600000000007</v>
      </c>
    </row>
    <row r="14" spans="1:8" x14ac:dyDescent="0.25">
      <c r="A14" s="4" t="s">
        <v>171</v>
      </c>
      <c r="B14" t="s">
        <v>83</v>
      </c>
      <c r="C14" t="s">
        <v>24</v>
      </c>
      <c r="D14" s="10">
        <v>25</v>
      </c>
      <c r="E14" s="10"/>
      <c r="F14" s="5">
        <v>0.16</v>
      </c>
      <c r="G14" s="10">
        <f t="shared" si="0"/>
        <v>4</v>
      </c>
      <c r="H14" s="10">
        <f t="shared" si="1"/>
        <v>29</v>
      </c>
    </row>
    <row r="15" spans="1:8" x14ac:dyDescent="0.25">
      <c r="A15" s="4" t="s">
        <v>171</v>
      </c>
      <c r="B15" t="s">
        <v>84</v>
      </c>
      <c r="C15" t="s">
        <v>24</v>
      </c>
      <c r="D15" s="10">
        <v>45.38</v>
      </c>
      <c r="E15" s="10"/>
      <c r="G15" s="10">
        <f t="shared" si="0"/>
        <v>0</v>
      </c>
      <c r="H15" s="10">
        <f t="shared" si="1"/>
        <v>45.38</v>
      </c>
    </row>
    <row r="16" spans="1:8" x14ac:dyDescent="0.25">
      <c r="A16" s="4" t="s">
        <v>171</v>
      </c>
      <c r="B16" t="s">
        <v>93</v>
      </c>
      <c r="C16" t="s">
        <v>25</v>
      </c>
      <c r="D16" s="10">
        <v>1397.76</v>
      </c>
      <c r="E16" s="10"/>
      <c r="G16" s="10">
        <f t="shared" si="0"/>
        <v>0</v>
      </c>
      <c r="H16" s="10">
        <f t="shared" si="1"/>
        <v>1397.76</v>
      </c>
    </row>
    <row r="17" spans="1:9" x14ac:dyDescent="0.25">
      <c r="A17" s="4" t="s">
        <v>171</v>
      </c>
      <c r="B17" t="s">
        <v>96</v>
      </c>
      <c r="C17" t="s">
        <v>25</v>
      </c>
      <c r="D17" s="10">
        <v>6.44</v>
      </c>
      <c r="E17" s="10"/>
      <c r="F17" s="5">
        <v>0.16</v>
      </c>
      <c r="G17" s="10">
        <f t="shared" si="0"/>
        <v>1.0304</v>
      </c>
      <c r="H17" s="10">
        <f t="shared" si="1"/>
        <v>7.4704000000000006</v>
      </c>
    </row>
    <row r="18" spans="1:9" x14ac:dyDescent="0.25">
      <c r="A18" s="4" t="s">
        <v>171</v>
      </c>
      <c r="B18" t="s">
        <v>94</v>
      </c>
      <c r="C18" t="s">
        <v>25</v>
      </c>
      <c r="D18" s="10">
        <v>14.2</v>
      </c>
      <c r="E18" s="10">
        <v>0</v>
      </c>
      <c r="F18" s="5">
        <v>0.16</v>
      </c>
      <c r="G18" s="10">
        <f t="shared" si="0"/>
        <v>2.2719999999999998</v>
      </c>
      <c r="H18" s="10">
        <f t="shared" si="1"/>
        <v>16.471999999999998</v>
      </c>
    </row>
    <row r="19" spans="1:9" x14ac:dyDescent="0.25">
      <c r="A19" s="4" t="s">
        <v>171</v>
      </c>
      <c r="B19" t="s">
        <v>91</v>
      </c>
      <c r="C19" t="s">
        <v>25</v>
      </c>
      <c r="D19" s="10">
        <v>52.72</v>
      </c>
      <c r="E19" s="10"/>
      <c r="F19" s="5">
        <v>0.16</v>
      </c>
      <c r="G19" s="10">
        <f t="shared" si="0"/>
        <v>8.4352</v>
      </c>
      <c r="H19" s="10">
        <f t="shared" si="1"/>
        <v>61.155200000000001</v>
      </c>
    </row>
    <row r="20" spans="1:9" x14ac:dyDescent="0.25">
      <c r="A20" s="4" t="s">
        <v>171</v>
      </c>
      <c r="B20" t="s">
        <v>97</v>
      </c>
      <c r="C20" t="s">
        <v>26</v>
      </c>
      <c r="D20" s="10">
        <v>142.49</v>
      </c>
      <c r="E20" s="10">
        <v>57.5</v>
      </c>
      <c r="F20" s="5">
        <v>0.16</v>
      </c>
      <c r="G20" s="10">
        <f t="shared" si="0"/>
        <v>13.598400000000002</v>
      </c>
      <c r="H20" s="10">
        <f t="shared" si="1"/>
        <v>156.08840000000001</v>
      </c>
    </row>
    <row r="21" spans="1:9" x14ac:dyDescent="0.25">
      <c r="A21" s="4" t="s">
        <v>171</v>
      </c>
      <c r="B21" t="s">
        <v>99</v>
      </c>
      <c r="C21" t="s">
        <v>26</v>
      </c>
      <c r="D21" s="10">
        <v>3.71</v>
      </c>
      <c r="E21" s="10"/>
      <c r="F21" s="5">
        <v>0.16</v>
      </c>
      <c r="G21" s="10">
        <f t="shared" si="0"/>
        <v>0.59360000000000002</v>
      </c>
      <c r="H21" s="10">
        <f t="shared" si="1"/>
        <v>4.3036000000000003</v>
      </c>
    </row>
    <row r="22" spans="1:9" x14ac:dyDescent="0.25">
      <c r="A22" s="4" t="s">
        <v>171</v>
      </c>
      <c r="B22" t="s">
        <v>100</v>
      </c>
      <c r="C22" t="s">
        <v>27</v>
      </c>
      <c r="D22" s="10">
        <v>48.2</v>
      </c>
      <c r="E22" s="10"/>
      <c r="G22" s="10">
        <f t="shared" si="0"/>
        <v>0</v>
      </c>
      <c r="H22" s="10">
        <f t="shared" si="1"/>
        <v>48.2</v>
      </c>
    </row>
    <row r="23" spans="1:9" x14ac:dyDescent="0.25">
      <c r="A23" s="4" t="s">
        <v>171</v>
      </c>
      <c r="B23" t="s">
        <v>101</v>
      </c>
      <c r="C23" t="s">
        <v>27</v>
      </c>
      <c r="D23" s="10">
        <v>20.5</v>
      </c>
      <c r="E23" s="10"/>
      <c r="F23" s="5">
        <v>0.16</v>
      </c>
      <c r="G23" s="10">
        <f t="shared" si="0"/>
        <v>3.2800000000000002</v>
      </c>
      <c r="H23" s="10">
        <f t="shared" si="1"/>
        <v>23.78</v>
      </c>
    </row>
    <row r="24" spans="1:9" x14ac:dyDescent="0.25">
      <c r="A24" s="4" t="s">
        <v>171</v>
      </c>
      <c r="B24" t="s">
        <v>712</v>
      </c>
      <c r="C24" t="s">
        <v>29</v>
      </c>
      <c r="D24" s="10">
        <v>72.69</v>
      </c>
      <c r="E24" s="10">
        <v>23</v>
      </c>
      <c r="F24" s="5">
        <v>0.16</v>
      </c>
      <c r="G24" s="10">
        <f t="shared" si="0"/>
        <v>7.9504000000000001</v>
      </c>
      <c r="H24" s="10">
        <f t="shared" si="1"/>
        <v>80.6404</v>
      </c>
    </row>
    <row r="25" spans="1:9" x14ac:dyDescent="0.25">
      <c r="A25" s="4" t="s">
        <v>171</v>
      </c>
      <c r="B25" t="s">
        <v>115</v>
      </c>
      <c r="C25" t="s">
        <v>29</v>
      </c>
      <c r="D25" s="10">
        <v>144.66</v>
      </c>
      <c r="E25" s="10"/>
      <c r="F25" s="5">
        <v>0.16</v>
      </c>
      <c r="G25" s="10">
        <f t="shared" si="0"/>
        <v>23.145599999999998</v>
      </c>
      <c r="H25" s="10">
        <f t="shared" si="1"/>
        <v>167.8056</v>
      </c>
    </row>
    <row r="26" spans="1:9" x14ac:dyDescent="0.25">
      <c r="A26" s="4" t="s">
        <v>171</v>
      </c>
      <c r="B26" t="s">
        <v>119</v>
      </c>
      <c r="C26" t="s">
        <v>30</v>
      </c>
      <c r="D26" s="10">
        <v>91.36</v>
      </c>
      <c r="E26" s="10"/>
      <c r="F26" s="5">
        <v>0.16</v>
      </c>
      <c r="G26" s="10">
        <f t="shared" si="0"/>
        <v>14.617599999999999</v>
      </c>
      <c r="H26" s="10">
        <v>73.099999999999994</v>
      </c>
      <c r="I26" s="22" t="s">
        <v>894</v>
      </c>
    </row>
    <row r="27" spans="1:9" x14ac:dyDescent="0.25">
      <c r="A27" s="4" t="s">
        <v>171</v>
      </c>
      <c r="B27" s="6" t="s">
        <v>122</v>
      </c>
      <c r="C27" t="s">
        <v>31</v>
      </c>
      <c r="D27" s="10">
        <v>917.4</v>
      </c>
      <c r="E27" s="10"/>
      <c r="G27" s="10">
        <f t="shared" si="0"/>
        <v>0</v>
      </c>
      <c r="H27" s="10">
        <f t="shared" si="1"/>
        <v>917.4</v>
      </c>
    </row>
    <row r="28" spans="1:9" x14ac:dyDescent="0.25">
      <c r="A28" s="4" t="s">
        <v>171</v>
      </c>
      <c r="B28" t="s">
        <v>128</v>
      </c>
      <c r="C28" t="s">
        <v>31</v>
      </c>
      <c r="D28" s="10">
        <v>9.1199999999999992</v>
      </c>
      <c r="E28" s="10"/>
      <c r="F28" s="5">
        <v>0.16</v>
      </c>
      <c r="G28" s="10">
        <f t="shared" si="0"/>
        <v>1.4591999999999998</v>
      </c>
      <c r="H28" s="10">
        <f t="shared" si="1"/>
        <v>10.579199999999998</v>
      </c>
    </row>
    <row r="29" spans="1:9" x14ac:dyDescent="0.25">
      <c r="A29" s="4" t="s">
        <v>171</v>
      </c>
      <c r="B29" t="s">
        <v>123</v>
      </c>
      <c r="C29" t="s">
        <v>31</v>
      </c>
      <c r="D29" s="10">
        <v>99.7</v>
      </c>
      <c r="E29" s="10"/>
      <c r="F29" s="5">
        <v>0.16</v>
      </c>
      <c r="G29" s="10">
        <f t="shared" si="0"/>
        <v>15.952</v>
      </c>
      <c r="H29" s="10">
        <f t="shared" si="1"/>
        <v>115.652</v>
      </c>
    </row>
    <row r="30" spans="1:9" x14ac:dyDescent="0.25">
      <c r="A30" s="4" t="s">
        <v>171</v>
      </c>
      <c r="B30" t="s">
        <v>129</v>
      </c>
      <c r="C30" t="s">
        <v>32</v>
      </c>
      <c r="D30" s="10">
        <v>131.43</v>
      </c>
      <c r="E30" s="10">
        <v>34.5</v>
      </c>
      <c r="F30" s="5">
        <v>0.16</v>
      </c>
      <c r="G30" s="10">
        <f t="shared" si="0"/>
        <v>15.508800000000001</v>
      </c>
      <c r="H30" s="10">
        <f t="shared" si="1"/>
        <v>146.93880000000001</v>
      </c>
    </row>
    <row r="31" spans="1:9" x14ac:dyDescent="0.25">
      <c r="A31" s="4" t="s">
        <v>171</v>
      </c>
      <c r="B31" s="6" t="s">
        <v>137</v>
      </c>
      <c r="C31" t="s">
        <v>35</v>
      </c>
      <c r="D31" s="10">
        <v>83.95</v>
      </c>
      <c r="E31" s="10">
        <v>34.5</v>
      </c>
      <c r="F31" s="5">
        <v>0.16</v>
      </c>
      <c r="G31" s="10">
        <f t="shared" si="0"/>
        <v>7.9120000000000008</v>
      </c>
      <c r="H31" s="10">
        <f t="shared" si="1"/>
        <v>91.862000000000009</v>
      </c>
    </row>
    <row r="32" spans="1:9" x14ac:dyDescent="0.25">
      <c r="A32" s="4" t="s">
        <v>171</v>
      </c>
      <c r="B32" s="6" t="s">
        <v>138</v>
      </c>
      <c r="C32" t="s">
        <v>35</v>
      </c>
      <c r="D32" s="10">
        <v>1182.32</v>
      </c>
      <c r="E32" s="10"/>
      <c r="G32" s="10">
        <f t="shared" si="0"/>
        <v>0</v>
      </c>
      <c r="H32" s="10">
        <f t="shared" si="1"/>
        <v>1182.32</v>
      </c>
    </row>
    <row r="33" spans="1:9" x14ac:dyDescent="0.25">
      <c r="A33" s="4" t="s">
        <v>171</v>
      </c>
      <c r="B33" t="s">
        <v>140</v>
      </c>
      <c r="C33" t="s">
        <v>36</v>
      </c>
      <c r="D33" s="10">
        <v>49.63</v>
      </c>
      <c r="E33" s="10"/>
      <c r="F33" s="5">
        <v>0.16</v>
      </c>
      <c r="G33" s="10">
        <f t="shared" si="0"/>
        <v>7.9408000000000003</v>
      </c>
      <c r="H33" s="10">
        <f t="shared" si="1"/>
        <v>57.570800000000006</v>
      </c>
    </row>
    <row r="34" spans="1:9" x14ac:dyDescent="0.25">
      <c r="A34" s="4" t="s">
        <v>171</v>
      </c>
      <c r="B34" t="s">
        <v>143</v>
      </c>
      <c r="C34" t="s">
        <v>36</v>
      </c>
      <c r="D34" s="10">
        <v>111.7</v>
      </c>
      <c r="E34" s="10"/>
      <c r="F34" s="5">
        <v>0.16</v>
      </c>
      <c r="G34" s="10">
        <f t="shared" si="0"/>
        <v>17.872</v>
      </c>
      <c r="H34" s="10">
        <f t="shared" si="1"/>
        <v>129.572</v>
      </c>
    </row>
    <row r="35" spans="1:9" x14ac:dyDescent="0.25">
      <c r="A35" s="4" t="s">
        <v>171</v>
      </c>
      <c r="B35" t="s">
        <v>147</v>
      </c>
      <c r="C35" t="s">
        <v>38</v>
      </c>
      <c r="D35" s="10">
        <v>85.6</v>
      </c>
      <c r="E35" s="10">
        <v>10.6</v>
      </c>
      <c r="F35" s="5">
        <v>0.16</v>
      </c>
      <c r="G35" s="10">
        <f t="shared" si="0"/>
        <v>12</v>
      </c>
      <c r="H35" s="10">
        <f t="shared" si="1"/>
        <v>97.6</v>
      </c>
    </row>
    <row r="36" spans="1:9" x14ac:dyDescent="0.25">
      <c r="A36" s="4" t="s">
        <v>171</v>
      </c>
      <c r="B36" t="s">
        <v>155</v>
      </c>
      <c r="C36" t="s">
        <v>38</v>
      </c>
      <c r="D36" s="10">
        <v>40.799999999999997</v>
      </c>
      <c r="E36" s="10">
        <v>34.5</v>
      </c>
      <c r="F36" s="5">
        <v>0.16</v>
      </c>
      <c r="G36" s="10">
        <f t="shared" si="0"/>
        <v>1.0079999999999996</v>
      </c>
      <c r="H36" s="10">
        <f t="shared" si="1"/>
        <v>41.808</v>
      </c>
    </row>
    <row r="37" spans="1:9" x14ac:dyDescent="0.25">
      <c r="A37" s="4" t="s">
        <v>171</v>
      </c>
      <c r="B37" t="s">
        <v>156</v>
      </c>
      <c r="C37" t="s">
        <v>39</v>
      </c>
      <c r="D37" s="10">
        <v>96.08</v>
      </c>
      <c r="E37" s="10">
        <v>34.5</v>
      </c>
      <c r="F37" s="5">
        <v>0.16</v>
      </c>
      <c r="G37" s="10">
        <f t="shared" si="0"/>
        <v>9.8528000000000002</v>
      </c>
      <c r="H37" s="10">
        <f t="shared" si="1"/>
        <v>105.9328</v>
      </c>
    </row>
    <row r="38" spans="1:9" x14ac:dyDescent="0.25">
      <c r="A38" s="4" t="s">
        <v>171</v>
      </c>
      <c r="B38" s="6" t="s">
        <v>158</v>
      </c>
      <c r="C38" t="s">
        <v>39</v>
      </c>
      <c r="D38" s="10">
        <v>863</v>
      </c>
      <c r="E38" s="10"/>
      <c r="G38" s="10">
        <f t="shared" si="0"/>
        <v>0</v>
      </c>
      <c r="H38" s="10">
        <f t="shared" si="1"/>
        <v>863</v>
      </c>
    </row>
    <row r="39" spans="1:9" x14ac:dyDescent="0.25">
      <c r="A39" s="4" t="s">
        <v>171</v>
      </c>
      <c r="B39" t="s">
        <v>164</v>
      </c>
      <c r="C39" t="s">
        <v>41</v>
      </c>
      <c r="D39" s="10">
        <v>10.61</v>
      </c>
      <c r="E39" s="10"/>
      <c r="F39" s="5">
        <v>0.16</v>
      </c>
      <c r="G39" s="10">
        <f t="shared" si="0"/>
        <v>1.6976</v>
      </c>
      <c r="H39" s="10">
        <f t="shared" si="1"/>
        <v>12.307599999999999</v>
      </c>
    </row>
    <row r="40" spans="1:9" x14ac:dyDescent="0.25">
      <c r="A40" s="4" t="s">
        <v>171</v>
      </c>
      <c r="B40" t="s">
        <v>160</v>
      </c>
      <c r="C40" t="s">
        <v>41</v>
      </c>
      <c r="D40" s="10">
        <v>35.5</v>
      </c>
      <c r="E40" s="10"/>
      <c r="F40" s="5">
        <v>0.16</v>
      </c>
      <c r="G40" s="10">
        <f t="shared" si="0"/>
        <v>5.68</v>
      </c>
      <c r="H40" s="10">
        <f t="shared" si="1"/>
        <v>41.18</v>
      </c>
    </row>
    <row r="41" spans="1:9" x14ac:dyDescent="0.25">
      <c r="A41" s="4" t="s">
        <v>171</v>
      </c>
      <c r="B41" t="s">
        <v>165</v>
      </c>
      <c r="C41" t="s">
        <v>42</v>
      </c>
      <c r="D41" s="10">
        <v>63.84</v>
      </c>
      <c r="E41" s="10">
        <v>23</v>
      </c>
      <c r="F41" s="5">
        <v>0.16</v>
      </c>
      <c r="G41" s="10">
        <f t="shared" si="0"/>
        <v>6.5344000000000007</v>
      </c>
      <c r="H41" s="10">
        <f t="shared" si="1"/>
        <v>70.374400000000009</v>
      </c>
    </row>
    <row r="42" spans="1:9" x14ac:dyDescent="0.25">
      <c r="A42" s="4" t="s">
        <v>171</v>
      </c>
      <c r="B42" s="6" t="s">
        <v>713</v>
      </c>
      <c r="C42" t="s">
        <v>42</v>
      </c>
      <c r="D42" s="10">
        <v>121.14</v>
      </c>
      <c r="E42" s="10"/>
      <c r="F42" s="5">
        <v>0.16</v>
      </c>
      <c r="G42" s="10">
        <f t="shared" si="0"/>
        <v>19.382400000000001</v>
      </c>
      <c r="H42" s="10">
        <f t="shared" si="1"/>
        <v>140.5224</v>
      </c>
    </row>
    <row r="43" spans="1:9" ht="26.25" customHeight="1" x14ac:dyDescent="0.25">
      <c r="A43" s="28" t="s">
        <v>895</v>
      </c>
      <c r="B43" s="24"/>
      <c r="C43" s="24"/>
      <c r="D43" s="25"/>
      <c r="E43" s="25"/>
      <c r="F43" s="26"/>
      <c r="G43" s="27">
        <f>SUM(G3:G42)</f>
        <v>291.02080000000007</v>
      </c>
      <c r="H43" s="27">
        <f>SUM(H3:H42)</f>
        <v>7460.2832000000008</v>
      </c>
    </row>
    <row r="44" spans="1:9" x14ac:dyDescent="0.25">
      <c r="A44" t="s">
        <v>170</v>
      </c>
      <c r="B44" s="6" t="s">
        <v>43</v>
      </c>
      <c r="C44" t="s">
        <v>15</v>
      </c>
      <c r="D44" s="10">
        <v>981.94</v>
      </c>
      <c r="E44">
        <v>934.9</v>
      </c>
      <c r="F44" s="5">
        <v>0.16</v>
      </c>
      <c r="G44" s="10">
        <f t="shared" ref="G44:G105" si="2">(D44-E44)*F44</f>
        <v>7.5264000000000122</v>
      </c>
      <c r="H44" s="10">
        <f>D44+G44-39.84</f>
        <v>949.62639999999999</v>
      </c>
      <c r="I44" t="s">
        <v>894</v>
      </c>
    </row>
    <row r="45" spans="1:9" x14ac:dyDescent="0.25">
      <c r="A45" s="17" t="s">
        <v>170</v>
      </c>
      <c r="B45" s="6" t="s">
        <v>44</v>
      </c>
      <c r="C45" t="s">
        <v>15</v>
      </c>
      <c r="D45" s="10">
        <v>1252.05</v>
      </c>
      <c r="E45">
        <v>1221.5899999999999</v>
      </c>
      <c r="F45" s="5">
        <v>0.16</v>
      </c>
      <c r="G45" s="10">
        <f t="shared" si="2"/>
        <v>4.8736000000000059</v>
      </c>
      <c r="H45" s="10">
        <f>D45+G45-0.67-0.49-0.49</f>
        <v>1255.2735999999998</v>
      </c>
      <c r="I45" t="s">
        <v>894</v>
      </c>
    </row>
    <row r="46" spans="1:9" x14ac:dyDescent="0.25">
      <c r="A46" s="17" t="s">
        <v>170</v>
      </c>
      <c r="B46" s="6" t="s">
        <v>45</v>
      </c>
      <c r="C46" t="s">
        <v>15</v>
      </c>
      <c r="D46" s="10">
        <v>1084.56</v>
      </c>
      <c r="E46">
        <v>1025.04</v>
      </c>
      <c r="F46" s="5">
        <v>0.16</v>
      </c>
      <c r="G46" s="10">
        <f t="shared" si="2"/>
        <v>9.5231999999999974</v>
      </c>
      <c r="H46" s="10">
        <f>D46+G46</f>
        <v>1094.0832</v>
      </c>
    </row>
    <row r="47" spans="1:9" x14ac:dyDescent="0.25">
      <c r="A47" s="17" t="s">
        <v>170</v>
      </c>
      <c r="B47" s="6" t="s">
        <v>46</v>
      </c>
      <c r="C47" t="s">
        <v>15</v>
      </c>
      <c r="D47" s="10">
        <v>516.55999999999995</v>
      </c>
      <c r="E47">
        <v>401.44</v>
      </c>
      <c r="F47" s="5">
        <v>0.16</v>
      </c>
      <c r="G47" s="10">
        <f t="shared" si="2"/>
        <v>18.419199999999993</v>
      </c>
      <c r="H47" s="10">
        <f>D47+G47</f>
        <v>534.97919999999999</v>
      </c>
    </row>
    <row r="48" spans="1:9" x14ac:dyDescent="0.25">
      <c r="A48" s="17" t="s">
        <v>170</v>
      </c>
      <c r="B48" s="6" t="s">
        <v>47</v>
      </c>
      <c r="C48" t="s">
        <v>15</v>
      </c>
      <c r="D48" s="10">
        <v>729.62</v>
      </c>
      <c r="E48">
        <v>512.72</v>
      </c>
      <c r="F48" s="5">
        <v>0.16</v>
      </c>
      <c r="G48" s="10">
        <f t="shared" si="2"/>
        <v>34.704000000000001</v>
      </c>
      <c r="H48" s="10">
        <f>D48+G48</f>
        <v>764.32399999999996</v>
      </c>
    </row>
    <row r="49" spans="1:9" x14ac:dyDescent="0.25">
      <c r="A49" s="17" t="s">
        <v>170</v>
      </c>
      <c r="B49" s="6" t="s">
        <v>52</v>
      </c>
      <c r="C49" t="s">
        <v>17</v>
      </c>
      <c r="D49" s="10">
        <v>773.31</v>
      </c>
      <c r="E49">
        <v>686.51</v>
      </c>
      <c r="F49" s="5">
        <v>0.16</v>
      </c>
      <c r="G49" s="10">
        <f t="shared" si="2"/>
        <v>13.887999999999993</v>
      </c>
      <c r="H49" s="10">
        <f>D49+G49-0.92</f>
        <v>786.27800000000002</v>
      </c>
      <c r="I49" t="s">
        <v>894</v>
      </c>
    </row>
    <row r="50" spans="1:9" x14ac:dyDescent="0.25">
      <c r="A50" s="17" t="s">
        <v>170</v>
      </c>
      <c r="B50" s="6" t="s">
        <v>55</v>
      </c>
      <c r="C50" t="s">
        <v>18</v>
      </c>
      <c r="D50" s="10">
        <v>133.28</v>
      </c>
      <c r="G50" s="10">
        <f t="shared" si="2"/>
        <v>0</v>
      </c>
      <c r="H50" s="10">
        <f>D50+G50</f>
        <v>133.28</v>
      </c>
    </row>
    <row r="51" spans="1:9" x14ac:dyDescent="0.25">
      <c r="A51" s="17" t="s">
        <v>170</v>
      </c>
      <c r="B51" s="6" t="s">
        <v>59</v>
      </c>
      <c r="C51" t="s">
        <v>19</v>
      </c>
      <c r="D51" s="10">
        <v>572.54</v>
      </c>
      <c r="G51" s="10">
        <f t="shared" si="2"/>
        <v>0</v>
      </c>
      <c r="H51" s="10">
        <f>D51+G51-3.88</f>
        <v>568.66</v>
      </c>
      <c r="I51" t="s">
        <v>894</v>
      </c>
    </row>
    <row r="52" spans="1:9" x14ac:dyDescent="0.25">
      <c r="A52" s="17" t="s">
        <v>170</v>
      </c>
      <c r="B52" s="6" t="s">
        <v>61</v>
      </c>
      <c r="C52" t="s">
        <v>19</v>
      </c>
      <c r="D52" s="10">
        <v>211.96</v>
      </c>
      <c r="E52">
        <v>138.24</v>
      </c>
      <c r="F52" s="5">
        <v>0.16</v>
      </c>
      <c r="G52" s="10">
        <f t="shared" si="2"/>
        <v>11.795199999999999</v>
      </c>
      <c r="H52" s="10">
        <f>D52+G52-55.2</f>
        <v>168.55520000000001</v>
      </c>
      <c r="I52" t="s">
        <v>894</v>
      </c>
    </row>
    <row r="53" spans="1:9" x14ac:dyDescent="0.25">
      <c r="A53" s="17" t="s">
        <v>170</v>
      </c>
      <c r="B53" s="6" t="s">
        <v>62</v>
      </c>
      <c r="C53" t="s">
        <v>19</v>
      </c>
      <c r="D53" s="10">
        <v>67.62</v>
      </c>
      <c r="E53">
        <v>39.18</v>
      </c>
      <c r="F53" s="5">
        <v>0.16</v>
      </c>
      <c r="G53" s="10">
        <f t="shared" si="2"/>
        <v>4.5504000000000007</v>
      </c>
      <c r="H53" s="10">
        <f t="shared" ref="H53:H105" si="3">D53+G53</f>
        <v>72.170400000000001</v>
      </c>
    </row>
    <row r="54" spans="1:9" x14ac:dyDescent="0.25">
      <c r="A54" s="17" t="s">
        <v>170</v>
      </c>
      <c r="B54" s="6" t="s">
        <v>66</v>
      </c>
      <c r="C54" t="s">
        <v>19</v>
      </c>
      <c r="D54" s="10">
        <v>702</v>
      </c>
      <c r="G54" s="10">
        <f t="shared" si="2"/>
        <v>0</v>
      </c>
      <c r="H54" s="10">
        <f t="shared" si="3"/>
        <v>702</v>
      </c>
    </row>
    <row r="55" spans="1:9" x14ac:dyDescent="0.25">
      <c r="A55" s="17" t="s">
        <v>170</v>
      </c>
      <c r="B55" s="6" t="s">
        <v>68</v>
      </c>
      <c r="C55" t="s">
        <v>20</v>
      </c>
      <c r="D55" s="10">
        <v>210</v>
      </c>
      <c r="G55" s="10">
        <f t="shared" si="2"/>
        <v>0</v>
      </c>
      <c r="H55" s="10">
        <f t="shared" si="3"/>
        <v>210</v>
      </c>
    </row>
    <row r="56" spans="1:9" x14ac:dyDescent="0.25">
      <c r="A56" s="17" t="s">
        <v>170</v>
      </c>
      <c r="B56" s="6" t="s">
        <v>69</v>
      </c>
      <c r="C56" t="s">
        <v>20</v>
      </c>
      <c r="D56" s="10">
        <v>340.44</v>
      </c>
      <c r="G56" s="10">
        <f t="shared" si="2"/>
        <v>0</v>
      </c>
      <c r="H56" s="10">
        <f t="shared" si="3"/>
        <v>340.44</v>
      </c>
    </row>
    <row r="57" spans="1:9" x14ac:dyDescent="0.25">
      <c r="A57" s="17" t="s">
        <v>170</v>
      </c>
      <c r="B57" s="6" t="s">
        <v>72</v>
      </c>
      <c r="C57" t="s">
        <v>21</v>
      </c>
      <c r="D57" s="10">
        <v>1782.88</v>
      </c>
      <c r="E57">
        <v>1679.36</v>
      </c>
      <c r="F57" s="5">
        <v>0.16</v>
      </c>
      <c r="G57" s="10">
        <f t="shared" si="2"/>
        <v>16.563200000000034</v>
      </c>
      <c r="H57" s="10">
        <f t="shared" si="3"/>
        <v>1799.4432000000002</v>
      </c>
    </row>
    <row r="58" spans="1:9" x14ac:dyDescent="0.25">
      <c r="A58" s="17" t="s">
        <v>170</v>
      </c>
      <c r="B58" s="6" t="s">
        <v>73</v>
      </c>
      <c r="C58" t="s">
        <v>21</v>
      </c>
      <c r="D58" s="10">
        <v>530.16</v>
      </c>
      <c r="G58" s="10">
        <f t="shared" si="2"/>
        <v>0</v>
      </c>
      <c r="H58" s="10">
        <f t="shared" si="3"/>
        <v>530.16</v>
      </c>
    </row>
    <row r="59" spans="1:9" x14ac:dyDescent="0.25">
      <c r="A59" s="17" t="s">
        <v>170</v>
      </c>
      <c r="B59" s="6" t="s">
        <v>74</v>
      </c>
      <c r="C59" t="s">
        <v>21</v>
      </c>
      <c r="D59" s="10">
        <v>1095.1600000000001</v>
      </c>
      <c r="E59">
        <v>1052.43</v>
      </c>
      <c r="F59" s="5">
        <v>0.16</v>
      </c>
      <c r="G59" s="10">
        <f t="shared" si="2"/>
        <v>6.8368000000000029</v>
      </c>
      <c r="H59" s="10">
        <f>D59+G59-0.47-0.92-0.99-1.11-1.21-0.48</f>
        <v>1096.8168000000001</v>
      </c>
      <c r="I59" t="s">
        <v>894</v>
      </c>
    </row>
    <row r="60" spans="1:9" x14ac:dyDescent="0.25">
      <c r="A60" s="17" t="s">
        <v>170</v>
      </c>
      <c r="B60" s="6" t="s">
        <v>75</v>
      </c>
      <c r="C60" t="s">
        <v>21</v>
      </c>
      <c r="D60" s="10">
        <v>1231.1400000000001</v>
      </c>
      <c r="G60" s="10">
        <f t="shared" si="2"/>
        <v>0</v>
      </c>
      <c r="H60" s="10">
        <f t="shared" si="3"/>
        <v>1231.1400000000001</v>
      </c>
    </row>
    <row r="61" spans="1:9" x14ac:dyDescent="0.25">
      <c r="A61" s="17" t="s">
        <v>170</v>
      </c>
      <c r="B61" s="6" t="s">
        <v>79</v>
      </c>
      <c r="C61" t="s">
        <v>22</v>
      </c>
      <c r="D61" s="10">
        <v>1089.7</v>
      </c>
      <c r="G61" s="10">
        <f t="shared" si="2"/>
        <v>0</v>
      </c>
      <c r="H61" s="10">
        <f t="shared" si="3"/>
        <v>1089.7</v>
      </c>
    </row>
    <row r="62" spans="1:9" x14ac:dyDescent="0.25">
      <c r="A62" s="17" t="s">
        <v>170</v>
      </c>
      <c r="B62" s="6" t="s">
        <v>81</v>
      </c>
      <c r="C62" t="s">
        <v>23</v>
      </c>
      <c r="D62" s="10">
        <v>891.61</v>
      </c>
      <c r="E62">
        <v>784.41</v>
      </c>
      <c r="F62" s="5">
        <v>0.16</v>
      </c>
      <c r="G62" s="10">
        <f t="shared" si="2"/>
        <v>17.152000000000008</v>
      </c>
      <c r="H62" s="10">
        <f>D62+G62-0.48</f>
        <v>908.28200000000004</v>
      </c>
      <c r="I62" t="s">
        <v>894</v>
      </c>
    </row>
    <row r="63" spans="1:9" x14ac:dyDescent="0.25">
      <c r="A63" s="17" t="s">
        <v>170</v>
      </c>
      <c r="B63" s="6" t="s">
        <v>85</v>
      </c>
      <c r="C63" t="s">
        <v>24</v>
      </c>
      <c r="D63" s="10">
        <v>2774.44</v>
      </c>
      <c r="E63">
        <v>1592.22</v>
      </c>
      <c r="F63" s="5">
        <v>0.16</v>
      </c>
      <c r="G63" s="10">
        <f t="shared" si="2"/>
        <v>189.15520000000001</v>
      </c>
      <c r="H63" s="10">
        <f t="shared" si="3"/>
        <v>2963.5952000000002</v>
      </c>
    </row>
    <row r="64" spans="1:9" x14ac:dyDescent="0.25">
      <c r="A64" s="17" t="s">
        <v>170</v>
      </c>
      <c r="B64" s="6" t="s">
        <v>86</v>
      </c>
      <c r="C64" t="s">
        <v>24</v>
      </c>
      <c r="D64" s="10">
        <v>130.56</v>
      </c>
      <c r="G64" s="10">
        <f t="shared" si="2"/>
        <v>0</v>
      </c>
      <c r="H64" s="10">
        <f t="shared" si="3"/>
        <v>130.56</v>
      </c>
    </row>
    <row r="65" spans="1:9" x14ac:dyDescent="0.25">
      <c r="A65" s="17" t="s">
        <v>170</v>
      </c>
      <c r="B65" s="6" t="s">
        <v>87</v>
      </c>
      <c r="C65" t="s">
        <v>24</v>
      </c>
      <c r="D65" s="10">
        <v>223.44</v>
      </c>
      <c r="E65">
        <v>181.2</v>
      </c>
      <c r="F65" s="5">
        <v>0.16</v>
      </c>
      <c r="G65" s="10">
        <f t="shared" si="2"/>
        <v>6.7584000000000017</v>
      </c>
      <c r="H65" s="10">
        <f t="shared" si="3"/>
        <v>230.19839999999999</v>
      </c>
    </row>
    <row r="66" spans="1:9" x14ac:dyDescent="0.25">
      <c r="A66" s="17" t="s">
        <v>170</v>
      </c>
      <c r="B66" s="6" t="s">
        <v>88</v>
      </c>
      <c r="C66" t="s">
        <v>24</v>
      </c>
      <c r="D66" s="10">
        <v>161.62</v>
      </c>
      <c r="G66" s="10">
        <f t="shared" si="2"/>
        <v>0</v>
      </c>
      <c r="H66" s="10">
        <f>D66+G66-0.07</f>
        <v>161.55000000000001</v>
      </c>
      <c r="I66" t="s">
        <v>894</v>
      </c>
    </row>
    <row r="67" spans="1:9" x14ac:dyDescent="0.25">
      <c r="A67" s="17" t="s">
        <v>170</v>
      </c>
      <c r="B67" s="6" t="s">
        <v>89</v>
      </c>
      <c r="C67" t="s">
        <v>25</v>
      </c>
      <c r="D67" s="10">
        <v>1231.9000000000001</v>
      </c>
      <c r="E67">
        <v>1168.7</v>
      </c>
      <c r="F67" s="5">
        <v>0.16</v>
      </c>
      <c r="G67" s="10">
        <f t="shared" si="2"/>
        <v>10.112000000000007</v>
      </c>
      <c r="H67" s="10">
        <f>D67+G67-2.41-0.99-0.48-0.79</f>
        <v>1237.3420000000001</v>
      </c>
      <c r="I67" t="s">
        <v>894</v>
      </c>
    </row>
    <row r="68" spans="1:9" x14ac:dyDescent="0.25">
      <c r="A68" s="17" t="s">
        <v>170</v>
      </c>
      <c r="B68" s="6" t="s">
        <v>90</v>
      </c>
      <c r="C68" t="s">
        <v>25</v>
      </c>
      <c r="D68" s="10">
        <v>553.24</v>
      </c>
      <c r="E68">
        <v>126</v>
      </c>
      <c r="F68" s="5">
        <v>0.16</v>
      </c>
      <c r="G68" s="10">
        <f t="shared" si="2"/>
        <v>68.358400000000003</v>
      </c>
      <c r="H68" s="10">
        <f t="shared" si="3"/>
        <v>621.59839999999997</v>
      </c>
    </row>
    <row r="69" spans="1:9" x14ac:dyDescent="0.25">
      <c r="A69" s="17" t="s">
        <v>170</v>
      </c>
      <c r="B69" s="6" t="s">
        <v>91</v>
      </c>
      <c r="C69" t="s">
        <v>25</v>
      </c>
      <c r="D69" s="10">
        <v>229.4</v>
      </c>
      <c r="E69">
        <v>89.16</v>
      </c>
      <c r="F69" s="5">
        <v>0.16</v>
      </c>
      <c r="G69" s="10">
        <f t="shared" si="2"/>
        <v>22.438400000000001</v>
      </c>
      <c r="H69" s="10">
        <f t="shared" si="3"/>
        <v>251.83840000000001</v>
      </c>
    </row>
    <row r="70" spans="1:9" x14ac:dyDescent="0.25">
      <c r="A70" s="17" t="s">
        <v>170</v>
      </c>
      <c r="B70" s="6" t="s">
        <v>92</v>
      </c>
      <c r="C70" t="s">
        <v>25</v>
      </c>
      <c r="D70" s="10">
        <v>27.62</v>
      </c>
      <c r="E70">
        <v>6.48</v>
      </c>
      <c r="F70" s="5">
        <v>0.16</v>
      </c>
      <c r="G70" s="10">
        <f t="shared" si="2"/>
        <v>3.3824000000000001</v>
      </c>
      <c r="H70" s="10">
        <f t="shared" si="3"/>
        <v>31.002400000000002</v>
      </c>
    </row>
    <row r="71" spans="1:9" x14ac:dyDescent="0.25">
      <c r="A71" s="17" t="s">
        <v>170</v>
      </c>
      <c r="B71" s="6" t="s">
        <v>98</v>
      </c>
      <c r="C71" t="s">
        <v>26</v>
      </c>
      <c r="D71" s="10">
        <v>63.36</v>
      </c>
      <c r="G71" s="10">
        <f t="shared" si="2"/>
        <v>0</v>
      </c>
      <c r="H71" s="10">
        <f t="shared" si="3"/>
        <v>63.36</v>
      </c>
    </row>
    <row r="72" spans="1:9" x14ac:dyDescent="0.25">
      <c r="A72" s="17" t="s">
        <v>170</v>
      </c>
      <c r="B72" s="6" t="s">
        <v>102</v>
      </c>
      <c r="C72" t="s">
        <v>27</v>
      </c>
      <c r="D72" s="10">
        <v>1066.8499999999999</v>
      </c>
      <c r="E72">
        <v>928.02</v>
      </c>
      <c r="F72" s="5">
        <v>0.16</v>
      </c>
      <c r="G72" s="10">
        <f t="shared" si="2"/>
        <v>22.212799999999987</v>
      </c>
      <c r="H72" s="10">
        <f>D72+G72-5.52</f>
        <v>1083.5427999999999</v>
      </c>
      <c r="I72" t="s">
        <v>894</v>
      </c>
    </row>
    <row r="73" spans="1:9" x14ac:dyDescent="0.25">
      <c r="A73" s="17" t="s">
        <v>170</v>
      </c>
      <c r="B73" s="6" t="s">
        <v>103</v>
      </c>
      <c r="C73" t="s">
        <v>27</v>
      </c>
      <c r="D73" s="10">
        <v>1528.17</v>
      </c>
      <c r="E73">
        <v>1465.75</v>
      </c>
      <c r="F73" s="5">
        <v>0.16</v>
      </c>
      <c r="G73" s="10">
        <f t="shared" si="2"/>
        <v>9.9872000000000121</v>
      </c>
      <c r="H73" s="10">
        <f>D73+G73-1.15</f>
        <v>1537.0072</v>
      </c>
      <c r="I73" t="s">
        <v>894</v>
      </c>
    </row>
    <row r="74" spans="1:9" x14ac:dyDescent="0.25">
      <c r="A74" s="17" t="s">
        <v>170</v>
      </c>
      <c r="B74" s="6" t="s">
        <v>104</v>
      </c>
      <c r="C74" t="s">
        <v>27</v>
      </c>
      <c r="D74" s="10">
        <v>1125.45</v>
      </c>
      <c r="E74">
        <v>1046.56</v>
      </c>
      <c r="F74" s="5">
        <v>0.16</v>
      </c>
      <c r="G74" s="10">
        <f t="shared" si="2"/>
        <v>12.622400000000017</v>
      </c>
      <c r="H74" s="10">
        <f t="shared" si="3"/>
        <v>1138.0724</v>
      </c>
    </row>
    <row r="75" spans="1:9" x14ac:dyDescent="0.25">
      <c r="A75" s="17" t="s">
        <v>170</v>
      </c>
      <c r="B75" s="6" t="s">
        <v>105</v>
      </c>
      <c r="C75" t="s">
        <v>27</v>
      </c>
      <c r="D75" s="10">
        <v>280.87</v>
      </c>
      <c r="E75">
        <v>137.43</v>
      </c>
      <c r="F75" s="5">
        <v>0.16</v>
      </c>
      <c r="G75" s="10">
        <f t="shared" si="2"/>
        <v>22.950399999999998</v>
      </c>
      <c r="H75" s="10">
        <f t="shared" si="3"/>
        <v>303.82040000000001</v>
      </c>
    </row>
    <row r="76" spans="1:9" x14ac:dyDescent="0.25">
      <c r="A76" s="17" t="s">
        <v>170</v>
      </c>
      <c r="B76" s="6" t="s">
        <v>106</v>
      </c>
      <c r="C76" t="s">
        <v>27</v>
      </c>
      <c r="D76" s="10">
        <v>18.36</v>
      </c>
      <c r="F76" s="5">
        <v>0.16</v>
      </c>
      <c r="G76" s="10">
        <f t="shared" si="2"/>
        <v>2.9375999999999998</v>
      </c>
      <c r="H76" s="10">
        <f t="shared" si="3"/>
        <v>21.297599999999999</v>
      </c>
    </row>
    <row r="77" spans="1:9" x14ac:dyDescent="0.25">
      <c r="A77" s="17" t="s">
        <v>170</v>
      </c>
      <c r="B77" s="6" t="s">
        <v>101</v>
      </c>
      <c r="C77" t="s">
        <v>27</v>
      </c>
      <c r="D77" s="10">
        <v>541.55999999999995</v>
      </c>
      <c r="G77" s="10">
        <f t="shared" si="2"/>
        <v>0</v>
      </c>
      <c r="H77" s="10">
        <f t="shared" si="3"/>
        <v>541.55999999999995</v>
      </c>
    </row>
    <row r="78" spans="1:9" x14ac:dyDescent="0.25">
      <c r="A78" s="17" t="s">
        <v>170</v>
      </c>
      <c r="B78" s="6" t="s">
        <v>107</v>
      </c>
      <c r="C78" t="s">
        <v>27</v>
      </c>
      <c r="D78" s="10">
        <v>360.84</v>
      </c>
      <c r="G78" s="10">
        <f t="shared" si="2"/>
        <v>0</v>
      </c>
      <c r="H78" s="10">
        <f t="shared" si="3"/>
        <v>360.84</v>
      </c>
    </row>
    <row r="79" spans="1:9" x14ac:dyDescent="0.25">
      <c r="A79" s="17" t="s">
        <v>170</v>
      </c>
      <c r="B79" s="6" t="s">
        <v>108</v>
      </c>
      <c r="C79" t="s">
        <v>27</v>
      </c>
      <c r="D79" s="10">
        <v>112.27</v>
      </c>
      <c r="E79">
        <v>21.5</v>
      </c>
      <c r="F79" s="5">
        <v>0.16</v>
      </c>
      <c r="G79" s="10">
        <f t="shared" si="2"/>
        <v>14.523199999999999</v>
      </c>
      <c r="H79" s="10">
        <f t="shared" si="3"/>
        <v>126.7932</v>
      </c>
    </row>
    <row r="80" spans="1:9" x14ac:dyDescent="0.25">
      <c r="A80" s="17" t="s">
        <v>170</v>
      </c>
      <c r="B80" s="6" t="s">
        <v>112</v>
      </c>
      <c r="C80" t="s">
        <v>29</v>
      </c>
      <c r="D80" s="10">
        <v>780.1</v>
      </c>
      <c r="G80" s="10">
        <f t="shared" si="2"/>
        <v>0</v>
      </c>
      <c r="H80" s="10">
        <f t="shared" si="3"/>
        <v>780.1</v>
      </c>
    </row>
    <row r="81" spans="1:9" x14ac:dyDescent="0.25">
      <c r="A81" s="17" t="s">
        <v>170</v>
      </c>
      <c r="B81" s="6" t="s">
        <v>113</v>
      </c>
      <c r="C81" t="s">
        <v>29</v>
      </c>
      <c r="D81" s="10">
        <v>824.4</v>
      </c>
      <c r="G81" s="10">
        <f t="shared" si="2"/>
        <v>0</v>
      </c>
      <c r="H81" s="10">
        <f t="shared" si="3"/>
        <v>824.4</v>
      </c>
    </row>
    <row r="82" spans="1:9" x14ac:dyDescent="0.25">
      <c r="A82" s="17" t="s">
        <v>170</v>
      </c>
      <c r="B82" s="6" t="s">
        <v>114</v>
      </c>
      <c r="C82" t="s">
        <v>29</v>
      </c>
      <c r="D82" s="10">
        <v>289.8</v>
      </c>
      <c r="E82">
        <v>207.16</v>
      </c>
      <c r="F82" s="5">
        <v>0.16</v>
      </c>
      <c r="G82" s="10">
        <f t="shared" si="2"/>
        <v>13.222400000000002</v>
      </c>
      <c r="H82" s="10">
        <f t="shared" si="3"/>
        <v>303.0224</v>
      </c>
    </row>
    <row r="83" spans="1:9" x14ac:dyDescent="0.25">
      <c r="A83" s="17" t="s">
        <v>170</v>
      </c>
      <c r="B83" s="6" t="s">
        <v>118</v>
      </c>
      <c r="C83" t="s">
        <v>30</v>
      </c>
      <c r="D83" s="10">
        <v>155.08000000000001</v>
      </c>
      <c r="G83" s="10">
        <f t="shared" si="2"/>
        <v>0</v>
      </c>
      <c r="H83" s="10">
        <f>D83+G83-0.07</f>
        <v>155.01000000000002</v>
      </c>
      <c r="I83" t="s">
        <v>894</v>
      </c>
    </row>
    <row r="84" spans="1:9" x14ac:dyDescent="0.25">
      <c r="A84" s="17" t="s">
        <v>170</v>
      </c>
      <c r="B84" s="6" t="s">
        <v>124</v>
      </c>
      <c r="C84" t="s">
        <v>31</v>
      </c>
      <c r="D84" s="10">
        <v>1152.76</v>
      </c>
      <c r="G84" s="10">
        <f t="shared" si="2"/>
        <v>0</v>
      </c>
      <c r="H84" s="10">
        <f>D84+G84-6.67</f>
        <v>1146.0899999999999</v>
      </c>
      <c r="I84" t="s">
        <v>894</v>
      </c>
    </row>
    <row r="85" spans="1:9" x14ac:dyDescent="0.25">
      <c r="A85" s="17" t="s">
        <v>170</v>
      </c>
      <c r="B85" s="6" t="s">
        <v>125</v>
      </c>
      <c r="C85" t="s">
        <v>31</v>
      </c>
      <c r="D85" s="10">
        <v>822.79</v>
      </c>
      <c r="E85">
        <v>802.09</v>
      </c>
      <c r="F85" s="5">
        <v>0.16</v>
      </c>
      <c r="G85" s="10">
        <f t="shared" si="2"/>
        <v>3.3119999999999892</v>
      </c>
      <c r="H85" s="10">
        <f t="shared" si="3"/>
        <v>826.10199999999998</v>
      </c>
    </row>
    <row r="86" spans="1:9" x14ac:dyDescent="0.25">
      <c r="A86" s="17" t="s">
        <v>170</v>
      </c>
      <c r="B86" s="6" t="s">
        <v>126</v>
      </c>
      <c r="C86" t="s">
        <v>31</v>
      </c>
      <c r="D86" s="10">
        <v>16.100000000000001</v>
      </c>
      <c r="F86" s="5">
        <v>0.16</v>
      </c>
      <c r="G86" s="10">
        <f t="shared" si="2"/>
        <v>2.5760000000000001</v>
      </c>
      <c r="H86" s="10">
        <f t="shared" si="3"/>
        <v>18.676000000000002</v>
      </c>
    </row>
    <row r="87" spans="1:9" x14ac:dyDescent="0.25">
      <c r="A87" s="17" t="s">
        <v>170</v>
      </c>
      <c r="B87" s="6" t="s">
        <v>131</v>
      </c>
      <c r="C87" t="s">
        <v>34</v>
      </c>
      <c r="D87" s="10">
        <v>869.41</v>
      </c>
      <c r="G87" s="10">
        <f t="shared" si="2"/>
        <v>0</v>
      </c>
      <c r="H87" s="10">
        <f>D87+G87-1.6</f>
        <v>867.81</v>
      </c>
      <c r="I87" t="s">
        <v>894</v>
      </c>
    </row>
    <row r="88" spans="1:9" x14ac:dyDescent="0.25">
      <c r="A88" s="17" t="s">
        <v>170</v>
      </c>
      <c r="B88" s="6" t="s">
        <v>132</v>
      </c>
      <c r="C88" t="s">
        <v>34</v>
      </c>
      <c r="D88" s="10">
        <v>498.15</v>
      </c>
      <c r="E88">
        <v>476.77</v>
      </c>
      <c r="F88" s="5">
        <v>0.16</v>
      </c>
      <c r="G88" s="10">
        <f t="shared" si="2"/>
        <v>3.4207999999999994</v>
      </c>
      <c r="H88" s="10">
        <f t="shared" si="3"/>
        <v>501.57079999999996</v>
      </c>
    </row>
    <row r="89" spans="1:9" x14ac:dyDescent="0.25">
      <c r="A89" s="17" t="s">
        <v>170</v>
      </c>
      <c r="B89" s="6" t="s">
        <v>133</v>
      </c>
      <c r="C89" t="s">
        <v>34</v>
      </c>
      <c r="D89" s="10">
        <v>152.22999999999999</v>
      </c>
      <c r="E89">
        <v>104.8</v>
      </c>
      <c r="F89" s="5">
        <v>0.16</v>
      </c>
      <c r="G89" s="10">
        <f t="shared" si="2"/>
        <v>7.5887999999999991</v>
      </c>
      <c r="H89" s="10">
        <f t="shared" si="3"/>
        <v>159.81879999999998</v>
      </c>
    </row>
    <row r="90" spans="1:9" x14ac:dyDescent="0.25">
      <c r="A90" s="17" t="s">
        <v>170</v>
      </c>
      <c r="B90" s="6" t="s">
        <v>134</v>
      </c>
      <c r="C90" t="s">
        <v>34</v>
      </c>
      <c r="D90" s="10">
        <v>1023.18</v>
      </c>
      <c r="E90">
        <v>966.78</v>
      </c>
      <c r="F90" s="5">
        <v>0.16</v>
      </c>
      <c r="G90" s="10">
        <f t="shared" si="2"/>
        <v>9.0239999999999974</v>
      </c>
      <c r="H90" s="10">
        <f t="shared" si="3"/>
        <v>1032.204</v>
      </c>
    </row>
    <row r="91" spans="1:9" x14ac:dyDescent="0.25">
      <c r="A91" s="17" t="s">
        <v>170</v>
      </c>
      <c r="B91" s="6" t="s">
        <v>857</v>
      </c>
      <c r="C91" t="s">
        <v>34</v>
      </c>
      <c r="D91" s="10">
        <v>73.44</v>
      </c>
      <c r="E91">
        <v>40.32</v>
      </c>
      <c r="F91" s="5">
        <v>0.16</v>
      </c>
      <c r="G91" s="10">
        <f t="shared" si="2"/>
        <v>5.2991999999999999</v>
      </c>
      <c r="H91" s="10">
        <f t="shared" si="3"/>
        <v>78.739199999999997</v>
      </c>
    </row>
    <row r="92" spans="1:9" x14ac:dyDescent="0.25">
      <c r="A92" s="17" t="s">
        <v>170</v>
      </c>
      <c r="B92" s="6" t="s">
        <v>136</v>
      </c>
      <c r="C92" t="s">
        <v>34</v>
      </c>
      <c r="D92" s="10">
        <v>194</v>
      </c>
      <c r="G92" s="10">
        <f t="shared" si="2"/>
        <v>0</v>
      </c>
      <c r="H92" s="10">
        <f t="shared" si="3"/>
        <v>194</v>
      </c>
    </row>
    <row r="93" spans="1:9" x14ac:dyDescent="0.25">
      <c r="A93" s="17" t="s">
        <v>170</v>
      </c>
      <c r="B93" s="6" t="s">
        <v>141</v>
      </c>
      <c r="C93" t="s">
        <v>36</v>
      </c>
      <c r="D93" s="10">
        <v>2096.36</v>
      </c>
      <c r="E93">
        <v>2006.05</v>
      </c>
      <c r="F93" s="5">
        <v>0.16</v>
      </c>
      <c r="G93" s="10">
        <f t="shared" si="2"/>
        <v>14.449600000000029</v>
      </c>
      <c r="H93" s="10">
        <f>D93+G93-0.42</f>
        <v>2110.3896</v>
      </c>
      <c r="I93" t="s">
        <v>894</v>
      </c>
    </row>
    <row r="94" spans="1:9" x14ac:dyDescent="0.25">
      <c r="A94" s="17" t="s">
        <v>170</v>
      </c>
      <c r="B94" s="6" t="s">
        <v>142</v>
      </c>
      <c r="C94" t="s">
        <v>36</v>
      </c>
      <c r="D94" s="10">
        <v>348.36</v>
      </c>
      <c r="G94" s="10">
        <f t="shared" si="2"/>
        <v>0</v>
      </c>
      <c r="H94" s="10">
        <f t="shared" si="3"/>
        <v>348.36</v>
      </c>
    </row>
    <row r="95" spans="1:9" x14ac:dyDescent="0.25">
      <c r="A95" s="17" t="s">
        <v>170</v>
      </c>
      <c r="B95" s="6" t="s">
        <v>145</v>
      </c>
      <c r="C95" t="s">
        <v>37</v>
      </c>
      <c r="D95" s="10">
        <v>188.94</v>
      </c>
      <c r="G95" s="10">
        <f t="shared" si="2"/>
        <v>0</v>
      </c>
      <c r="H95" s="10">
        <f>D95+G95-17.98-0.67</f>
        <v>170.29000000000002</v>
      </c>
      <c r="I95" t="s">
        <v>894</v>
      </c>
    </row>
    <row r="96" spans="1:9" x14ac:dyDescent="0.25">
      <c r="A96" s="17" t="s">
        <v>170</v>
      </c>
      <c r="B96" s="6" t="s">
        <v>148</v>
      </c>
      <c r="C96" t="s">
        <v>38</v>
      </c>
      <c r="D96" s="10">
        <v>1008.27</v>
      </c>
      <c r="G96" s="10">
        <f t="shared" si="2"/>
        <v>0</v>
      </c>
      <c r="H96" s="10">
        <f t="shared" si="3"/>
        <v>1008.27</v>
      </c>
    </row>
    <row r="97" spans="1:9" x14ac:dyDescent="0.25">
      <c r="A97" s="17" t="s">
        <v>170</v>
      </c>
      <c r="B97" s="6" t="s">
        <v>149</v>
      </c>
      <c r="C97" t="s">
        <v>38</v>
      </c>
      <c r="D97" s="10">
        <v>1560.52</v>
      </c>
      <c r="G97" s="10">
        <f t="shared" si="2"/>
        <v>0</v>
      </c>
      <c r="H97" s="10">
        <f t="shared" si="3"/>
        <v>1560.52</v>
      </c>
    </row>
    <row r="98" spans="1:9" x14ac:dyDescent="0.25">
      <c r="A98" s="17" t="s">
        <v>170</v>
      </c>
      <c r="B98" s="6" t="s">
        <v>150</v>
      </c>
      <c r="C98" t="s">
        <v>38</v>
      </c>
      <c r="D98" s="10">
        <v>552.44000000000005</v>
      </c>
      <c r="E98">
        <v>501.68</v>
      </c>
      <c r="F98" s="5">
        <v>0.16</v>
      </c>
      <c r="G98" s="10">
        <f t="shared" si="2"/>
        <v>8.1216000000000079</v>
      </c>
      <c r="H98" s="10">
        <f t="shared" si="3"/>
        <v>560.56160000000011</v>
      </c>
    </row>
    <row r="99" spans="1:9" x14ac:dyDescent="0.25">
      <c r="A99" s="17" t="s">
        <v>170</v>
      </c>
      <c r="B99" s="6" t="s">
        <v>151</v>
      </c>
      <c r="C99" t="s">
        <v>38</v>
      </c>
      <c r="D99" s="10">
        <v>549.4</v>
      </c>
      <c r="E99">
        <v>489.3</v>
      </c>
      <c r="F99" s="5">
        <v>0.16</v>
      </c>
      <c r="G99" s="10">
        <f t="shared" si="2"/>
        <v>9.6159999999999943</v>
      </c>
      <c r="H99" s="10">
        <f t="shared" si="3"/>
        <v>559.01599999999996</v>
      </c>
    </row>
    <row r="100" spans="1:9" x14ac:dyDescent="0.25">
      <c r="A100" s="17" t="s">
        <v>170</v>
      </c>
      <c r="B100" s="6" t="s">
        <v>152</v>
      </c>
      <c r="C100" t="s">
        <v>38</v>
      </c>
      <c r="D100" s="10">
        <v>795.46</v>
      </c>
      <c r="G100" s="10">
        <f t="shared" si="2"/>
        <v>0</v>
      </c>
      <c r="H100" s="10">
        <f>D100+G100-9.58</f>
        <v>785.88</v>
      </c>
      <c r="I100" t="s">
        <v>894</v>
      </c>
    </row>
    <row r="101" spans="1:9" x14ac:dyDescent="0.25">
      <c r="A101" s="17" t="s">
        <v>170</v>
      </c>
      <c r="B101" s="6" t="s">
        <v>153</v>
      </c>
      <c r="C101" t="s">
        <v>38</v>
      </c>
      <c r="D101" s="10">
        <v>682.78</v>
      </c>
      <c r="E101">
        <v>133.91999999999999</v>
      </c>
      <c r="F101" s="5">
        <v>0.16</v>
      </c>
      <c r="G101" s="10">
        <f t="shared" si="2"/>
        <v>87.817599999999999</v>
      </c>
      <c r="H101" s="10">
        <f>D101+G101</f>
        <v>770.59759999999994</v>
      </c>
    </row>
    <row r="102" spans="1:9" x14ac:dyDescent="0.25">
      <c r="A102" s="17" t="s">
        <v>170</v>
      </c>
      <c r="B102" s="6" t="s">
        <v>154</v>
      </c>
      <c r="C102" t="s">
        <v>38</v>
      </c>
      <c r="D102" s="10">
        <v>90.68</v>
      </c>
      <c r="E102">
        <v>40.32</v>
      </c>
      <c r="F102" s="5">
        <v>0.16</v>
      </c>
      <c r="G102" s="10">
        <f t="shared" si="2"/>
        <v>8.0576000000000008</v>
      </c>
      <c r="H102" s="10">
        <f t="shared" si="3"/>
        <v>98.737600000000015</v>
      </c>
    </row>
    <row r="103" spans="1:9" x14ac:dyDescent="0.25">
      <c r="A103" s="17" t="s">
        <v>170</v>
      </c>
      <c r="B103" s="6" t="s">
        <v>157</v>
      </c>
      <c r="C103" t="s">
        <v>39</v>
      </c>
      <c r="D103" s="10">
        <v>136.80000000000001</v>
      </c>
      <c r="G103" s="10">
        <f t="shared" si="2"/>
        <v>0</v>
      </c>
      <c r="H103" s="10">
        <f t="shared" si="3"/>
        <v>136.80000000000001</v>
      </c>
    </row>
    <row r="104" spans="1:9" x14ac:dyDescent="0.25">
      <c r="A104" s="17" t="s">
        <v>170</v>
      </c>
      <c r="B104" s="6" t="s">
        <v>161</v>
      </c>
      <c r="C104" t="s">
        <v>41</v>
      </c>
      <c r="D104" s="10">
        <v>1451.65</v>
      </c>
      <c r="E104">
        <v>1332.85</v>
      </c>
      <c r="F104" s="5">
        <v>0.16</v>
      </c>
      <c r="G104" s="10">
        <f t="shared" si="2"/>
        <v>19.008000000000031</v>
      </c>
      <c r="H104" s="10">
        <f>D104+G104-1.45</f>
        <v>1469.2080000000001</v>
      </c>
      <c r="I104" t="s">
        <v>894</v>
      </c>
    </row>
    <row r="105" spans="1:9" x14ac:dyDescent="0.25">
      <c r="A105" s="17" t="s">
        <v>170</v>
      </c>
      <c r="B105" s="6" t="s">
        <v>162</v>
      </c>
      <c r="C105" t="s">
        <v>41</v>
      </c>
      <c r="D105" s="10">
        <v>251.14</v>
      </c>
      <c r="E105">
        <v>225.34</v>
      </c>
      <c r="F105" s="5">
        <v>0.16</v>
      </c>
      <c r="G105" s="10">
        <f t="shared" si="2"/>
        <v>4.1279999999999974</v>
      </c>
      <c r="H105" s="10">
        <f t="shared" si="3"/>
        <v>255.26799999999997</v>
      </c>
    </row>
    <row r="106" spans="1:9" x14ac:dyDescent="0.25">
      <c r="A106" t="s">
        <v>170</v>
      </c>
      <c r="B106" s="6" t="s">
        <v>876</v>
      </c>
      <c r="C106" s="19">
        <v>44708</v>
      </c>
      <c r="D106" s="10">
        <v>5.81</v>
      </c>
      <c r="G106" s="10">
        <f t="shared" ref="G106" si="4">(D106-E106)*F106</f>
        <v>0</v>
      </c>
      <c r="H106" s="10">
        <f t="shared" ref="H106" si="5">D106+G106</f>
        <v>5.81</v>
      </c>
      <c r="I106" t="s">
        <v>893</v>
      </c>
    </row>
    <row r="107" spans="1:9" x14ac:dyDescent="0.25">
      <c r="A107" s="24" t="s">
        <v>896</v>
      </c>
      <c r="B107" s="24"/>
      <c r="C107" s="24"/>
      <c r="D107" s="24"/>
      <c r="E107" s="24"/>
      <c r="F107" s="26"/>
      <c r="G107" s="25">
        <f>SUM(G44:G106)</f>
        <v>726.91200000000026</v>
      </c>
      <c r="H107" s="25">
        <f>SUM(H44:H106)</f>
        <v>41766.442000000003</v>
      </c>
    </row>
    <row r="108" spans="1:9" x14ac:dyDescent="0.25">
      <c r="A108" s="20" t="s">
        <v>173</v>
      </c>
      <c r="B108">
        <v>3540037661</v>
      </c>
      <c r="C108" t="s">
        <v>18</v>
      </c>
      <c r="D108">
        <v>90.43</v>
      </c>
      <c r="F108" s="5">
        <v>0.16</v>
      </c>
      <c r="G108" s="10">
        <f>(D108-E108)*F108</f>
        <v>14.468800000000002</v>
      </c>
      <c r="H108" s="10">
        <f t="shared" ref="H108:H113" si="6">D108+G108</f>
        <v>104.89880000000001</v>
      </c>
    </row>
    <row r="109" spans="1:9" x14ac:dyDescent="0.25">
      <c r="A109" s="20" t="s">
        <v>173</v>
      </c>
      <c r="B109">
        <v>3540038346</v>
      </c>
      <c r="C109" t="s">
        <v>23</v>
      </c>
      <c r="D109" s="10">
        <v>199.41</v>
      </c>
      <c r="F109" s="5">
        <v>0.16</v>
      </c>
      <c r="G109" s="10">
        <f t="shared" ref="G109:G113" si="7">(D109-E109)*F109</f>
        <v>31.9056</v>
      </c>
      <c r="H109" s="10">
        <f t="shared" si="6"/>
        <v>231.31559999999999</v>
      </c>
    </row>
    <row r="110" spans="1:9" x14ac:dyDescent="0.25">
      <c r="A110" s="20" t="s">
        <v>173</v>
      </c>
      <c r="B110">
        <v>3540038965</v>
      </c>
      <c r="C110" t="s">
        <v>30</v>
      </c>
      <c r="D110" s="10">
        <v>129.41</v>
      </c>
      <c r="F110" s="5">
        <v>0.16</v>
      </c>
      <c r="G110" s="10">
        <f t="shared" si="7"/>
        <v>20.7056</v>
      </c>
      <c r="H110" s="10">
        <f t="shared" si="6"/>
        <v>150.1156</v>
      </c>
    </row>
    <row r="111" spans="1:9" x14ac:dyDescent="0.25">
      <c r="A111" s="20" t="s">
        <v>173</v>
      </c>
      <c r="B111">
        <v>3540038966</v>
      </c>
      <c r="C111" t="s">
        <v>30</v>
      </c>
      <c r="D111" s="10">
        <v>15.29</v>
      </c>
      <c r="F111" s="5">
        <v>0.16</v>
      </c>
      <c r="G111" s="10">
        <f t="shared" si="7"/>
        <v>2.4464000000000001</v>
      </c>
      <c r="H111" s="10">
        <f t="shared" si="6"/>
        <v>17.7364</v>
      </c>
    </row>
    <row r="112" spans="1:9" x14ac:dyDescent="0.25">
      <c r="A112" s="20" t="s">
        <v>173</v>
      </c>
      <c r="B112">
        <v>3540039489</v>
      </c>
      <c r="C112" t="s">
        <v>37</v>
      </c>
      <c r="D112" s="10">
        <v>89.87</v>
      </c>
      <c r="F112" s="5">
        <v>0.16</v>
      </c>
      <c r="G112" s="10">
        <f t="shared" si="7"/>
        <v>14.379200000000001</v>
      </c>
      <c r="H112" s="10">
        <f t="shared" si="6"/>
        <v>104.2492</v>
      </c>
    </row>
    <row r="113" spans="1:10" x14ac:dyDescent="0.25">
      <c r="A113" s="20" t="s">
        <v>173</v>
      </c>
      <c r="B113">
        <v>3540039683</v>
      </c>
      <c r="C113" t="s">
        <v>40</v>
      </c>
      <c r="D113" s="10">
        <v>35.72</v>
      </c>
      <c r="F113" s="5">
        <v>0.16</v>
      </c>
      <c r="G113" s="10">
        <f t="shared" si="7"/>
        <v>5.7152000000000003</v>
      </c>
      <c r="H113" s="10">
        <f t="shared" si="6"/>
        <v>41.435200000000002</v>
      </c>
    </row>
    <row r="114" spans="1:10" x14ac:dyDescent="0.25">
      <c r="A114" s="24" t="s">
        <v>897</v>
      </c>
      <c r="B114" s="24"/>
      <c r="C114" s="24"/>
      <c r="D114" s="24"/>
      <c r="E114" s="24"/>
      <c r="F114" s="26"/>
      <c r="G114" s="25">
        <f>SUM(G108:G113)</f>
        <v>89.620799999999988</v>
      </c>
      <c r="H114" s="25">
        <f>SUM(H108:H113)</f>
        <v>649.75080000000003</v>
      </c>
    </row>
    <row r="115" spans="1:10" x14ac:dyDescent="0.25">
      <c r="A115" t="s">
        <v>898</v>
      </c>
      <c r="B115" t="s">
        <v>899</v>
      </c>
      <c r="C115" s="29">
        <v>44712</v>
      </c>
      <c r="D115" s="10">
        <v>59.13</v>
      </c>
      <c r="G115">
        <f t="shared" ref="G115" si="8">(D115-E115)*F115</f>
        <v>0</v>
      </c>
      <c r="H115">
        <f t="shared" ref="H115" si="9">D115+G115</f>
        <v>59.13</v>
      </c>
    </row>
    <row r="116" spans="1:10" x14ac:dyDescent="0.25">
      <c r="A116" s="30" t="s">
        <v>900</v>
      </c>
      <c r="B116" s="30"/>
      <c r="C116" s="30"/>
      <c r="D116" s="30"/>
      <c r="E116" s="30"/>
      <c r="F116" s="31"/>
      <c r="G116" s="30"/>
      <c r="H116" s="30">
        <f>SUM(H115)</f>
        <v>59.13</v>
      </c>
      <c r="J116" s="22">
        <f>H114+H118+H129+G129</f>
        <v>1746.8195999999998</v>
      </c>
    </row>
    <row r="117" spans="1:10" x14ac:dyDescent="0.25">
      <c r="A117" t="s">
        <v>901</v>
      </c>
      <c r="B117" t="s">
        <v>902</v>
      </c>
      <c r="C117" s="29">
        <v>44699</v>
      </c>
      <c r="D117" s="10">
        <v>57.68</v>
      </c>
      <c r="F117" s="5">
        <v>0.16</v>
      </c>
      <c r="G117" s="10">
        <f t="shared" ref="G117:G128" si="10">(D117-E117)*F117</f>
        <v>9.2287999999999997</v>
      </c>
      <c r="H117" s="10">
        <f t="shared" ref="H117:H128" si="11">D117+G117</f>
        <v>66.908799999999999</v>
      </c>
    </row>
    <row r="118" spans="1:10" x14ac:dyDescent="0.25">
      <c r="A118" s="30" t="s">
        <v>903</v>
      </c>
      <c r="B118" s="30"/>
      <c r="C118" s="30"/>
      <c r="D118" s="30"/>
      <c r="E118" s="30"/>
      <c r="F118" s="31"/>
      <c r="G118" s="32">
        <f t="shared" ref="G118:H118" si="12">SUM(G117)</f>
        <v>9.2287999999999997</v>
      </c>
      <c r="H118" s="32">
        <f t="shared" si="12"/>
        <v>66.908799999999999</v>
      </c>
    </row>
    <row r="119" spans="1:10" x14ac:dyDescent="0.25">
      <c r="A119" t="s">
        <v>913</v>
      </c>
      <c r="B119" t="s">
        <v>905</v>
      </c>
      <c r="C119" s="29">
        <v>44670</v>
      </c>
      <c r="D119">
        <v>124.06</v>
      </c>
      <c r="G119">
        <f t="shared" si="10"/>
        <v>0</v>
      </c>
      <c r="H119">
        <f t="shared" si="11"/>
        <v>124.06</v>
      </c>
    </row>
    <row r="120" spans="1:10" x14ac:dyDescent="0.25">
      <c r="A120" s="20" t="s">
        <v>913</v>
      </c>
      <c r="B120" t="s">
        <v>906</v>
      </c>
      <c r="C120" s="29">
        <v>44687</v>
      </c>
      <c r="D120">
        <v>161.49</v>
      </c>
      <c r="G120" s="20">
        <f t="shared" si="10"/>
        <v>0</v>
      </c>
      <c r="H120" s="20">
        <f t="shared" si="11"/>
        <v>161.49</v>
      </c>
    </row>
    <row r="121" spans="1:10" x14ac:dyDescent="0.25">
      <c r="A121" s="20" t="s">
        <v>913</v>
      </c>
      <c r="B121" t="s">
        <v>907</v>
      </c>
      <c r="C121" s="29">
        <v>44687</v>
      </c>
      <c r="D121">
        <v>103.14</v>
      </c>
      <c r="G121" s="20">
        <f t="shared" si="10"/>
        <v>0</v>
      </c>
      <c r="H121" s="20">
        <f t="shared" si="11"/>
        <v>103.14</v>
      </c>
    </row>
    <row r="122" spans="1:10" x14ac:dyDescent="0.25">
      <c r="A122" s="20" t="s">
        <v>913</v>
      </c>
      <c r="B122" t="s">
        <v>908</v>
      </c>
      <c r="C122" s="29">
        <v>44687</v>
      </c>
      <c r="D122">
        <v>52.12</v>
      </c>
      <c r="G122" s="20">
        <f t="shared" si="10"/>
        <v>0</v>
      </c>
      <c r="H122" s="20">
        <f t="shared" si="11"/>
        <v>52.12</v>
      </c>
    </row>
    <row r="123" spans="1:10" x14ac:dyDescent="0.25">
      <c r="A123" s="20" t="s">
        <v>913</v>
      </c>
      <c r="B123" t="s">
        <v>909</v>
      </c>
      <c r="C123" s="29">
        <v>44688</v>
      </c>
      <c r="D123">
        <v>142.72999999999999</v>
      </c>
      <c r="F123" s="5">
        <v>0.16</v>
      </c>
      <c r="G123" s="20">
        <v>5.6</v>
      </c>
      <c r="H123" s="10">
        <f t="shared" si="11"/>
        <v>148.32999999999998</v>
      </c>
    </row>
    <row r="124" spans="1:10" x14ac:dyDescent="0.25">
      <c r="A124" s="20" t="s">
        <v>913</v>
      </c>
      <c r="B124" t="s">
        <v>910</v>
      </c>
      <c r="C124" s="29">
        <v>44690</v>
      </c>
      <c r="D124">
        <v>1.74</v>
      </c>
      <c r="G124" s="20">
        <f t="shared" si="10"/>
        <v>0</v>
      </c>
      <c r="H124" s="10">
        <f t="shared" si="11"/>
        <v>1.74</v>
      </c>
    </row>
    <row r="125" spans="1:10" x14ac:dyDescent="0.25">
      <c r="A125" s="20" t="s">
        <v>913</v>
      </c>
      <c r="B125" t="s">
        <v>911</v>
      </c>
      <c r="C125" s="29">
        <v>44696</v>
      </c>
      <c r="D125">
        <v>180.78</v>
      </c>
      <c r="G125" s="20">
        <f t="shared" si="10"/>
        <v>0</v>
      </c>
      <c r="H125" s="10">
        <f t="shared" si="11"/>
        <v>180.78</v>
      </c>
    </row>
    <row r="126" spans="1:10" x14ac:dyDescent="0.25">
      <c r="A126" s="20" t="s">
        <v>913</v>
      </c>
      <c r="B126" t="s">
        <v>912</v>
      </c>
      <c r="C126" s="29">
        <v>44697</v>
      </c>
      <c r="D126">
        <v>131.06</v>
      </c>
      <c r="G126" s="20">
        <f t="shared" si="10"/>
        <v>0</v>
      </c>
      <c r="H126" s="10">
        <f t="shared" si="11"/>
        <v>131.06</v>
      </c>
    </row>
    <row r="127" spans="1:10" x14ac:dyDescent="0.25">
      <c r="A127" s="20" t="s">
        <v>913</v>
      </c>
      <c r="B127" t="s">
        <v>914</v>
      </c>
      <c r="C127" s="29">
        <v>44704</v>
      </c>
      <c r="D127">
        <v>119.89</v>
      </c>
      <c r="G127">
        <f t="shared" si="10"/>
        <v>0</v>
      </c>
      <c r="H127" s="10">
        <f t="shared" si="11"/>
        <v>119.89</v>
      </c>
    </row>
    <row r="128" spans="1:10" x14ac:dyDescent="0.25">
      <c r="A128" s="20" t="s">
        <v>913</v>
      </c>
      <c r="B128" t="s">
        <v>904</v>
      </c>
      <c r="C128" s="29">
        <v>44706</v>
      </c>
      <c r="D128">
        <v>1.95</v>
      </c>
      <c r="G128">
        <f t="shared" si="10"/>
        <v>0</v>
      </c>
      <c r="H128" s="10">
        <f t="shared" si="11"/>
        <v>1.95</v>
      </c>
    </row>
    <row r="129" spans="1:8" x14ac:dyDescent="0.25">
      <c r="A129" s="30" t="s">
        <v>915</v>
      </c>
      <c r="B129" s="30"/>
      <c r="C129" s="30"/>
      <c r="D129" s="30"/>
      <c r="E129" s="30"/>
      <c r="F129" s="31"/>
      <c r="G129" s="30">
        <v>5.6</v>
      </c>
      <c r="H129" s="33">
        <f>SUM(H119:H128)</f>
        <v>1024.56</v>
      </c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Hoja1</vt:lpstr>
      <vt:lpstr>RECEPCION HOYADA </vt:lpstr>
      <vt:lpstr>DEVOLUCIONES</vt:lpstr>
      <vt:lpstr>VENTA EXPRESS</vt:lpstr>
      <vt:lpstr>VENTA MODELO</vt:lpstr>
      <vt:lpstr>Hoja5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Tesorería-1</dc:creator>
  <cp:lastModifiedBy>NEW-PC</cp:lastModifiedBy>
  <dcterms:created xsi:type="dcterms:W3CDTF">2022-06-04T14:48:13Z</dcterms:created>
  <dcterms:modified xsi:type="dcterms:W3CDTF">2022-06-07T13:13:14Z</dcterms:modified>
</cp:coreProperties>
</file>