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ExpressOnline\Desktop\"/>
    </mc:Choice>
  </mc:AlternateContent>
  <xr:revisionPtr revIDLastSave="0" documentId="13_ncr:1_{75EC9996-B046-4DA0-93B8-14569EB9D39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1" l="1"/>
  <c r="H3" i="1"/>
  <c r="I3" i="1"/>
  <c r="D34" i="1"/>
  <c r="E34" i="1"/>
  <c r="B34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I34" i="1" l="1"/>
  <c r="H34" i="1"/>
  <c r="J3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5" type="4" refreshedVersion="0" background="1">
    <webPr xml="1" sourceData="1" url="C:\Users\TuExpressOnline\Documents\5.xml" htmlTables="1" htmlFormat="all"/>
  </connection>
</connections>
</file>

<file path=xl/sharedStrings.xml><?xml version="1.0" encoding="utf-8"?>
<sst xmlns="http://schemas.openxmlformats.org/spreadsheetml/2006/main" count="43" uniqueCount="43">
  <si>
    <t>Fecha</t>
  </si>
  <si>
    <t>Nro_Facturas</t>
  </si>
  <si>
    <t>Subtotal</t>
  </si>
  <si>
    <t>Impuesto</t>
  </si>
  <si>
    <t>Total</t>
  </si>
  <si>
    <t>Promedio_Factura</t>
  </si>
  <si>
    <t>1/5/2022</t>
  </si>
  <si>
    <t>2/5/2022</t>
  </si>
  <si>
    <t>3/5/2022</t>
  </si>
  <si>
    <t>4/5/2022</t>
  </si>
  <si>
    <t>5/5/2022</t>
  </si>
  <si>
    <t>6/5/2022</t>
  </si>
  <si>
    <t>7/5/2022</t>
  </si>
  <si>
    <t>8/5/2022</t>
  </si>
  <si>
    <t>9/5/2022</t>
  </si>
  <si>
    <t>10/5/2022</t>
  </si>
  <si>
    <t>11/5/2022</t>
  </si>
  <si>
    <t>12/5/2022</t>
  </si>
  <si>
    <t>13/5/2022</t>
  </si>
  <si>
    <t>14/5/2022</t>
  </si>
  <si>
    <t>15/5/2022</t>
  </si>
  <si>
    <t>16/5/2022</t>
  </si>
  <si>
    <t>17/5/2022</t>
  </si>
  <si>
    <t>18/5/2022</t>
  </si>
  <si>
    <t>19/5/2022</t>
  </si>
  <si>
    <t>20/5/2022</t>
  </si>
  <si>
    <t>21/5/2022</t>
  </si>
  <si>
    <t>22/5/2022</t>
  </si>
  <si>
    <t>23/5/2022</t>
  </si>
  <si>
    <t>24/5/2022</t>
  </si>
  <si>
    <t>25/5/2022</t>
  </si>
  <si>
    <t>26/5/2022</t>
  </si>
  <si>
    <t>27/5/2022</t>
  </si>
  <si>
    <t>28/5/2022</t>
  </si>
  <si>
    <t>29/5/2022</t>
  </si>
  <si>
    <t>30/5/2022</t>
  </si>
  <si>
    <t>31/5/2022</t>
  </si>
  <si>
    <t>TASA</t>
  </si>
  <si>
    <t>SUB TOTAL $</t>
  </si>
  <si>
    <t>IMPUESTO $</t>
  </si>
  <si>
    <t>TOTAL$</t>
  </si>
  <si>
    <t>TOTAL</t>
  </si>
  <si>
    <t>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</si>
</sst>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3" fontId="0" fillId="0" borderId="0" xfId="1" applyFont="1"/>
    <xf numFmtId="0" fontId="2" fillId="0" borderId="0" xfId="0" applyFont="1"/>
    <xf numFmtId="43" fontId="2" fillId="0" borderId="0" xfId="1" applyFont="1"/>
    <xf numFmtId="43" fontId="0" fillId="2" borderId="0" xfId="1" applyFont="1" applyFill="1"/>
    <xf numFmtId="43" fontId="2" fillId="2" borderId="0" xfId="1" applyFont="1" applyFill="1"/>
    <xf numFmtId="43" fontId="0" fillId="3" borderId="0" xfId="1" applyFont="1" applyFill="1"/>
    <xf numFmtId="43" fontId="0" fillId="4" borderId="0" xfId="1" applyFont="1" applyFill="1"/>
    <xf numFmtId="43" fontId="0" fillId="0" borderId="0" xfId="1" applyFont="1" applyAlignment="1"/>
  </cellXfs>
  <cellStyles count="2">
    <cellStyle name="Millares" xfId="1" builtinId="3"/>
    <cellStyle name="Normal" xfId="0" builtinId="0"/>
  </cellStyles>
  <dxfs count="2"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Fecha" form="unqualified"/>
                  <xsd:element minOccurs="0" nillable="true" type="xsd:integer" name="Nro_Facturas" form="unqualified"/>
                  <xsd:element minOccurs="0" nillable="true" type="xsd:double" name="Subtotal" form="unqualified"/>
                  <xsd:element minOccurs="0" nillable="true" type="xsd:double" name="Porcentaje" form="unqualified"/>
                  <xsd:element minOccurs="0" nillable="true" type="xsd:double" name="Impuesto" form="unqualified"/>
                  <xsd:element minOccurs="0" nillable="true" type="xsd:double" name="Total" form="unqualified"/>
                  <xsd:element minOccurs="0" nillable="true" type="xsd:double" name="Promedio_Factura" form="unqualified"/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J34" tableType="xml" totalsRowShown="0" connectionId="1">
  <autoFilter ref="A2:J34" xr:uid="{00000000-0009-0000-0100-000001000000}"/>
  <tableColumns count="10">
    <tableColumn id="1" xr3:uid="{00000000-0010-0000-0000-000001000000}" uniqueName="Fecha" name="Fecha">
      <xmlColumnPr mapId="1" xpath="/ReporteStellar/Registro/Fecha" xmlDataType="string"/>
    </tableColumn>
    <tableColumn id="2" xr3:uid="{00000000-0010-0000-0000-000002000000}" uniqueName="Nro_Facturas" name="Nro_Facturas">
      <xmlColumnPr mapId="1" xpath="/ReporteStellar/Registro/Nro_Facturas" xmlDataType="integer"/>
    </tableColumn>
    <tableColumn id="3" xr3:uid="{00000000-0010-0000-0000-000003000000}" uniqueName="Subtotal" name="Subtotal" dataCellStyle="Millares">
      <xmlColumnPr mapId="1" xpath="/ReporteStellar/Registro/Subtotal" xmlDataType="double"/>
    </tableColumn>
    <tableColumn id="5" xr3:uid="{00000000-0010-0000-0000-000005000000}" uniqueName="Impuesto" name="Impuesto" dataCellStyle="Millares">
      <xmlColumnPr mapId="1" xpath="/ReporteStellar/Registro/Impuesto" xmlDataType="double"/>
    </tableColumn>
    <tableColumn id="6" xr3:uid="{00000000-0010-0000-0000-000006000000}" uniqueName="Total" name="Total" dataCellStyle="Millares">
      <xmlColumnPr mapId="1" xpath="/ReporteStellar/Registro/Total" xmlDataType="double"/>
    </tableColumn>
    <tableColumn id="7" xr3:uid="{00000000-0010-0000-0000-000007000000}" uniqueName="Promedio_Factura" name="Promedio_Factura" dataCellStyle="Millares">
      <xmlColumnPr mapId="1" xpath="/ReporteStellar/Registro/Promedio_Factura" xmlDataType="double"/>
    </tableColumn>
    <tableColumn id="8" xr3:uid="{00000000-0010-0000-0000-000008000000}" uniqueName="8" name="TASA" dataCellStyle="Millares"/>
    <tableColumn id="9" xr3:uid="{00000000-0010-0000-0000-000009000000}" uniqueName="9" name="SUB TOTAL $" dataCellStyle="Millares">
      <calculatedColumnFormula>+Tabla1[[#This Row],[Subtotal]]/Tabla1[[#This Row],[TASA]]</calculatedColumnFormula>
    </tableColumn>
    <tableColumn id="10" xr3:uid="{00000000-0010-0000-0000-00000A000000}" uniqueName="10" name="IMPUESTO $" dataDxfId="1" dataCellStyle="Millares">
      <calculatedColumnFormula>+Tabla1[[#This Row],[Impuesto]]/Tabla1[[#This Row],[TASA]]</calculatedColumnFormula>
    </tableColumn>
    <tableColumn id="11" xr3:uid="{00000000-0010-0000-0000-00000B000000}" uniqueName="11" name="TOTAL$" dataDxfId="0" dataCellStyle="Millares">
      <calculatedColumnFormula>Tabla1[[#This Row],[Total]]/Tabla1[[#This Row],[TASA]]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16" workbookViewId="0">
      <selection activeCell="K25" sqref="K25"/>
    </sheetView>
  </sheetViews>
  <sheetFormatPr baseColWidth="10" defaultRowHeight="15" x14ac:dyDescent="0.25"/>
  <cols>
    <col min="1" max="1" width="9.7109375" bestFit="1" customWidth="1"/>
    <col min="2" max="2" width="14.85546875" bestFit="1" customWidth="1"/>
    <col min="3" max="3" width="12" customWidth="1"/>
    <col min="4" max="4" width="11.7109375" bestFit="1" customWidth="1"/>
    <col min="5" max="5" width="12" customWidth="1"/>
    <col min="6" max="6" width="16" style="2" customWidth="1"/>
    <col min="7" max="8" width="11.42578125" style="2"/>
    <col min="9" max="10" width="11.42578125" style="5"/>
  </cols>
  <sheetData>
    <row r="1" spans="1:12" x14ac:dyDescent="0.25">
      <c r="E1" s="9" t="s">
        <v>42</v>
      </c>
      <c r="F1" s="9"/>
      <c r="G1" s="9"/>
      <c r="I1" s="8"/>
      <c r="J1" s="8"/>
    </row>
    <row r="2" spans="1:12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s="2" t="s">
        <v>5</v>
      </c>
      <c r="G2" s="2" t="s">
        <v>37</v>
      </c>
      <c r="H2" s="2" t="s">
        <v>38</v>
      </c>
      <c r="I2" s="7" t="s">
        <v>39</v>
      </c>
      <c r="J2" s="7" t="s">
        <v>40</v>
      </c>
    </row>
    <row r="3" spans="1:12" x14ac:dyDescent="0.25">
      <c r="A3" s="1" t="s">
        <v>6</v>
      </c>
      <c r="B3">
        <v>431</v>
      </c>
      <c r="C3" s="2">
        <v>15293.4413</v>
      </c>
      <c r="D3" s="2">
        <v>497.30169999999998</v>
      </c>
      <c r="E3" s="2">
        <v>15790.743</v>
      </c>
      <c r="F3" s="2">
        <v>35.483622505800497</v>
      </c>
      <c r="G3" s="2">
        <v>4.5</v>
      </c>
      <c r="H3" s="2">
        <f>+Tabla1[[#This Row],[Subtotal]]/Tabla1[[#This Row],[TASA]]</f>
        <v>3398.5425111111113</v>
      </c>
      <c r="I3" s="5">
        <f>+Tabla1[[#This Row],[Impuesto]]/Tabla1[[#This Row],[TASA]]</f>
        <v>110.51148888888889</v>
      </c>
      <c r="J3" s="5">
        <f>Tabla1[[#This Row],[Total]]/Tabla1[[#This Row],[TASA]]</f>
        <v>3509.0540000000001</v>
      </c>
    </row>
    <row r="4" spans="1:12" x14ac:dyDescent="0.25">
      <c r="A4" s="1" t="s">
        <v>7</v>
      </c>
      <c r="B4">
        <v>270</v>
      </c>
      <c r="C4" s="2">
        <v>8799.13465</v>
      </c>
      <c r="D4" s="2">
        <v>393.36880000000002</v>
      </c>
      <c r="E4" s="2">
        <v>9192.5034500000002</v>
      </c>
      <c r="F4" s="2">
        <v>32.589387592592601</v>
      </c>
      <c r="G4" s="2">
        <v>4.5</v>
      </c>
      <c r="H4" s="2">
        <f>+Tabla1[[#This Row],[Subtotal]]/Tabla1[[#This Row],[TASA]]</f>
        <v>1955.3632555555555</v>
      </c>
      <c r="I4" s="5">
        <f>+Tabla1[[#This Row],[Impuesto]]/Tabla1[[#This Row],[TASA]]</f>
        <v>87.415288888888895</v>
      </c>
      <c r="J4" s="5">
        <f>Tabla1[[#This Row],[Total]]/Tabla1[[#This Row],[TASA]]</f>
        <v>2042.7785444444444</v>
      </c>
    </row>
    <row r="5" spans="1:12" x14ac:dyDescent="0.25">
      <c r="A5" s="1" t="s">
        <v>8</v>
      </c>
      <c r="B5">
        <v>224</v>
      </c>
      <c r="C5" s="2">
        <v>5525.7919499999998</v>
      </c>
      <c r="D5" s="2">
        <v>250.24660800000001</v>
      </c>
      <c r="E5" s="2">
        <v>5776.0385580000002</v>
      </c>
      <c r="F5" s="2">
        <v>24.668714062500001</v>
      </c>
      <c r="G5" s="2">
        <v>4.51</v>
      </c>
      <c r="H5" s="2">
        <f>+Tabla1[[#This Row],[Subtotal]]/Tabla1[[#This Row],[TASA]]</f>
        <v>1225.2310310421285</v>
      </c>
      <c r="I5" s="5">
        <f>+Tabla1[[#This Row],[Impuesto]]/Tabla1[[#This Row],[TASA]]</f>
        <v>55.487052771618629</v>
      </c>
      <c r="J5" s="5">
        <f>Tabla1[[#This Row],[Total]]/Tabla1[[#This Row],[TASA]]</f>
        <v>1280.7180838137474</v>
      </c>
    </row>
    <row r="6" spans="1:12" x14ac:dyDescent="0.25">
      <c r="A6" s="1" t="s">
        <v>9</v>
      </c>
      <c r="B6">
        <v>221</v>
      </c>
      <c r="C6" s="2">
        <v>5886.0068499999998</v>
      </c>
      <c r="D6" s="2">
        <v>328.19589999999999</v>
      </c>
      <c r="E6" s="2">
        <v>6214.2027500000004</v>
      </c>
      <c r="F6" s="2">
        <v>26.6335151583711</v>
      </c>
      <c r="G6" s="2">
        <v>4.5199999999999996</v>
      </c>
      <c r="H6" s="2">
        <f>+Tabla1[[#This Row],[Subtotal]]/Tabla1[[#This Row],[TASA]]</f>
        <v>1302.2139048672568</v>
      </c>
      <c r="I6" s="5">
        <f>+Tabla1[[#This Row],[Impuesto]]/Tabla1[[#This Row],[TASA]]</f>
        <v>72.609712389380533</v>
      </c>
      <c r="J6" s="5">
        <f>Tabla1[[#This Row],[Total]]/Tabla1[[#This Row],[TASA]]</f>
        <v>1374.8236172566374</v>
      </c>
    </row>
    <row r="7" spans="1:12" x14ac:dyDescent="0.25">
      <c r="A7" s="1" t="s">
        <v>10</v>
      </c>
      <c r="B7">
        <v>260</v>
      </c>
      <c r="C7" s="2">
        <v>5935.8708999999999</v>
      </c>
      <c r="D7" s="2">
        <v>287.24919999999997</v>
      </c>
      <c r="E7" s="2">
        <v>6223.1201000000001</v>
      </c>
      <c r="F7" s="2">
        <v>22.830272692307702</v>
      </c>
      <c r="G7" s="2">
        <v>4.5599999999999996</v>
      </c>
      <c r="H7" s="2">
        <f>+Tabla1[[#This Row],[Subtotal]]/Tabla1[[#This Row],[TASA]]</f>
        <v>1301.7260745614035</v>
      </c>
      <c r="I7" s="5">
        <f>+Tabla1[[#This Row],[Impuesto]]/Tabla1[[#This Row],[TASA]]</f>
        <v>62.993245614035089</v>
      </c>
      <c r="J7" s="5">
        <f>Tabla1[[#This Row],[Total]]/Tabla1[[#This Row],[TASA]]</f>
        <v>1364.7193201754387</v>
      </c>
    </row>
    <row r="8" spans="1:12" x14ac:dyDescent="0.25">
      <c r="A8" s="1" t="s">
        <v>11</v>
      </c>
      <c r="B8">
        <v>275</v>
      </c>
      <c r="C8" s="2">
        <v>7771.2619000000004</v>
      </c>
      <c r="D8" s="2">
        <v>274.71507200000002</v>
      </c>
      <c r="E8" s="2">
        <v>8045.9769720000004</v>
      </c>
      <c r="F8" s="2">
        <v>28.259134181818201</v>
      </c>
      <c r="G8" s="2">
        <v>4.5599999999999996</v>
      </c>
      <c r="H8" s="2">
        <f>+Tabla1[[#This Row],[Subtotal]]/Tabla1[[#This Row],[TASA]]</f>
        <v>1704.2241008771932</v>
      </c>
      <c r="I8" s="5">
        <f>+Tabla1[[#This Row],[Impuesto]]/Tabla1[[#This Row],[TASA]]</f>
        <v>60.244533333333344</v>
      </c>
      <c r="J8" s="5">
        <f>Tabla1[[#This Row],[Total]]/Tabla1[[#This Row],[TASA]]</f>
        <v>1764.4686342105265</v>
      </c>
    </row>
    <row r="9" spans="1:12" x14ac:dyDescent="0.25">
      <c r="A9" s="1" t="s">
        <v>12</v>
      </c>
      <c r="B9">
        <v>349</v>
      </c>
      <c r="C9" s="2">
        <v>10918.124</v>
      </c>
      <c r="D9" s="2">
        <v>423.26929999999999</v>
      </c>
      <c r="E9" s="2">
        <v>11341.3933</v>
      </c>
      <c r="F9" s="2">
        <v>31.284022922636101</v>
      </c>
      <c r="G9" s="2">
        <v>4.58</v>
      </c>
      <c r="H9" s="2">
        <f>+Tabla1[[#This Row],[Subtotal]]/Tabla1[[#This Row],[TASA]]</f>
        <v>2383.8698689956332</v>
      </c>
      <c r="I9" s="5">
        <f>+Tabla1[[#This Row],[Impuesto]]/Tabla1[[#This Row],[TASA]]</f>
        <v>92.416877729257635</v>
      </c>
      <c r="J9" s="5">
        <f>Tabla1[[#This Row],[Total]]/Tabla1[[#This Row],[TASA]]</f>
        <v>2476.2867467248907</v>
      </c>
    </row>
    <row r="10" spans="1:12" x14ac:dyDescent="0.25">
      <c r="A10" s="1" t="s">
        <v>13</v>
      </c>
      <c r="B10">
        <v>430</v>
      </c>
      <c r="C10" s="2">
        <v>15149.50625</v>
      </c>
      <c r="D10" s="2">
        <v>531.7645</v>
      </c>
      <c r="E10" s="2">
        <v>15681.27075</v>
      </c>
      <c r="F10" s="2">
        <v>35.2314098837209</v>
      </c>
      <c r="G10" s="2">
        <v>4.58</v>
      </c>
      <c r="H10" s="2">
        <f>+Tabla1[[#This Row],[Subtotal]]/Tabla1[[#This Row],[TASA]]</f>
        <v>3307.752456331878</v>
      </c>
      <c r="I10" s="5">
        <f>+Tabla1[[#This Row],[Impuesto]]/Tabla1[[#This Row],[TASA]]</f>
        <v>116.10578602620087</v>
      </c>
      <c r="J10" s="5">
        <f>Tabla1[[#This Row],[Total]]/Tabla1[[#This Row],[TASA]]</f>
        <v>3423.8582423580783</v>
      </c>
      <c r="L10" s="2"/>
    </row>
    <row r="11" spans="1:12" x14ac:dyDescent="0.25">
      <c r="A11" s="1" t="s">
        <v>14</v>
      </c>
      <c r="B11">
        <v>228</v>
      </c>
      <c r="C11" s="2">
        <v>6825.7533999999996</v>
      </c>
      <c r="D11" s="2">
        <v>262.97289999999998</v>
      </c>
      <c r="E11" s="2">
        <v>7088.7263000000003</v>
      </c>
      <c r="F11" s="2">
        <v>29.937514912280701</v>
      </c>
      <c r="G11" s="2">
        <v>4.58</v>
      </c>
      <c r="H11" s="2">
        <f>+Tabla1[[#This Row],[Subtotal]]/Tabla1[[#This Row],[TASA]]</f>
        <v>1490.3391703056768</v>
      </c>
      <c r="I11" s="5">
        <f>+Tabla1[[#This Row],[Impuesto]]/Tabla1[[#This Row],[TASA]]</f>
        <v>57.417663755458513</v>
      </c>
      <c r="J11" s="5">
        <f>Tabla1[[#This Row],[Total]]/Tabla1[[#This Row],[TASA]]</f>
        <v>1547.7568340611354</v>
      </c>
    </row>
    <row r="12" spans="1:12" x14ac:dyDescent="0.25">
      <c r="A12" s="1" t="s">
        <v>15</v>
      </c>
      <c r="B12">
        <v>273</v>
      </c>
      <c r="C12" s="2">
        <v>7933.7966999999999</v>
      </c>
      <c r="D12" s="2">
        <v>386.54020000000003</v>
      </c>
      <c r="E12" s="2">
        <v>8320.3369000000002</v>
      </c>
      <c r="F12" s="2">
        <v>29.0615263736264</v>
      </c>
      <c r="G12" s="2">
        <v>4.58</v>
      </c>
      <c r="H12" s="2">
        <f>+Tabla1[[#This Row],[Subtotal]]/Tabla1[[#This Row],[TASA]]</f>
        <v>1732.270021834061</v>
      </c>
      <c r="I12" s="5">
        <f>+Tabla1[[#This Row],[Impuesto]]/Tabla1[[#This Row],[TASA]]</f>
        <v>84.397423580786025</v>
      </c>
      <c r="J12" s="5">
        <f>Tabla1[[#This Row],[Total]]/Tabla1[[#This Row],[TASA]]</f>
        <v>1816.6674454148472</v>
      </c>
    </row>
    <row r="13" spans="1:12" x14ac:dyDescent="0.25">
      <c r="A13" s="1" t="s">
        <v>16</v>
      </c>
      <c r="B13">
        <v>243</v>
      </c>
      <c r="C13" s="2">
        <v>6222.8571500000098</v>
      </c>
      <c r="D13" s="2">
        <v>259.87990000000002</v>
      </c>
      <c r="E13" s="2">
        <v>6482.7370500000097</v>
      </c>
      <c r="F13" s="2">
        <v>25.6084656378601</v>
      </c>
      <c r="G13" s="2">
        <v>4.6100000000000003</v>
      </c>
      <c r="H13" s="2">
        <f>+Tabla1[[#This Row],[Subtotal]]/Tabla1[[#This Row],[TASA]]</f>
        <v>1349.8605531453384</v>
      </c>
      <c r="I13" s="5">
        <f>+Tabla1[[#This Row],[Impuesto]]/Tabla1[[#This Row],[TASA]]</f>
        <v>56.373080260303688</v>
      </c>
      <c r="J13" s="5">
        <f>Tabla1[[#This Row],[Total]]/Tabla1[[#This Row],[TASA]]</f>
        <v>1406.233633405642</v>
      </c>
    </row>
    <row r="14" spans="1:12" x14ac:dyDescent="0.25">
      <c r="A14" s="1" t="s">
        <v>17</v>
      </c>
      <c r="B14">
        <v>222</v>
      </c>
      <c r="C14" s="2">
        <v>6889.3982500000002</v>
      </c>
      <c r="D14" s="2">
        <v>241.1848</v>
      </c>
      <c r="E14" s="2">
        <v>7130.5830500000002</v>
      </c>
      <c r="F14" s="2">
        <v>31.033325450450501</v>
      </c>
      <c r="G14" s="2">
        <v>4.72</v>
      </c>
      <c r="H14" s="2">
        <f>+Tabla1[[#This Row],[Subtotal]]/Tabla1[[#This Row],[TASA]]</f>
        <v>1459.6182733050848</v>
      </c>
      <c r="I14" s="5">
        <f>+Tabla1[[#This Row],[Impuesto]]/Tabla1[[#This Row],[TASA]]</f>
        <v>51.098474576271187</v>
      </c>
      <c r="J14" s="5">
        <f>Tabla1[[#This Row],[Total]]/Tabla1[[#This Row],[TASA]]</f>
        <v>1510.716747881356</v>
      </c>
    </row>
    <row r="15" spans="1:12" x14ac:dyDescent="0.25">
      <c r="A15" s="1" t="s">
        <v>18</v>
      </c>
      <c r="B15">
        <v>294</v>
      </c>
      <c r="C15" s="2">
        <v>9532.6810499999992</v>
      </c>
      <c r="D15" s="2">
        <v>380.88159999999999</v>
      </c>
      <c r="E15" s="2">
        <v>9913.5626500000108</v>
      </c>
      <c r="F15" s="2">
        <v>32.424085204081599</v>
      </c>
      <c r="G15" s="2">
        <v>4.72</v>
      </c>
      <c r="H15" s="2">
        <f>+Tabla1[[#This Row],[Subtotal]]/Tabla1[[#This Row],[TASA]]</f>
        <v>2019.6358156779661</v>
      </c>
      <c r="I15" s="5">
        <f>+Tabla1[[#This Row],[Impuesto]]/Tabla1[[#This Row],[TASA]]</f>
        <v>80.69525423728814</v>
      </c>
      <c r="J15" s="5">
        <f>Tabla1[[#This Row],[Total]]/Tabla1[[#This Row],[TASA]]</f>
        <v>2100.3310699152566</v>
      </c>
    </row>
    <row r="16" spans="1:12" x14ac:dyDescent="0.25">
      <c r="A16" s="1" t="s">
        <v>19</v>
      </c>
      <c r="B16">
        <v>373</v>
      </c>
      <c r="C16" s="2">
        <v>12607.447749999999</v>
      </c>
      <c r="D16" s="2">
        <v>463.83690000000001</v>
      </c>
      <c r="E16" s="2">
        <v>13071.28465</v>
      </c>
      <c r="F16" s="2">
        <v>33.8001280160858</v>
      </c>
      <c r="G16" s="2">
        <v>4.7699999999999996</v>
      </c>
      <c r="H16" s="2">
        <f>+Tabla1[[#This Row],[Subtotal]]/Tabla1[[#This Row],[TASA]]</f>
        <v>2643.0708071278827</v>
      </c>
      <c r="I16" s="5">
        <f>+Tabla1[[#This Row],[Impuesto]]/Tabla1[[#This Row],[TASA]]</f>
        <v>97.240440251572338</v>
      </c>
      <c r="J16" s="5">
        <f>Tabla1[[#This Row],[Total]]/Tabla1[[#This Row],[TASA]]</f>
        <v>2740.3112473794549</v>
      </c>
    </row>
    <row r="17" spans="1:10" x14ac:dyDescent="0.25">
      <c r="A17" s="1" t="s">
        <v>20</v>
      </c>
      <c r="B17">
        <v>394</v>
      </c>
      <c r="C17" s="2">
        <v>13880.380300000001</v>
      </c>
      <c r="D17" s="2">
        <v>512.96140000000003</v>
      </c>
      <c r="E17" s="2">
        <v>14393.341700000001</v>
      </c>
      <c r="F17" s="2">
        <v>35.229391624365498</v>
      </c>
      <c r="G17" s="2">
        <v>4.7699999999999996</v>
      </c>
      <c r="H17" s="2">
        <f>+Tabla1[[#This Row],[Subtotal]]/Tabla1[[#This Row],[TASA]]</f>
        <v>2909.9329769392039</v>
      </c>
      <c r="I17" s="5">
        <f>+Tabla1[[#This Row],[Impuesto]]/Tabla1[[#This Row],[TASA]]</f>
        <v>107.53907756813419</v>
      </c>
      <c r="J17" s="5">
        <f>Tabla1[[#This Row],[Total]]/Tabla1[[#This Row],[TASA]]</f>
        <v>3017.4720545073378</v>
      </c>
    </row>
    <row r="18" spans="1:10" x14ac:dyDescent="0.25">
      <c r="A18" s="1" t="s">
        <v>21</v>
      </c>
      <c r="B18">
        <v>237</v>
      </c>
      <c r="C18" s="2">
        <v>7292.4328000000096</v>
      </c>
      <c r="D18" s="2">
        <v>341.99930000000001</v>
      </c>
      <c r="E18" s="2">
        <v>7634.43210000001</v>
      </c>
      <c r="F18" s="2">
        <v>30.7697586497891</v>
      </c>
      <c r="G18" s="2">
        <v>4.7699999999999996</v>
      </c>
      <c r="H18" s="2">
        <f>+Tabla1[[#This Row],[Subtotal]]/Tabla1[[#This Row],[TASA]]</f>
        <v>1528.8119077568156</v>
      </c>
      <c r="I18" s="5">
        <f>+Tabla1[[#This Row],[Impuesto]]/Tabla1[[#This Row],[TASA]]</f>
        <v>71.697966457023071</v>
      </c>
      <c r="J18" s="5">
        <f>Tabla1[[#This Row],[Total]]/Tabla1[[#This Row],[TASA]]</f>
        <v>1600.5098742138387</v>
      </c>
    </row>
    <row r="19" spans="1:10" x14ac:dyDescent="0.25">
      <c r="A19" s="1" t="s">
        <v>22</v>
      </c>
      <c r="B19">
        <v>227</v>
      </c>
      <c r="C19" s="2">
        <v>6215.5398500000001</v>
      </c>
      <c r="D19" s="2">
        <v>279.76979999999998</v>
      </c>
      <c r="E19" s="2">
        <v>6495.3096500000001</v>
      </c>
      <c r="F19" s="2">
        <v>27.3812328193833</v>
      </c>
      <c r="G19" s="2">
        <v>4.8</v>
      </c>
      <c r="H19" s="2">
        <f>+Tabla1[[#This Row],[Subtotal]]/Tabla1[[#This Row],[TASA]]</f>
        <v>1294.9041354166668</v>
      </c>
      <c r="I19" s="5">
        <f>+Tabla1[[#This Row],[Impuesto]]/Tabla1[[#This Row],[TASA]]</f>
        <v>58.285374999999995</v>
      </c>
      <c r="J19" s="5">
        <f>Tabla1[[#This Row],[Total]]/Tabla1[[#This Row],[TASA]]</f>
        <v>1353.1895104166667</v>
      </c>
    </row>
    <row r="20" spans="1:10" x14ac:dyDescent="0.25">
      <c r="A20" s="1" t="s">
        <v>23</v>
      </c>
      <c r="B20">
        <v>221</v>
      </c>
      <c r="C20" s="2">
        <v>5629.6465500000004</v>
      </c>
      <c r="D20" s="2">
        <v>233.13570000000001</v>
      </c>
      <c r="E20" s="2">
        <v>5862.7822500000002</v>
      </c>
      <c r="F20" s="2">
        <v>25.473513800905</v>
      </c>
      <c r="G20" s="2">
        <v>4.8</v>
      </c>
      <c r="H20" s="2">
        <f>+Tabla1[[#This Row],[Subtotal]]/Tabla1[[#This Row],[TASA]]</f>
        <v>1172.8430312500002</v>
      </c>
      <c r="I20" s="5">
        <f>+Tabla1[[#This Row],[Impuesto]]/Tabla1[[#This Row],[TASA]]</f>
        <v>48.569937500000002</v>
      </c>
      <c r="J20" s="5">
        <f>Tabla1[[#This Row],[Total]]/Tabla1[[#This Row],[TASA]]</f>
        <v>1221.4129687500001</v>
      </c>
    </row>
    <row r="21" spans="1:10" x14ac:dyDescent="0.25">
      <c r="A21" s="1" t="s">
        <v>24</v>
      </c>
      <c r="B21">
        <v>211</v>
      </c>
      <c r="C21" s="2">
        <v>5805.9428500000004</v>
      </c>
      <c r="D21" s="2">
        <v>287.84840000000003</v>
      </c>
      <c r="E21" s="2">
        <v>6093.7912500000002</v>
      </c>
      <c r="F21" s="2">
        <v>27.516316824644498</v>
      </c>
      <c r="G21" s="2">
        <v>4.9000000000000004</v>
      </c>
      <c r="H21" s="2">
        <f>+Tabla1[[#This Row],[Subtotal]]/Tabla1[[#This Row],[TASA]]</f>
        <v>1184.8862959183673</v>
      </c>
      <c r="I21" s="5">
        <f>+Tabla1[[#This Row],[Impuesto]]/Tabla1[[#This Row],[TASA]]</f>
        <v>58.744571428571433</v>
      </c>
      <c r="J21" s="5">
        <f>Tabla1[[#This Row],[Total]]/Tabla1[[#This Row],[TASA]]</f>
        <v>1243.6308673469387</v>
      </c>
    </row>
    <row r="22" spans="1:10" x14ac:dyDescent="0.25">
      <c r="A22" s="1" t="s">
        <v>25</v>
      </c>
      <c r="B22">
        <v>276</v>
      </c>
      <c r="C22" s="2">
        <v>9982.5530500000004</v>
      </c>
      <c r="D22" s="2">
        <v>423.9853</v>
      </c>
      <c r="E22" s="2">
        <v>10406.538350000001</v>
      </c>
      <c r="F22" s="2">
        <v>36.168670471014501</v>
      </c>
      <c r="G22" s="2">
        <v>4.95</v>
      </c>
      <c r="H22" s="2">
        <f>+Tabla1[[#This Row],[Subtotal]]/Tabla1[[#This Row],[TASA]]</f>
        <v>2016.6773838383838</v>
      </c>
      <c r="I22" s="5">
        <f>+Tabla1[[#This Row],[Impuesto]]/Tabla1[[#This Row],[TASA]]</f>
        <v>85.653595959595961</v>
      </c>
      <c r="J22" s="5">
        <f>Tabla1[[#This Row],[Total]]/Tabla1[[#This Row],[TASA]]</f>
        <v>2102.33097979798</v>
      </c>
    </row>
    <row r="23" spans="1:10" x14ac:dyDescent="0.25">
      <c r="A23" s="1" t="s">
        <v>26</v>
      </c>
      <c r="B23">
        <v>263</v>
      </c>
      <c r="C23" s="2">
        <v>8896.8335499999994</v>
      </c>
      <c r="D23" s="2">
        <v>432.62990000000002</v>
      </c>
      <c r="E23" s="2">
        <v>9329.4634499999993</v>
      </c>
      <c r="F23" s="2">
        <v>33.828264448669202</v>
      </c>
      <c r="G23" s="2">
        <v>4.95</v>
      </c>
      <c r="H23" s="2">
        <f>+Tabla1[[#This Row],[Subtotal]]/Tabla1[[#This Row],[TASA]]</f>
        <v>1797.3401111111109</v>
      </c>
      <c r="I23" s="5">
        <f>+Tabla1[[#This Row],[Impuesto]]/Tabla1[[#This Row],[TASA]]</f>
        <v>87.399979797979796</v>
      </c>
      <c r="J23" s="5">
        <f>Tabla1[[#This Row],[Total]]/Tabla1[[#This Row],[TASA]]</f>
        <v>1884.7400909090907</v>
      </c>
    </row>
    <row r="24" spans="1:10" x14ac:dyDescent="0.25">
      <c r="A24" s="1" t="s">
        <v>27</v>
      </c>
      <c r="B24">
        <v>323</v>
      </c>
      <c r="C24" s="2">
        <v>13929.309600000001</v>
      </c>
      <c r="D24" s="2">
        <v>442.43509999999998</v>
      </c>
      <c r="E24" s="2">
        <v>14371.744699999999</v>
      </c>
      <c r="F24" s="2">
        <v>43.124797523219897</v>
      </c>
      <c r="G24" s="2">
        <v>4.95</v>
      </c>
      <c r="H24" s="2">
        <f>+Tabla1[[#This Row],[Subtotal]]/Tabla1[[#This Row],[TASA]]</f>
        <v>2814.0019393939392</v>
      </c>
      <c r="I24" s="5">
        <f>+Tabla1[[#This Row],[Impuesto]]/Tabla1[[#This Row],[TASA]]</f>
        <v>89.380828282828276</v>
      </c>
      <c r="J24" s="5">
        <f>Tabla1[[#This Row],[Total]]/Tabla1[[#This Row],[TASA]]</f>
        <v>2903.3827676767673</v>
      </c>
    </row>
    <row r="25" spans="1:10" x14ac:dyDescent="0.25">
      <c r="A25" s="1" t="s">
        <v>28</v>
      </c>
      <c r="B25">
        <v>234</v>
      </c>
      <c r="C25" s="2">
        <v>6350.7379000000001</v>
      </c>
      <c r="D25" s="2">
        <v>248.34440000000001</v>
      </c>
      <c r="E25" s="2">
        <v>6599.0823</v>
      </c>
      <c r="F25" s="2">
        <v>27.1399055555556</v>
      </c>
      <c r="G25" s="2">
        <v>4.95</v>
      </c>
      <c r="H25" s="2">
        <f>+Tabla1[[#This Row],[Subtotal]]/Tabla1[[#This Row],[TASA]]</f>
        <v>1282.9773535353536</v>
      </c>
      <c r="I25" s="5">
        <f>+Tabla1[[#This Row],[Impuesto]]/Tabla1[[#This Row],[TASA]]</f>
        <v>50.170585858585859</v>
      </c>
      <c r="J25" s="5">
        <f>Tabla1[[#This Row],[Total]]/Tabla1[[#This Row],[TASA]]</f>
        <v>1333.1479393939394</v>
      </c>
    </row>
    <row r="26" spans="1:10" x14ac:dyDescent="0.25">
      <c r="A26" s="1" t="s">
        <v>29</v>
      </c>
      <c r="B26">
        <v>165</v>
      </c>
      <c r="C26" s="2">
        <v>5118.1921499999999</v>
      </c>
      <c r="D26" s="2">
        <v>277.53689200000002</v>
      </c>
      <c r="E26" s="2">
        <v>5395.7290419999999</v>
      </c>
      <c r="F26" s="2">
        <v>31.019346363636402</v>
      </c>
      <c r="G26" s="2">
        <v>4.96</v>
      </c>
      <c r="H26" s="2">
        <f>+Tabla1[[#This Row],[Subtotal]]/Tabla1[[#This Row],[TASA]]</f>
        <v>1031.8935786290322</v>
      </c>
      <c r="I26" s="5">
        <f>+Tabla1[[#This Row],[Impuesto]]/Tabla1[[#This Row],[TASA]]</f>
        <v>55.955018548387102</v>
      </c>
      <c r="J26" s="5">
        <f>Tabla1[[#This Row],[Total]]/Tabla1[[#This Row],[TASA]]</f>
        <v>1087.8485971774194</v>
      </c>
    </row>
    <row r="27" spans="1:10" x14ac:dyDescent="0.25">
      <c r="A27" s="1" t="s">
        <v>30</v>
      </c>
      <c r="B27">
        <v>206</v>
      </c>
      <c r="C27" s="2">
        <v>5227.0272999999997</v>
      </c>
      <c r="D27" s="2">
        <v>232.9118</v>
      </c>
      <c r="E27" s="2">
        <v>5459.9390999999996</v>
      </c>
      <c r="F27" s="2">
        <v>25.373918932038901</v>
      </c>
      <c r="G27" s="2">
        <v>5.01</v>
      </c>
      <c r="H27" s="2">
        <f>+Tabla1[[#This Row],[Subtotal]]/Tabla1[[#This Row],[TASA]]</f>
        <v>1043.3188223552895</v>
      </c>
      <c r="I27" s="5">
        <f>+Tabla1[[#This Row],[Impuesto]]/Tabla1[[#This Row],[TASA]]</f>
        <v>46.489381237524952</v>
      </c>
      <c r="J27" s="5">
        <f>Tabla1[[#This Row],[Total]]/Tabla1[[#This Row],[TASA]]</f>
        <v>1089.8082035928144</v>
      </c>
    </row>
    <row r="28" spans="1:10" x14ac:dyDescent="0.25">
      <c r="A28" s="1" t="s">
        <v>31</v>
      </c>
      <c r="B28">
        <v>223</v>
      </c>
      <c r="C28" s="2">
        <v>6889.7827500000103</v>
      </c>
      <c r="D28" s="2">
        <v>284.11989999999997</v>
      </c>
      <c r="E28" s="2">
        <v>7173.90265000001</v>
      </c>
      <c r="F28" s="2">
        <v>30.8958867713005</v>
      </c>
      <c r="G28" s="2">
        <v>5.03</v>
      </c>
      <c r="H28" s="2">
        <f>+Tabla1[[#This Row],[Subtotal]]/Tabla1[[#This Row],[TASA]]</f>
        <v>1369.7381212723678</v>
      </c>
      <c r="I28" s="5">
        <f>+Tabla1[[#This Row],[Impuesto]]/Tabla1[[#This Row],[TASA]]</f>
        <v>56.485069582504963</v>
      </c>
      <c r="J28" s="5">
        <f>Tabla1[[#This Row],[Total]]/Tabla1[[#This Row],[TASA]]</f>
        <v>1426.2231908548727</v>
      </c>
    </row>
    <row r="29" spans="1:10" x14ac:dyDescent="0.25">
      <c r="A29" s="1" t="s">
        <v>32</v>
      </c>
      <c r="B29">
        <v>246</v>
      </c>
      <c r="C29" s="2">
        <v>7352.3192500000096</v>
      </c>
      <c r="D29" s="2">
        <v>275.689392</v>
      </c>
      <c r="E29" s="2">
        <v>7628.0086420000098</v>
      </c>
      <c r="F29" s="2">
        <v>29.887476626016301</v>
      </c>
      <c r="G29" s="2">
        <v>5.03</v>
      </c>
      <c r="H29" s="2">
        <f>+Tabla1[[#This Row],[Subtotal]]/Tabla1[[#This Row],[TASA]]</f>
        <v>1461.6936878727652</v>
      </c>
      <c r="I29" s="5">
        <f>+Tabla1[[#This Row],[Impuesto]]/Tabla1[[#This Row],[TASA]]</f>
        <v>54.809024254473158</v>
      </c>
      <c r="J29" s="5">
        <f>Tabla1[[#This Row],[Total]]/Tabla1[[#This Row],[TASA]]</f>
        <v>1516.5027121272385</v>
      </c>
    </row>
    <row r="30" spans="1:10" x14ac:dyDescent="0.25">
      <c r="A30" s="1" t="s">
        <v>33</v>
      </c>
      <c r="B30">
        <v>298</v>
      </c>
      <c r="C30" s="2">
        <v>10086.10485</v>
      </c>
      <c r="D30" s="2">
        <v>474.94150000000002</v>
      </c>
      <c r="E30" s="2">
        <v>10561.046350000001</v>
      </c>
      <c r="F30" s="2">
        <v>33.845989429530199</v>
      </c>
      <c r="G30" s="2">
        <v>5.07</v>
      </c>
      <c r="H30" s="2">
        <f>+Tabla1[[#This Row],[Subtotal]]/Tabla1[[#This Row],[TASA]]</f>
        <v>1989.3697928994081</v>
      </c>
      <c r="I30" s="5">
        <f>+Tabla1[[#This Row],[Impuesto]]/Tabla1[[#This Row],[TASA]]</f>
        <v>93.676824457593682</v>
      </c>
      <c r="J30" s="5">
        <f>Tabla1[[#This Row],[Total]]/Tabla1[[#This Row],[TASA]]</f>
        <v>2083.0466173570021</v>
      </c>
    </row>
    <row r="31" spans="1:10" x14ac:dyDescent="0.25">
      <c r="A31" s="1" t="s">
        <v>34</v>
      </c>
      <c r="B31">
        <v>338</v>
      </c>
      <c r="C31" s="2">
        <v>12476.8434</v>
      </c>
      <c r="D31" s="2">
        <v>531.76279999999997</v>
      </c>
      <c r="E31" s="2">
        <v>13008.6062</v>
      </c>
      <c r="F31" s="2">
        <v>36.913737869822498</v>
      </c>
      <c r="G31" s="2">
        <v>5.07</v>
      </c>
      <c r="H31" s="2">
        <f>+Tabla1[[#This Row],[Subtotal]]/Tabla1[[#This Row],[TASA]]</f>
        <v>2460.9158579881655</v>
      </c>
      <c r="I31" s="5">
        <f>+Tabla1[[#This Row],[Impuesto]]/Tabla1[[#This Row],[TASA]]</f>
        <v>104.88418145956607</v>
      </c>
      <c r="J31" s="5">
        <f>Tabla1[[#This Row],[Total]]/Tabla1[[#This Row],[TASA]]</f>
        <v>2565.8000394477317</v>
      </c>
    </row>
    <row r="32" spans="1:10" x14ac:dyDescent="0.25">
      <c r="A32" s="1" t="s">
        <v>35</v>
      </c>
      <c r="B32">
        <v>224</v>
      </c>
      <c r="C32" s="2">
        <v>5769.2277999999997</v>
      </c>
      <c r="D32" s="2">
        <v>258.27229999999997</v>
      </c>
      <c r="E32" s="2">
        <v>6027.5001000000002</v>
      </c>
      <c r="F32" s="2">
        <v>25.755481249999999</v>
      </c>
      <c r="G32" s="2">
        <v>5.07</v>
      </c>
      <c r="H32" s="2">
        <f>+Tabla1[[#This Row],[Subtotal]]/Tabla1[[#This Row],[TASA]]</f>
        <v>1137.9147534516765</v>
      </c>
      <c r="I32" s="5">
        <f>+Tabla1[[#This Row],[Impuesto]]/Tabla1[[#This Row],[TASA]]</f>
        <v>50.941282051282045</v>
      </c>
      <c r="J32" s="5">
        <f>Tabla1[[#This Row],[Total]]/Tabla1[[#This Row],[TASA]]</f>
        <v>1188.8560355029585</v>
      </c>
    </row>
    <row r="33" spans="1:10" x14ac:dyDescent="0.25">
      <c r="A33" s="1" t="s">
        <v>36</v>
      </c>
      <c r="B33">
        <v>191</v>
      </c>
      <c r="C33" s="2">
        <v>6531.3412500000004</v>
      </c>
      <c r="D33" s="2">
        <v>324.34820000000002</v>
      </c>
      <c r="E33" s="2">
        <v>6855.6894499999999</v>
      </c>
      <c r="F33" s="2">
        <v>34.195503926701598</v>
      </c>
      <c r="G33" s="2">
        <v>5.07</v>
      </c>
      <c r="H33" s="2">
        <f>+Tabla1[[#This Row],[Subtotal]]/Tabla1[[#This Row],[TASA]]</f>
        <v>1288.2329881656806</v>
      </c>
      <c r="I33" s="5">
        <f>+Tabla1[[#This Row],[Impuesto]]/Tabla1[[#This Row],[TASA]]</f>
        <v>63.974003944773173</v>
      </c>
      <c r="J33" s="5">
        <f>Tabla1[[#This Row],[Total]]/Tabla1[[#This Row],[TASA]]</f>
        <v>1352.2069921104535</v>
      </c>
    </row>
    <row r="34" spans="1:10" s="3" customFormat="1" x14ac:dyDescent="0.25">
      <c r="A34" s="3" t="s">
        <v>41</v>
      </c>
      <c r="B34" s="3">
        <f>SUBTOTAL(109,B3:B33)</f>
        <v>8370</v>
      </c>
      <c r="C34" s="4">
        <f>SUBTOTAL(109,C3:C33)</f>
        <v>262725.28730000003</v>
      </c>
      <c r="D34" s="4">
        <f t="shared" ref="D34:J34" si="0">SUBTOTAL(109,D3:D33)</f>
        <v>10844.099464000001</v>
      </c>
      <c r="E34" s="4">
        <f t="shared" si="0"/>
        <v>273569.386764</v>
      </c>
      <c r="F34" s="4"/>
      <c r="G34" s="4"/>
      <c r="H34" s="4">
        <f t="shared" si="0"/>
        <v>55059.170582532373</v>
      </c>
      <c r="I34" s="6">
        <f t="shared" si="0"/>
        <v>2269.6630256921076</v>
      </c>
      <c r="J34" s="6">
        <f t="shared" si="0"/>
        <v>57328.833608224522</v>
      </c>
    </row>
  </sheetData>
  <pageMargins left="0.23622047244094491" right="0.23622047244094491" top="0.15748031496062992" bottom="0.15748031496062992" header="0.31496062992125984" footer="0.31496062992125984"/>
  <pageSetup paperSize="9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TuExpressOnline</cp:lastModifiedBy>
  <cp:lastPrinted>2022-06-07T19:09:18Z</cp:lastPrinted>
  <dcterms:created xsi:type="dcterms:W3CDTF">2022-06-02T13:00:22Z</dcterms:created>
  <dcterms:modified xsi:type="dcterms:W3CDTF">2022-06-07T19:15:44Z</dcterms:modified>
</cp:coreProperties>
</file>