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8_{1164AA88-3FB4-4A08-89EF-49F5EC64CC2C}" xr6:coauthVersionLast="45" xr6:coauthVersionMax="45" xr10:uidLastSave="{00000000-0000-0000-0000-000000000000}"/>
  <bookViews>
    <workbookView xWindow="-120" yWindow="-120" windowWidth="21840" windowHeight="13290" xr2:uid="{EBA0CE2B-B7AE-4D87-9984-D1E880981CBD}"/>
  </bookViews>
  <sheets>
    <sheet name="Hoja1" sheetId="1" r:id="rId1"/>
  </sheets>
  <definedNames>
    <definedName name="_xlnm._FilterDatabase" localSheetId="0" hidden="1">Hoja1!$A$7:$AP$288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0" i="1" l="1"/>
  <c r="J300" i="1"/>
  <c r="K298" i="1"/>
  <c r="J298" i="1"/>
  <c r="J296" i="1"/>
  <c r="Q286" i="1"/>
  <c r="S276" i="1"/>
  <c r="L304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3" i="1"/>
  <c r="Q44" i="1"/>
  <c r="Q46" i="1"/>
  <c r="Q47" i="1"/>
  <c r="Q49" i="1"/>
  <c r="Q50" i="1"/>
  <c r="Q51" i="1"/>
  <c r="Q53" i="1"/>
  <c r="Q54" i="1"/>
  <c r="Q55" i="1"/>
  <c r="Q56" i="1"/>
  <c r="Q57" i="1"/>
  <c r="Q58" i="1"/>
  <c r="Q60" i="1"/>
  <c r="Q62" i="1"/>
  <c r="Q63" i="1"/>
  <c r="Q64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3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2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1" i="1"/>
  <c r="Q152" i="1"/>
  <c r="Q153" i="1"/>
  <c r="Q155" i="1"/>
  <c r="Q156" i="1"/>
  <c r="Q157" i="1"/>
  <c r="Q158" i="1"/>
  <c r="Q159" i="1"/>
  <c r="Q160" i="1"/>
  <c r="Q161" i="1"/>
  <c r="Q162" i="1"/>
  <c r="Q164" i="1"/>
  <c r="Q166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8" i="1"/>
  <c r="Q199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4" i="1"/>
  <c r="Q215" i="1"/>
  <c r="Q216" i="1"/>
  <c r="Q217" i="1"/>
  <c r="Q218" i="1"/>
  <c r="Q219" i="1"/>
  <c r="Q221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7" i="1"/>
  <c r="Q278" i="1"/>
  <c r="Q279" i="1"/>
  <c r="Q280" i="1"/>
  <c r="Q281" i="1"/>
  <c r="Q282" i="1"/>
  <c r="Q283" i="1"/>
  <c r="Q284" i="1"/>
  <c r="Q285" i="1"/>
  <c r="Q287" i="1"/>
  <c r="Q288" i="1"/>
  <c r="Q8" i="1"/>
  <c r="Y220" i="1"/>
  <c r="V220" i="1"/>
  <c r="Y200" i="1"/>
  <c r="V200" i="1"/>
  <c r="Y167" i="1"/>
  <c r="V167" i="1"/>
  <c r="Y154" i="1"/>
  <c r="V154" i="1"/>
  <c r="Y133" i="1"/>
  <c r="Q133" i="1" s="1"/>
  <c r="V114" i="1"/>
  <c r="Y114" i="1"/>
  <c r="Y65" i="1"/>
  <c r="V65" i="1"/>
  <c r="Y52" i="1"/>
  <c r="Q52" i="1" s="1"/>
  <c r="Y38" i="1"/>
  <c r="V38" i="1"/>
  <c r="S256" i="1"/>
  <c r="S236" i="1"/>
  <c r="S213" i="1"/>
  <c r="S197" i="1"/>
  <c r="Y256" i="1"/>
  <c r="Q256" i="1" s="1"/>
  <c r="Y236" i="1"/>
  <c r="Q236" i="1" s="1"/>
  <c r="Y213" i="1"/>
  <c r="Q213" i="1" s="1"/>
  <c r="W181" i="1"/>
  <c r="Y181" i="1" s="1"/>
  <c r="S181" i="1"/>
  <c r="W165" i="1"/>
  <c r="Y165" i="1" s="1"/>
  <c r="Q165" i="1" s="1"/>
  <c r="Y61" i="1"/>
  <c r="Q61" i="1" s="1"/>
  <c r="Y79" i="1"/>
  <c r="Q79" i="1" s="1"/>
  <c r="Y95" i="1"/>
  <c r="Q95" i="1" s="1"/>
  <c r="Y112" i="1"/>
  <c r="Q112" i="1" s="1"/>
  <c r="Y131" i="1"/>
  <c r="Q131" i="1" s="1"/>
  <c r="Y150" i="1"/>
  <c r="Q150" i="1" s="1"/>
  <c r="Y197" i="1"/>
  <c r="Q197" i="1" s="1"/>
  <c r="Y276" i="1"/>
  <c r="Q276" i="1" s="1"/>
  <c r="Y48" i="1"/>
  <c r="Q48" i="1" s="1"/>
  <c r="Y180" i="1"/>
  <c r="V180" i="1"/>
  <c r="Y163" i="1"/>
  <c r="Q163" i="1" s="1"/>
  <c r="Y59" i="1"/>
  <c r="V59" i="1"/>
  <c r="Y45" i="1"/>
  <c r="V45" i="1"/>
  <c r="S222" i="1"/>
  <c r="Q222" i="1" s="1"/>
  <c r="Q181" i="1" l="1"/>
  <c r="Q45" i="1"/>
  <c r="Q59" i="1"/>
  <c r="Q38" i="1"/>
  <c r="Q65" i="1"/>
  <c r="Q114" i="1"/>
  <c r="Q154" i="1"/>
  <c r="Q167" i="1"/>
  <c r="Q200" i="1"/>
  <c r="Q220" i="1"/>
  <c r="Q180" i="1"/>
  <c r="AL290" i="1"/>
  <c r="AK290" i="1"/>
  <c r="AI290" i="1"/>
  <c r="AE290" i="1"/>
  <c r="AC290" i="1"/>
  <c r="AB290" i="1"/>
  <c r="Z290" i="1"/>
  <c r="Y290" i="1"/>
  <c r="W290" i="1"/>
  <c r="V290" i="1"/>
  <c r="K304" i="1" s="1"/>
  <c r="T290" i="1"/>
  <c r="S290" i="1"/>
  <c r="R290" i="1"/>
  <c r="J304" i="1" l="1"/>
  <c r="M304" i="1" s="1"/>
  <c r="Q290" i="1"/>
</calcChain>
</file>

<file path=xl/sharedStrings.xml><?xml version="1.0" encoding="utf-8"?>
<sst xmlns="http://schemas.openxmlformats.org/spreadsheetml/2006/main" count="6815" uniqueCount="928">
  <si>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</si>
  <si>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</si>
  <si>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</si>
  <si>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</si>
  <si>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</si>
  <si>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</si>
  <si>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</si>
  <si>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</si>
  <si>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</si>
  <si>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</si>
  <si>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</si>
  <si>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</si>
  <si>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</si>
  <si>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</si>
  <si>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</si>
  <si>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</si>
  <si>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</si>
  <si>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</si>
  <si>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</si>
  <si>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</si>
  <si>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</si>
  <si>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</si>
  <si>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</si>
  <si>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</si>
  <si>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</si>
  <si>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</si>
  <si>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</si>
  <si>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</si>
  <si>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</si>
  <si>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</si>
  <si>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</si>
  <si>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</si>
  <si>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</si>
  <si>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</si>
  <si>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</si>
  <si>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</si>
  <si>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</si>
  <si>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</si>
  <si>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</si>
  <si>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</si>
  <si>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</si>
  <si>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</si>
  <si>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</si>
  <si>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</si>
  <si>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</si>
  <si>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</si>
  <si>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01/07/2021</t>
  </si>
  <si>
    <t>0101</t>
  </si>
  <si>
    <t/>
  </si>
  <si>
    <t>FC</t>
  </si>
  <si>
    <t>-</t>
  </si>
  <si>
    <t>2</t>
  </si>
  <si>
    <t>3</t>
  </si>
  <si>
    <t>4</t>
  </si>
  <si>
    <t>16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</si>
  <si>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</si>
  <si>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</si>
  <si>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</si>
  <si>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</si>
  <si>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</si>
  <si>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</si>
  <si>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</si>
  <si>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</si>
  <si>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</si>
  <si>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</si>
  <si>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</si>
  <si>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001</t>
  </si>
  <si>
    <t>Z1B8050074</t>
  </si>
  <si>
    <t>00338024-00338036</t>
  </si>
  <si>
    <t>VENTAS NO CONTRIBUYENTES</t>
  </si>
  <si>
    <t>17</t>
  </si>
  <si>
    <t>00338037</t>
  </si>
  <si>
    <t>LUNCHERIA DONDE CHUCHU</t>
  </si>
  <si>
    <t>J401459560</t>
  </si>
  <si>
    <t>18</t>
  </si>
  <si>
    <t>00338038-00338168</t>
  </si>
  <si>
    <t>19</t>
  </si>
  <si>
    <t>00338169</t>
  </si>
  <si>
    <t>UNIDAD DE PRODUCCION ALIMENTOS CACIQUE VI</t>
  </si>
  <si>
    <t>J500400284</t>
  </si>
  <si>
    <t>20</t>
  </si>
  <si>
    <t>00338170-00338255</t>
  </si>
  <si>
    <t>21</t>
  </si>
  <si>
    <t>002</t>
  </si>
  <si>
    <t>Z1B8022167</t>
  </si>
  <si>
    <t>00075367-00075426</t>
  </si>
  <si>
    <t>22</t>
  </si>
  <si>
    <t>00075427</t>
  </si>
  <si>
    <t>SERVICIOS BASANG C.A</t>
  </si>
  <si>
    <t>J309198106</t>
  </si>
  <si>
    <t>23</t>
  </si>
  <si>
    <t>00075428-00075460</t>
  </si>
  <si>
    <t>24</t>
  </si>
  <si>
    <t>00075461-00075614</t>
  </si>
  <si>
    <t>25</t>
  </si>
  <si>
    <t>NC</t>
  </si>
  <si>
    <t>00000186</t>
  </si>
  <si>
    <t>00075546</t>
  </si>
  <si>
    <t>VEN</t>
  </si>
  <si>
    <t>JHONNY SILVA</t>
  </si>
  <si>
    <t>V24523132</t>
  </si>
  <si>
    <t>26</t>
  </si>
  <si>
    <t>003</t>
  </si>
  <si>
    <t>Z1B8049992</t>
  </si>
  <si>
    <t>00012470-00012504</t>
  </si>
  <si>
    <t>27</t>
  </si>
  <si>
    <t>00012505</t>
  </si>
  <si>
    <t>ASOCIACION CIVIL CEP</t>
  </si>
  <si>
    <t>J298169281</t>
  </si>
  <si>
    <t>28</t>
  </si>
  <si>
    <t>00012506-00012546</t>
  </si>
  <si>
    <t>29</t>
  </si>
  <si>
    <t>004</t>
  </si>
  <si>
    <t>Z1B8030818</t>
  </si>
  <si>
    <t>00075437-00075561</t>
  </si>
  <si>
    <t>30</t>
  </si>
  <si>
    <t>007</t>
  </si>
  <si>
    <t>31</t>
  </si>
  <si>
    <t>008</t>
  </si>
  <si>
    <t>Z1B8022757</t>
  </si>
  <si>
    <t>00085935</t>
  </si>
  <si>
    <t>ROXANA RODRIGUEZ</t>
  </si>
  <si>
    <t>V17532149</t>
  </si>
  <si>
    <t>32</t>
  </si>
  <si>
    <t>00085936</t>
  </si>
  <si>
    <t>TECNOLOGIA AGRICOLA</t>
  </si>
  <si>
    <t>J408960885</t>
  </si>
  <si>
    <t>33</t>
  </si>
  <si>
    <t>00085937</t>
  </si>
  <si>
    <t>34</t>
  </si>
  <si>
    <t>00085938</t>
  </si>
  <si>
    <t>35</t>
  </si>
  <si>
    <t>00085939-00085961</t>
  </si>
  <si>
    <t>36</t>
  </si>
  <si>
    <t>00085962</t>
  </si>
  <si>
    <t>GRUPO CORPORATIVO MANUBER CA</t>
  </si>
  <si>
    <t>J409821315</t>
  </si>
  <si>
    <t>37</t>
  </si>
  <si>
    <t>00085963-00086050</t>
  </si>
  <si>
    <t>38</t>
  </si>
  <si>
    <t>00086051</t>
  </si>
  <si>
    <t>39</t>
  </si>
  <si>
    <t>00086052-00086054</t>
  </si>
  <si>
    <t>40</t>
  </si>
  <si>
    <t>00086055</t>
  </si>
  <si>
    <t>C.A ARMCO VENEZOLANA</t>
  </si>
  <si>
    <t>J000020957</t>
  </si>
  <si>
    <t>41</t>
  </si>
  <si>
    <t>00086056-00086065</t>
  </si>
  <si>
    <t>42</t>
  </si>
  <si>
    <t>00086066</t>
  </si>
  <si>
    <t>EMBUTIDOS BIGCERDYCA</t>
  </si>
  <si>
    <t>J294820611</t>
  </si>
  <si>
    <t>43</t>
  </si>
  <si>
    <t>00086067-00086088</t>
  </si>
  <si>
    <t>44</t>
  </si>
  <si>
    <t>009</t>
  </si>
  <si>
    <t>Z1F0002432</t>
  </si>
  <si>
    <t>45</t>
  </si>
  <si>
    <t>46</t>
  </si>
  <si>
    <t>47</t>
  </si>
  <si>
    <t>48</t>
  </si>
  <si>
    <t>49</t>
  </si>
  <si>
    <t>50</t>
  </si>
  <si>
    <t>51</t>
  </si>
  <si>
    <t>02/07/2021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</si>
  <si>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</si>
  <si>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</si>
  <si>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</si>
  <si>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</si>
  <si>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</si>
  <si>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</si>
  <si>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</si>
  <si>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</si>
  <si>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</si>
  <si>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</si>
  <si>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</si>
  <si>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</si>
  <si>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</si>
  <si>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</si>
  <si>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</si>
  <si>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</si>
  <si>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</si>
  <si>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</si>
  <si>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</si>
  <si>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</si>
  <si>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</si>
  <si>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</si>
  <si>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</si>
  <si>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</si>
  <si>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</si>
  <si>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</si>
  <si>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</si>
  <si>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00338256-00338440</t>
  </si>
  <si>
    <t>79</t>
  </si>
  <si>
    <t>00075615-00075632</t>
  </si>
  <si>
    <t>80</t>
  </si>
  <si>
    <t>00075633</t>
  </si>
  <si>
    <t>81</t>
  </si>
  <si>
    <t>00075634-00075787</t>
  </si>
  <si>
    <t>82</t>
  </si>
  <si>
    <t>00012547-00012667</t>
  </si>
  <si>
    <t>83</t>
  </si>
  <si>
    <t>00075562-00075735</t>
  </si>
  <si>
    <t>84</t>
  </si>
  <si>
    <t>005</t>
  </si>
  <si>
    <t>Z1F0002462</t>
  </si>
  <si>
    <t>85</t>
  </si>
  <si>
    <t>86</t>
  </si>
  <si>
    <t>87</t>
  </si>
  <si>
    <t>88</t>
  </si>
  <si>
    <t>89</t>
  </si>
  <si>
    <t>INVERSIONES 5X</t>
  </si>
  <si>
    <t>J402577044</t>
  </si>
  <si>
    <t>90</t>
  </si>
  <si>
    <t>91</t>
  </si>
  <si>
    <t>92</t>
  </si>
  <si>
    <t>93</t>
  </si>
  <si>
    <t>94</t>
  </si>
  <si>
    <t>006</t>
  </si>
  <si>
    <t>Z1B8050165</t>
  </si>
  <si>
    <t>00460385-00460444</t>
  </si>
  <si>
    <t>95</t>
  </si>
  <si>
    <t>00000256</t>
  </si>
  <si>
    <t>00460395</t>
  </si>
  <si>
    <t>NORMA ALZURO</t>
  </si>
  <si>
    <t>V6015062</t>
  </si>
  <si>
    <t>96</t>
  </si>
  <si>
    <t>00086089-00086160</t>
  </si>
  <si>
    <t>97</t>
  </si>
  <si>
    <t>00086161</t>
  </si>
  <si>
    <t>INVERSORA LOCKEY C.A</t>
  </si>
  <si>
    <t>J001198490</t>
  </si>
  <si>
    <t>98</t>
  </si>
  <si>
    <t>00086162-00086214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</si>
  <si>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</si>
  <si>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</si>
  <si>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</si>
  <si>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</si>
  <si>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</si>
  <si>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</si>
  <si>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</si>
  <si>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</si>
  <si>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</si>
  <si>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</si>
  <si>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</si>
  <si>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</si>
  <si>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00000659</t>
  </si>
  <si>
    <t>61992000</t>
  </si>
  <si>
    <t>RICARDO PLAJA</t>
  </si>
  <si>
    <t>V3812440</t>
  </si>
  <si>
    <t>111</t>
  </si>
  <si>
    <t>00000660</t>
  </si>
  <si>
    <t>62071001</t>
  </si>
  <si>
    <t>INGRY OSPINO</t>
  </si>
  <si>
    <t>V11411600</t>
  </si>
  <si>
    <t>112</t>
  </si>
  <si>
    <t>03/07/2021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</si>
  <si>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</si>
  <si>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</si>
  <si>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</si>
  <si>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</si>
  <si>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</si>
  <si>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</si>
  <si>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</si>
  <si>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</si>
  <si>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</si>
  <si>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</si>
  <si>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</si>
  <si>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</si>
  <si>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</si>
  <si>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</si>
  <si>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</si>
  <si>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</si>
  <si>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</si>
  <si>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</si>
  <si>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</si>
  <si>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</si>
  <si>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</si>
  <si>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</si>
  <si>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</si>
  <si>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</si>
  <si>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</si>
  <si>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</si>
  <si>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</si>
  <si>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</si>
  <si>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00338441-00338640</t>
  </si>
  <si>
    <t>141</t>
  </si>
  <si>
    <t>00075788-00075983</t>
  </si>
  <si>
    <t>142</t>
  </si>
  <si>
    <t>00012668-00012889</t>
  </si>
  <si>
    <t>00075736-00075948</t>
  </si>
  <si>
    <t>144</t>
  </si>
  <si>
    <t>145</t>
  </si>
  <si>
    <t>146</t>
  </si>
  <si>
    <t>147</t>
  </si>
  <si>
    <t>00460445-00460531</t>
  </si>
  <si>
    <t>148</t>
  </si>
  <si>
    <t>00086215-00086289</t>
  </si>
  <si>
    <t>149</t>
  </si>
  <si>
    <t>00086290</t>
  </si>
  <si>
    <t>SAREUKA</t>
  </si>
  <si>
    <t>J400355249</t>
  </si>
  <si>
    <t>150</t>
  </si>
  <si>
    <t>00086291-00086356</t>
  </si>
  <si>
    <t>151</t>
  </si>
  <si>
    <t>152</t>
  </si>
  <si>
    <t>153</t>
  </si>
  <si>
    <t>154</t>
  </si>
  <si>
    <t>00000661</t>
  </si>
  <si>
    <t>62135000</t>
  </si>
  <si>
    <t>CAROL DIAZ</t>
  </si>
  <si>
    <t>V14674829</t>
  </si>
  <si>
    <t>155</t>
  </si>
  <si>
    <t>04/07/2021</t>
  </si>
  <si>
    <t>156</t>
  </si>
  <si>
    <t>157</t>
  </si>
  <si>
    <t>00338641-00338682</t>
  </si>
  <si>
    <t>158</t>
  </si>
  <si>
    <t>00338683</t>
  </si>
  <si>
    <t>TRANSPORTE SEMCA</t>
  </si>
  <si>
    <t>J402416105</t>
  </si>
  <si>
    <t>00338684-00338813</t>
  </si>
  <si>
    <t>160</t>
  </si>
  <si>
    <t>00000428</t>
  </si>
  <si>
    <t>00338775</t>
  </si>
  <si>
    <t>ALONZO PETIT</t>
  </si>
  <si>
    <t>V12731158</t>
  </si>
  <si>
    <t>161</t>
  </si>
  <si>
    <t>00075984-00076007</t>
  </si>
  <si>
    <t>162</t>
  </si>
  <si>
    <t>00076008</t>
  </si>
  <si>
    <t>REPUESTOS RENOCACIA</t>
  </si>
  <si>
    <t>J303991181</t>
  </si>
  <si>
    <t>163</t>
  </si>
  <si>
    <t>00076009-00076153</t>
  </si>
  <si>
    <t>164</t>
  </si>
  <si>
    <t>00012890-00013038</t>
  </si>
  <si>
    <t>165</t>
  </si>
  <si>
    <t>00075949-00076022</t>
  </si>
  <si>
    <t>166</t>
  </si>
  <si>
    <t>167</t>
  </si>
  <si>
    <t>00460532-00460701</t>
  </si>
  <si>
    <t>168</t>
  </si>
  <si>
    <t>00000257</t>
  </si>
  <si>
    <t>00460662</t>
  </si>
  <si>
    <t>JOFRED EDUARDO PIÑERO</t>
  </si>
  <si>
    <t>V17167312</t>
  </si>
  <si>
    <t>169</t>
  </si>
  <si>
    <t>00086357-00086481</t>
  </si>
  <si>
    <t>170</t>
  </si>
  <si>
    <t>171</t>
  </si>
  <si>
    <t>05/07/2021</t>
  </si>
  <si>
    <t>172</t>
  </si>
  <si>
    <t>173</t>
  </si>
  <si>
    <t>174</t>
  </si>
  <si>
    <t>175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</si>
  <si>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</si>
  <si>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</si>
  <si>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</si>
  <si>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</si>
  <si>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</si>
  <si>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</si>
  <si>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</si>
  <si>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</si>
  <si>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</si>
  <si>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</si>
  <si>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</si>
  <si>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</si>
  <si>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</si>
  <si>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</si>
  <si>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</si>
  <si>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</si>
  <si>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</si>
  <si>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00338814-00338896</t>
  </si>
  <si>
    <t>194</t>
  </si>
  <si>
    <t>00338897</t>
  </si>
  <si>
    <t>SANAMED C.A</t>
  </si>
  <si>
    <t>J404662170</t>
  </si>
  <si>
    <t>195</t>
  </si>
  <si>
    <t>00338898-00338993</t>
  </si>
  <si>
    <t>196</t>
  </si>
  <si>
    <t>00000429</t>
  </si>
  <si>
    <t>00338959</t>
  </si>
  <si>
    <t>HUBEALIS CORTES</t>
  </si>
  <si>
    <t>V27794113</t>
  </si>
  <si>
    <t>197</t>
  </si>
  <si>
    <t>00000430</t>
  </si>
  <si>
    <t>198</t>
  </si>
  <si>
    <t>00076154-00076265</t>
  </si>
  <si>
    <t>199</t>
  </si>
  <si>
    <t>00076266</t>
  </si>
  <si>
    <t>INVERSIONES JOSS JAVI C.A</t>
  </si>
  <si>
    <t>J500556462</t>
  </si>
  <si>
    <t>200</t>
  </si>
  <si>
    <t>00076267-00076303</t>
  </si>
  <si>
    <t>201</t>
  </si>
  <si>
    <t>00013039-00013182</t>
  </si>
  <si>
    <t>202</t>
  </si>
  <si>
    <t>00076023-00076213</t>
  </si>
  <si>
    <t>203</t>
  </si>
  <si>
    <t>00000183</t>
  </si>
  <si>
    <t>00076112</t>
  </si>
  <si>
    <t>ROGER CORONADO</t>
  </si>
  <si>
    <t>V12877983</t>
  </si>
  <si>
    <t>204</t>
  </si>
  <si>
    <t>205</t>
  </si>
  <si>
    <t>00086482-00086562</t>
  </si>
  <si>
    <t>206</t>
  </si>
  <si>
    <t>00086563</t>
  </si>
  <si>
    <t>207</t>
  </si>
  <si>
    <t>00086564-00086580</t>
  </si>
  <si>
    <t>208</t>
  </si>
  <si>
    <t>209</t>
  </si>
  <si>
    <t>06/07/2021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</si>
  <si>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</si>
  <si>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</si>
  <si>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</si>
  <si>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</si>
  <si>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</si>
  <si>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</si>
  <si>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</si>
  <si>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</si>
  <si>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</si>
  <si>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</si>
  <si>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</si>
  <si>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</si>
  <si>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</si>
  <si>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</si>
  <si>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</si>
  <si>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</si>
  <si>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</si>
  <si>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</si>
  <si>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</si>
  <si>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</si>
  <si>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</si>
  <si>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</si>
  <si>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</si>
  <si>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00338994-00339192</t>
  </si>
  <si>
    <t>233</t>
  </si>
  <si>
    <t>00076304-00076472</t>
  </si>
  <si>
    <t>234</t>
  </si>
  <si>
    <t>00076473</t>
  </si>
  <si>
    <t>GUARDIA NACIONAL</t>
  </si>
  <si>
    <t>G200004452</t>
  </si>
  <si>
    <t>235</t>
  </si>
  <si>
    <t>00076474-00076504</t>
  </si>
  <si>
    <t>236</t>
  </si>
  <si>
    <t>00013183-00013254</t>
  </si>
  <si>
    <t>237</t>
  </si>
  <si>
    <t>00013255</t>
  </si>
  <si>
    <t>ARNANDALIS</t>
  </si>
  <si>
    <t>V402210558</t>
  </si>
  <si>
    <t>238</t>
  </si>
  <si>
    <t>00013256-00013268</t>
  </si>
  <si>
    <t>239</t>
  </si>
  <si>
    <t>00076214-00076318</t>
  </si>
  <si>
    <t>240</t>
  </si>
  <si>
    <t>00076319</t>
  </si>
  <si>
    <t>PARROQUIA SAN MARTIN C.A</t>
  </si>
  <si>
    <t>J303841414</t>
  </si>
  <si>
    <t>241</t>
  </si>
  <si>
    <t>00076320-00076407</t>
  </si>
  <si>
    <t>242</t>
  </si>
  <si>
    <t>243</t>
  </si>
  <si>
    <t>00086581-00086673</t>
  </si>
  <si>
    <t>244</t>
  </si>
  <si>
    <t>EDUARDO MENDOZA</t>
  </si>
  <si>
    <t>V11042361</t>
  </si>
  <si>
    <t>245</t>
  </si>
  <si>
    <t>246</t>
  </si>
  <si>
    <t>247</t>
  </si>
  <si>
    <t>MAXI LUNCHERIA TODO SABOR FX C.A</t>
  </si>
  <si>
    <t>J400200253</t>
  </si>
  <si>
    <t>248</t>
  </si>
  <si>
    <t>249</t>
  </si>
  <si>
    <t>250</t>
  </si>
  <si>
    <t>251</t>
  </si>
  <si>
    <t>07/07/2021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</si>
  <si>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</si>
  <si>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</si>
  <si>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</si>
  <si>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</si>
  <si>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</si>
  <si>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</si>
  <si>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</si>
  <si>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</si>
  <si>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</si>
  <si>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</si>
  <si>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</si>
  <si>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</si>
  <si>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</si>
  <si>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00339193-00339379</t>
  </si>
  <si>
    <t>265</t>
  </si>
  <si>
    <t>00000431</t>
  </si>
  <si>
    <t>00339278</t>
  </si>
  <si>
    <t>MARIA ORTIZ</t>
  </si>
  <si>
    <t>V12118793</t>
  </si>
  <si>
    <t>266</t>
  </si>
  <si>
    <t>00076505-00076577</t>
  </si>
  <si>
    <t>267</t>
  </si>
  <si>
    <t>00076578</t>
  </si>
  <si>
    <t xml:space="preserve"> J401459560</t>
  </si>
  <si>
    <t>268</t>
  </si>
  <si>
    <t>00076579-00076713</t>
  </si>
  <si>
    <t>269</t>
  </si>
  <si>
    <t>00000187</t>
  </si>
  <si>
    <t>00076513</t>
  </si>
  <si>
    <t>LUIS MONTERREY</t>
  </si>
  <si>
    <t>V16871020</t>
  </si>
  <si>
    <t>270</t>
  </si>
  <si>
    <t>00013269-00013387</t>
  </si>
  <si>
    <t>271</t>
  </si>
  <si>
    <t>00013388</t>
  </si>
  <si>
    <t>VALET PARQUIN 50KPH</t>
  </si>
  <si>
    <t>J317560256</t>
  </si>
  <si>
    <t>272</t>
  </si>
  <si>
    <t>00013389-00013404</t>
  </si>
  <si>
    <t>273</t>
  </si>
  <si>
    <t>00013405</t>
  </si>
  <si>
    <t>INVEROX21</t>
  </si>
  <si>
    <t>J406055050</t>
  </si>
  <si>
    <t>274</t>
  </si>
  <si>
    <t>00013406-00013413</t>
  </si>
  <si>
    <t>275</t>
  </si>
  <si>
    <t>00076408-00076463</t>
  </si>
  <si>
    <t>276</t>
  </si>
  <si>
    <t>00076464</t>
  </si>
  <si>
    <t>MULTISERVICIO MIAUTOESPAX</t>
  </si>
  <si>
    <t>J402298625</t>
  </si>
  <si>
    <t>277</t>
  </si>
  <si>
    <t>00076465-00076474</t>
  </si>
  <si>
    <t>278</t>
  </si>
  <si>
    <t>279</t>
  </si>
  <si>
    <t>00086674-00086782</t>
  </si>
  <si>
    <t>280</t>
  </si>
  <si>
    <t>281</t>
  </si>
  <si>
    <t>282</t>
  </si>
  <si>
    <t>283</t>
  </si>
  <si>
    <t>08/07/2021</t>
  </si>
  <si>
    <t>00339380-00339435</t>
  </si>
  <si>
    <t>00339436</t>
  </si>
  <si>
    <t>00339437-00339565</t>
  </si>
  <si>
    <t>00076714-00076716</t>
  </si>
  <si>
    <t>00076717</t>
  </si>
  <si>
    <t>MATADERO AVILA TROPICAL</t>
  </si>
  <si>
    <t>J001959211</t>
  </si>
  <si>
    <t>00076718-00076781</t>
  </si>
  <si>
    <t>00076782</t>
  </si>
  <si>
    <t>00076783-00076913</t>
  </si>
  <si>
    <t>00013414-00013514</t>
  </si>
  <si>
    <t>00013515</t>
  </si>
  <si>
    <t>00013516-00013576</t>
  </si>
  <si>
    <t>00076475-00076574</t>
  </si>
  <si>
    <t>00076575</t>
  </si>
  <si>
    <t>INVERSIONES QUINCAPAPEL</t>
  </si>
  <si>
    <t>J317545982</t>
  </si>
  <si>
    <t>00076576-00076577</t>
  </si>
  <si>
    <t>INVERSIONES 8266</t>
  </si>
  <si>
    <t>J406866148</t>
  </si>
  <si>
    <t>00086783-00086879</t>
  </si>
  <si>
    <t>00086880</t>
  </si>
  <si>
    <t>00086881-00086896</t>
  </si>
  <si>
    <t>09/07/2021</t>
  </si>
  <si>
    <t>00339566-00339600</t>
  </si>
  <si>
    <t>00339601</t>
  </si>
  <si>
    <t>00339602-00339730</t>
  </si>
  <si>
    <t>00076914-00076931</t>
  </si>
  <si>
    <t>00076932</t>
  </si>
  <si>
    <t>00076933-00077070</t>
  </si>
  <si>
    <t>00013577-00013705</t>
  </si>
  <si>
    <t>00076579-00076746</t>
  </si>
  <si>
    <t>00000168</t>
  </si>
  <si>
    <t>21410000</t>
  </si>
  <si>
    <t>00086897-00087010</t>
  </si>
  <si>
    <t>10/07/2021</t>
  </si>
  <si>
    <t>00339731-00339920</t>
  </si>
  <si>
    <t>00077071-00077296</t>
  </si>
  <si>
    <t>00013706-00013737</t>
  </si>
  <si>
    <t>00013738</t>
  </si>
  <si>
    <t>EL REY DE LA COSTURA</t>
  </si>
  <si>
    <t>J298425644</t>
  </si>
  <si>
    <t>00013739-00013829</t>
  </si>
  <si>
    <t>00013830</t>
  </si>
  <si>
    <t>COMUNIDAD CUADRANGULAR EL CAMINO</t>
  </si>
  <si>
    <t>J313877107</t>
  </si>
  <si>
    <t>00013831-00013924</t>
  </si>
  <si>
    <t>00076747-00076765</t>
  </si>
  <si>
    <t>00076766</t>
  </si>
  <si>
    <t>00076767-00076779</t>
  </si>
  <si>
    <t>00076780</t>
  </si>
  <si>
    <t>00076781-00076900</t>
  </si>
  <si>
    <t>00087011-00087157</t>
  </si>
  <si>
    <t>00000202</t>
  </si>
  <si>
    <t>00087092</t>
  </si>
  <si>
    <t>DARWINGS ALVARADO</t>
  </si>
  <si>
    <t>V17978408</t>
  </si>
  <si>
    <t>11/07/2021</t>
  </si>
  <si>
    <t>00339921-00340073</t>
  </si>
  <si>
    <t>00000432</t>
  </si>
  <si>
    <t>00339775</t>
  </si>
  <si>
    <t>LUIS CASTILLO</t>
  </si>
  <si>
    <t>V5074651</t>
  </si>
  <si>
    <t>00077297-00077327</t>
  </si>
  <si>
    <t>00077328</t>
  </si>
  <si>
    <t>TRANSPORTE C A</t>
  </si>
  <si>
    <t>J298412445</t>
  </si>
  <si>
    <t>00077329-00077445</t>
  </si>
  <si>
    <t>00013925-00014110</t>
  </si>
  <si>
    <t>00076901-00077053</t>
  </si>
  <si>
    <t>00077054</t>
  </si>
  <si>
    <t>INV CUADRA QUIMICA C.A</t>
  </si>
  <si>
    <t>J310095205</t>
  </si>
  <si>
    <t>00077055-00077059</t>
  </si>
  <si>
    <t>00077060</t>
  </si>
  <si>
    <t>VENEPLACAS</t>
  </si>
  <si>
    <t>J401514227</t>
  </si>
  <si>
    <t>00077061-00077068</t>
  </si>
  <si>
    <t>00087158-00087272</t>
  </si>
  <si>
    <t>00000203</t>
  </si>
  <si>
    <t>00087184</t>
  </si>
  <si>
    <t>MARIA</t>
  </si>
  <si>
    <t>V15550489</t>
  </si>
  <si>
    <t>00000663</t>
  </si>
  <si>
    <t>63094000</t>
  </si>
  <si>
    <t>ALEXANDER ESPEJO</t>
  </si>
  <si>
    <t>V20114718</t>
  </si>
  <si>
    <t>12/07/2021</t>
  </si>
  <si>
    <t>00340074-00340287</t>
  </si>
  <si>
    <t>00000433</t>
  </si>
  <si>
    <t>00340282</t>
  </si>
  <si>
    <t>LEYDISMAR VALERIA</t>
  </si>
  <si>
    <t>V16922108</t>
  </si>
  <si>
    <t>00077446-00077623</t>
  </si>
  <si>
    <t>00014111-00014147</t>
  </si>
  <si>
    <t>00014148</t>
  </si>
  <si>
    <t>00014149-00014157</t>
  </si>
  <si>
    <t>00014158</t>
  </si>
  <si>
    <t>00014159-00014274</t>
  </si>
  <si>
    <t>00000038</t>
  </si>
  <si>
    <t>00014116</t>
  </si>
  <si>
    <t>NIEVES  MARITZA</t>
  </si>
  <si>
    <t>V7281356</t>
  </si>
  <si>
    <t>00077069-00077144</t>
  </si>
  <si>
    <t>00087273-00087275</t>
  </si>
  <si>
    <t>00087276</t>
  </si>
  <si>
    <t>00087277-00087346</t>
  </si>
  <si>
    <t>00087347</t>
  </si>
  <si>
    <t>MIGUEL ALVAREZ</t>
  </si>
  <si>
    <t>V14772733</t>
  </si>
  <si>
    <t>00087348-00087375</t>
  </si>
  <si>
    <t>00000204</t>
  </si>
  <si>
    <t>00087315</t>
  </si>
  <si>
    <t>LOPEZ CARMEN</t>
  </si>
  <si>
    <t>V3885285</t>
  </si>
  <si>
    <t>13/07/2021</t>
  </si>
  <si>
    <t>001198049</t>
  </si>
  <si>
    <t>IDALMI LUGO</t>
  </si>
  <si>
    <t>V14215442</t>
  </si>
  <si>
    <t>00340288-00340302</t>
  </si>
  <si>
    <t>00340304-00340340</t>
  </si>
  <si>
    <t>00340341</t>
  </si>
  <si>
    <t>00340342-00340491</t>
  </si>
  <si>
    <t>00000434</t>
  </si>
  <si>
    <t>00340309</t>
  </si>
  <si>
    <t>ALVARO MENDOZA</t>
  </si>
  <si>
    <t>V6878016</t>
  </si>
  <si>
    <t>00077624-00077768</t>
  </si>
  <si>
    <t>00077769</t>
  </si>
  <si>
    <t>COOPERATIVA ALF.R-L</t>
  </si>
  <si>
    <t xml:space="preserve">J296108854 </t>
  </si>
  <si>
    <t>00077770-00077837</t>
  </si>
  <si>
    <t>00014275-00014276</t>
  </si>
  <si>
    <t>00014277</t>
  </si>
  <si>
    <t>00014278-00014418</t>
  </si>
  <si>
    <t>00077145-00077250</t>
  </si>
  <si>
    <t>00087376-00087419</t>
  </si>
  <si>
    <t>00087420</t>
  </si>
  <si>
    <t>FUNERARIA LOS ALTOS C.A</t>
  </si>
  <si>
    <t>J404461655</t>
  </si>
  <si>
    <t>00087421-00087489</t>
  </si>
  <si>
    <t>14/07/2021</t>
  </si>
  <si>
    <t>00340492-00340560</t>
  </si>
  <si>
    <t>00340561</t>
  </si>
  <si>
    <t>INV TADYCHRIS CA</t>
  </si>
  <si>
    <t>J412267035</t>
  </si>
  <si>
    <t>00340562-00340741</t>
  </si>
  <si>
    <t>00000435</t>
  </si>
  <si>
    <t>00340575</t>
  </si>
  <si>
    <t>VALERIO MORENO</t>
  </si>
  <si>
    <t>V31925550</t>
  </si>
  <si>
    <t>00077838-00077940</t>
  </si>
  <si>
    <t>00077941</t>
  </si>
  <si>
    <t>00077942-00078042</t>
  </si>
  <si>
    <t>00014419-00014559</t>
  </si>
  <si>
    <t>00077251-00077299</t>
  </si>
  <si>
    <t>00077300</t>
  </si>
  <si>
    <t>VEGSSEO CA</t>
  </si>
  <si>
    <t>J406061077</t>
  </si>
  <si>
    <t>00077301</t>
  </si>
  <si>
    <t>J296108854</t>
  </si>
  <si>
    <t>00077302-00077323</t>
  </si>
  <si>
    <t>00077324</t>
  </si>
  <si>
    <t>SERICIOS FUNERARIOS  CHACON C.A</t>
  </si>
  <si>
    <t>J406322504</t>
  </si>
  <si>
    <t>00077325-00077341</t>
  </si>
  <si>
    <t>00087490-00087512</t>
  </si>
  <si>
    <t>00087513</t>
  </si>
  <si>
    <t>00087514-00087550</t>
  </si>
  <si>
    <t>00087551-00087562</t>
  </si>
  <si>
    <t>00087563</t>
  </si>
  <si>
    <t>00087564-00087577</t>
  </si>
  <si>
    <t>00087578</t>
  </si>
  <si>
    <t>CACAHUA ALIMENTOS DE LOS DIOSES</t>
  </si>
  <si>
    <t>J409069672</t>
  </si>
  <si>
    <t>00087579-00087585</t>
  </si>
  <si>
    <t>00087586</t>
  </si>
  <si>
    <t>ZEYN SERVICIOS C.A</t>
  </si>
  <si>
    <t>J404850970</t>
  </si>
  <si>
    <t>008192537</t>
  </si>
  <si>
    <t>JOSE HERNANDEZ</t>
  </si>
  <si>
    <t>V16926619</t>
  </si>
  <si>
    <t>15/07/2021</t>
  </si>
  <si>
    <t>00340742-00340956</t>
  </si>
  <si>
    <t>00000436</t>
  </si>
  <si>
    <t>00340838</t>
  </si>
  <si>
    <t>ANGEL COLMENAREZ</t>
  </si>
  <si>
    <t>V17061228</t>
  </si>
  <si>
    <t>00078043-00078269</t>
  </si>
  <si>
    <t>00014560-00014644</t>
  </si>
  <si>
    <t>00077342-00077438</t>
  </si>
  <si>
    <t>22131000</t>
  </si>
  <si>
    <t>INVERSIONES JVP 2009</t>
  </si>
  <si>
    <t>J405612711</t>
  </si>
  <si>
    <t>00087616-00087635</t>
  </si>
  <si>
    <t>00087636</t>
  </si>
  <si>
    <t>00087637-00087646</t>
  </si>
  <si>
    <t>00087647</t>
  </si>
  <si>
    <t>00087648</t>
  </si>
  <si>
    <t>00087649-00087683</t>
  </si>
  <si>
    <t>00087684</t>
  </si>
  <si>
    <t>00087685-00087733</t>
  </si>
  <si>
    <t>00000205</t>
  </si>
  <si>
    <t>00087719</t>
  </si>
  <si>
    <t>PAOLA PEREIRA</t>
  </si>
  <si>
    <t>V24101110</t>
  </si>
  <si>
    <t>00000664</t>
  </si>
  <si>
    <t>63550001</t>
  </si>
  <si>
    <t>PEREZ FRANCISCO</t>
  </si>
  <si>
    <t>V20746133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</si>
  <si>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</si>
  <si>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</si>
  <si>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</si>
  <si>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</si>
  <si>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</si>
  <si>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</si>
  <si>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</si>
  <si>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</si>
  <si>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</si>
  <si>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1701</t>
  </si>
  <si>
    <t>1702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</si>
  <si>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</si>
  <si>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</si>
  <si>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</si>
  <si>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</si>
  <si>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</si>
  <si>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</si>
  <si>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</si>
  <si>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</si>
  <si>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</si>
  <si>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0577</t>
  </si>
  <si>
    <t>0578</t>
  </si>
  <si>
    <t>0579</t>
  </si>
  <si>
    <t>0580</t>
  </si>
  <si>
    <t>1713</t>
  </si>
  <si>
    <t>1714</t>
  </si>
  <si>
    <t>1703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</si>
  <si>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</si>
  <si>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</si>
  <si>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</si>
  <si>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</si>
  <si>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</si>
  <si>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</si>
  <si>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</si>
  <si>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</si>
  <si>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</si>
  <si>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</si>
  <si>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</si>
  <si>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</si>
  <si>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</si>
  <si>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</si>
  <si>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</si>
  <si>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</si>
  <si>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</si>
  <si>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</si>
  <si>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</si>
  <si>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</si>
  <si>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</si>
  <si>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</si>
  <si>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</si>
  <si>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</si>
  <si>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00014418</t>
  </si>
  <si>
    <t>CAJA SIN ACTIVIDAD</t>
  </si>
  <si>
    <t>0118</t>
  </si>
  <si>
    <t>0575</t>
  </si>
  <si>
    <t>0576</t>
  </si>
  <si>
    <t>1233</t>
  </si>
  <si>
    <t>00220700</t>
  </si>
  <si>
    <t>1234</t>
  </si>
  <si>
    <t>00220701-00220859</t>
  </si>
  <si>
    <t>00220860-00220964</t>
  </si>
  <si>
    <t>1235</t>
  </si>
  <si>
    <t>1236</t>
  </si>
  <si>
    <t>00220965-00221051</t>
  </si>
  <si>
    <t>1237</t>
  </si>
  <si>
    <t>00221052-00221161</t>
  </si>
  <si>
    <t>1238</t>
  </si>
  <si>
    <t>00221162-00221251</t>
  </si>
  <si>
    <t>1239</t>
  </si>
  <si>
    <t>00221162-00221355</t>
  </si>
  <si>
    <t>1240</t>
  </si>
  <si>
    <t>00221356-00221450</t>
  </si>
  <si>
    <t>1241</t>
  </si>
  <si>
    <t>00221451-00221623</t>
  </si>
  <si>
    <t>1242</t>
  </si>
  <si>
    <t>00221624-00221772</t>
  </si>
  <si>
    <t>1243</t>
  </si>
  <si>
    <t>00221773-00221900</t>
  </si>
  <si>
    <t>1244</t>
  </si>
  <si>
    <t>00221901-00221991</t>
  </si>
  <si>
    <t>1245</t>
  </si>
  <si>
    <t>00221992-00222075</t>
  </si>
  <si>
    <t>1246</t>
  </si>
  <si>
    <t>00222075</t>
  </si>
  <si>
    <t>1992</t>
  </si>
  <si>
    <t>00460384</t>
  </si>
  <si>
    <t>1993</t>
  </si>
  <si>
    <t>1994</t>
  </si>
  <si>
    <t>1995</t>
  </si>
  <si>
    <t>1997</t>
  </si>
  <si>
    <t>00460701</t>
  </si>
  <si>
    <t>1998</t>
  </si>
  <si>
    <t>1999</t>
  </si>
  <si>
    <t>Z1F0002116</t>
  </si>
  <si>
    <t>1461</t>
  </si>
  <si>
    <t>00324060</t>
  </si>
  <si>
    <t>0</t>
  </si>
  <si>
    <t>1462</t>
  </si>
  <si>
    <t>00324061-00324240</t>
  </si>
  <si>
    <t>1463</t>
  </si>
  <si>
    <t>00324241-00324339</t>
  </si>
  <si>
    <t>1464</t>
  </si>
  <si>
    <t>00324340-00324424</t>
  </si>
  <si>
    <t>00324425-00324460</t>
  </si>
  <si>
    <t>1622</t>
  </si>
  <si>
    <t>1465</t>
  </si>
  <si>
    <t>1466</t>
  </si>
  <si>
    <t>1467</t>
  </si>
  <si>
    <t>1468</t>
  </si>
  <si>
    <t>1469</t>
  </si>
  <si>
    <t>00324461-00324552</t>
  </si>
  <si>
    <t>00324553-00324627</t>
  </si>
  <si>
    <t>00324628-00324737</t>
  </si>
  <si>
    <t>00324738-00324846</t>
  </si>
  <si>
    <t>1470</t>
  </si>
  <si>
    <t>00324847-00324973</t>
  </si>
  <si>
    <t>1471</t>
  </si>
  <si>
    <t>00324974-00325083</t>
  </si>
  <si>
    <t>1472</t>
  </si>
  <si>
    <t>00325084-00325210</t>
  </si>
  <si>
    <t>1473</t>
  </si>
  <si>
    <t>00325211-00325309</t>
  </si>
  <si>
    <t>1474</t>
  </si>
  <si>
    <t>00325310-00325429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</si>
  <si>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</si>
  <si>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</si>
  <si>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</si>
  <si>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</si>
  <si>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</si>
  <si>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</si>
  <si>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</si>
  <si>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</si>
  <si>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</si>
  <si>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</si>
  <si>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</si>
  <si>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</si>
  <si>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</si>
  <si>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</si>
  <si>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00087587-00087615</t>
  </si>
  <si>
    <t>1615</t>
  </si>
  <si>
    <t>00361776-00361952</t>
  </si>
  <si>
    <t>1616</t>
  </si>
  <si>
    <t>1626</t>
  </si>
  <si>
    <t>00361953-00362088</t>
  </si>
  <si>
    <t>1617</t>
  </si>
  <si>
    <t>00362089-00362254</t>
  </si>
  <si>
    <t>1618</t>
  </si>
  <si>
    <t>00362255-00362389</t>
  </si>
  <si>
    <t>1619</t>
  </si>
  <si>
    <t>00362390-00362488</t>
  </si>
  <si>
    <t>1620</t>
  </si>
  <si>
    <t>00362489-00362597</t>
  </si>
  <si>
    <t>1621</t>
  </si>
  <si>
    <t>00362598-00362688</t>
  </si>
  <si>
    <t>00362689-00362790</t>
  </si>
  <si>
    <t>1623</t>
  </si>
  <si>
    <t>00362791-00362906</t>
  </si>
  <si>
    <t>1624</t>
  </si>
  <si>
    <t>00362907-00363030</t>
  </si>
  <si>
    <t>1625</t>
  </si>
  <si>
    <t>00363031-00363108</t>
  </si>
  <si>
    <t>00363109-00363205</t>
  </si>
  <si>
    <t>1627</t>
  </si>
  <si>
    <t>00363206-00363310</t>
  </si>
  <si>
    <t>LIBRO DE VENTAS DESDE 01-07-21 HASTA 15-07-21</t>
  </si>
  <si>
    <t>1715</t>
  </si>
  <si>
    <t>0591-0592</t>
  </si>
  <si>
    <t>0119</t>
  </si>
  <si>
    <t>1247</t>
  </si>
  <si>
    <t>00222076</t>
  </si>
  <si>
    <t>00222077-00222164</t>
  </si>
  <si>
    <t>1475</t>
  </si>
  <si>
    <t>00325430-00325577</t>
  </si>
  <si>
    <t>1133</t>
  </si>
  <si>
    <t>1628</t>
  </si>
  <si>
    <t>1629</t>
  </si>
  <si>
    <t>00363311-00363432</t>
  </si>
  <si>
    <t>00363433-00363594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</si>
</sst>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0" fillId="0" borderId="0" xfId="0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 2" xfId="1" xr:uid="{8FE58C3D-CAD3-4F31-BC2D-E2E69A1A98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5D74-17CE-4CBC-B634-2FBE27D64764}">
  <dimension ref="A2:AP304"/>
  <sheetViews>
    <sheetView tabSelected="1" topLeftCell="K37" workbookViewId="0">
      <selection activeCell="P304" sqref="P30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5.4257812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4.2851562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42578125" style="3" bestFit="1" customWidth="1"/>
  </cols>
  <sheetData>
    <row r="2" spans="1:42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9" t="s">
        <v>914</v>
      </c>
      <c r="B4" s="39"/>
      <c r="C4" s="39"/>
      <c r="D4" s="39"/>
      <c r="E4" s="39"/>
      <c r="F4" s="39"/>
      <c r="G4" s="39"/>
      <c r="H4" s="39"/>
      <c r="I4" s="3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66</v>
      </c>
      <c r="E8" s="16" t="s">
        <v>67</v>
      </c>
      <c r="F8" s="16" t="s">
        <v>759</v>
      </c>
      <c r="G8" s="16" t="s">
        <v>49</v>
      </c>
      <c r="H8" s="16" t="s">
        <v>68</v>
      </c>
      <c r="I8" s="18" t="s">
        <v>48</v>
      </c>
      <c r="J8" s="18" t="s">
        <v>48</v>
      </c>
      <c r="K8" s="18" t="s">
        <v>48</v>
      </c>
      <c r="L8" s="18" t="s">
        <v>48</v>
      </c>
      <c r="M8" s="18">
        <v>0</v>
      </c>
      <c r="N8" s="16" t="s">
        <v>48</v>
      </c>
      <c r="O8" s="16" t="s">
        <v>69</v>
      </c>
      <c r="P8" s="16" t="s">
        <v>48</v>
      </c>
      <c r="Q8" s="18">
        <f>SUM(S8:AP8)</f>
        <v>64686088.880000003</v>
      </c>
      <c r="R8" s="18">
        <v>0</v>
      </c>
      <c r="S8" s="18">
        <v>53246670</v>
      </c>
      <c r="T8" s="18">
        <v>0</v>
      </c>
      <c r="U8" s="16" t="s">
        <v>50</v>
      </c>
      <c r="V8" s="18">
        <v>0</v>
      </c>
      <c r="W8" s="18">
        <v>9861568</v>
      </c>
      <c r="X8" s="16" t="s">
        <v>50</v>
      </c>
      <c r="Y8" s="18">
        <v>1577850.8799999999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48</v>
      </c>
      <c r="AN8" s="16" t="s">
        <v>48</v>
      </c>
      <c r="AO8" s="17" t="s">
        <v>48</v>
      </c>
      <c r="AP8" s="16" t="s">
        <v>48</v>
      </c>
    </row>
    <row r="9" spans="1:42" s="19" customFormat="1" x14ac:dyDescent="0.25">
      <c r="A9" s="33" t="s">
        <v>51</v>
      </c>
      <c r="B9" s="17" t="s">
        <v>46</v>
      </c>
      <c r="C9" s="16" t="s">
        <v>47</v>
      </c>
      <c r="D9" s="16" t="s">
        <v>66</v>
      </c>
      <c r="E9" s="16" t="s">
        <v>67</v>
      </c>
      <c r="F9" s="16" t="s">
        <v>759</v>
      </c>
      <c r="G9" s="16" t="s">
        <v>49</v>
      </c>
      <c r="H9" s="16" t="s">
        <v>71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72</v>
      </c>
      <c r="P9" s="16" t="s">
        <v>73</v>
      </c>
      <c r="Q9" s="35">
        <f t="shared" ref="Q9:Q72" si="0">SUM(S9:AP9)</f>
        <v>18150000</v>
      </c>
      <c r="R9" s="18">
        <v>0</v>
      </c>
      <c r="S9" s="18">
        <v>18150000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33" t="s">
        <v>52</v>
      </c>
      <c r="B10" s="17" t="s">
        <v>46</v>
      </c>
      <c r="C10" s="16" t="s">
        <v>47</v>
      </c>
      <c r="D10" s="16" t="s">
        <v>66</v>
      </c>
      <c r="E10" s="16" t="s">
        <v>67</v>
      </c>
      <c r="F10" s="16" t="s">
        <v>759</v>
      </c>
      <c r="G10" s="16" t="s">
        <v>49</v>
      </c>
      <c r="H10" s="16" t="s">
        <v>75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69</v>
      </c>
      <c r="P10" s="16" t="s">
        <v>48</v>
      </c>
      <c r="Q10" s="35">
        <f t="shared" si="0"/>
        <v>1551663495.3999999</v>
      </c>
      <c r="R10" s="18">
        <v>0</v>
      </c>
      <c r="S10" s="18">
        <v>1311461767.5999999</v>
      </c>
      <c r="T10" s="18">
        <v>0</v>
      </c>
      <c r="U10" s="16" t="s">
        <v>50</v>
      </c>
      <c r="V10" s="18">
        <v>0</v>
      </c>
      <c r="W10" s="18">
        <v>207070455</v>
      </c>
      <c r="X10" s="16" t="s">
        <v>50</v>
      </c>
      <c r="Y10" s="18">
        <v>33131272.79999999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33" t="s">
        <v>53</v>
      </c>
      <c r="B11" s="17" t="s">
        <v>46</v>
      </c>
      <c r="C11" s="16" t="s">
        <v>47</v>
      </c>
      <c r="D11" s="16" t="s">
        <v>66</v>
      </c>
      <c r="E11" s="16" t="s">
        <v>67</v>
      </c>
      <c r="F11" s="16" t="s">
        <v>759</v>
      </c>
      <c r="G11" s="16" t="s">
        <v>49</v>
      </c>
      <c r="H11" s="16" t="s">
        <v>77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78</v>
      </c>
      <c r="P11" s="16" t="s">
        <v>79</v>
      </c>
      <c r="Q11" s="35">
        <f t="shared" si="0"/>
        <v>17635800</v>
      </c>
      <c r="R11" s="18">
        <v>0</v>
      </c>
      <c r="S11" s="18">
        <v>17635800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33" t="s">
        <v>55</v>
      </c>
      <c r="B12" s="17" t="s">
        <v>46</v>
      </c>
      <c r="C12" s="16" t="s">
        <v>47</v>
      </c>
      <c r="D12" s="16" t="s">
        <v>66</v>
      </c>
      <c r="E12" s="16" t="s">
        <v>67</v>
      </c>
      <c r="F12" s="16" t="s">
        <v>759</v>
      </c>
      <c r="G12" s="16" t="s">
        <v>49</v>
      </c>
      <c r="H12" s="16" t="s">
        <v>81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69</v>
      </c>
      <c r="P12" s="16" t="s">
        <v>48</v>
      </c>
      <c r="Q12" s="35">
        <f t="shared" si="0"/>
        <v>1282473717.7619998</v>
      </c>
      <c r="R12" s="18">
        <v>0</v>
      </c>
      <c r="S12" s="18">
        <v>941524696.90999985</v>
      </c>
      <c r="T12" s="18">
        <v>0</v>
      </c>
      <c r="U12" s="16" t="s">
        <v>50</v>
      </c>
      <c r="V12" s="18">
        <v>0</v>
      </c>
      <c r="W12" s="18">
        <v>293921569.69999999</v>
      </c>
      <c r="X12" s="16" t="s">
        <v>54</v>
      </c>
      <c r="Y12" s="18">
        <v>47027451.151999988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33" t="s">
        <v>56</v>
      </c>
      <c r="B13" s="17" t="s">
        <v>46</v>
      </c>
      <c r="C13" s="16" t="s">
        <v>47</v>
      </c>
      <c r="D13" s="16" t="s">
        <v>83</v>
      </c>
      <c r="E13" s="16" t="s">
        <v>84</v>
      </c>
      <c r="F13" s="16" t="s">
        <v>770</v>
      </c>
      <c r="G13" s="16" t="s">
        <v>49</v>
      </c>
      <c r="H13" s="16" t="s">
        <v>85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69</v>
      </c>
      <c r="P13" s="16" t="s">
        <v>48</v>
      </c>
      <c r="Q13" s="35">
        <f t="shared" si="0"/>
        <v>602306284.04999995</v>
      </c>
      <c r="R13" s="18">
        <v>0</v>
      </c>
      <c r="S13" s="18">
        <v>420719559.25</v>
      </c>
      <c r="T13" s="18">
        <v>0</v>
      </c>
      <c r="U13" s="16" t="s">
        <v>50</v>
      </c>
      <c r="V13" s="18">
        <v>0</v>
      </c>
      <c r="W13" s="18">
        <v>156540280</v>
      </c>
      <c r="X13" s="16" t="s">
        <v>50</v>
      </c>
      <c r="Y13" s="18">
        <v>25046444.800000001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19" customFormat="1" x14ac:dyDescent="0.25">
      <c r="A14" s="33" t="s">
        <v>57</v>
      </c>
      <c r="B14" s="17" t="s">
        <v>46</v>
      </c>
      <c r="C14" s="16" t="s">
        <v>47</v>
      </c>
      <c r="D14" s="16" t="s">
        <v>83</v>
      </c>
      <c r="E14" s="16" t="s">
        <v>84</v>
      </c>
      <c r="F14" s="16" t="s">
        <v>770</v>
      </c>
      <c r="G14" s="16" t="s">
        <v>49</v>
      </c>
      <c r="H14" s="16" t="s">
        <v>87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88</v>
      </c>
      <c r="P14" s="16" t="s">
        <v>89</v>
      </c>
      <c r="Q14" s="35">
        <f t="shared" si="0"/>
        <v>17096648.399999999</v>
      </c>
      <c r="R14" s="18">
        <v>0</v>
      </c>
      <c r="S14" s="18">
        <v>8523970</v>
      </c>
      <c r="T14" s="18">
        <v>7390240</v>
      </c>
      <c r="U14" s="16" t="s">
        <v>54</v>
      </c>
      <c r="V14" s="18">
        <v>1182438.3999999999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33" t="s">
        <v>58</v>
      </c>
      <c r="B15" s="17" t="s">
        <v>46</v>
      </c>
      <c r="C15" s="16" t="s">
        <v>47</v>
      </c>
      <c r="D15" s="16" t="s">
        <v>83</v>
      </c>
      <c r="E15" s="16" t="s">
        <v>84</v>
      </c>
      <c r="F15" s="16" t="s">
        <v>770</v>
      </c>
      <c r="G15" s="16" t="s">
        <v>49</v>
      </c>
      <c r="H15" s="16" t="s">
        <v>91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69</v>
      </c>
      <c r="P15" s="16" t="s">
        <v>48</v>
      </c>
      <c r="Q15" s="35">
        <f t="shared" si="0"/>
        <v>391005390.74999994</v>
      </c>
      <c r="R15" s="18">
        <v>0</v>
      </c>
      <c r="S15" s="18">
        <v>276791686.34999996</v>
      </c>
      <c r="T15" s="18">
        <v>0</v>
      </c>
      <c r="U15" s="16" t="s">
        <v>50</v>
      </c>
      <c r="V15" s="18">
        <v>0</v>
      </c>
      <c r="W15" s="18">
        <v>98460090</v>
      </c>
      <c r="X15" s="16" t="s">
        <v>54</v>
      </c>
      <c r="Y15" s="18">
        <v>15753614.4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33" t="s">
        <v>59</v>
      </c>
      <c r="B16" s="17" t="s">
        <v>46</v>
      </c>
      <c r="C16" s="16" t="s">
        <v>47</v>
      </c>
      <c r="D16" s="16" t="s">
        <v>83</v>
      </c>
      <c r="E16" s="16" t="s">
        <v>84</v>
      </c>
      <c r="F16" s="16" t="s">
        <v>770</v>
      </c>
      <c r="G16" s="16" t="s">
        <v>49</v>
      </c>
      <c r="H16" s="16" t="s">
        <v>93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69</v>
      </c>
      <c r="P16" s="16" t="s">
        <v>48</v>
      </c>
      <c r="Q16" s="35">
        <f t="shared" si="0"/>
        <v>2213476817.2219996</v>
      </c>
      <c r="R16" s="18">
        <v>0</v>
      </c>
      <c r="S16" s="18">
        <v>1389968158.29</v>
      </c>
      <c r="T16" s="18">
        <v>0</v>
      </c>
      <c r="U16" s="16" t="s">
        <v>50</v>
      </c>
      <c r="V16" s="18">
        <v>0</v>
      </c>
      <c r="W16" s="18">
        <v>709921257.69999993</v>
      </c>
      <c r="X16" s="16" t="s">
        <v>54</v>
      </c>
      <c r="Y16" s="18">
        <v>113587401.23199999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33" t="s">
        <v>60</v>
      </c>
      <c r="B17" s="17" t="s">
        <v>46</v>
      </c>
      <c r="C17" s="16" t="s">
        <v>47</v>
      </c>
      <c r="D17" s="16" t="s">
        <v>83</v>
      </c>
      <c r="E17" s="16" t="s">
        <v>84</v>
      </c>
      <c r="F17" s="16" t="s">
        <v>770</v>
      </c>
      <c r="G17" s="16" t="s">
        <v>95</v>
      </c>
      <c r="H17" s="16" t="s">
        <v>48</v>
      </c>
      <c r="I17" s="18" t="s">
        <v>96</v>
      </c>
      <c r="J17" s="18" t="s">
        <v>48</v>
      </c>
      <c r="K17" s="18" t="s">
        <v>97</v>
      </c>
      <c r="L17" s="18" t="s">
        <v>46</v>
      </c>
      <c r="M17" s="18">
        <v>11370456</v>
      </c>
      <c r="N17" s="16" t="s">
        <v>98</v>
      </c>
      <c r="O17" s="16" t="s">
        <v>99</v>
      </c>
      <c r="P17" s="16" t="s">
        <v>100</v>
      </c>
      <c r="Q17" s="35">
        <f t="shared" si="0"/>
        <v>-6050000</v>
      </c>
      <c r="R17" s="18">
        <v>0</v>
      </c>
      <c r="S17" s="18">
        <v>-6050000</v>
      </c>
      <c r="T17" s="18">
        <v>0</v>
      </c>
      <c r="U17" s="16" t="s">
        <v>50</v>
      </c>
      <c r="V17" s="18">
        <v>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33" t="s">
        <v>61</v>
      </c>
      <c r="B18" s="17" t="s">
        <v>46</v>
      </c>
      <c r="C18" s="16" t="s">
        <v>47</v>
      </c>
      <c r="D18" s="16" t="s">
        <v>102</v>
      </c>
      <c r="E18" s="16" t="s">
        <v>103</v>
      </c>
      <c r="F18" s="16" t="s">
        <v>787</v>
      </c>
      <c r="G18" s="16" t="s">
        <v>49</v>
      </c>
      <c r="H18" s="16" t="s">
        <v>104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69</v>
      </c>
      <c r="P18" s="16" t="s">
        <v>48</v>
      </c>
      <c r="Q18" s="35">
        <f t="shared" si="0"/>
        <v>488939874.66600007</v>
      </c>
      <c r="R18" s="18">
        <v>0</v>
      </c>
      <c r="S18" s="18">
        <v>292009022.10000002</v>
      </c>
      <c r="T18" s="18">
        <v>0</v>
      </c>
      <c r="U18" s="16" t="s">
        <v>50</v>
      </c>
      <c r="V18" s="18">
        <v>0</v>
      </c>
      <c r="W18" s="18">
        <v>169767976.34999999</v>
      </c>
      <c r="X18" s="16" t="s">
        <v>50</v>
      </c>
      <c r="Y18" s="18">
        <v>27162876.216000002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s="19" customFormat="1" x14ac:dyDescent="0.25">
      <c r="A19" s="33" t="s">
        <v>62</v>
      </c>
      <c r="B19" s="17" t="s">
        <v>46</v>
      </c>
      <c r="C19" s="16" t="s">
        <v>47</v>
      </c>
      <c r="D19" s="16" t="s">
        <v>102</v>
      </c>
      <c r="E19" s="16" t="s">
        <v>103</v>
      </c>
      <c r="F19" s="16" t="s">
        <v>787</v>
      </c>
      <c r="G19" s="16" t="s">
        <v>49</v>
      </c>
      <c r="H19" s="16" t="s">
        <v>106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107</v>
      </c>
      <c r="P19" s="16" t="s">
        <v>108</v>
      </c>
      <c r="Q19" s="35">
        <f t="shared" si="0"/>
        <v>15692567.4</v>
      </c>
      <c r="R19" s="18">
        <v>0</v>
      </c>
      <c r="S19" s="18">
        <v>2979675</v>
      </c>
      <c r="T19" s="18">
        <v>10959390</v>
      </c>
      <c r="U19" s="16" t="s">
        <v>54</v>
      </c>
      <c r="V19" s="18">
        <v>1753502.4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s="19" customFormat="1" x14ac:dyDescent="0.25">
      <c r="A20" s="33" t="s">
        <v>63</v>
      </c>
      <c r="B20" s="17" t="s">
        <v>46</v>
      </c>
      <c r="C20" s="16" t="s">
        <v>47</v>
      </c>
      <c r="D20" s="16" t="s">
        <v>102</v>
      </c>
      <c r="E20" s="16" t="s">
        <v>103</v>
      </c>
      <c r="F20" s="16" t="s">
        <v>787</v>
      </c>
      <c r="G20" s="16" t="s">
        <v>49</v>
      </c>
      <c r="H20" s="16" t="s">
        <v>110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69</v>
      </c>
      <c r="P20" s="16" t="s">
        <v>48</v>
      </c>
      <c r="Q20" s="35">
        <f t="shared" si="0"/>
        <v>613405688.86000001</v>
      </c>
      <c r="R20" s="18">
        <v>0</v>
      </c>
      <c r="S20" s="18">
        <v>458591378.64999998</v>
      </c>
      <c r="T20" s="18">
        <v>0</v>
      </c>
      <c r="U20" s="16" t="s">
        <v>50</v>
      </c>
      <c r="V20" s="18">
        <v>0</v>
      </c>
      <c r="W20" s="18">
        <v>133460612.25</v>
      </c>
      <c r="X20" s="16" t="s">
        <v>50</v>
      </c>
      <c r="Y20" s="18">
        <v>21353697.960000001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33" t="s">
        <v>64</v>
      </c>
      <c r="B21" s="17" t="s">
        <v>46</v>
      </c>
      <c r="C21" s="16" t="s">
        <v>47</v>
      </c>
      <c r="D21" s="16" t="s">
        <v>112</v>
      </c>
      <c r="E21" s="16" t="s">
        <v>113</v>
      </c>
      <c r="F21" s="16" t="s">
        <v>804</v>
      </c>
      <c r="G21" s="16" t="s">
        <v>49</v>
      </c>
      <c r="H21" s="16" t="s">
        <v>114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69</v>
      </c>
      <c r="P21" s="16" t="s">
        <v>48</v>
      </c>
      <c r="Q21" s="35">
        <f t="shared" si="0"/>
        <v>1539398353.4580002</v>
      </c>
      <c r="R21" s="18">
        <v>0</v>
      </c>
      <c r="S21" s="18">
        <v>1092192726.1000001</v>
      </c>
      <c r="T21" s="18">
        <v>0</v>
      </c>
      <c r="U21" s="16" t="s">
        <v>50</v>
      </c>
      <c r="V21" s="18">
        <v>0</v>
      </c>
      <c r="W21" s="18">
        <v>385522092.54999995</v>
      </c>
      <c r="X21" s="16" t="s">
        <v>54</v>
      </c>
      <c r="Y21" s="18">
        <v>61683534.807999998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20" customFormat="1" x14ac:dyDescent="0.25">
      <c r="A22" s="33" t="s">
        <v>65</v>
      </c>
      <c r="B22" s="36">
        <v>44378</v>
      </c>
      <c r="C22" s="33" t="s">
        <v>47</v>
      </c>
      <c r="D22" s="33" t="s">
        <v>205</v>
      </c>
      <c r="E22" s="33" t="s">
        <v>206</v>
      </c>
      <c r="F22" s="33" t="s">
        <v>806</v>
      </c>
      <c r="G22" s="33"/>
      <c r="H22" s="25" t="s">
        <v>807</v>
      </c>
      <c r="I22" s="35"/>
      <c r="J22" s="35"/>
      <c r="K22" s="35"/>
      <c r="L22" s="35"/>
      <c r="M22" s="35">
        <v>0</v>
      </c>
      <c r="N22" s="33"/>
      <c r="O22" s="33" t="s">
        <v>802</v>
      </c>
      <c r="P22" s="33"/>
      <c r="Q22" s="35">
        <f t="shared" si="0"/>
        <v>0</v>
      </c>
      <c r="R22" s="35"/>
      <c r="S22" s="35">
        <v>0</v>
      </c>
      <c r="T22" s="35">
        <v>0</v>
      </c>
      <c r="U22" s="33" t="s">
        <v>50</v>
      </c>
      <c r="V22" s="35">
        <v>0</v>
      </c>
      <c r="W22" s="35">
        <v>0</v>
      </c>
      <c r="X22" s="33" t="s">
        <v>50</v>
      </c>
      <c r="Y22" s="35">
        <v>0</v>
      </c>
      <c r="Z22" s="35">
        <v>0</v>
      </c>
      <c r="AA22" s="33" t="s">
        <v>50</v>
      </c>
      <c r="AB22" s="35">
        <v>0</v>
      </c>
      <c r="AC22" s="35">
        <v>0</v>
      </c>
      <c r="AD22" s="33" t="s">
        <v>50</v>
      </c>
      <c r="AE22" s="35">
        <v>0</v>
      </c>
      <c r="AF22" s="33">
        <v>0</v>
      </c>
      <c r="AG22" s="33" t="s">
        <v>50</v>
      </c>
      <c r="AH22" s="35">
        <v>0</v>
      </c>
      <c r="AI22" s="35">
        <v>0</v>
      </c>
      <c r="AJ22" s="33" t="s">
        <v>50</v>
      </c>
      <c r="AK22" s="35">
        <v>0</v>
      </c>
      <c r="AL22" s="35">
        <v>0</v>
      </c>
      <c r="AM22" s="34" t="s">
        <v>48</v>
      </c>
      <c r="AN22" s="33" t="s">
        <v>48</v>
      </c>
      <c r="AO22" s="34" t="s">
        <v>48</v>
      </c>
      <c r="AP22" s="33" t="s">
        <v>48</v>
      </c>
    </row>
    <row r="23" spans="1:42" s="20" customFormat="1" x14ac:dyDescent="0.25">
      <c r="A23" s="33" t="s">
        <v>54</v>
      </c>
      <c r="B23" s="36">
        <v>44378</v>
      </c>
      <c r="C23" s="30" t="s">
        <v>47</v>
      </c>
      <c r="D23" s="30" t="s">
        <v>219</v>
      </c>
      <c r="E23" s="30" t="s">
        <v>220</v>
      </c>
      <c r="F23" s="33" t="s">
        <v>834</v>
      </c>
      <c r="G23" s="33" t="s">
        <v>49</v>
      </c>
      <c r="H23" s="25" t="s">
        <v>835</v>
      </c>
      <c r="I23" s="35"/>
      <c r="J23" s="35"/>
      <c r="K23" s="35"/>
      <c r="L23" s="35"/>
      <c r="M23" s="35"/>
      <c r="N23" s="33"/>
      <c r="O23" s="33" t="s">
        <v>802</v>
      </c>
      <c r="P23" s="33"/>
      <c r="Q23" s="35">
        <f t="shared" si="0"/>
        <v>0</v>
      </c>
      <c r="R23" s="35"/>
      <c r="S23" s="32">
        <v>0</v>
      </c>
      <c r="T23" s="32">
        <v>0</v>
      </c>
      <c r="U23" s="30" t="s">
        <v>50</v>
      </c>
      <c r="V23" s="32">
        <v>0</v>
      </c>
      <c r="W23" s="32">
        <v>0</v>
      </c>
      <c r="X23" s="30" t="s">
        <v>50</v>
      </c>
      <c r="Y23" s="32">
        <v>0</v>
      </c>
      <c r="Z23" s="32">
        <v>0</v>
      </c>
      <c r="AA23" s="30" t="s">
        <v>50</v>
      </c>
      <c r="AB23" s="32">
        <v>0</v>
      </c>
      <c r="AC23" s="32">
        <v>0</v>
      </c>
      <c r="AD23" s="30" t="s">
        <v>50</v>
      </c>
      <c r="AE23" s="32">
        <v>0</v>
      </c>
      <c r="AF23" s="30">
        <v>0</v>
      </c>
      <c r="AG23" s="30" t="s">
        <v>50</v>
      </c>
      <c r="AH23" s="32">
        <v>0</v>
      </c>
      <c r="AI23" s="32">
        <v>0</v>
      </c>
      <c r="AJ23" s="30" t="s">
        <v>50</v>
      </c>
      <c r="AK23" s="32">
        <v>0</v>
      </c>
      <c r="AL23" s="32">
        <v>0</v>
      </c>
      <c r="AM23" s="31" t="s">
        <v>48</v>
      </c>
      <c r="AN23" s="30" t="s">
        <v>48</v>
      </c>
      <c r="AO23" s="31" t="s">
        <v>48</v>
      </c>
      <c r="AP23" s="30" t="s">
        <v>48</v>
      </c>
    </row>
    <row r="24" spans="1:42" s="20" customFormat="1" x14ac:dyDescent="0.25">
      <c r="A24" s="33" t="s">
        <v>70</v>
      </c>
      <c r="B24" s="31" t="s">
        <v>46</v>
      </c>
      <c r="C24" s="22" t="s">
        <v>47</v>
      </c>
      <c r="D24" s="22" t="s">
        <v>116</v>
      </c>
      <c r="E24" s="22" t="s">
        <v>843</v>
      </c>
      <c r="F24" s="22" t="s">
        <v>844</v>
      </c>
      <c r="G24" s="22" t="s">
        <v>49</v>
      </c>
      <c r="H24" s="33" t="s">
        <v>845</v>
      </c>
      <c r="I24" s="24" t="s">
        <v>48</v>
      </c>
      <c r="J24" s="24" t="s">
        <v>48</v>
      </c>
      <c r="K24" s="24" t="s">
        <v>48</v>
      </c>
      <c r="L24" s="24" t="s">
        <v>48</v>
      </c>
      <c r="M24" s="24">
        <v>0</v>
      </c>
      <c r="N24" s="22" t="s">
        <v>48</v>
      </c>
      <c r="O24" s="22" t="s">
        <v>802</v>
      </c>
      <c r="P24" s="22"/>
      <c r="Q24" s="35">
        <f t="shared" si="0"/>
        <v>0</v>
      </c>
      <c r="R24" s="24">
        <v>0</v>
      </c>
      <c r="S24" s="24">
        <v>0</v>
      </c>
      <c r="T24" s="24">
        <v>0</v>
      </c>
      <c r="U24" s="22" t="s">
        <v>50</v>
      </c>
      <c r="V24" s="24">
        <v>0</v>
      </c>
      <c r="W24" s="24">
        <v>0</v>
      </c>
      <c r="X24" s="22" t="s">
        <v>846</v>
      </c>
      <c r="Y24" s="24">
        <v>0</v>
      </c>
      <c r="Z24" s="24">
        <v>0</v>
      </c>
      <c r="AA24" s="22" t="s">
        <v>50</v>
      </c>
      <c r="AB24" s="24">
        <v>0</v>
      </c>
      <c r="AC24" s="24">
        <v>0</v>
      </c>
      <c r="AD24" s="22" t="s">
        <v>50</v>
      </c>
      <c r="AE24" s="24">
        <v>0</v>
      </c>
      <c r="AF24" s="22">
        <v>0</v>
      </c>
      <c r="AG24" s="22" t="s">
        <v>50</v>
      </c>
      <c r="AH24" s="24">
        <v>0</v>
      </c>
      <c r="AI24" s="24">
        <v>0</v>
      </c>
      <c r="AJ24" s="22" t="s">
        <v>50</v>
      </c>
      <c r="AK24" s="24">
        <v>0</v>
      </c>
      <c r="AL24" s="24">
        <v>0</v>
      </c>
      <c r="AM24" s="23" t="s">
        <v>48</v>
      </c>
      <c r="AN24" s="22" t="s">
        <v>48</v>
      </c>
      <c r="AO24" s="23" t="s">
        <v>48</v>
      </c>
      <c r="AP24" s="22" t="s">
        <v>48</v>
      </c>
    </row>
    <row r="25" spans="1:42" s="20" customFormat="1" x14ac:dyDescent="0.25">
      <c r="A25" s="33" t="s">
        <v>74</v>
      </c>
      <c r="B25" s="34" t="s">
        <v>46</v>
      </c>
      <c r="C25" s="33" t="s">
        <v>47</v>
      </c>
      <c r="D25" s="33" t="s">
        <v>118</v>
      </c>
      <c r="E25" s="33" t="s">
        <v>119</v>
      </c>
      <c r="F25" s="33" t="s">
        <v>874</v>
      </c>
      <c r="G25" s="33" t="s">
        <v>49</v>
      </c>
      <c r="H25" s="25" t="s">
        <v>120</v>
      </c>
      <c r="I25" s="35" t="s">
        <v>48</v>
      </c>
      <c r="J25" s="35" t="s">
        <v>48</v>
      </c>
      <c r="K25" s="35" t="s">
        <v>48</v>
      </c>
      <c r="L25" s="35" t="s">
        <v>48</v>
      </c>
      <c r="M25" s="35">
        <v>0</v>
      </c>
      <c r="N25" s="33" t="s">
        <v>48</v>
      </c>
      <c r="O25" s="33" t="s">
        <v>121</v>
      </c>
      <c r="P25" s="33" t="s">
        <v>122</v>
      </c>
      <c r="Q25" s="35">
        <f t="shared" si="0"/>
        <v>3518976</v>
      </c>
      <c r="R25" s="35">
        <v>0</v>
      </c>
      <c r="S25" s="35">
        <v>0</v>
      </c>
      <c r="T25" s="35">
        <v>0</v>
      </c>
      <c r="U25" s="33" t="s">
        <v>50</v>
      </c>
      <c r="V25" s="35">
        <v>0</v>
      </c>
      <c r="W25" s="35">
        <v>3033600</v>
      </c>
      <c r="X25" s="33" t="s">
        <v>54</v>
      </c>
      <c r="Y25" s="35">
        <v>485376</v>
      </c>
      <c r="Z25" s="35">
        <v>0</v>
      </c>
      <c r="AA25" s="33" t="s">
        <v>50</v>
      </c>
      <c r="AB25" s="35">
        <v>0</v>
      </c>
      <c r="AC25" s="35">
        <v>0</v>
      </c>
      <c r="AD25" s="33" t="s">
        <v>50</v>
      </c>
      <c r="AE25" s="35">
        <v>0</v>
      </c>
      <c r="AF25" s="33">
        <v>0</v>
      </c>
      <c r="AG25" s="33" t="s">
        <v>50</v>
      </c>
      <c r="AH25" s="35">
        <v>0</v>
      </c>
      <c r="AI25" s="35">
        <v>0</v>
      </c>
      <c r="AJ25" s="33" t="s">
        <v>50</v>
      </c>
      <c r="AK25" s="35">
        <v>0</v>
      </c>
      <c r="AL25" s="35">
        <v>0</v>
      </c>
      <c r="AM25" s="34" t="s">
        <v>48</v>
      </c>
      <c r="AN25" s="33" t="s">
        <v>48</v>
      </c>
      <c r="AO25" s="34" t="s">
        <v>48</v>
      </c>
      <c r="AP25" s="33" t="s">
        <v>48</v>
      </c>
    </row>
    <row r="26" spans="1:42" s="20" customFormat="1" x14ac:dyDescent="0.25">
      <c r="A26" s="33" t="s">
        <v>76</v>
      </c>
      <c r="B26" s="34" t="s">
        <v>46</v>
      </c>
      <c r="C26" s="33" t="s">
        <v>47</v>
      </c>
      <c r="D26" s="33" t="s">
        <v>118</v>
      </c>
      <c r="E26" s="33" t="s">
        <v>119</v>
      </c>
      <c r="F26" s="33" t="s">
        <v>874</v>
      </c>
      <c r="G26" s="33" t="s">
        <v>49</v>
      </c>
      <c r="H26" s="25" t="s">
        <v>124</v>
      </c>
      <c r="I26" s="35" t="s">
        <v>48</v>
      </c>
      <c r="J26" s="35" t="s">
        <v>48</v>
      </c>
      <c r="K26" s="35" t="s">
        <v>48</v>
      </c>
      <c r="L26" s="35" t="s">
        <v>48</v>
      </c>
      <c r="M26" s="35">
        <v>0</v>
      </c>
      <c r="N26" s="33" t="s">
        <v>48</v>
      </c>
      <c r="O26" s="33" t="s">
        <v>125</v>
      </c>
      <c r="P26" s="33" t="s">
        <v>126</v>
      </c>
      <c r="Q26" s="35">
        <f t="shared" si="0"/>
        <v>10678380</v>
      </c>
      <c r="R26" s="35">
        <v>0</v>
      </c>
      <c r="S26" s="35">
        <v>3934140</v>
      </c>
      <c r="T26" s="35">
        <v>5814000</v>
      </c>
      <c r="U26" s="33" t="s">
        <v>54</v>
      </c>
      <c r="V26" s="35">
        <v>930240</v>
      </c>
      <c r="W26" s="35">
        <v>0</v>
      </c>
      <c r="X26" s="33" t="s">
        <v>50</v>
      </c>
      <c r="Y26" s="35">
        <v>0</v>
      </c>
      <c r="Z26" s="35">
        <v>0</v>
      </c>
      <c r="AA26" s="33" t="s">
        <v>50</v>
      </c>
      <c r="AB26" s="35">
        <v>0</v>
      </c>
      <c r="AC26" s="35">
        <v>0</v>
      </c>
      <c r="AD26" s="33" t="s">
        <v>50</v>
      </c>
      <c r="AE26" s="35">
        <v>0</v>
      </c>
      <c r="AF26" s="33">
        <v>0</v>
      </c>
      <c r="AG26" s="33" t="s">
        <v>50</v>
      </c>
      <c r="AH26" s="35">
        <v>0</v>
      </c>
      <c r="AI26" s="35">
        <v>0</v>
      </c>
      <c r="AJ26" s="33" t="s">
        <v>50</v>
      </c>
      <c r="AK26" s="35">
        <v>0</v>
      </c>
      <c r="AL26" s="35">
        <v>0</v>
      </c>
      <c r="AM26" s="34" t="s">
        <v>48</v>
      </c>
      <c r="AN26" s="33" t="s">
        <v>48</v>
      </c>
      <c r="AO26" s="34" t="s">
        <v>48</v>
      </c>
      <c r="AP26" s="33" t="s">
        <v>48</v>
      </c>
    </row>
    <row r="27" spans="1:42" s="20" customFormat="1" x14ac:dyDescent="0.25">
      <c r="A27" s="33" t="s">
        <v>80</v>
      </c>
      <c r="B27" s="34" t="s">
        <v>46</v>
      </c>
      <c r="C27" s="33" t="s">
        <v>47</v>
      </c>
      <c r="D27" s="33" t="s">
        <v>118</v>
      </c>
      <c r="E27" s="33" t="s">
        <v>119</v>
      </c>
      <c r="F27" s="33" t="s">
        <v>874</v>
      </c>
      <c r="G27" s="33" t="s">
        <v>49</v>
      </c>
      <c r="H27" s="25" t="s">
        <v>128</v>
      </c>
      <c r="I27" s="35" t="s">
        <v>48</v>
      </c>
      <c r="J27" s="35" t="s">
        <v>48</v>
      </c>
      <c r="K27" s="35" t="s">
        <v>48</v>
      </c>
      <c r="L27" s="35" t="s">
        <v>48</v>
      </c>
      <c r="M27" s="35">
        <v>0</v>
      </c>
      <c r="N27" s="33" t="s">
        <v>48</v>
      </c>
      <c r="O27" s="33" t="s">
        <v>125</v>
      </c>
      <c r="P27" s="33" t="s">
        <v>126</v>
      </c>
      <c r="Q27" s="35">
        <f t="shared" si="0"/>
        <v>6603735</v>
      </c>
      <c r="R27" s="35">
        <v>0</v>
      </c>
      <c r="S27" s="35">
        <v>0</v>
      </c>
      <c r="T27" s="35">
        <v>5692875</v>
      </c>
      <c r="U27" s="33" t="s">
        <v>54</v>
      </c>
      <c r="V27" s="35">
        <v>910860</v>
      </c>
      <c r="W27" s="35">
        <v>0</v>
      </c>
      <c r="X27" s="33" t="s">
        <v>50</v>
      </c>
      <c r="Y27" s="35">
        <v>0</v>
      </c>
      <c r="Z27" s="35">
        <v>0</v>
      </c>
      <c r="AA27" s="33" t="s">
        <v>50</v>
      </c>
      <c r="AB27" s="35">
        <v>0</v>
      </c>
      <c r="AC27" s="35">
        <v>0</v>
      </c>
      <c r="AD27" s="33" t="s">
        <v>50</v>
      </c>
      <c r="AE27" s="35">
        <v>0</v>
      </c>
      <c r="AF27" s="33">
        <v>0</v>
      </c>
      <c r="AG27" s="33" t="s">
        <v>50</v>
      </c>
      <c r="AH27" s="35">
        <v>0</v>
      </c>
      <c r="AI27" s="35">
        <v>0</v>
      </c>
      <c r="AJ27" s="33" t="s">
        <v>50</v>
      </c>
      <c r="AK27" s="35">
        <v>0</v>
      </c>
      <c r="AL27" s="35">
        <v>0</v>
      </c>
      <c r="AM27" s="34" t="s">
        <v>48</v>
      </c>
      <c r="AN27" s="33" t="s">
        <v>48</v>
      </c>
      <c r="AO27" s="34" t="s">
        <v>48</v>
      </c>
      <c r="AP27" s="33" t="s">
        <v>48</v>
      </c>
    </row>
    <row r="28" spans="1:42" s="20" customFormat="1" x14ac:dyDescent="0.25">
      <c r="A28" s="33" t="s">
        <v>82</v>
      </c>
      <c r="B28" s="34" t="s">
        <v>46</v>
      </c>
      <c r="C28" s="33" t="s">
        <v>47</v>
      </c>
      <c r="D28" s="33" t="s">
        <v>118</v>
      </c>
      <c r="E28" s="33" t="s">
        <v>119</v>
      </c>
      <c r="F28" s="33" t="s">
        <v>874</v>
      </c>
      <c r="G28" s="33" t="s">
        <v>49</v>
      </c>
      <c r="H28" s="25" t="s">
        <v>130</v>
      </c>
      <c r="I28" s="35" t="s">
        <v>48</v>
      </c>
      <c r="J28" s="35" t="s">
        <v>48</v>
      </c>
      <c r="K28" s="35" t="s">
        <v>48</v>
      </c>
      <c r="L28" s="35" t="s">
        <v>48</v>
      </c>
      <c r="M28" s="35">
        <v>0</v>
      </c>
      <c r="N28" s="33" t="s">
        <v>48</v>
      </c>
      <c r="O28" s="33" t="s">
        <v>125</v>
      </c>
      <c r="P28" s="33" t="s">
        <v>126</v>
      </c>
      <c r="Q28" s="35">
        <f t="shared" si="0"/>
        <v>5348880</v>
      </c>
      <c r="R28" s="35">
        <v>0</v>
      </c>
      <c r="S28" s="35">
        <v>5348880</v>
      </c>
      <c r="T28" s="35">
        <v>0</v>
      </c>
      <c r="U28" s="33" t="s">
        <v>50</v>
      </c>
      <c r="V28" s="35">
        <v>0</v>
      </c>
      <c r="W28" s="35">
        <v>0</v>
      </c>
      <c r="X28" s="33" t="s">
        <v>50</v>
      </c>
      <c r="Y28" s="35">
        <v>0</v>
      </c>
      <c r="Z28" s="35">
        <v>0</v>
      </c>
      <c r="AA28" s="33" t="s">
        <v>50</v>
      </c>
      <c r="AB28" s="35">
        <v>0</v>
      </c>
      <c r="AC28" s="35">
        <v>0</v>
      </c>
      <c r="AD28" s="33" t="s">
        <v>50</v>
      </c>
      <c r="AE28" s="35">
        <v>0</v>
      </c>
      <c r="AF28" s="33">
        <v>0</v>
      </c>
      <c r="AG28" s="33" t="s">
        <v>50</v>
      </c>
      <c r="AH28" s="35">
        <v>0</v>
      </c>
      <c r="AI28" s="35">
        <v>0</v>
      </c>
      <c r="AJ28" s="33" t="s">
        <v>50</v>
      </c>
      <c r="AK28" s="35">
        <v>0</v>
      </c>
      <c r="AL28" s="35">
        <v>0</v>
      </c>
      <c r="AM28" s="34" t="s">
        <v>48</v>
      </c>
      <c r="AN28" s="33" t="s">
        <v>48</v>
      </c>
      <c r="AO28" s="34" t="s">
        <v>48</v>
      </c>
      <c r="AP28" s="33" t="s">
        <v>48</v>
      </c>
    </row>
    <row r="29" spans="1:42" s="20" customFormat="1" x14ac:dyDescent="0.25">
      <c r="A29" s="33" t="s">
        <v>86</v>
      </c>
      <c r="B29" s="34" t="s">
        <v>46</v>
      </c>
      <c r="C29" s="33" t="s">
        <v>47</v>
      </c>
      <c r="D29" s="33" t="s">
        <v>118</v>
      </c>
      <c r="E29" s="33" t="s">
        <v>119</v>
      </c>
      <c r="F29" s="33" t="s">
        <v>874</v>
      </c>
      <c r="G29" s="33" t="s">
        <v>49</v>
      </c>
      <c r="H29" s="25" t="s">
        <v>132</v>
      </c>
      <c r="I29" s="35" t="s">
        <v>48</v>
      </c>
      <c r="J29" s="35" t="s">
        <v>48</v>
      </c>
      <c r="K29" s="35" t="s">
        <v>48</v>
      </c>
      <c r="L29" s="35" t="s">
        <v>48</v>
      </c>
      <c r="M29" s="35">
        <v>0</v>
      </c>
      <c r="N29" s="33" t="s">
        <v>48</v>
      </c>
      <c r="O29" s="33" t="s">
        <v>69</v>
      </c>
      <c r="P29" s="33" t="s">
        <v>48</v>
      </c>
      <c r="Q29" s="35">
        <f t="shared" si="0"/>
        <v>143578092.19999999</v>
      </c>
      <c r="R29" s="35">
        <v>0</v>
      </c>
      <c r="S29" s="35">
        <v>81085215</v>
      </c>
      <c r="T29" s="35">
        <v>0</v>
      </c>
      <c r="U29" s="33" t="s">
        <v>50</v>
      </c>
      <c r="V29" s="35">
        <v>0</v>
      </c>
      <c r="W29" s="35">
        <v>53873170</v>
      </c>
      <c r="X29" s="33" t="s">
        <v>54</v>
      </c>
      <c r="Y29" s="35">
        <v>8619707.1999999993</v>
      </c>
      <c r="Z29" s="35">
        <v>0</v>
      </c>
      <c r="AA29" s="33" t="s">
        <v>50</v>
      </c>
      <c r="AB29" s="35">
        <v>0</v>
      </c>
      <c r="AC29" s="35">
        <v>0</v>
      </c>
      <c r="AD29" s="33" t="s">
        <v>50</v>
      </c>
      <c r="AE29" s="35">
        <v>0</v>
      </c>
      <c r="AF29" s="33">
        <v>0</v>
      </c>
      <c r="AG29" s="33" t="s">
        <v>50</v>
      </c>
      <c r="AH29" s="35">
        <v>0</v>
      </c>
      <c r="AI29" s="35">
        <v>0</v>
      </c>
      <c r="AJ29" s="33" t="s">
        <v>50</v>
      </c>
      <c r="AK29" s="35">
        <v>0</v>
      </c>
      <c r="AL29" s="35">
        <v>0</v>
      </c>
      <c r="AM29" s="34" t="s">
        <v>48</v>
      </c>
      <c r="AN29" s="33" t="s">
        <v>48</v>
      </c>
      <c r="AO29" s="34" t="s">
        <v>48</v>
      </c>
      <c r="AP29" s="33" t="s">
        <v>48</v>
      </c>
    </row>
    <row r="30" spans="1:42" s="20" customFormat="1" x14ac:dyDescent="0.25">
      <c r="A30" s="33" t="s">
        <v>90</v>
      </c>
      <c r="B30" s="34" t="s">
        <v>46</v>
      </c>
      <c r="C30" s="33" t="s">
        <v>47</v>
      </c>
      <c r="D30" s="33" t="s">
        <v>118</v>
      </c>
      <c r="E30" s="33" t="s">
        <v>119</v>
      </c>
      <c r="F30" s="33" t="s">
        <v>874</v>
      </c>
      <c r="G30" s="33" t="s">
        <v>49</v>
      </c>
      <c r="H30" s="25" t="s">
        <v>134</v>
      </c>
      <c r="I30" s="35" t="s">
        <v>48</v>
      </c>
      <c r="J30" s="35" t="s">
        <v>48</v>
      </c>
      <c r="K30" s="35" t="s">
        <v>48</v>
      </c>
      <c r="L30" s="35" t="s">
        <v>48</v>
      </c>
      <c r="M30" s="35">
        <v>0</v>
      </c>
      <c r="N30" s="33" t="s">
        <v>48</v>
      </c>
      <c r="O30" s="33" t="s">
        <v>135</v>
      </c>
      <c r="P30" s="33" t="s">
        <v>136</v>
      </c>
      <c r="Q30" s="35">
        <f t="shared" si="0"/>
        <v>14696500</v>
      </c>
      <c r="R30" s="35">
        <v>0</v>
      </c>
      <c r="S30" s="35">
        <v>14696500</v>
      </c>
      <c r="T30" s="35">
        <v>0</v>
      </c>
      <c r="U30" s="33" t="s">
        <v>50</v>
      </c>
      <c r="V30" s="35">
        <v>0</v>
      </c>
      <c r="W30" s="35">
        <v>0</v>
      </c>
      <c r="X30" s="33" t="s">
        <v>50</v>
      </c>
      <c r="Y30" s="35">
        <v>0</v>
      </c>
      <c r="Z30" s="35">
        <v>0</v>
      </c>
      <c r="AA30" s="33" t="s">
        <v>50</v>
      </c>
      <c r="AB30" s="35">
        <v>0</v>
      </c>
      <c r="AC30" s="35">
        <v>0</v>
      </c>
      <c r="AD30" s="33" t="s">
        <v>50</v>
      </c>
      <c r="AE30" s="35">
        <v>0</v>
      </c>
      <c r="AF30" s="33">
        <v>0</v>
      </c>
      <c r="AG30" s="33" t="s">
        <v>50</v>
      </c>
      <c r="AH30" s="35">
        <v>0</v>
      </c>
      <c r="AI30" s="35">
        <v>0</v>
      </c>
      <c r="AJ30" s="33" t="s">
        <v>50</v>
      </c>
      <c r="AK30" s="35">
        <v>0</v>
      </c>
      <c r="AL30" s="35">
        <v>0</v>
      </c>
      <c r="AM30" s="34" t="s">
        <v>48</v>
      </c>
      <c r="AN30" s="33" t="s">
        <v>48</v>
      </c>
      <c r="AO30" s="34" t="s">
        <v>48</v>
      </c>
      <c r="AP30" s="33" t="s">
        <v>48</v>
      </c>
    </row>
    <row r="31" spans="1:42" s="20" customFormat="1" x14ac:dyDescent="0.25">
      <c r="A31" s="33" t="s">
        <v>92</v>
      </c>
      <c r="B31" s="34" t="s">
        <v>46</v>
      </c>
      <c r="C31" s="33" t="s">
        <v>47</v>
      </c>
      <c r="D31" s="33" t="s">
        <v>118</v>
      </c>
      <c r="E31" s="33" t="s">
        <v>119</v>
      </c>
      <c r="F31" s="33" t="s">
        <v>874</v>
      </c>
      <c r="G31" s="33" t="s">
        <v>49</v>
      </c>
      <c r="H31" s="25" t="s">
        <v>138</v>
      </c>
      <c r="I31" s="35" t="s">
        <v>48</v>
      </c>
      <c r="J31" s="35" t="s">
        <v>48</v>
      </c>
      <c r="K31" s="35" t="s">
        <v>48</v>
      </c>
      <c r="L31" s="35" t="s">
        <v>48</v>
      </c>
      <c r="M31" s="35">
        <v>0</v>
      </c>
      <c r="N31" s="33" t="s">
        <v>48</v>
      </c>
      <c r="O31" s="33" t="s">
        <v>69</v>
      </c>
      <c r="P31" s="33" t="s">
        <v>48</v>
      </c>
      <c r="Q31" s="35">
        <f t="shared" si="0"/>
        <v>1366271359.3519995</v>
      </c>
      <c r="R31" s="35">
        <v>0</v>
      </c>
      <c r="S31" s="35">
        <v>977245587.20999956</v>
      </c>
      <c r="T31" s="35">
        <v>0</v>
      </c>
      <c r="U31" s="33" t="s">
        <v>50</v>
      </c>
      <c r="V31" s="35">
        <v>0</v>
      </c>
      <c r="W31" s="35">
        <v>335367044.95000005</v>
      </c>
      <c r="X31" s="33" t="s">
        <v>54</v>
      </c>
      <c r="Y31" s="35">
        <v>53658727.192000002</v>
      </c>
      <c r="Z31" s="35">
        <v>0</v>
      </c>
      <c r="AA31" s="33" t="s">
        <v>50</v>
      </c>
      <c r="AB31" s="35">
        <v>0</v>
      </c>
      <c r="AC31" s="35">
        <v>0</v>
      </c>
      <c r="AD31" s="33" t="s">
        <v>50</v>
      </c>
      <c r="AE31" s="35">
        <v>0</v>
      </c>
      <c r="AF31" s="33">
        <v>0</v>
      </c>
      <c r="AG31" s="33" t="s">
        <v>50</v>
      </c>
      <c r="AH31" s="35">
        <v>0</v>
      </c>
      <c r="AI31" s="35">
        <v>0</v>
      </c>
      <c r="AJ31" s="33" t="s">
        <v>50</v>
      </c>
      <c r="AK31" s="35">
        <v>0</v>
      </c>
      <c r="AL31" s="35">
        <v>0</v>
      </c>
      <c r="AM31" s="34" t="s">
        <v>48</v>
      </c>
      <c r="AN31" s="33" t="s">
        <v>48</v>
      </c>
      <c r="AO31" s="34" t="s">
        <v>48</v>
      </c>
      <c r="AP31" s="33" t="s">
        <v>48</v>
      </c>
    </row>
    <row r="32" spans="1:42" s="20" customFormat="1" x14ac:dyDescent="0.25">
      <c r="A32" s="33" t="s">
        <v>94</v>
      </c>
      <c r="B32" s="34" t="s">
        <v>46</v>
      </c>
      <c r="C32" s="33" t="s">
        <v>47</v>
      </c>
      <c r="D32" s="33" t="s">
        <v>118</v>
      </c>
      <c r="E32" s="33" t="s">
        <v>119</v>
      </c>
      <c r="F32" s="33" t="s">
        <v>874</v>
      </c>
      <c r="G32" s="33" t="s">
        <v>49</v>
      </c>
      <c r="H32" s="25" t="s">
        <v>140</v>
      </c>
      <c r="I32" s="35" t="s">
        <v>48</v>
      </c>
      <c r="J32" s="35" t="s">
        <v>48</v>
      </c>
      <c r="K32" s="35" t="s">
        <v>48</v>
      </c>
      <c r="L32" s="35" t="s">
        <v>48</v>
      </c>
      <c r="M32" s="35">
        <v>0</v>
      </c>
      <c r="N32" s="33" t="s">
        <v>48</v>
      </c>
      <c r="O32" s="33" t="s">
        <v>72</v>
      </c>
      <c r="P32" s="33" t="s">
        <v>73</v>
      </c>
      <c r="Q32" s="35">
        <f t="shared" si="0"/>
        <v>24200000</v>
      </c>
      <c r="R32" s="35">
        <v>0</v>
      </c>
      <c r="S32" s="35">
        <v>24200000</v>
      </c>
      <c r="T32" s="35">
        <v>0</v>
      </c>
      <c r="U32" s="33" t="s">
        <v>50</v>
      </c>
      <c r="V32" s="35">
        <v>0</v>
      </c>
      <c r="W32" s="35">
        <v>0</v>
      </c>
      <c r="X32" s="33" t="s">
        <v>50</v>
      </c>
      <c r="Y32" s="35">
        <v>0</v>
      </c>
      <c r="Z32" s="35">
        <v>0</v>
      </c>
      <c r="AA32" s="33" t="s">
        <v>50</v>
      </c>
      <c r="AB32" s="35">
        <v>0</v>
      </c>
      <c r="AC32" s="35">
        <v>0</v>
      </c>
      <c r="AD32" s="33" t="s">
        <v>50</v>
      </c>
      <c r="AE32" s="35">
        <v>0</v>
      </c>
      <c r="AF32" s="33">
        <v>0</v>
      </c>
      <c r="AG32" s="33" t="s">
        <v>50</v>
      </c>
      <c r="AH32" s="35">
        <v>0</v>
      </c>
      <c r="AI32" s="35">
        <v>0</v>
      </c>
      <c r="AJ32" s="33" t="s">
        <v>50</v>
      </c>
      <c r="AK32" s="35">
        <v>0</v>
      </c>
      <c r="AL32" s="35">
        <v>0</v>
      </c>
      <c r="AM32" s="34" t="s">
        <v>48</v>
      </c>
      <c r="AN32" s="33" t="s">
        <v>48</v>
      </c>
      <c r="AO32" s="34" t="s">
        <v>48</v>
      </c>
      <c r="AP32" s="33" t="s">
        <v>48</v>
      </c>
    </row>
    <row r="33" spans="1:42" s="20" customFormat="1" x14ac:dyDescent="0.25">
      <c r="A33" s="33" t="s">
        <v>101</v>
      </c>
      <c r="B33" s="34" t="s">
        <v>46</v>
      </c>
      <c r="C33" s="33" t="s">
        <v>47</v>
      </c>
      <c r="D33" s="33" t="s">
        <v>118</v>
      </c>
      <c r="E33" s="33" t="s">
        <v>119</v>
      </c>
      <c r="F33" s="33" t="s">
        <v>874</v>
      </c>
      <c r="G33" s="33" t="s">
        <v>49</v>
      </c>
      <c r="H33" s="25" t="s">
        <v>142</v>
      </c>
      <c r="I33" s="35" t="s">
        <v>48</v>
      </c>
      <c r="J33" s="35" t="s">
        <v>48</v>
      </c>
      <c r="K33" s="35" t="s">
        <v>48</v>
      </c>
      <c r="L33" s="35" t="s">
        <v>48</v>
      </c>
      <c r="M33" s="35">
        <v>0</v>
      </c>
      <c r="N33" s="33" t="s">
        <v>48</v>
      </c>
      <c r="O33" s="33" t="s">
        <v>69</v>
      </c>
      <c r="P33" s="33" t="s">
        <v>48</v>
      </c>
      <c r="Q33" s="35">
        <f t="shared" si="0"/>
        <v>75049675.210000008</v>
      </c>
      <c r="R33" s="35">
        <v>0</v>
      </c>
      <c r="S33" s="35">
        <v>68815000.010000005</v>
      </c>
      <c r="T33" s="35">
        <v>0</v>
      </c>
      <c r="U33" s="33" t="s">
        <v>50</v>
      </c>
      <c r="V33" s="35">
        <v>0</v>
      </c>
      <c r="W33" s="35">
        <v>5374720</v>
      </c>
      <c r="X33" s="33" t="s">
        <v>54</v>
      </c>
      <c r="Y33" s="35">
        <v>859955.19999999995</v>
      </c>
      <c r="Z33" s="35">
        <v>0</v>
      </c>
      <c r="AA33" s="33" t="s">
        <v>50</v>
      </c>
      <c r="AB33" s="35">
        <v>0</v>
      </c>
      <c r="AC33" s="35">
        <v>0</v>
      </c>
      <c r="AD33" s="33" t="s">
        <v>50</v>
      </c>
      <c r="AE33" s="35">
        <v>0</v>
      </c>
      <c r="AF33" s="33">
        <v>0</v>
      </c>
      <c r="AG33" s="33" t="s">
        <v>50</v>
      </c>
      <c r="AH33" s="35">
        <v>0</v>
      </c>
      <c r="AI33" s="35">
        <v>0</v>
      </c>
      <c r="AJ33" s="33" t="s">
        <v>50</v>
      </c>
      <c r="AK33" s="35">
        <v>0</v>
      </c>
      <c r="AL33" s="35">
        <v>0</v>
      </c>
      <c r="AM33" s="34" t="s">
        <v>48</v>
      </c>
      <c r="AN33" s="33" t="s">
        <v>48</v>
      </c>
      <c r="AO33" s="34" t="s">
        <v>48</v>
      </c>
      <c r="AP33" s="33" t="s">
        <v>48</v>
      </c>
    </row>
    <row r="34" spans="1:42" s="20" customFormat="1" x14ac:dyDescent="0.25">
      <c r="A34" s="33" t="s">
        <v>105</v>
      </c>
      <c r="B34" s="34" t="s">
        <v>46</v>
      </c>
      <c r="C34" s="33" t="s">
        <v>47</v>
      </c>
      <c r="D34" s="33" t="s">
        <v>118</v>
      </c>
      <c r="E34" s="33" t="s">
        <v>119</v>
      </c>
      <c r="F34" s="33" t="s">
        <v>874</v>
      </c>
      <c r="G34" s="33" t="s">
        <v>49</v>
      </c>
      <c r="H34" s="25" t="s">
        <v>144</v>
      </c>
      <c r="I34" s="35" t="s">
        <v>48</v>
      </c>
      <c r="J34" s="35" t="s">
        <v>48</v>
      </c>
      <c r="K34" s="35" t="s">
        <v>48</v>
      </c>
      <c r="L34" s="35" t="s">
        <v>48</v>
      </c>
      <c r="M34" s="35">
        <v>0</v>
      </c>
      <c r="N34" s="33" t="s">
        <v>48</v>
      </c>
      <c r="O34" s="33" t="s">
        <v>145</v>
      </c>
      <c r="P34" s="33" t="s">
        <v>146</v>
      </c>
      <c r="Q34" s="35">
        <f t="shared" si="0"/>
        <v>31829066</v>
      </c>
      <c r="R34" s="35">
        <v>0</v>
      </c>
      <c r="S34" s="35">
        <v>0</v>
      </c>
      <c r="T34" s="35">
        <v>27438850</v>
      </c>
      <c r="U34" s="33" t="s">
        <v>54</v>
      </c>
      <c r="V34" s="35">
        <v>4390216</v>
      </c>
      <c r="W34" s="35">
        <v>0</v>
      </c>
      <c r="X34" s="33" t="s">
        <v>50</v>
      </c>
      <c r="Y34" s="35">
        <v>0</v>
      </c>
      <c r="Z34" s="35">
        <v>0</v>
      </c>
      <c r="AA34" s="33" t="s">
        <v>50</v>
      </c>
      <c r="AB34" s="35">
        <v>0</v>
      </c>
      <c r="AC34" s="35">
        <v>0</v>
      </c>
      <c r="AD34" s="33" t="s">
        <v>50</v>
      </c>
      <c r="AE34" s="35">
        <v>0</v>
      </c>
      <c r="AF34" s="33">
        <v>0</v>
      </c>
      <c r="AG34" s="33" t="s">
        <v>50</v>
      </c>
      <c r="AH34" s="35">
        <v>0</v>
      </c>
      <c r="AI34" s="35">
        <v>0</v>
      </c>
      <c r="AJ34" s="33" t="s">
        <v>50</v>
      </c>
      <c r="AK34" s="35">
        <v>0</v>
      </c>
      <c r="AL34" s="35">
        <v>0</v>
      </c>
      <c r="AM34" s="34" t="s">
        <v>48</v>
      </c>
      <c r="AN34" s="33" t="s">
        <v>48</v>
      </c>
      <c r="AO34" s="34" t="s">
        <v>48</v>
      </c>
      <c r="AP34" s="33" t="s">
        <v>48</v>
      </c>
    </row>
    <row r="35" spans="1:42" s="20" customFormat="1" x14ac:dyDescent="0.25">
      <c r="A35" s="33" t="s">
        <v>109</v>
      </c>
      <c r="B35" s="34" t="s">
        <v>46</v>
      </c>
      <c r="C35" s="33" t="s">
        <v>47</v>
      </c>
      <c r="D35" s="33" t="s">
        <v>118</v>
      </c>
      <c r="E35" s="33" t="s">
        <v>119</v>
      </c>
      <c r="F35" s="33" t="s">
        <v>874</v>
      </c>
      <c r="G35" s="33" t="s">
        <v>49</v>
      </c>
      <c r="H35" s="25" t="s">
        <v>148</v>
      </c>
      <c r="I35" s="35" t="s">
        <v>48</v>
      </c>
      <c r="J35" s="35" t="s">
        <v>48</v>
      </c>
      <c r="K35" s="35" t="s">
        <v>48</v>
      </c>
      <c r="L35" s="35" t="s">
        <v>48</v>
      </c>
      <c r="M35" s="35">
        <v>0</v>
      </c>
      <c r="N35" s="33" t="s">
        <v>48</v>
      </c>
      <c r="O35" s="33" t="s">
        <v>69</v>
      </c>
      <c r="P35" s="33" t="s">
        <v>48</v>
      </c>
      <c r="Q35" s="35">
        <f t="shared" si="0"/>
        <v>64697988.909999996</v>
      </c>
      <c r="R35" s="35">
        <v>0</v>
      </c>
      <c r="S35" s="35">
        <v>60340460.509999998</v>
      </c>
      <c r="T35" s="35">
        <v>0</v>
      </c>
      <c r="U35" s="33" t="s">
        <v>50</v>
      </c>
      <c r="V35" s="35">
        <v>0</v>
      </c>
      <c r="W35" s="35">
        <v>3756490</v>
      </c>
      <c r="X35" s="33" t="s">
        <v>54</v>
      </c>
      <c r="Y35" s="35">
        <v>601038.4</v>
      </c>
      <c r="Z35" s="35">
        <v>0</v>
      </c>
      <c r="AA35" s="33" t="s">
        <v>50</v>
      </c>
      <c r="AB35" s="35">
        <v>0</v>
      </c>
      <c r="AC35" s="35">
        <v>0</v>
      </c>
      <c r="AD35" s="33" t="s">
        <v>50</v>
      </c>
      <c r="AE35" s="35">
        <v>0</v>
      </c>
      <c r="AF35" s="33">
        <v>0</v>
      </c>
      <c r="AG35" s="33" t="s">
        <v>50</v>
      </c>
      <c r="AH35" s="35">
        <v>0</v>
      </c>
      <c r="AI35" s="35">
        <v>0</v>
      </c>
      <c r="AJ35" s="33" t="s">
        <v>50</v>
      </c>
      <c r="AK35" s="35">
        <v>0</v>
      </c>
      <c r="AL35" s="35">
        <v>0</v>
      </c>
      <c r="AM35" s="34" t="s">
        <v>48</v>
      </c>
      <c r="AN35" s="33" t="s">
        <v>48</v>
      </c>
      <c r="AO35" s="34" t="s">
        <v>48</v>
      </c>
      <c r="AP35" s="33" t="s">
        <v>48</v>
      </c>
    </row>
    <row r="36" spans="1:42" x14ac:dyDescent="0.25">
      <c r="A36" s="33" t="s">
        <v>111</v>
      </c>
      <c r="B36" s="34" t="s">
        <v>46</v>
      </c>
      <c r="C36" s="33" t="s">
        <v>47</v>
      </c>
      <c r="D36" s="33" t="s">
        <v>118</v>
      </c>
      <c r="E36" s="33" t="s">
        <v>119</v>
      </c>
      <c r="F36" s="33" t="s">
        <v>874</v>
      </c>
      <c r="G36" s="33" t="s">
        <v>49</v>
      </c>
      <c r="H36" s="25" t="s">
        <v>150</v>
      </c>
      <c r="I36" s="35" t="s">
        <v>48</v>
      </c>
      <c r="J36" s="35" t="s">
        <v>48</v>
      </c>
      <c r="K36" s="35" t="s">
        <v>48</v>
      </c>
      <c r="L36" s="35" t="s">
        <v>48</v>
      </c>
      <c r="M36" s="35">
        <v>0</v>
      </c>
      <c r="N36" s="33" t="s">
        <v>48</v>
      </c>
      <c r="O36" s="33" t="s">
        <v>151</v>
      </c>
      <c r="P36" s="33" t="s">
        <v>152</v>
      </c>
      <c r="Q36" s="35">
        <f t="shared" si="0"/>
        <v>48450000</v>
      </c>
      <c r="R36" s="35">
        <v>0</v>
      </c>
      <c r="S36" s="35">
        <v>48450000</v>
      </c>
      <c r="T36" s="35">
        <v>0</v>
      </c>
      <c r="U36" s="33" t="s">
        <v>50</v>
      </c>
      <c r="V36" s="35">
        <v>0</v>
      </c>
      <c r="W36" s="35">
        <v>0</v>
      </c>
      <c r="X36" s="33" t="s">
        <v>50</v>
      </c>
      <c r="Y36" s="35">
        <v>0</v>
      </c>
      <c r="Z36" s="35">
        <v>0</v>
      </c>
      <c r="AA36" s="33" t="s">
        <v>50</v>
      </c>
      <c r="AB36" s="35">
        <v>0</v>
      </c>
      <c r="AC36" s="35">
        <v>0</v>
      </c>
      <c r="AD36" s="33" t="s">
        <v>50</v>
      </c>
      <c r="AE36" s="35">
        <v>0</v>
      </c>
      <c r="AF36" s="33">
        <v>0</v>
      </c>
      <c r="AG36" s="33" t="s">
        <v>50</v>
      </c>
      <c r="AH36" s="35">
        <v>0</v>
      </c>
      <c r="AI36" s="35">
        <v>0</v>
      </c>
      <c r="AJ36" s="33" t="s">
        <v>50</v>
      </c>
      <c r="AK36" s="35">
        <v>0</v>
      </c>
      <c r="AL36" s="35">
        <v>0</v>
      </c>
      <c r="AM36" s="34" t="s">
        <v>48</v>
      </c>
      <c r="AN36" s="33" t="s">
        <v>48</v>
      </c>
      <c r="AO36" s="34" t="s">
        <v>48</v>
      </c>
      <c r="AP36" s="33" t="s">
        <v>48</v>
      </c>
    </row>
    <row r="37" spans="1:42" s="21" customFormat="1" x14ac:dyDescent="0.25">
      <c r="A37" s="33" t="s">
        <v>115</v>
      </c>
      <c r="B37" s="26" t="s">
        <v>46</v>
      </c>
      <c r="C37" s="25" t="s">
        <v>47</v>
      </c>
      <c r="D37" s="25" t="s">
        <v>118</v>
      </c>
      <c r="E37" s="25" t="s">
        <v>119</v>
      </c>
      <c r="F37" s="25" t="s">
        <v>874</v>
      </c>
      <c r="G37" s="25" t="s">
        <v>49</v>
      </c>
      <c r="H37" s="25" t="s">
        <v>154</v>
      </c>
      <c r="I37" s="27" t="s">
        <v>48</v>
      </c>
      <c r="J37" s="27" t="s">
        <v>48</v>
      </c>
      <c r="K37" s="27" t="s">
        <v>48</v>
      </c>
      <c r="L37" s="27" t="s">
        <v>48</v>
      </c>
      <c r="M37" s="27">
        <v>0</v>
      </c>
      <c r="N37" s="25" t="s">
        <v>48</v>
      </c>
      <c r="O37" s="25" t="s">
        <v>69</v>
      </c>
      <c r="P37" s="25" t="s">
        <v>48</v>
      </c>
      <c r="Q37" s="35">
        <f t="shared" si="0"/>
        <v>446104395.96999997</v>
      </c>
      <c r="R37" s="27">
        <v>0</v>
      </c>
      <c r="S37" s="27">
        <v>189761453.76999998</v>
      </c>
      <c r="T37" s="27">
        <v>0</v>
      </c>
      <c r="U37" s="25" t="s">
        <v>50</v>
      </c>
      <c r="V37" s="27">
        <v>0</v>
      </c>
      <c r="W37" s="27">
        <v>220985295</v>
      </c>
      <c r="X37" s="25" t="s">
        <v>50</v>
      </c>
      <c r="Y37" s="27">
        <v>35357647.199999996</v>
      </c>
      <c r="Z37" s="27">
        <v>0</v>
      </c>
      <c r="AA37" s="25" t="s">
        <v>50</v>
      </c>
      <c r="AB37" s="27">
        <v>0</v>
      </c>
      <c r="AC37" s="27">
        <v>0</v>
      </c>
      <c r="AD37" s="25" t="s">
        <v>50</v>
      </c>
      <c r="AE37" s="27">
        <v>0</v>
      </c>
      <c r="AF37" s="25">
        <v>0</v>
      </c>
      <c r="AG37" s="25" t="s">
        <v>50</v>
      </c>
      <c r="AH37" s="27">
        <v>0</v>
      </c>
      <c r="AI37" s="27">
        <v>0</v>
      </c>
      <c r="AJ37" s="25" t="s">
        <v>50</v>
      </c>
      <c r="AK37" s="27">
        <v>0</v>
      </c>
      <c r="AL37" s="27">
        <v>0</v>
      </c>
      <c r="AM37" s="26" t="s">
        <v>48</v>
      </c>
      <c r="AN37" s="25" t="s">
        <v>48</v>
      </c>
      <c r="AO37" s="26" t="s">
        <v>48</v>
      </c>
      <c r="AP37" s="25" t="s">
        <v>48</v>
      </c>
    </row>
    <row r="38" spans="1:42" s="21" customFormat="1" x14ac:dyDescent="0.25">
      <c r="A38" s="33" t="s">
        <v>117</v>
      </c>
      <c r="B38" s="26" t="s">
        <v>46</v>
      </c>
      <c r="C38" s="25" t="s">
        <v>47</v>
      </c>
      <c r="D38" s="25" t="s">
        <v>156</v>
      </c>
      <c r="E38" s="25" t="s">
        <v>157</v>
      </c>
      <c r="F38" s="25" t="s">
        <v>889</v>
      </c>
      <c r="G38" s="25" t="s">
        <v>49</v>
      </c>
      <c r="H38" s="25" t="s">
        <v>890</v>
      </c>
      <c r="I38" s="27" t="s">
        <v>48</v>
      </c>
      <c r="J38" s="27" t="s">
        <v>48</v>
      </c>
      <c r="K38" s="27" t="s">
        <v>48</v>
      </c>
      <c r="L38" s="27" t="s">
        <v>48</v>
      </c>
      <c r="M38" s="27">
        <v>0</v>
      </c>
      <c r="N38" s="25" t="s">
        <v>48</v>
      </c>
      <c r="O38" s="25" t="s">
        <v>69</v>
      </c>
      <c r="P38" s="25" t="s">
        <v>48</v>
      </c>
      <c r="Q38" s="35">
        <f t="shared" si="0"/>
        <v>2089054637.4539998</v>
      </c>
      <c r="R38" s="27">
        <v>0</v>
      </c>
      <c r="S38" s="27">
        <v>1432691553.3699999</v>
      </c>
      <c r="T38" s="27">
        <v>14079570</v>
      </c>
      <c r="U38" s="25" t="s">
        <v>50</v>
      </c>
      <c r="V38" s="27">
        <f>+T38*0.16</f>
        <v>2252731.2000000002</v>
      </c>
      <c r="W38" s="27">
        <v>551750674.89999998</v>
      </c>
      <c r="X38" s="25" t="s">
        <v>54</v>
      </c>
      <c r="Y38" s="27">
        <f>+W38*0.16</f>
        <v>88280107.983999997</v>
      </c>
      <c r="Z38" s="27">
        <v>0</v>
      </c>
      <c r="AA38" s="25" t="s">
        <v>50</v>
      </c>
      <c r="AB38" s="27">
        <v>0</v>
      </c>
      <c r="AC38" s="27">
        <v>0</v>
      </c>
      <c r="AD38" s="25" t="s">
        <v>50</v>
      </c>
      <c r="AE38" s="27">
        <v>0</v>
      </c>
      <c r="AF38" s="25">
        <v>0</v>
      </c>
      <c r="AG38" s="25" t="s">
        <v>50</v>
      </c>
      <c r="AH38" s="27">
        <v>0</v>
      </c>
      <c r="AI38" s="27">
        <v>0</v>
      </c>
      <c r="AJ38" s="25" t="s">
        <v>50</v>
      </c>
      <c r="AK38" s="27">
        <v>0</v>
      </c>
      <c r="AL38" s="27">
        <v>0</v>
      </c>
      <c r="AM38" s="26" t="s">
        <v>48</v>
      </c>
      <c r="AN38" s="25" t="s">
        <v>48</v>
      </c>
      <c r="AO38" s="26" t="s">
        <v>48</v>
      </c>
      <c r="AP38" s="25" t="s">
        <v>48</v>
      </c>
    </row>
    <row r="39" spans="1:42" s="21" customFormat="1" x14ac:dyDescent="0.25">
      <c r="A39" s="33" t="s">
        <v>123</v>
      </c>
      <c r="B39" s="26" t="s">
        <v>165</v>
      </c>
      <c r="C39" s="25" t="s">
        <v>47</v>
      </c>
      <c r="D39" s="25" t="s">
        <v>66</v>
      </c>
      <c r="E39" s="25" t="s">
        <v>67</v>
      </c>
      <c r="F39" s="25" t="s">
        <v>760</v>
      </c>
      <c r="G39" s="25" t="s">
        <v>49</v>
      </c>
      <c r="H39" s="25" t="s">
        <v>193</v>
      </c>
      <c r="I39" s="27" t="s">
        <v>48</v>
      </c>
      <c r="J39" s="27" t="s">
        <v>48</v>
      </c>
      <c r="K39" s="27" t="s">
        <v>48</v>
      </c>
      <c r="L39" s="27" t="s">
        <v>48</v>
      </c>
      <c r="M39" s="27">
        <v>0</v>
      </c>
      <c r="N39" s="25" t="s">
        <v>48</v>
      </c>
      <c r="O39" s="25" t="s">
        <v>69</v>
      </c>
      <c r="P39" s="25" t="s">
        <v>48</v>
      </c>
      <c r="Q39" s="35">
        <f t="shared" si="0"/>
        <v>2033070399.688</v>
      </c>
      <c r="R39" s="27">
        <v>0</v>
      </c>
      <c r="S39" s="27">
        <v>1626938630.01</v>
      </c>
      <c r="T39" s="27">
        <v>0</v>
      </c>
      <c r="U39" s="25" t="s">
        <v>50</v>
      </c>
      <c r="V39" s="27">
        <v>0</v>
      </c>
      <c r="W39" s="27">
        <v>350113594.55000001</v>
      </c>
      <c r="X39" s="25" t="s">
        <v>54</v>
      </c>
      <c r="Y39" s="27">
        <v>56018175.127999999</v>
      </c>
      <c r="Z39" s="27">
        <v>0</v>
      </c>
      <c r="AA39" s="25" t="s">
        <v>50</v>
      </c>
      <c r="AB39" s="27">
        <v>0</v>
      </c>
      <c r="AC39" s="27">
        <v>0</v>
      </c>
      <c r="AD39" s="25" t="s">
        <v>50</v>
      </c>
      <c r="AE39" s="27">
        <v>0</v>
      </c>
      <c r="AF39" s="25">
        <v>0</v>
      </c>
      <c r="AG39" s="25" t="s">
        <v>50</v>
      </c>
      <c r="AH39" s="27">
        <v>0</v>
      </c>
      <c r="AI39" s="27">
        <v>0</v>
      </c>
      <c r="AJ39" s="25" t="s">
        <v>50</v>
      </c>
      <c r="AK39" s="27">
        <v>0</v>
      </c>
      <c r="AL39" s="27">
        <v>0</v>
      </c>
      <c r="AM39" s="26" t="s">
        <v>48</v>
      </c>
      <c r="AN39" s="25" t="s">
        <v>48</v>
      </c>
      <c r="AO39" s="26" t="s">
        <v>48</v>
      </c>
      <c r="AP39" s="25" t="s">
        <v>48</v>
      </c>
    </row>
    <row r="40" spans="1:42" s="21" customFormat="1" x14ac:dyDescent="0.25">
      <c r="A40" s="33" t="s">
        <v>127</v>
      </c>
      <c r="B40" s="26" t="s">
        <v>165</v>
      </c>
      <c r="C40" s="25" t="s">
        <v>47</v>
      </c>
      <c r="D40" s="25" t="s">
        <v>83</v>
      </c>
      <c r="E40" s="25" t="s">
        <v>84</v>
      </c>
      <c r="F40" s="25" t="s">
        <v>771</v>
      </c>
      <c r="G40" s="25" t="s">
        <v>49</v>
      </c>
      <c r="H40" s="25" t="s">
        <v>195</v>
      </c>
      <c r="I40" s="27" t="s">
        <v>48</v>
      </c>
      <c r="J40" s="27" t="s">
        <v>48</v>
      </c>
      <c r="K40" s="27" t="s">
        <v>48</v>
      </c>
      <c r="L40" s="27" t="s">
        <v>48</v>
      </c>
      <c r="M40" s="27">
        <v>0</v>
      </c>
      <c r="N40" s="25" t="s">
        <v>48</v>
      </c>
      <c r="O40" s="25" t="s">
        <v>69</v>
      </c>
      <c r="P40" s="25" t="s">
        <v>48</v>
      </c>
      <c r="Q40" s="35">
        <f t="shared" si="0"/>
        <v>104120573.75</v>
      </c>
      <c r="R40" s="27">
        <v>0</v>
      </c>
      <c r="S40" s="27">
        <v>87728323.75</v>
      </c>
      <c r="T40" s="27">
        <v>0</v>
      </c>
      <c r="U40" s="25" t="s">
        <v>50</v>
      </c>
      <c r="V40" s="27">
        <v>0</v>
      </c>
      <c r="W40" s="27">
        <v>14131250</v>
      </c>
      <c r="X40" s="25" t="s">
        <v>50</v>
      </c>
      <c r="Y40" s="27">
        <v>2261000</v>
      </c>
      <c r="Z40" s="27">
        <v>0</v>
      </c>
      <c r="AA40" s="25" t="s">
        <v>50</v>
      </c>
      <c r="AB40" s="27">
        <v>0</v>
      </c>
      <c r="AC40" s="27">
        <v>0</v>
      </c>
      <c r="AD40" s="25" t="s">
        <v>50</v>
      </c>
      <c r="AE40" s="27">
        <v>0</v>
      </c>
      <c r="AF40" s="25">
        <v>0</v>
      </c>
      <c r="AG40" s="25" t="s">
        <v>50</v>
      </c>
      <c r="AH40" s="27">
        <v>0</v>
      </c>
      <c r="AI40" s="27">
        <v>0</v>
      </c>
      <c r="AJ40" s="25" t="s">
        <v>50</v>
      </c>
      <c r="AK40" s="27">
        <v>0</v>
      </c>
      <c r="AL40" s="27">
        <v>0</v>
      </c>
      <c r="AM40" s="26" t="s">
        <v>48</v>
      </c>
      <c r="AN40" s="25" t="s">
        <v>48</v>
      </c>
      <c r="AO40" s="26" t="s">
        <v>48</v>
      </c>
      <c r="AP40" s="25" t="s">
        <v>48</v>
      </c>
    </row>
    <row r="41" spans="1:42" s="21" customFormat="1" x14ac:dyDescent="0.25">
      <c r="A41" s="33" t="s">
        <v>129</v>
      </c>
      <c r="B41" s="26" t="s">
        <v>165</v>
      </c>
      <c r="C41" s="25" t="s">
        <v>47</v>
      </c>
      <c r="D41" s="25" t="s">
        <v>83</v>
      </c>
      <c r="E41" s="25" t="s">
        <v>84</v>
      </c>
      <c r="F41" s="25" t="s">
        <v>771</v>
      </c>
      <c r="G41" s="25" t="s">
        <v>49</v>
      </c>
      <c r="H41" s="25" t="s">
        <v>197</v>
      </c>
      <c r="I41" s="27" t="s">
        <v>48</v>
      </c>
      <c r="J41" s="27" t="s">
        <v>48</v>
      </c>
      <c r="K41" s="27" t="s">
        <v>48</v>
      </c>
      <c r="L41" s="27" t="s">
        <v>48</v>
      </c>
      <c r="M41" s="27">
        <v>0</v>
      </c>
      <c r="N41" s="25" t="s">
        <v>48</v>
      </c>
      <c r="O41" s="25" t="s">
        <v>135</v>
      </c>
      <c r="P41" s="25" t="s">
        <v>136</v>
      </c>
      <c r="Q41" s="35">
        <f t="shared" si="0"/>
        <v>22093987.5</v>
      </c>
      <c r="R41" s="27">
        <v>0</v>
      </c>
      <c r="S41" s="27">
        <v>21867787.5</v>
      </c>
      <c r="T41" s="27">
        <v>195000</v>
      </c>
      <c r="U41" s="25" t="s">
        <v>54</v>
      </c>
      <c r="V41" s="27">
        <v>31200</v>
      </c>
      <c r="W41" s="27">
        <v>0</v>
      </c>
      <c r="X41" s="25" t="s">
        <v>50</v>
      </c>
      <c r="Y41" s="27">
        <v>0</v>
      </c>
      <c r="Z41" s="27">
        <v>0</v>
      </c>
      <c r="AA41" s="25" t="s">
        <v>50</v>
      </c>
      <c r="AB41" s="27">
        <v>0</v>
      </c>
      <c r="AC41" s="27">
        <v>0</v>
      </c>
      <c r="AD41" s="25" t="s">
        <v>50</v>
      </c>
      <c r="AE41" s="27">
        <v>0</v>
      </c>
      <c r="AF41" s="25">
        <v>0</v>
      </c>
      <c r="AG41" s="25" t="s">
        <v>50</v>
      </c>
      <c r="AH41" s="27">
        <v>0</v>
      </c>
      <c r="AI41" s="27">
        <v>0</v>
      </c>
      <c r="AJ41" s="25" t="s">
        <v>50</v>
      </c>
      <c r="AK41" s="27">
        <v>0</v>
      </c>
      <c r="AL41" s="27">
        <v>0</v>
      </c>
      <c r="AM41" s="26" t="s">
        <v>48</v>
      </c>
      <c r="AN41" s="25" t="s">
        <v>48</v>
      </c>
      <c r="AO41" s="26" t="s">
        <v>48</v>
      </c>
      <c r="AP41" s="25" t="s">
        <v>48</v>
      </c>
    </row>
    <row r="42" spans="1:42" s="21" customFormat="1" x14ac:dyDescent="0.25">
      <c r="A42" s="33" t="s">
        <v>131</v>
      </c>
      <c r="B42" s="26" t="s">
        <v>165</v>
      </c>
      <c r="C42" s="25" t="s">
        <v>47</v>
      </c>
      <c r="D42" s="25" t="s">
        <v>83</v>
      </c>
      <c r="E42" s="25" t="s">
        <v>84</v>
      </c>
      <c r="F42" s="25" t="s">
        <v>771</v>
      </c>
      <c r="G42" s="25" t="s">
        <v>49</v>
      </c>
      <c r="H42" s="25" t="s">
        <v>199</v>
      </c>
      <c r="I42" s="27" t="s">
        <v>48</v>
      </c>
      <c r="J42" s="27" t="s">
        <v>48</v>
      </c>
      <c r="K42" s="27" t="s">
        <v>48</v>
      </c>
      <c r="L42" s="27" t="s">
        <v>48</v>
      </c>
      <c r="M42" s="27">
        <v>0</v>
      </c>
      <c r="N42" s="25" t="s">
        <v>48</v>
      </c>
      <c r="O42" s="25" t="s">
        <v>69</v>
      </c>
      <c r="P42" s="25" t="s">
        <v>48</v>
      </c>
      <c r="Q42" s="35">
        <f t="shared" si="0"/>
        <v>2305796621.9699998</v>
      </c>
      <c r="R42" s="27">
        <v>0</v>
      </c>
      <c r="S42" s="27">
        <v>1692783180.02</v>
      </c>
      <c r="T42" s="27">
        <v>0</v>
      </c>
      <c r="U42" s="25" t="s">
        <v>50</v>
      </c>
      <c r="V42" s="27">
        <v>0</v>
      </c>
      <c r="W42" s="27">
        <v>528459863.75</v>
      </c>
      <c r="X42" s="25" t="s">
        <v>50</v>
      </c>
      <c r="Y42" s="27">
        <v>84553578.199999988</v>
      </c>
      <c r="Z42" s="27">
        <v>0</v>
      </c>
      <c r="AA42" s="25" t="s">
        <v>50</v>
      </c>
      <c r="AB42" s="27">
        <v>0</v>
      </c>
      <c r="AC42" s="27">
        <v>0</v>
      </c>
      <c r="AD42" s="25" t="s">
        <v>50</v>
      </c>
      <c r="AE42" s="27">
        <v>0</v>
      </c>
      <c r="AF42" s="25">
        <v>0</v>
      </c>
      <c r="AG42" s="25" t="s">
        <v>50</v>
      </c>
      <c r="AH42" s="27">
        <v>0</v>
      </c>
      <c r="AI42" s="27">
        <v>0</v>
      </c>
      <c r="AJ42" s="25" t="s">
        <v>50</v>
      </c>
      <c r="AK42" s="27">
        <v>0</v>
      </c>
      <c r="AL42" s="27">
        <v>0</v>
      </c>
      <c r="AM42" s="26" t="s">
        <v>48</v>
      </c>
      <c r="AN42" s="25" t="s">
        <v>48</v>
      </c>
      <c r="AO42" s="26" t="s">
        <v>48</v>
      </c>
      <c r="AP42" s="25" t="s">
        <v>48</v>
      </c>
    </row>
    <row r="43" spans="1:42" s="21" customFormat="1" x14ac:dyDescent="0.25">
      <c r="A43" s="33" t="s">
        <v>133</v>
      </c>
      <c r="B43" s="26" t="s">
        <v>165</v>
      </c>
      <c r="C43" s="25" t="s">
        <v>47</v>
      </c>
      <c r="D43" s="25" t="s">
        <v>102</v>
      </c>
      <c r="E43" s="25" t="s">
        <v>103</v>
      </c>
      <c r="F43" s="25" t="s">
        <v>788</v>
      </c>
      <c r="G43" s="25" t="s">
        <v>49</v>
      </c>
      <c r="H43" s="25" t="s">
        <v>201</v>
      </c>
      <c r="I43" s="27" t="s">
        <v>48</v>
      </c>
      <c r="J43" s="27" t="s">
        <v>48</v>
      </c>
      <c r="K43" s="27" t="s">
        <v>48</v>
      </c>
      <c r="L43" s="27" t="s">
        <v>48</v>
      </c>
      <c r="M43" s="27">
        <v>0</v>
      </c>
      <c r="N43" s="25" t="s">
        <v>48</v>
      </c>
      <c r="O43" s="25" t="s">
        <v>69</v>
      </c>
      <c r="P43" s="25" t="s">
        <v>48</v>
      </c>
      <c r="Q43" s="35">
        <f t="shared" si="0"/>
        <v>2155786052.8499999</v>
      </c>
      <c r="R43" s="27">
        <v>0</v>
      </c>
      <c r="S43" s="27">
        <v>1547299268.75</v>
      </c>
      <c r="T43" s="27">
        <v>0</v>
      </c>
      <c r="U43" s="25" t="s">
        <v>50</v>
      </c>
      <c r="V43" s="27">
        <v>0</v>
      </c>
      <c r="W43" s="27">
        <v>524557572.5</v>
      </c>
      <c r="X43" s="25" t="s">
        <v>54</v>
      </c>
      <c r="Y43" s="27">
        <v>83929211.599999994</v>
      </c>
      <c r="Z43" s="27">
        <v>0</v>
      </c>
      <c r="AA43" s="25" t="s">
        <v>50</v>
      </c>
      <c r="AB43" s="27">
        <v>0</v>
      </c>
      <c r="AC43" s="27">
        <v>0</v>
      </c>
      <c r="AD43" s="25" t="s">
        <v>50</v>
      </c>
      <c r="AE43" s="27">
        <v>0</v>
      </c>
      <c r="AF43" s="25">
        <v>0</v>
      </c>
      <c r="AG43" s="25" t="s">
        <v>50</v>
      </c>
      <c r="AH43" s="27">
        <v>0</v>
      </c>
      <c r="AI43" s="27">
        <v>0</v>
      </c>
      <c r="AJ43" s="25" t="s">
        <v>50</v>
      </c>
      <c r="AK43" s="27">
        <v>0</v>
      </c>
      <c r="AL43" s="27">
        <v>0</v>
      </c>
      <c r="AM43" s="26" t="s">
        <v>48</v>
      </c>
      <c r="AN43" s="25" t="s">
        <v>48</v>
      </c>
      <c r="AO43" s="26" t="s">
        <v>48</v>
      </c>
      <c r="AP43" s="25" t="s">
        <v>48</v>
      </c>
    </row>
    <row r="44" spans="1:42" s="21" customFormat="1" x14ac:dyDescent="0.25">
      <c r="A44" s="33" t="s">
        <v>137</v>
      </c>
      <c r="B44" s="26" t="s">
        <v>165</v>
      </c>
      <c r="C44" s="25" t="s">
        <v>47</v>
      </c>
      <c r="D44" s="25" t="s">
        <v>112</v>
      </c>
      <c r="E44" s="25" t="s">
        <v>113</v>
      </c>
      <c r="F44" s="25" t="s">
        <v>805</v>
      </c>
      <c r="G44" s="25" t="s">
        <v>49</v>
      </c>
      <c r="H44" s="25" t="s">
        <v>203</v>
      </c>
      <c r="I44" s="27" t="s">
        <v>48</v>
      </c>
      <c r="J44" s="27" t="s">
        <v>48</v>
      </c>
      <c r="K44" s="27" t="s">
        <v>48</v>
      </c>
      <c r="L44" s="27" t="s">
        <v>48</v>
      </c>
      <c r="M44" s="27">
        <v>0</v>
      </c>
      <c r="N44" s="25" t="s">
        <v>48</v>
      </c>
      <c r="O44" s="25" t="s">
        <v>69</v>
      </c>
      <c r="P44" s="25" t="s">
        <v>48</v>
      </c>
      <c r="Q44" s="35">
        <f t="shared" si="0"/>
        <v>3131304230.3100004</v>
      </c>
      <c r="R44" s="27">
        <v>0</v>
      </c>
      <c r="S44" s="27">
        <v>2362939531.2600002</v>
      </c>
      <c r="T44" s="27">
        <v>0</v>
      </c>
      <c r="U44" s="25" t="s">
        <v>50</v>
      </c>
      <c r="V44" s="27">
        <v>0</v>
      </c>
      <c r="W44" s="27">
        <v>662383361.25</v>
      </c>
      <c r="X44" s="25" t="s">
        <v>54</v>
      </c>
      <c r="Y44" s="27">
        <v>105981337.79999998</v>
      </c>
      <c r="Z44" s="27">
        <v>0</v>
      </c>
      <c r="AA44" s="25" t="s">
        <v>50</v>
      </c>
      <c r="AB44" s="27">
        <v>0</v>
      </c>
      <c r="AC44" s="27">
        <v>0</v>
      </c>
      <c r="AD44" s="25" t="s">
        <v>50</v>
      </c>
      <c r="AE44" s="27">
        <v>0</v>
      </c>
      <c r="AF44" s="25">
        <v>0</v>
      </c>
      <c r="AG44" s="25" t="s">
        <v>50</v>
      </c>
      <c r="AH44" s="27">
        <v>0</v>
      </c>
      <c r="AI44" s="27">
        <v>0</v>
      </c>
      <c r="AJ44" s="25" t="s">
        <v>50</v>
      </c>
      <c r="AK44" s="27">
        <v>0</v>
      </c>
      <c r="AL44" s="27">
        <v>0</v>
      </c>
      <c r="AM44" s="26" t="s">
        <v>48</v>
      </c>
      <c r="AN44" s="25" t="s">
        <v>48</v>
      </c>
      <c r="AO44" s="26" t="s">
        <v>48</v>
      </c>
      <c r="AP44" s="25" t="s">
        <v>48</v>
      </c>
    </row>
    <row r="45" spans="1:42" s="21" customFormat="1" x14ac:dyDescent="0.25">
      <c r="A45" s="33" t="s">
        <v>139</v>
      </c>
      <c r="B45" s="26" t="s">
        <v>165</v>
      </c>
      <c r="C45" s="25" t="s">
        <v>47</v>
      </c>
      <c r="D45" s="25" t="s">
        <v>205</v>
      </c>
      <c r="E45" s="25" t="s">
        <v>206</v>
      </c>
      <c r="F45" s="25" t="s">
        <v>808</v>
      </c>
      <c r="G45" s="25" t="s">
        <v>49</v>
      </c>
      <c r="H45" s="25" t="s">
        <v>809</v>
      </c>
      <c r="I45" s="27" t="s">
        <v>48</v>
      </c>
      <c r="J45" s="27" t="s">
        <v>48</v>
      </c>
      <c r="K45" s="27" t="s">
        <v>48</v>
      </c>
      <c r="L45" s="27" t="s">
        <v>48</v>
      </c>
      <c r="M45" s="27">
        <v>0</v>
      </c>
      <c r="N45" s="25" t="s">
        <v>48</v>
      </c>
      <c r="O45" s="25" t="s">
        <v>69</v>
      </c>
      <c r="P45" s="25" t="s">
        <v>48</v>
      </c>
      <c r="Q45" s="35">
        <f t="shared" si="0"/>
        <v>2301255103.6600003</v>
      </c>
      <c r="R45" s="27">
        <v>0</v>
      </c>
      <c r="S45" s="27">
        <v>1654498898.76</v>
      </c>
      <c r="T45" s="27">
        <v>20702500</v>
      </c>
      <c r="U45" s="25" t="s">
        <v>50</v>
      </c>
      <c r="V45" s="27">
        <f>+T45*0.16</f>
        <v>3312400</v>
      </c>
      <c r="W45" s="27">
        <v>536845952.5</v>
      </c>
      <c r="X45" s="25" t="s">
        <v>50</v>
      </c>
      <c r="Y45" s="27">
        <f>+W45*0.16</f>
        <v>85895352.400000006</v>
      </c>
      <c r="Z45" s="27">
        <v>0</v>
      </c>
      <c r="AA45" s="25" t="s">
        <v>50</v>
      </c>
      <c r="AB45" s="27">
        <v>0</v>
      </c>
      <c r="AC45" s="27">
        <v>0</v>
      </c>
      <c r="AD45" s="25" t="s">
        <v>50</v>
      </c>
      <c r="AE45" s="27">
        <v>0</v>
      </c>
      <c r="AF45" s="25">
        <v>0</v>
      </c>
      <c r="AG45" s="25" t="s">
        <v>50</v>
      </c>
      <c r="AH45" s="27">
        <v>0</v>
      </c>
      <c r="AI45" s="27">
        <v>0</v>
      </c>
      <c r="AJ45" s="25" t="s">
        <v>50</v>
      </c>
      <c r="AK45" s="27">
        <v>0</v>
      </c>
      <c r="AL45" s="27">
        <v>0</v>
      </c>
      <c r="AM45" s="26" t="s">
        <v>48</v>
      </c>
      <c r="AN45" s="25" t="s">
        <v>48</v>
      </c>
      <c r="AO45" s="26" t="s">
        <v>48</v>
      </c>
      <c r="AP45" s="25" t="s">
        <v>48</v>
      </c>
    </row>
    <row r="46" spans="1:42" s="21" customFormat="1" x14ac:dyDescent="0.25">
      <c r="A46" s="33" t="s">
        <v>141</v>
      </c>
      <c r="B46" s="31" t="s">
        <v>165</v>
      </c>
      <c r="C46" s="30" t="s">
        <v>47</v>
      </c>
      <c r="D46" s="30" t="s">
        <v>219</v>
      </c>
      <c r="E46" s="30" t="s">
        <v>220</v>
      </c>
      <c r="F46" s="30" t="s">
        <v>836</v>
      </c>
      <c r="G46" s="30" t="s">
        <v>49</v>
      </c>
      <c r="H46" s="30" t="s">
        <v>221</v>
      </c>
      <c r="I46" s="32" t="s">
        <v>48</v>
      </c>
      <c r="J46" s="32" t="s">
        <v>48</v>
      </c>
      <c r="K46" s="32" t="s">
        <v>48</v>
      </c>
      <c r="L46" s="32" t="s">
        <v>48</v>
      </c>
      <c r="M46" s="32">
        <v>0</v>
      </c>
      <c r="N46" s="30" t="s">
        <v>48</v>
      </c>
      <c r="O46" s="30" t="s">
        <v>69</v>
      </c>
      <c r="P46" s="30" t="s">
        <v>48</v>
      </c>
      <c r="Q46" s="35">
        <f t="shared" si="0"/>
        <v>1184353620.55</v>
      </c>
      <c r="R46" s="32">
        <v>0</v>
      </c>
      <c r="S46" s="32">
        <v>691494583.75</v>
      </c>
      <c r="T46" s="32">
        <v>0</v>
      </c>
      <c r="U46" s="30" t="s">
        <v>50</v>
      </c>
      <c r="V46" s="32">
        <v>0</v>
      </c>
      <c r="W46" s="32">
        <v>424878480</v>
      </c>
      <c r="X46" s="30" t="s">
        <v>54</v>
      </c>
      <c r="Y46" s="32">
        <v>67980556.799999997</v>
      </c>
      <c r="Z46" s="32">
        <v>0</v>
      </c>
      <c r="AA46" s="30" t="s">
        <v>50</v>
      </c>
      <c r="AB46" s="32">
        <v>0</v>
      </c>
      <c r="AC46" s="32">
        <v>0</v>
      </c>
      <c r="AD46" s="30" t="s">
        <v>50</v>
      </c>
      <c r="AE46" s="32">
        <v>0</v>
      </c>
      <c r="AF46" s="30">
        <v>0</v>
      </c>
      <c r="AG46" s="30" t="s">
        <v>50</v>
      </c>
      <c r="AH46" s="32">
        <v>0</v>
      </c>
      <c r="AI46" s="32">
        <v>0</v>
      </c>
      <c r="AJ46" s="30" t="s">
        <v>50</v>
      </c>
      <c r="AK46" s="32">
        <v>0</v>
      </c>
      <c r="AL46" s="32">
        <v>0</v>
      </c>
      <c r="AM46" s="31" t="s">
        <v>48</v>
      </c>
      <c r="AN46" s="30" t="s">
        <v>48</v>
      </c>
      <c r="AO46" s="31" t="s">
        <v>48</v>
      </c>
      <c r="AP46" s="30" t="s">
        <v>48</v>
      </c>
    </row>
    <row r="47" spans="1:42" s="21" customFormat="1" x14ac:dyDescent="0.25">
      <c r="A47" s="33" t="s">
        <v>143</v>
      </c>
      <c r="B47" s="31" t="s">
        <v>165</v>
      </c>
      <c r="C47" s="30" t="s">
        <v>47</v>
      </c>
      <c r="D47" s="30" t="s">
        <v>219</v>
      </c>
      <c r="E47" s="30" t="s">
        <v>220</v>
      </c>
      <c r="F47" s="30" t="s">
        <v>836</v>
      </c>
      <c r="G47" s="30" t="s">
        <v>95</v>
      </c>
      <c r="H47" s="30" t="s">
        <v>48</v>
      </c>
      <c r="I47" s="32" t="s">
        <v>223</v>
      </c>
      <c r="J47" s="32" t="s">
        <v>48</v>
      </c>
      <c r="K47" s="32" t="s">
        <v>224</v>
      </c>
      <c r="L47" s="32" t="s">
        <v>165</v>
      </c>
      <c r="M47" s="32">
        <v>28591940</v>
      </c>
      <c r="N47" s="30" t="s">
        <v>98</v>
      </c>
      <c r="O47" s="30" t="s">
        <v>225</v>
      </c>
      <c r="P47" s="30" t="s">
        <v>226</v>
      </c>
      <c r="Q47" s="35">
        <f t="shared" si="0"/>
        <v>-11374090</v>
      </c>
      <c r="R47" s="32">
        <v>0</v>
      </c>
      <c r="S47" s="32">
        <v>0</v>
      </c>
      <c r="T47" s="32">
        <v>0</v>
      </c>
      <c r="U47" s="30" t="s">
        <v>50</v>
      </c>
      <c r="V47" s="32">
        <v>0</v>
      </c>
      <c r="W47" s="32">
        <v>-9805250</v>
      </c>
      <c r="X47" s="30" t="s">
        <v>54</v>
      </c>
      <c r="Y47" s="32">
        <v>-1568840</v>
      </c>
      <c r="Z47" s="32">
        <v>0</v>
      </c>
      <c r="AA47" s="30" t="s">
        <v>50</v>
      </c>
      <c r="AB47" s="32">
        <v>0</v>
      </c>
      <c r="AC47" s="32">
        <v>0</v>
      </c>
      <c r="AD47" s="30" t="s">
        <v>50</v>
      </c>
      <c r="AE47" s="32">
        <v>0</v>
      </c>
      <c r="AF47" s="30">
        <v>0</v>
      </c>
      <c r="AG47" s="30" t="s">
        <v>50</v>
      </c>
      <c r="AH47" s="32">
        <v>0</v>
      </c>
      <c r="AI47" s="32">
        <v>0</v>
      </c>
      <c r="AJ47" s="30" t="s">
        <v>50</v>
      </c>
      <c r="AK47" s="32">
        <v>0</v>
      </c>
      <c r="AL47" s="32">
        <v>0</v>
      </c>
      <c r="AM47" s="31" t="s">
        <v>48</v>
      </c>
      <c r="AN47" s="30" t="s">
        <v>48</v>
      </c>
      <c r="AO47" s="31" t="s">
        <v>48</v>
      </c>
      <c r="AP47" s="30" t="s">
        <v>48</v>
      </c>
    </row>
    <row r="48" spans="1:42" s="21" customFormat="1" x14ac:dyDescent="0.25">
      <c r="A48" s="33" t="s">
        <v>147</v>
      </c>
      <c r="B48" s="29">
        <v>44379</v>
      </c>
      <c r="C48" s="30" t="s">
        <v>47</v>
      </c>
      <c r="D48" s="30" t="s">
        <v>116</v>
      </c>
      <c r="E48" s="30" t="s">
        <v>843</v>
      </c>
      <c r="F48" s="30" t="s">
        <v>847</v>
      </c>
      <c r="G48" s="30" t="s">
        <v>49</v>
      </c>
      <c r="H48" s="25" t="s">
        <v>848</v>
      </c>
      <c r="I48" s="32"/>
      <c r="J48" s="32"/>
      <c r="K48" s="32"/>
      <c r="L48" s="32"/>
      <c r="M48" s="32">
        <v>0</v>
      </c>
      <c r="N48" s="30"/>
      <c r="O48" s="30" t="s">
        <v>69</v>
      </c>
      <c r="P48" s="30"/>
      <c r="Q48" s="35">
        <f t="shared" si="0"/>
        <v>1160791317.5108001</v>
      </c>
      <c r="R48" s="32">
        <v>0</v>
      </c>
      <c r="S48" s="32">
        <v>1020000270.35</v>
      </c>
      <c r="T48" s="32">
        <v>0</v>
      </c>
      <c r="U48" s="30" t="s">
        <v>50</v>
      </c>
      <c r="V48" s="32">
        <v>0</v>
      </c>
      <c r="W48" s="32">
        <v>121371592.38</v>
      </c>
      <c r="X48" s="30" t="s">
        <v>54</v>
      </c>
      <c r="Y48" s="32">
        <f>+W48*0.16</f>
        <v>19419454.7808</v>
      </c>
      <c r="Z48" s="32"/>
      <c r="AA48" s="30"/>
      <c r="AB48" s="32"/>
      <c r="AC48" s="32"/>
      <c r="AD48" s="30"/>
      <c r="AE48" s="32"/>
      <c r="AF48" s="30"/>
      <c r="AG48" s="30"/>
      <c r="AH48" s="32"/>
      <c r="AI48" s="32"/>
      <c r="AJ48" s="30"/>
      <c r="AK48" s="32"/>
      <c r="AL48" s="32"/>
      <c r="AM48" s="31"/>
      <c r="AN48" s="30"/>
      <c r="AO48" s="31"/>
      <c r="AP48" s="30"/>
    </row>
    <row r="49" spans="1:42" s="21" customFormat="1" x14ac:dyDescent="0.25">
      <c r="A49" s="33" t="s">
        <v>149</v>
      </c>
      <c r="B49" s="26" t="s">
        <v>165</v>
      </c>
      <c r="C49" s="25" t="s">
        <v>47</v>
      </c>
      <c r="D49" s="25" t="s">
        <v>118</v>
      </c>
      <c r="E49" s="25" t="s">
        <v>119</v>
      </c>
      <c r="F49" s="25" t="s">
        <v>875</v>
      </c>
      <c r="G49" s="25" t="s">
        <v>49</v>
      </c>
      <c r="H49" s="25" t="s">
        <v>228</v>
      </c>
      <c r="I49" s="27" t="s">
        <v>48</v>
      </c>
      <c r="J49" s="27" t="s">
        <v>48</v>
      </c>
      <c r="K49" s="27" t="s">
        <v>48</v>
      </c>
      <c r="L49" s="27" t="s">
        <v>48</v>
      </c>
      <c r="M49" s="27">
        <v>0</v>
      </c>
      <c r="N49" s="25" t="s">
        <v>48</v>
      </c>
      <c r="O49" s="25" t="s">
        <v>69</v>
      </c>
      <c r="P49" s="25" t="s">
        <v>48</v>
      </c>
      <c r="Q49" s="35">
        <f t="shared" si="0"/>
        <v>1027667750.0899999</v>
      </c>
      <c r="R49" s="27">
        <v>0</v>
      </c>
      <c r="S49" s="27">
        <v>756147637.58999991</v>
      </c>
      <c r="T49" s="27">
        <v>0</v>
      </c>
      <c r="U49" s="25" t="s">
        <v>50</v>
      </c>
      <c r="V49" s="27">
        <v>0</v>
      </c>
      <c r="W49" s="27">
        <v>234069062.5</v>
      </c>
      <c r="X49" s="25" t="s">
        <v>54</v>
      </c>
      <c r="Y49" s="27">
        <v>37451050</v>
      </c>
      <c r="Z49" s="27">
        <v>0</v>
      </c>
      <c r="AA49" s="25" t="s">
        <v>50</v>
      </c>
      <c r="AB49" s="27">
        <v>0</v>
      </c>
      <c r="AC49" s="27">
        <v>0</v>
      </c>
      <c r="AD49" s="25" t="s">
        <v>50</v>
      </c>
      <c r="AE49" s="27">
        <v>0</v>
      </c>
      <c r="AF49" s="25">
        <v>0</v>
      </c>
      <c r="AG49" s="25" t="s">
        <v>50</v>
      </c>
      <c r="AH49" s="27">
        <v>0</v>
      </c>
      <c r="AI49" s="27">
        <v>0</v>
      </c>
      <c r="AJ49" s="25" t="s">
        <v>50</v>
      </c>
      <c r="AK49" s="27">
        <v>0</v>
      </c>
      <c r="AL49" s="27">
        <v>0</v>
      </c>
      <c r="AM49" s="26" t="s">
        <v>48</v>
      </c>
      <c r="AN49" s="25" t="s">
        <v>48</v>
      </c>
      <c r="AO49" s="26" t="s">
        <v>48</v>
      </c>
      <c r="AP49" s="25" t="s">
        <v>48</v>
      </c>
    </row>
    <row r="50" spans="1:42" s="28" customFormat="1" x14ac:dyDescent="0.25">
      <c r="A50" s="33" t="s">
        <v>153</v>
      </c>
      <c r="B50" s="34" t="s">
        <v>165</v>
      </c>
      <c r="C50" s="33" t="s">
        <v>47</v>
      </c>
      <c r="D50" s="33" t="s">
        <v>118</v>
      </c>
      <c r="E50" s="33" t="s">
        <v>119</v>
      </c>
      <c r="F50" s="33" t="s">
        <v>875</v>
      </c>
      <c r="G50" s="33" t="s">
        <v>49</v>
      </c>
      <c r="H50" s="33" t="s">
        <v>230</v>
      </c>
      <c r="I50" s="35" t="s">
        <v>48</v>
      </c>
      <c r="J50" s="35" t="s">
        <v>48</v>
      </c>
      <c r="K50" s="35" t="s">
        <v>48</v>
      </c>
      <c r="L50" s="35" t="s">
        <v>48</v>
      </c>
      <c r="M50" s="35">
        <v>0</v>
      </c>
      <c r="N50" s="33" t="s">
        <v>48</v>
      </c>
      <c r="O50" s="33" t="s">
        <v>231</v>
      </c>
      <c r="P50" s="33" t="s">
        <v>232</v>
      </c>
      <c r="Q50" s="35">
        <f t="shared" si="0"/>
        <v>16900910.009999998</v>
      </c>
      <c r="R50" s="35">
        <v>0</v>
      </c>
      <c r="S50" s="35">
        <v>9.9999997764825821E-3</v>
      </c>
      <c r="T50" s="35">
        <v>14569750</v>
      </c>
      <c r="U50" s="33" t="s">
        <v>54</v>
      </c>
      <c r="V50" s="35">
        <v>2331160</v>
      </c>
      <c r="W50" s="35">
        <v>0</v>
      </c>
      <c r="X50" s="33" t="s">
        <v>50</v>
      </c>
      <c r="Y50" s="35">
        <v>0</v>
      </c>
      <c r="Z50" s="35">
        <v>0</v>
      </c>
      <c r="AA50" s="33" t="s">
        <v>50</v>
      </c>
      <c r="AB50" s="35">
        <v>0</v>
      </c>
      <c r="AC50" s="35">
        <v>0</v>
      </c>
      <c r="AD50" s="33" t="s">
        <v>50</v>
      </c>
      <c r="AE50" s="35">
        <v>0</v>
      </c>
      <c r="AF50" s="33">
        <v>0</v>
      </c>
      <c r="AG50" s="33" t="s">
        <v>50</v>
      </c>
      <c r="AH50" s="35">
        <v>0</v>
      </c>
      <c r="AI50" s="35">
        <v>0</v>
      </c>
      <c r="AJ50" s="33" t="s">
        <v>50</v>
      </c>
      <c r="AK50" s="35">
        <v>0</v>
      </c>
      <c r="AL50" s="35">
        <v>0</v>
      </c>
      <c r="AM50" s="34" t="s">
        <v>48</v>
      </c>
      <c r="AN50" s="33" t="s">
        <v>48</v>
      </c>
      <c r="AO50" s="34" t="s">
        <v>48</v>
      </c>
      <c r="AP50" s="33" t="s">
        <v>48</v>
      </c>
    </row>
    <row r="51" spans="1:42" s="19" customFormat="1" x14ac:dyDescent="0.25">
      <c r="A51" s="33" t="s">
        <v>155</v>
      </c>
      <c r="B51" s="17" t="s">
        <v>165</v>
      </c>
      <c r="C51" s="16" t="s">
        <v>47</v>
      </c>
      <c r="D51" s="16" t="s">
        <v>118</v>
      </c>
      <c r="E51" s="16" t="s">
        <v>119</v>
      </c>
      <c r="F51" s="16" t="s">
        <v>875</v>
      </c>
      <c r="G51" s="16" t="s">
        <v>49</v>
      </c>
      <c r="H51" s="16" t="s">
        <v>234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69</v>
      </c>
      <c r="P51" s="16" t="s">
        <v>48</v>
      </c>
      <c r="Q51" s="35">
        <f t="shared" si="0"/>
        <v>732174290.8599999</v>
      </c>
      <c r="R51" s="18">
        <v>0</v>
      </c>
      <c r="S51" s="18">
        <v>480567412.6099999</v>
      </c>
      <c r="T51" s="18">
        <v>0</v>
      </c>
      <c r="U51" s="16" t="s">
        <v>50</v>
      </c>
      <c r="V51" s="18">
        <v>0</v>
      </c>
      <c r="W51" s="18">
        <v>216902481.25</v>
      </c>
      <c r="X51" s="16" t="s">
        <v>54</v>
      </c>
      <c r="Y51" s="18">
        <v>34704397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33" t="s">
        <v>158</v>
      </c>
      <c r="B52" s="17" t="s">
        <v>165</v>
      </c>
      <c r="C52" s="16" t="s">
        <v>47</v>
      </c>
      <c r="D52" s="16" t="s">
        <v>156</v>
      </c>
      <c r="E52" s="16" t="s">
        <v>157</v>
      </c>
      <c r="F52" s="16" t="s">
        <v>891</v>
      </c>
      <c r="G52" s="16" t="s">
        <v>49</v>
      </c>
      <c r="H52" s="16" t="s">
        <v>893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69</v>
      </c>
      <c r="P52" s="16"/>
      <c r="Q52" s="35">
        <f t="shared" si="0"/>
        <v>1728244648.77</v>
      </c>
      <c r="R52" s="18">
        <v>0</v>
      </c>
      <c r="S52" s="18">
        <v>966505146.16999996</v>
      </c>
      <c r="T52" s="18">
        <v>7493600</v>
      </c>
      <c r="U52" s="16" t="s">
        <v>54</v>
      </c>
      <c r="V52" s="18">
        <v>1198976</v>
      </c>
      <c r="W52" s="18">
        <v>649178385</v>
      </c>
      <c r="X52" s="16" t="s">
        <v>50</v>
      </c>
      <c r="Y52" s="18">
        <f>+W52*0.16</f>
        <v>103868541.60000001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33" t="s">
        <v>159</v>
      </c>
      <c r="B53" s="17" t="s">
        <v>165</v>
      </c>
      <c r="C53" s="16" t="s">
        <v>47</v>
      </c>
      <c r="D53" s="16" t="s">
        <v>156</v>
      </c>
      <c r="E53" s="16" t="s">
        <v>157</v>
      </c>
      <c r="F53" s="16" t="s">
        <v>891</v>
      </c>
      <c r="G53" s="16" t="s">
        <v>95</v>
      </c>
      <c r="H53" s="16" t="s">
        <v>48</v>
      </c>
      <c r="I53" s="18" t="s">
        <v>247</v>
      </c>
      <c r="J53" s="18" t="s">
        <v>48</v>
      </c>
      <c r="K53" s="18" t="s">
        <v>248</v>
      </c>
      <c r="L53" s="18" t="s">
        <v>165</v>
      </c>
      <c r="M53" s="18">
        <v>24375000.010000002</v>
      </c>
      <c r="N53" s="16" t="s">
        <v>98</v>
      </c>
      <c r="O53" s="16" t="s">
        <v>249</v>
      </c>
      <c r="P53" s="16" t="s">
        <v>250</v>
      </c>
      <c r="Q53" s="35">
        <f t="shared" si="0"/>
        <v>-24375000.010000002</v>
      </c>
      <c r="R53" s="18">
        <v>0</v>
      </c>
      <c r="S53" s="18">
        <v>-24375000.010000002</v>
      </c>
      <c r="T53" s="18">
        <v>0</v>
      </c>
      <c r="U53" s="16" t="s">
        <v>50</v>
      </c>
      <c r="V53" s="18">
        <v>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33" t="s">
        <v>160</v>
      </c>
      <c r="B54" s="17" t="s">
        <v>165</v>
      </c>
      <c r="C54" s="16" t="s">
        <v>47</v>
      </c>
      <c r="D54" s="16" t="s">
        <v>156</v>
      </c>
      <c r="E54" s="16" t="s">
        <v>157</v>
      </c>
      <c r="F54" s="16" t="s">
        <v>891</v>
      </c>
      <c r="G54" s="16" t="s">
        <v>95</v>
      </c>
      <c r="H54" s="16" t="s">
        <v>48</v>
      </c>
      <c r="I54" s="18" t="s">
        <v>252</v>
      </c>
      <c r="J54" s="18" t="s">
        <v>48</v>
      </c>
      <c r="K54" s="18" t="s">
        <v>253</v>
      </c>
      <c r="L54" s="18" t="s">
        <v>165</v>
      </c>
      <c r="M54" s="18">
        <v>26855530</v>
      </c>
      <c r="N54" s="16" t="s">
        <v>98</v>
      </c>
      <c r="O54" s="16" t="s">
        <v>254</v>
      </c>
      <c r="P54" s="16" t="s">
        <v>255</v>
      </c>
      <c r="Q54" s="35">
        <f t="shared" si="0"/>
        <v>-13000000</v>
      </c>
      <c r="R54" s="18">
        <v>0</v>
      </c>
      <c r="S54" s="18">
        <v>-13000000</v>
      </c>
      <c r="T54" s="18">
        <v>0</v>
      </c>
      <c r="U54" s="16" t="s">
        <v>50</v>
      </c>
      <c r="V54" s="18">
        <v>0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33" t="s">
        <v>161</v>
      </c>
      <c r="B55" s="17" t="s">
        <v>257</v>
      </c>
      <c r="C55" s="16" t="s">
        <v>47</v>
      </c>
      <c r="D55" s="16" t="s">
        <v>66</v>
      </c>
      <c r="E55" s="16" t="s">
        <v>67</v>
      </c>
      <c r="F55" s="16" t="s">
        <v>776</v>
      </c>
      <c r="G55" s="16" t="s">
        <v>49</v>
      </c>
      <c r="H55" s="16" t="s">
        <v>286</v>
      </c>
      <c r="I55" s="18" t="s">
        <v>48</v>
      </c>
      <c r="J55" s="18" t="s">
        <v>48</v>
      </c>
      <c r="K55" s="18" t="s">
        <v>48</v>
      </c>
      <c r="L55" s="18" t="s">
        <v>48</v>
      </c>
      <c r="M55" s="18">
        <v>0</v>
      </c>
      <c r="N55" s="16" t="s">
        <v>48</v>
      </c>
      <c r="O55" s="16" t="s">
        <v>69</v>
      </c>
      <c r="P55" s="16" t="s">
        <v>48</v>
      </c>
      <c r="Q55" s="35">
        <f t="shared" si="0"/>
        <v>2884383550.8100004</v>
      </c>
      <c r="R55" s="18">
        <v>0</v>
      </c>
      <c r="S55" s="18">
        <v>2265963260.0100002</v>
      </c>
      <c r="T55" s="18">
        <v>0</v>
      </c>
      <c r="U55" s="16" t="s">
        <v>50</v>
      </c>
      <c r="V55" s="18">
        <v>0</v>
      </c>
      <c r="W55" s="18">
        <v>526591130</v>
      </c>
      <c r="X55" s="16" t="s">
        <v>50</v>
      </c>
      <c r="Y55" s="18">
        <v>84254580.799999997</v>
      </c>
      <c r="Z55" s="18">
        <v>0</v>
      </c>
      <c r="AA55" s="16" t="s">
        <v>50</v>
      </c>
      <c r="AB55" s="18">
        <v>0</v>
      </c>
      <c r="AC55" s="18">
        <v>7013500</v>
      </c>
      <c r="AD55" s="16" t="s">
        <v>58</v>
      </c>
      <c r="AE55" s="18">
        <v>561080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48</v>
      </c>
      <c r="AN55" s="16" t="s">
        <v>48</v>
      </c>
      <c r="AO55" s="17" t="s">
        <v>48</v>
      </c>
      <c r="AP55" s="16" t="s">
        <v>48</v>
      </c>
    </row>
    <row r="56" spans="1:42" s="19" customFormat="1" x14ac:dyDescent="0.25">
      <c r="A56" s="33" t="s">
        <v>162</v>
      </c>
      <c r="B56" s="17" t="s">
        <v>257</v>
      </c>
      <c r="C56" s="16" t="s">
        <v>47</v>
      </c>
      <c r="D56" s="16" t="s">
        <v>83</v>
      </c>
      <c r="E56" s="16" t="s">
        <v>84</v>
      </c>
      <c r="F56" s="16" t="s">
        <v>772</v>
      </c>
      <c r="G56" s="16" t="s">
        <v>49</v>
      </c>
      <c r="H56" s="16" t="s">
        <v>288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69</v>
      </c>
      <c r="P56" s="16" t="s">
        <v>48</v>
      </c>
      <c r="Q56" s="35">
        <f t="shared" si="0"/>
        <v>2881206478.4200006</v>
      </c>
      <c r="R56" s="18">
        <v>0</v>
      </c>
      <c r="S56" s="18">
        <v>2002600268.7700005</v>
      </c>
      <c r="T56" s="18">
        <v>0</v>
      </c>
      <c r="U56" s="16" t="s">
        <v>50</v>
      </c>
      <c r="V56" s="18">
        <v>0</v>
      </c>
      <c r="W56" s="18">
        <v>757419146.25</v>
      </c>
      <c r="X56" s="16" t="s">
        <v>54</v>
      </c>
      <c r="Y56" s="18">
        <v>121187063.40000001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33" t="s">
        <v>163</v>
      </c>
      <c r="B57" s="34" t="s">
        <v>257</v>
      </c>
      <c r="C57" s="16" t="s">
        <v>47</v>
      </c>
      <c r="D57" s="16" t="s">
        <v>102</v>
      </c>
      <c r="E57" s="16" t="s">
        <v>103</v>
      </c>
      <c r="F57" s="16" t="s">
        <v>789</v>
      </c>
      <c r="G57" s="16" t="s">
        <v>49</v>
      </c>
      <c r="H57" s="16" t="s">
        <v>290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69</v>
      </c>
      <c r="P57" s="16" t="s">
        <v>48</v>
      </c>
      <c r="Q57" s="35">
        <f t="shared" si="0"/>
        <v>3138751767.6200004</v>
      </c>
      <c r="R57" s="18">
        <v>0</v>
      </c>
      <c r="S57" s="18">
        <v>2230672320.0200005</v>
      </c>
      <c r="T57" s="18">
        <v>0</v>
      </c>
      <c r="U57" s="16" t="s">
        <v>50</v>
      </c>
      <c r="V57" s="18">
        <v>0</v>
      </c>
      <c r="W57" s="18">
        <v>782827110</v>
      </c>
      <c r="X57" s="16" t="s">
        <v>54</v>
      </c>
      <c r="Y57" s="18">
        <v>125252337.60000001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33" t="s">
        <v>164</v>
      </c>
      <c r="B58" s="17" t="s">
        <v>257</v>
      </c>
      <c r="C58" s="16" t="s">
        <v>47</v>
      </c>
      <c r="D58" s="16" t="s">
        <v>112</v>
      </c>
      <c r="E58" s="16" t="s">
        <v>113</v>
      </c>
      <c r="F58" s="16" t="s">
        <v>770</v>
      </c>
      <c r="G58" s="16" t="s">
        <v>49</v>
      </c>
      <c r="H58" s="16" t="s">
        <v>291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69</v>
      </c>
      <c r="P58" s="16" t="s">
        <v>48</v>
      </c>
      <c r="Q58" s="35">
        <f t="shared" si="0"/>
        <v>2581181491.0100002</v>
      </c>
      <c r="R58" s="18">
        <v>0</v>
      </c>
      <c r="S58" s="18">
        <v>1724880938.7600002</v>
      </c>
      <c r="T58" s="18">
        <v>0</v>
      </c>
      <c r="U58" s="16" t="s">
        <v>50</v>
      </c>
      <c r="V58" s="18">
        <v>0</v>
      </c>
      <c r="W58" s="18">
        <v>738190131.25</v>
      </c>
      <c r="X58" s="16" t="s">
        <v>50</v>
      </c>
      <c r="Y58" s="18">
        <v>118110421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33" t="s">
        <v>166</v>
      </c>
      <c r="B59" s="34" t="s">
        <v>257</v>
      </c>
      <c r="C59" s="33" t="s">
        <v>47</v>
      </c>
      <c r="D59" s="33" t="s">
        <v>205</v>
      </c>
      <c r="E59" s="33" t="s">
        <v>206</v>
      </c>
      <c r="F59" s="16" t="s">
        <v>811</v>
      </c>
      <c r="G59" s="16" t="s">
        <v>49</v>
      </c>
      <c r="H59" s="16" t="s">
        <v>810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69</v>
      </c>
      <c r="P59" s="16" t="s">
        <v>48</v>
      </c>
      <c r="Q59" s="35">
        <f t="shared" si="0"/>
        <v>1627911592.01</v>
      </c>
      <c r="R59" s="18">
        <v>0</v>
      </c>
      <c r="S59" s="35">
        <v>1130299490.01</v>
      </c>
      <c r="T59" s="35">
        <v>97500</v>
      </c>
      <c r="U59" s="33" t="s">
        <v>54</v>
      </c>
      <c r="V59" s="35">
        <f>+T59*0.16</f>
        <v>15600</v>
      </c>
      <c r="W59" s="35">
        <v>428878450</v>
      </c>
      <c r="X59" s="33" t="s">
        <v>54</v>
      </c>
      <c r="Y59" s="35">
        <f>+W59*0.16</f>
        <v>68620552</v>
      </c>
      <c r="Z59" s="35">
        <v>0</v>
      </c>
      <c r="AA59" s="33" t="s">
        <v>50</v>
      </c>
      <c r="AB59" s="35">
        <v>0</v>
      </c>
      <c r="AC59" s="35">
        <v>0</v>
      </c>
      <c r="AD59" s="33" t="s">
        <v>50</v>
      </c>
      <c r="AE59" s="35">
        <v>0</v>
      </c>
      <c r="AF59" s="33">
        <v>0</v>
      </c>
      <c r="AG59" s="33" t="s">
        <v>50</v>
      </c>
      <c r="AH59" s="35">
        <v>0</v>
      </c>
      <c r="AI59" s="35">
        <v>0</v>
      </c>
      <c r="AJ59" s="33" t="s">
        <v>50</v>
      </c>
      <c r="AK59" s="35">
        <v>0</v>
      </c>
      <c r="AL59" s="35">
        <v>0</v>
      </c>
      <c r="AM59" s="34" t="s">
        <v>48</v>
      </c>
      <c r="AN59" s="33" t="s">
        <v>48</v>
      </c>
      <c r="AO59" s="34" t="s">
        <v>48</v>
      </c>
      <c r="AP59" s="33" t="s">
        <v>48</v>
      </c>
    </row>
    <row r="60" spans="1:42" x14ac:dyDescent="0.25">
      <c r="A60" s="33" t="s">
        <v>167</v>
      </c>
      <c r="B60" s="31" t="s">
        <v>257</v>
      </c>
      <c r="C60" s="30" t="s">
        <v>47</v>
      </c>
      <c r="D60" s="30" t="s">
        <v>219</v>
      </c>
      <c r="E60" s="30" t="s">
        <v>220</v>
      </c>
      <c r="F60" s="30" t="s">
        <v>837</v>
      </c>
      <c r="G60" s="30" t="s">
        <v>49</v>
      </c>
      <c r="H60" s="30" t="s">
        <v>296</v>
      </c>
      <c r="I60" s="32" t="s">
        <v>48</v>
      </c>
      <c r="J60" s="32" t="s">
        <v>48</v>
      </c>
      <c r="K60" s="32" t="s">
        <v>48</v>
      </c>
      <c r="L60" s="32" t="s">
        <v>48</v>
      </c>
      <c r="M60" s="32">
        <v>0</v>
      </c>
      <c r="N60" s="30" t="s">
        <v>48</v>
      </c>
      <c r="O60" s="30" t="s">
        <v>69</v>
      </c>
      <c r="P60" s="30" t="s">
        <v>48</v>
      </c>
      <c r="Q60" s="35">
        <f t="shared" si="0"/>
        <v>1859710520.5</v>
      </c>
      <c r="R60" s="32">
        <v>0</v>
      </c>
      <c r="S60" s="32">
        <v>1296182136.25</v>
      </c>
      <c r="T60" s="32">
        <v>0</v>
      </c>
      <c r="U60" s="30" t="s">
        <v>50</v>
      </c>
      <c r="V60" s="32">
        <v>0</v>
      </c>
      <c r="W60" s="32">
        <v>485800331.25</v>
      </c>
      <c r="X60" s="30" t="s">
        <v>54</v>
      </c>
      <c r="Y60" s="32">
        <v>77728053</v>
      </c>
      <c r="Z60" s="32">
        <v>0</v>
      </c>
      <c r="AA60" s="30" t="s">
        <v>50</v>
      </c>
      <c r="AB60" s="32">
        <v>0</v>
      </c>
      <c r="AC60" s="32">
        <v>0</v>
      </c>
      <c r="AD60" s="30" t="s">
        <v>50</v>
      </c>
      <c r="AE60" s="32">
        <v>0</v>
      </c>
      <c r="AF60" s="30">
        <v>0</v>
      </c>
      <c r="AG60" s="30" t="s">
        <v>50</v>
      </c>
      <c r="AH60" s="32">
        <v>0</v>
      </c>
      <c r="AI60" s="32">
        <v>0</v>
      </c>
      <c r="AJ60" s="30" t="s">
        <v>50</v>
      </c>
      <c r="AK60" s="32">
        <v>0</v>
      </c>
      <c r="AL60" s="32">
        <v>0</v>
      </c>
      <c r="AM60" s="31" t="s">
        <v>48</v>
      </c>
      <c r="AN60" s="30" t="s">
        <v>48</v>
      </c>
      <c r="AO60" s="31" t="s">
        <v>48</v>
      </c>
      <c r="AP60" s="30" t="s">
        <v>48</v>
      </c>
    </row>
    <row r="61" spans="1:42" x14ac:dyDescent="0.25">
      <c r="A61" s="33" t="s">
        <v>168</v>
      </c>
      <c r="B61" s="29">
        <v>44380</v>
      </c>
      <c r="C61" s="30" t="s">
        <v>47</v>
      </c>
      <c r="D61" s="30" t="s">
        <v>116</v>
      </c>
      <c r="E61" s="30" t="s">
        <v>843</v>
      </c>
      <c r="F61" s="30" t="s">
        <v>849</v>
      </c>
      <c r="G61" s="30" t="s">
        <v>49</v>
      </c>
      <c r="H61" s="33" t="s">
        <v>850</v>
      </c>
      <c r="I61" s="32"/>
      <c r="J61" s="32"/>
      <c r="K61" s="32"/>
      <c r="L61" s="32"/>
      <c r="M61" s="32">
        <v>0</v>
      </c>
      <c r="N61" s="30"/>
      <c r="O61" s="30" t="s">
        <v>69</v>
      </c>
      <c r="P61" s="30"/>
      <c r="Q61" s="35">
        <f t="shared" si="0"/>
        <v>1559100199.5464001</v>
      </c>
      <c r="R61" s="32">
        <v>0</v>
      </c>
      <c r="S61" s="32">
        <v>1269689656.98</v>
      </c>
      <c r="T61" s="32">
        <v>0</v>
      </c>
      <c r="U61" s="30" t="s">
        <v>50</v>
      </c>
      <c r="V61" s="32">
        <v>0</v>
      </c>
      <c r="W61" s="32">
        <v>249491847.03999999</v>
      </c>
      <c r="X61" s="30" t="s">
        <v>54</v>
      </c>
      <c r="Y61" s="32">
        <f>+W61*0.16</f>
        <v>39918695.5264</v>
      </c>
      <c r="Z61" s="32"/>
      <c r="AA61" s="30"/>
      <c r="AB61" s="32"/>
      <c r="AC61" s="32"/>
      <c r="AD61" s="30"/>
      <c r="AE61" s="32"/>
      <c r="AF61" s="30"/>
      <c r="AG61" s="30"/>
      <c r="AH61" s="32"/>
      <c r="AI61" s="32"/>
      <c r="AJ61" s="30"/>
      <c r="AK61" s="32"/>
      <c r="AL61" s="32"/>
      <c r="AM61" s="31"/>
      <c r="AN61" s="30"/>
      <c r="AO61" s="31"/>
      <c r="AP61" s="30"/>
    </row>
    <row r="62" spans="1:42" s="21" customFormat="1" x14ac:dyDescent="0.25">
      <c r="A62" s="33" t="s">
        <v>169</v>
      </c>
      <c r="B62" s="26" t="s">
        <v>257</v>
      </c>
      <c r="C62" s="25" t="s">
        <v>47</v>
      </c>
      <c r="D62" s="25" t="s">
        <v>118</v>
      </c>
      <c r="E62" s="25" t="s">
        <v>119</v>
      </c>
      <c r="F62" s="25" t="s">
        <v>876</v>
      </c>
      <c r="G62" s="25" t="s">
        <v>49</v>
      </c>
      <c r="H62" s="25" t="s">
        <v>298</v>
      </c>
      <c r="I62" s="27" t="s">
        <v>48</v>
      </c>
      <c r="J62" s="27" t="s">
        <v>48</v>
      </c>
      <c r="K62" s="27" t="s">
        <v>48</v>
      </c>
      <c r="L62" s="27" t="s">
        <v>48</v>
      </c>
      <c r="M62" s="27">
        <v>0</v>
      </c>
      <c r="N62" s="25" t="s">
        <v>48</v>
      </c>
      <c r="O62" s="25" t="s">
        <v>69</v>
      </c>
      <c r="P62" s="25" t="s">
        <v>48</v>
      </c>
      <c r="Q62" s="35">
        <f t="shared" si="0"/>
        <v>863591397.56999993</v>
      </c>
      <c r="R62" s="27">
        <v>0</v>
      </c>
      <c r="S62" s="27">
        <v>607951467.56999993</v>
      </c>
      <c r="T62" s="27">
        <v>0</v>
      </c>
      <c r="U62" s="25" t="s">
        <v>50</v>
      </c>
      <c r="V62" s="27">
        <v>0</v>
      </c>
      <c r="W62" s="27">
        <v>220379250</v>
      </c>
      <c r="X62" s="25" t="s">
        <v>54</v>
      </c>
      <c r="Y62" s="27">
        <v>35260680</v>
      </c>
      <c r="Z62" s="27">
        <v>0</v>
      </c>
      <c r="AA62" s="25" t="s">
        <v>50</v>
      </c>
      <c r="AB62" s="27">
        <v>0</v>
      </c>
      <c r="AC62" s="27">
        <v>0</v>
      </c>
      <c r="AD62" s="25" t="s">
        <v>50</v>
      </c>
      <c r="AE62" s="27">
        <v>0</v>
      </c>
      <c r="AF62" s="25">
        <v>0</v>
      </c>
      <c r="AG62" s="25" t="s">
        <v>50</v>
      </c>
      <c r="AH62" s="27">
        <v>0</v>
      </c>
      <c r="AI62" s="27">
        <v>0</v>
      </c>
      <c r="AJ62" s="25" t="s">
        <v>50</v>
      </c>
      <c r="AK62" s="27">
        <v>0</v>
      </c>
      <c r="AL62" s="27">
        <v>0</v>
      </c>
      <c r="AM62" s="26" t="s">
        <v>48</v>
      </c>
      <c r="AN62" s="25" t="s">
        <v>48</v>
      </c>
      <c r="AO62" s="26" t="s">
        <v>48</v>
      </c>
      <c r="AP62" s="25" t="s">
        <v>48</v>
      </c>
    </row>
    <row r="63" spans="1:42" s="21" customFormat="1" x14ac:dyDescent="0.25">
      <c r="A63" s="33" t="s">
        <v>170</v>
      </c>
      <c r="B63" s="26" t="s">
        <v>257</v>
      </c>
      <c r="C63" s="25" t="s">
        <v>47</v>
      </c>
      <c r="D63" s="25" t="s">
        <v>118</v>
      </c>
      <c r="E63" s="25" t="s">
        <v>119</v>
      </c>
      <c r="F63" s="25" t="s">
        <v>876</v>
      </c>
      <c r="G63" s="25" t="s">
        <v>49</v>
      </c>
      <c r="H63" s="25" t="s">
        <v>300</v>
      </c>
      <c r="I63" s="27" t="s">
        <v>48</v>
      </c>
      <c r="J63" s="27" t="s">
        <v>48</v>
      </c>
      <c r="K63" s="27" t="s">
        <v>48</v>
      </c>
      <c r="L63" s="27" t="s">
        <v>48</v>
      </c>
      <c r="M63" s="27">
        <v>0</v>
      </c>
      <c r="N63" s="25" t="s">
        <v>48</v>
      </c>
      <c r="O63" s="25" t="s">
        <v>301</v>
      </c>
      <c r="P63" s="25" t="s">
        <v>302</v>
      </c>
      <c r="Q63" s="35">
        <f t="shared" si="0"/>
        <v>2262000</v>
      </c>
      <c r="R63" s="27">
        <v>0</v>
      </c>
      <c r="S63" s="27">
        <v>0</v>
      </c>
      <c r="T63" s="27">
        <v>1950000</v>
      </c>
      <c r="U63" s="25" t="s">
        <v>54</v>
      </c>
      <c r="V63" s="27">
        <v>312000</v>
      </c>
      <c r="W63" s="27">
        <v>0</v>
      </c>
      <c r="X63" s="25" t="s">
        <v>50</v>
      </c>
      <c r="Y63" s="27">
        <v>0</v>
      </c>
      <c r="Z63" s="27">
        <v>0</v>
      </c>
      <c r="AA63" s="25" t="s">
        <v>50</v>
      </c>
      <c r="AB63" s="27">
        <v>0</v>
      </c>
      <c r="AC63" s="27">
        <v>0</v>
      </c>
      <c r="AD63" s="25" t="s">
        <v>50</v>
      </c>
      <c r="AE63" s="27">
        <v>0</v>
      </c>
      <c r="AF63" s="25">
        <v>0</v>
      </c>
      <c r="AG63" s="25" t="s">
        <v>50</v>
      </c>
      <c r="AH63" s="27">
        <v>0</v>
      </c>
      <c r="AI63" s="27">
        <v>0</v>
      </c>
      <c r="AJ63" s="25" t="s">
        <v>50</v>
      </c>
      <c r="AK63" s="27">
        <v>0</v>
      </c>
      <c r="AL63" s="27">
        <v>0</v>
      </c>
      <c r="AM63" s="26" t="s">
        <v>48</v>
      </c>
      <c r="AN63" s="25" t="s">
        <v>48</v>
      </c>
      <c r="AO63" s="26" t="s">
        <v>48</v>
      </c>
      <c r="AP63" s="25" t="s">
        <v>48</v>
      </c>
    </row>
    <row r="64" spans="1:42" s="21" customFormat="1" x14ac:dyDescent="0.25">
      <c r="A64" s="33" t="s">
        <v>171</v>
      </c>
      <c r="B64" s="26" t="s">
        <v>257</v>
      </c>
      <c r="C64" s="25" t="s">
        <v>47</v>
      </c>
      <c r="D64" s="25" t="s">
        <v>118</v>
      </c>
      <c r="E64" s="25" t="s">
        <v>119</v>
      </c>
      <c r="F64" s="25" t="s">
        <v>876</v>
      </c>
      <c r="G64" s="25" t="s">
        <v>49</v>
      </c>
      <c r="H64" s="25" t="s">
        <v>304</v>
      </c>
      <c r="I64" s="27" t="s">
        <v>48</v>
      </c>
      <c r="J64" s="27" t="s">
        <v>48</v>
      </c>
      <c r="K64" s="27" t="s">
        <v>48</v>
      </c>
      <c r="L64" s="27" t="s">
        <v>48</v>
      </c>
      <c r="M64" s="27">
        <v>0</v>
      </c>
      <c r="N64" s="25" t="s">
        <v>48</v>
      </c>
      <c r="O64" s="25" t="s">
        <v>69</v>
      </c>
      <c r="P64" s="25" t="s">
        <v>48</v>
      </c>
      <c r="Q64" s="35">
        <f t="shared" si="0"/>
        <v>1248891104.9899998</v>
      </c>
      <c r="R64" s="27">
        <v>0</v>
      </c>
      <c r="S64" s="27">
        <v>769457886.43999982</v>
      </c>
      <c r="T64" s="27">
        <v>0</v>
      </c>
      <c r="U64" s="25" t="s">
        <v>50</v>
      </c>
      <c r="V64" s="27">
        <v>0</v>
      </c>
      <c r="W64" s="27">
        <v>413304498.75</v>
      </c>
      <c r="X64" s="25" t="s">
        <v>54</v>
      </c>
      <c r="Y64" s="27">
        <v>66128719.799999997</v>
      </c>
      <c r="Z64" s="27">
        <v>0</v>
      </c>
      <c r="AA64" s="25" t="s">
        <v>50</v>
      </c>
      <c r="AB64" s="27">
        <v>0</v>
      </c>
      <c r="AC64" s="27">
        <v>0</v>
      </c>
      <c r="AD64" s="25" t="s">
        <v>50</v>
      </c>
      <c r="AE64" s="27">
        <v>0</v>
      </c>
      <c r="AF64" s="25">
        <v>0</v>
      </c>
      <c r="AG64" s="25" t="s">
        <v>50</v>
      </c>
      <c r="AH64" s="27">
        <v>0</v>
      </c>
      <c r="AI64" s="27">
        <v>0</v>
      </c>
      <c r="AJ64" s="25" t="s">
        <v>50</v>
      </c>
      <c r="AK64" s="27">
        <v>0</v>
      </c>
      <c r="AL64" s="27">
        <v>0</v>
      </c>
      <c r="AM64" s="26" t="s">
        <v>48</v>
      </c>
      <c r="AN64" s="25" t="s">
        <v>48</v>
      </c>
      <c r="AO64" s="26" t="s">
        <v>48</v>
      </c>
      <c r="AP64" s="25" t="s">
        <v>48</v>
      </c>
    </row>
    <row r="65" spans="1:42" s="28" customFormat="1" x14ac:dyDescent="0.25">
      <c r="A65" s="33" t="s">
        <v>172</v>
      </c>
      <c r="B65" s="34" t="s">
        <v>257</v>
      </c>
      <c r="C65" s="33" t="s">
        <v>47</v>
      </c>
      <c r="D65" s="33" t="s">
        <v>156</v>
      </c>
      <c r="E65" s="33" t="s">
        <v>157</v>
      </c>
      <c r="F65" s="33" t="s">
        <v>894</v>
      </c>
      <c r="G65" s="33" t="s">
        <v>49</v>
      </c>
      <c r="H65" s="33" t="s">
        <v>895</v>
      </c>
      <c r="I65" s="35" t="s">
        <v>48</v>
      </c>
      <c r="J65" s="35" t="s">
        <v>48</v>
      </c>
      <c r="K65" s="35" t="s">
        <v>48</v>
      </c>
      <c r="L65" s="35" t="s">
        <v>48</v>
      </c>
      <c r="M65" s="35">
        <v>0</v>
      </c>
      <c r="N65" s="33" t="s">
        <v>48</v>
      </c>
      <c r="O65" s="33" t="s">
        <v>69</v>
      </c>
      <c r="P65" s="33" t="s">
        <v>48</v>
      </c>
      <c r="Q65" s="35">
        <f t="shared" si="0"/>
        <v>1953648336.7</v>
      </c>
      <c r="R65" s="35">
        <v>0</v>
      </c>
      <c r="S65" s="35">
        <v>1253925215.2</v>
      </c>
      <c r="T65" s="35">
        <v>19955000</v>
      </c>
      <c r="U65" s="33" t="s">
        <v>54</v>
      </c>
      <c r="V65" s="35">
        <f>+T65*0.16</f>
        <v>3192800</v>
      </c>
      <c r="W65" s="35">
        <v>583254587.5</v>
      </c>
      <c r="X65" s="33" t="s">
        <v>54</v>
      </c>
      <c r="Y65" s="35">
        <f>+W65*0.16</f>
        <v>93320734</v>
      </c>
      <c r="Z65" s="35">
        <v>0</v>
      </c>
      <c r="AA65" s="33" t="s">
        <v>50</v>
      </c>
      <c r="AB65" s="35">
        <v>0</v>
      </c>
      <c r="AC65" s="35">
        <v>0</v>
      </c>
      <c r="AD65" s="33" t="s">
        <v>50</v>
      </c>
      <c r="AE65" s="35">
        <v>0</v>
      </c>
      <c r="AF65" s="33">
        <v>0</v>
      </c>
      <c r="AG65" s="33" t="s">
        <v>50</v>
      </c>
      <c r="AH65" s="35">
        <v>0</v>
      </c>
      <c r="AI65" s="35">
        <v>0</v>
      </c>
      <c r="AJ65" s="33" t="s">
        <v>50</v>
      </c>
      <c r="AK65" s="35">
        <v>0</v>
      </c>
      <c r="AL65" s="35">
        <v>0</v>
      </c>
      <c r="AM65" s="34" t="s">
        <v>48</v>
      </c>
      <c r="AN65" s="33" t="s">
        <v>48</v>
      </c>
      <c r="AO65" s="34" t="s">
        <v>48</v>
      </c>
      <c r="AP65" s="33" t="s">
        <v>48</v>
      </c>
    </row>
    <row r="66" spans="1:42" s="28" customFormat="1" x14ac:dyDescent="0.25">
      <c r="A66" s="33" t="s">
        <v>173</v>
      </c>
      <c r="B66" s="34" t="s">
        <v>257</v>
      </c>
      <c r="C66" s="33" t="s">
        <v>47</v>
      </c>
      <c r="D66" s="33" t="s">
        <v>156</v>
      </c>
      <c r="E66" s="33" t="s">
        <v>157</v>
      </c>
      <c r="F66" s="33" t="s">
        <v>894</v>
      </c>
      <c r="G66" s="33" t="s">
        <v>95</v>
      </c>
      <c r="H66" s="33" t="s">
        <v>48</v>
      </c>
      <c r="I66" s="35" t="s">
        <v>309</v>
      </c>
      <c r="J66" s="35" t="s">
        <v>48</v>
      </c>
      <c r="K66" s="35" t="s">
        <v>310</v>
      </c>
      <c r="L66" s="35" t="s">
        <v>257</v>
      </c>
      <c r="M66" s="35">
        <v>22072830</v>
      </c>
      <c r="N66" s="33" t="s">
        <v>98</v>
      </c>
      <c r="O66" s="33" t="s">
        <v>311</v>
      </c>
      <c r="P66" s="33" t="s">
        <v>312</v>
      </c>
      <c r="Q66" s="35">
        <f t="shared" si="0"/>
        <v>-2518750</v>
      </c>
      <c r="R66" s="35">
        <v>0</v>
      </c>
      <c r="S66" s="35">
        <v>-2518750</v>
      </c>
      <c r="T66" s="35">
        <v>0</v>
      </c>
      <c r="U66" s="33" t="s">
        <v>50</v>
      </c>
      <c r="V66" s="35">
        <v>0</v>
      </c>
      <c r="W66" s="35">
        <v>0</v>
      </c>
      <c r="X66" s="33" t="s">
        <v>50</v>
      </c>
      <c r="Y66" s="35">
        <v>0</v>
      </c>
      <c r="Z66" s="35">
        <v>0</v>
      </c>
      <c r="AA66" s="33" t="s">
        <v>50</v>
      </c>
      <c r="AB66" s="35">
        <v>0</v>
      </c>
      <c r="AC66" s="35">
        <v>0</v>
      </c>
      <c r="AD66" s="33" t="s">
        <v>50</v>
      </c>
      <c r="AE66" s="35">
        <v>0</v>
      </c>
      <c r="AF66" s="33">
        <v>0</v>
      </c>
      <c r="AG66" s="33" t="s">
        <v>50</v>
      </c>
      <c r="AH66" s="35">
        <v>0</v>
      </c>
      <c r="AI66" s="35">
        <v>0</v>
      </c>
      <c r="AJ66" s="33" t="s">
        <v>50</v>
      </c>
      <c r="AK66" s="35">
        <v>0</v>
      </c>
      <c r="AL66" s="35">
        <v>0</v>
      </c>
      <c r="AM66" s="34" t="s">
        <v>48</v>
      </c>
      <c r="AN66" s="33" t="s">
        <v>48</v>
      </c>
      <c r="AO66" s="34" t="s">
        <v>48</v>
      </c>
      <c r="AP66" s="33" t="s">
        <v>48</v>
      </c>
    </row>
    <row r="67" spans="1:42" s="28" customFormat="1" x14ac:dyDescent="0.25">
      <c r="A67" s="33" t="s">
        <v>174</v>
      </c>
      <c r="B67" s="34" t="s">
        <v>314</v>
      </c>
      <c r="C67" s="33" t="s">
        <v>47</v>
      </c>
      <c r="D67" s="33" t="s">
        <v>66</v>
      </c>
      <c r="E67" s="33" t="s">
        <v>67</v>
      </c>
      <c r="F67" s="33" t="s">
        <v>761</v>
      </c>
      <c r="G67" s="33" t="s">
        <v>49</v>
      </c>
      <c r="H67" s="33" t="s">
        <v>317</v>
      </c>
      <c r="I67" s="35" t="s">
        <v>48</v>
      </c>
      <c r="J67" s="35" t="s">
        <v>48</v>
      </c>
      <c r="K67" s="35" t="s">
        <v>48</v>
      </c>
      <c r="L67" s="35" t="s">
        <v>48</v>
      </c>
      <c r="M67" s="35">
        <v>0</v>
      </c>
      <c r="N67" s="33" t="s">
        <v>48</v>
      </c>
      <c r="O67" s="33" t="s">
        <v>69</v>
      </c>
      <c r="P67" s="33" t="s">
        <v>48</v>
      </c>
      <c r="Q67" s="35">
        <f t="shared" si="0"/>
        <v>683345451.79999995</v>
      </c>
      <c r="R67" s="35">
        <v>0</v>
      </c>
      <c r="S67" s="35">
        <v>507254831.25</v>
      </c>
      <c r="T67" s="35">
        <v>0</v>
      </c>
      <c r="U67" s="33" t="s">
        <v>50</v>
      </c>
      <c r="V67" s="35">
        <v>0</v>
      </c>
      <c r="W67" s="35">
        <v>145272448.75</v>
      </c>
      <c r="X67" s="33" t="s">
        <v>50</v>
      </c>
      <c r="Y67" s="35">
        <v>23243591.800000001</v>
      </c>
      <c r="Z67" s="35">
        <v>0</v>
      </c>
      <c r="AA67" s="33" t="s">
        <v>50</v>
      </c>
      <c r="AB67" s="35">
        <v>0</v>
      </c>
      <c r="AC67" s="35">
        <v>7013500</v>
      </c>
      <c r="AD67" s="33" t="s">
        <v>58</v>
      </c>
      <c r="AE67" s="35">
        <v>561080</v>
      </c>
      <c r="AF67" s="33">
        <v>0</v>
      </c>
      <c r="AG67" s="33" t="s">
        <v>50</v>
      </c>
      <c r="AH67" s="35">
        <v>0</v>
      </c>
      <c r="AI67" s="35">
        <v>0</v>
      </c>
      <c r="AJ67" s="33" t="s">
        <v>50</v>
      </c>
      <c r="AK67" s="35">
        <v>0</v>
      </c>
      <c r="AL67" s="35">
        <v>0</v>
      </c>
      <c r="AM67" s="34" t="s">
        <v>48</v>
      </c>
      <c r="AN67" s="33" t="s">
        <v>48</v>
      </c>
      <c r="AO67" s="34" t="s">
        <v>48</v>
      </c>
      <c r="AP67" s="33" t="s">
        <v>48</v>
      </c>
    </row>
    <row r="68" spans="1:42" s="19" customFormat="1" x14ac:dyDescent="0.25">
      <c r="A68" s="33" t="s">
        <v>175</v>
      </c>
      <c r="B68" s="17" t="s">
        <v>314</v>
      </c>
      <c r="C68" s="16" t="s">
        <v>47</v>
      </c>
      <c r="D68" s="16" t="s">
        <v>66</v>
      </c>
      <c r="E68" s="16" t="s">
        <v>67</v>
      </c>
      <c r="F68" s="16" t="s">
        <v>761</v>
      </c>
      <c r="G68" s="16" t="s">
        <v>49</v>
      </c>
      <c r="H68" s="16" t="s">
        <v>319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320</v>
      </c>
      <c r="P68" s="16" t="s">
        <v>321</v>
      </c>
      <c r="Q68" s="35">
        <f t="shared" si="0"/>
        <v>26169958.75</v>
      </c>
      <c r="R68" s="18">
        <v>0</v>
      </c>
      <c r="S68" s="18">
        <v>7350118.75</v>
      </c>
      <c r="T68" s="18">
        <v>16224000</v>
      </c>
      <c r="U68" s="16" t="s">
        <v>54</v>
      </c>
      <c r="V68" s="18">
        <v>2595840</v>
      </c>
      <c r="W68" s="18">
        <v>0</v>
      </c>
      <c r="X68" s="16" t="s">
        <v>50</v>
      </c>
      <c r="Y68" s="18">
        <v>0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33" t="s">
        <v>176</v>
      </c>
      <c r="B69" s="17" t="s">
        <v>314</v>
      </c>
      <c r="C69" s="16" t="s">
        <v>47</v>
      </c>
      <c r="D69" s="16" t="s">
        <v>66</v>
      </c>
      <c r="E69" s="16" t="s">
        <v>67</v>
      </c>
      <c r="F69" s="16" t="s">
        <v>761</v>
      </c>
      <c r="G69" s="16" t="s">
        <v>49</v>
      </c>
      <c r="H69" s="16" t="s">
        <v>322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69</v>
      </c>
      <c r="P69" s="16" t="s">
        <v>48</v>
      </c>
      <c r="Q69" s="35">
        <f t="shared" si="0"/>
        <v>1729297689.7</v>
      </c>
      <c r="R69" s="18">
        <v>0</v>
      </c>
      <c r="S69" s="18">
        <v>1163604062.5</v>
      </c>
      <c r="T69" s="18">
        <v>0</v>
      </c>
      <c r="U69" s="16" t="s">
        <v>50</v>
      </c>
      <c r="V69" s="18">
        <v>0</v>
      </c>
      <c r="W69" s="18">
        <v>487666920</v>
      </c>
      <c r="X69" s="16" t="s">
        <v>54</v>
      </c>
      <c r="Y69" s="18">
        <v>78026707.199999988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33" t="s">
        <v>177</v>
      </c>
      <c r="B70" s="17" t="s">
        <v>314</v>
      </c>
      <c r="C70" s="16" t="s">
        <v>47</v>
      </c>
      <c r="D70" s="16" t="s">
        <v>66</v>
      </c>
      <c r="E70" s="16" t="s">
        <v>67</v>
      </c>
      <c r="F70" s="16" t="s">
        <v>761</v>
      </c>
      <c r="G70" s="16" t="s">
        <v>95</v>
      </c>
      <c r="H70" s="16" t="s">
        <v>48</v>
      </c>
      <c r="I70" s="18" t="s">
        <v>324</v>
      </c>
      <c r="J70" s="18" t="s">
        <v>48</v>
      </c>
      <c r="K70" s="18" t="s">
        <v>325</v>
      </c>
      <c r="L70" s="18" t="s">
        <v>314</v>
      </c>
      <c r="M70" s="18">
        <v>13047970</v>
      </c>
      <c r="N70" s="16" t="s">
        <v>98</v>
      </c>
      <c r="O70" s="16" t="s">
        <v>326</v>
      </c>
      <c r="P70" s="16" t="s">
        <v>327</v>
      </c>
      <c r="Q70" s="35">
        <f t="shared" si="0"/>
        <v>-1803750</v>
      </c>
      <c r="R70" s="18">
        <v>0</v>
      </c>
      <c r="S70" s="18">
        <v>-1803750</v>
      </c>
      <c r="T70" s="18">
        <v>0</v>
      </c>
      <c r="U70" s="16" t="s">
        <v>50</v>
      </c>
      <c r="V70" s="18">
        <v>0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33" t="s">
        <v>178</v>
      </c>
      <c r="B71" s="17" t="s">
        <v>314</v>
      </c>
      <c r="C71" s="16" t="s">
        <v>47</v>
      </c>
      <c r="D71" s="16" t="s">
        <v>83</v>
      </c>
      <c r="E71" s="16" t="s">
        <v>84</v>
      </c>
      <c r="F71" s="16" t="s">
        <v>773</v>
      </c>
      <c r="G71" s="16" t="s">
        <v>49</v>
      </c>
      <c r="H71" s="16" t="s">
        <v>329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6" t="s">
        <v>48</v>
      </c>
      <c r="O71" s="16" t="s">
        <v>69</v>
      </c>
      <c r="P71" s="16" t="s">
        <v>48</v>
      </c>
      <c r="Q71" s="35">
        <f t="shared" si="0"/>
        <v>192429791.5</v>
      </c>
      <c r="R71" s="18">
        <v>0</v>
      </c>
      <c r="S71" s="18">
        <v>147235691.25</v>
      </c>
      <c r="T71" s="18">
        <v>0</v>
      </c>
      <c r="U71" s="16" t="s">
        <v>50</v>
      </c>
      <c r="V71" s="18">
        <v>0</v>
      </c>
      <c r="W71" s="18">
        <v>38960431.25</v>
      </c>
      <c r="X71" s="16" t="s">
        <v>50</v>
      </c>
      <c r="Y71" s="18">
        <v>6233669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s="19" customFormat="1" x14ac:dyDescent="0.25">
      <c r="A72" s="33" t="s">
        <v>179</v>
      </c>
      <c r="B72" s="17" t="s">
        <v>314</v>
      </c>
      <c r="C72" s="16" t="s">
        <v>47</v>
      </c>
      <c r="D72" s="16" t="s">
        <v>83</v>
      </c>
      <c r="E72" s="16" t="s">
        <v>84</v>
      </c>
      <c r="F72" s="16" t="s">
        <v>773</v>
      </c>
      <c r="G72" s="16" t="s">
        <v>49</v>
      </c>
      <c r="H72" s="16" t="s">
        <v>331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332</v>
      </c>
      <c r="P72" s="16" t="s">
        <v>333</v>
      </c>
      <c r="Q72" s="35">
        <f t="shared" si="0"/>
        <v>11958440</v>
      </c>
      <c r="R72" s="18">
        <v>0</v>
      </c>
      <c r="S72" s="18">
        <v>0</v>
      </c>
      <c r="T72" s="18">
        <v>10309000</v>
      </c>
      <c r="U72" s="16" t="s">
        <v>54</v>
      </c>
      <c r="V72" s="18">
        <v>1649440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x14ac:dyDescent="0.25">
      <c r="A73" s="33" t="s">
        <v>180</v>
      </c>
      <c r="B73" s="34" t="s">
        <v>314</v>
      </c>
      <c r="C73" s="33" t="s">
        <v>47</v>
      </c>
      <c r="D73" s="33" t="s">
        <v>83</v>
      </c>
      <c r="E73" s="33" t="s">
        <v>84</v>
      </c>
      <c r="F73" s="33" t="s">
        <v>773</v>
      </c>
      <c r="G73" s="33" t="s">
        <v>49</v>
      </c>
      <c r="H73" s="33" t="s">
        <v>335</v>
      </c>
      <c r="I73" s="35" t="s">
        <v>48</v>
      </c>
      <c r="J73" s="35" t="s">
        <v>48</v>
      </c>
      <c r="K73" s="35" t="s">
        <v>48</v>
      </c>
      <c r="L73" s="35" t="s">
        <v>48</v>
      </c>
      <c r="M73" s="35">
        <v>0</v>
      </c>
      <c r="N73" s="33" t="s">
        <v>48</v>
      </c>
      <c r="O73" s="33" t="s">
        <v>69</v>
      </c>
      <c r="P73" s="33" t="s">
        <v>48</v>
      </c>
      <c r="Q73" s="35">
        <f t="shared" ref="Q73:Q136" si="1">SUM(S73:AP73)</f>
        <v>2151590248.5</v>
      </c>
      <c r="R73" s="35">
        <v>0</v>
      </c>
      <c r="S73" s="35">
        <v>1560812210</v>
      </c>
      <c r="T73" s="35">
        <v>0</v>
      </c>
      <c r="U73" s="33" t="s">
        <v>50</v>
      </c>
      <c r="V73" s="35">
        <v>0</v>
      </c>
      <c r="W73" s="35">
        <v>509291412.5</v>
      </c>
      <c r="X73" s="33" t="s">
        <v>54</v>
      </c>
      <c r="Y73" s="35">
        <v>81486625.999999985</v>
      </c>
      <c r="Z73" s="35">
        <v>0</v>
      </c>
      <c r="AA73" s="33" t="s">
        <v>50</v>
      </c>
      <c r="AB73" s="35">
        <v>0</v>
      </c>
      <c r="AC73" s="35">
        <v>0</v>
      </c>
      <c r="AD73" s="33" t="s">
        <v>50</v>
      </c>
      <c r="AE73" s="35">
        <v>0</v>
      </c>
      <c r="AF73" s="33">
        <v>0</v>
      </c>
      <c r="AG73" s="33" t="s">
        <v>50</v>
      </c>
      <c r="AH73" s="35">
        <v>0</v>
      </c>
      <c r="AI73" s="35">
        <v>0</v>
      </c>
      <c r="AJ73" s="33" t="s">
        <v>50</v>
      </c>
      <c r="AK73" s="35">
        <v>0</v>
      </c>
      <c r="AL73" s="35">
        <v>0</v>
      </c>
      <c r="AM73" s="34" t="s">
        <v>48</v>
      </c>
      <c r="AN73" s="33" t="s">
        <v>48</v>
      </c>
      <c r="AO73" s="34" t="s">
        <v>48</v>
      </c>
      <c r="AP73" s="33" t="s">
        <v>48</v>
      </c>
    </row>
    <row r="74" spans="1:42" s="21" customFormat="1" x14ac:dyDescent="0.25">
      <c r="A74" s="33" t="s">
        <v>181</v>
      </c>
      <c r="B74" s="26" t="s">
        <v>314</v>
      </c>
      <c r="C74" s="25" t="s">
        <v>47</v>
      </c>
      <c r="D74" s="25" t="s">
        <v>102</v>
      </c>
      <c r="E74" s="25" t="s">
        <v>103</v>
      </c>
      <c r="F74" s="25" t="s">
        <v>790</v>
      </c>
      <c r="G74" s="25" t="s">
        <v>49</v>
      </c>
      <c r="H74" s="25" t="s">
        <v>337</v>
      </c>
      <c r="I74" s="27" t="s">
        <v>48</v>
      </c>
      <c r="J74" s="27" t="s">
        <v>48</v>
      </c>
      <c r="K74" s="27" t="s">
        <v>48</v>
      </c>
      <c r="L74" s="27" t="s">
        <v>48</v>
      </c>
      <c r="M74" s="27">
        <v>0</v>
      </c>
      <c r="N74" s="25" t="s">
        <v>48</v>
      </c>
      <c r="O74" s="25" t="s">
        <v>69</v>
      </c>
      <c r="P74" s="25" t="s">
        <v>48</v>
      </c>
      <c r="Q74" s="35">
        <f t="shared" si="1"/>
        <v>2394123804.9000001</v>
      </c>
      <c r="R74" s="27">
        <v>0</v>
      </c>
      <c r="S74" s="27">
        <v>1657953096.25</v>
      </c>
      <c r="T74" s="27">
        <v>0</v>
      </c>
      <c r="U74" s="25" t="s">
        <v>50</v>
      </c>
      <c r="V74" s="27">
        <v>0</v>
      </c>
      <c r="W74" s="27">
        <v>634629921.25</v>
      </c>
      <c r="X74" s="25" t="s">
        <v>50</v>
      </c>
      <c r="Y74" s="27">
        <v>101540787.40000001</v>
      </c>
      <c r="Z74" s="27">
        <v>0</v>
      </c>
      <c r="AA74" s="25" t="s">
        <v>50</v>
      </c>
      <c r="AB74" s="27">
        <v>0</v>
      </c>
      <c r="AC74" s="27">
        <v>0</v>
      </c>
      <c r="AD74" s="25" t="s">
        <v>50</v>
      </c>
      <c r="AE74" s="27">
        <v>0</v>
      </c>
      <c r="AF74" s="25">
        <v>0</v>
      </c>
      <c r="AG74" s="25" t="s">
        <v>50</v>
      </c>
      <c r="AH74" s="27">
        <v>0</v>
      </c>
      <c r="AI74" s="27">
        <v>0</v>
      </c>
      <c r="AJ74" s="25" t="s">
        <v>50</v>
      </c>
      <c r="AK74" s="27">
        <v>0</v>
      </c>
      <c r="AL74" s="27">
        <v>0</v>
      </c>
      <c r="AM74" s="26" t="s">
        <v>48</v>
      </c>
      <c r="AN74" s="25" t="s">
        <v>48</v>
      </c>
      <c r="AO74" s="26" t="s">
        <v>48</v>
      </c>
      <c r="AP74" s="25" t="s">
        <v>48</v>
      </c>
    </row>
    <row r="75" spans="1:42" s="21" customFormat="1" x14ac:dyDescent="0.25">
      <c r="A75" s="33" t="s">
        <v>182</v>
      </c>
      <c r="B75" s="26" t="s">
        <v>314</v>
      </c>
      <c r="C75" s="25" t="s">
        <v>47</v>
      </c>
      <c r="D75" s="25" t="s">
        <v>112</v>
      </c>
      <c r="E75" s="25" t="s">
        <v>113</v>
      </c>
      <c r="F75" s="25" t="s">
        <v>771</v>
      </c>
      <c r="G75" s="25" t="s">
        <v>49</v>
      </c>
      <c r="H75" s="25" t="s">
        <v>339</v>
      </c>
      <c r="I75" s="27" t="s">
        <v>48</v>
      </c>
      <c r="J75" s="27" t="s">
        <v>48</v>
      </c>
      <c r="K75" s="27" t="s">
        <v>48</v>
      </c>
      <c r="L75" s="27" t="s">
        <v>48</v>
      </c>
      <c r="M75" s="27">
        <v>0</v>
      </c>
      <c r="N75" s="25" t="s">
        <v>48</v>
      </c>
      <c r="O75" s="25" t="s">
        <v>69</v>
      </c>
      <c r="P75" s="25" t="s">
        <v>48</v>
      </c>
      <c r="Q75" s="35">
        <f t="shared" si="1"/>
        <v>1256586910.6099999</v>
      </c>
      <c r="R75" s="27">
        <v>0</v>
      </c>
      <c r="S75" s="27">
        <v>881301676.25999999</v>
      </c>
      <c r="T75" s="27">
        <v>0</v>
      </c>
      <c r="U75" s="25" t="s">
        <v>50</v>
      </c>
      <c r="V75" s="27">
        <v>0</v>
      </c>
      <c r="W75" s="27">
        <v>323521753.75</v>
      </c>
      <c r="X75" s="25" t="s">
        <v>54</v>
      </c>
      <c r="Y75" s="27">
        <v>51763480.600000001</v>
      </c>
      <c r="Z75" s="27">
        <v>0</v>
      </c>
      <c r="AA75" s="25" t="s">
        <v>50</v>
      </c>
      <c r="AB75" s="27">
        <v>0</v>
      </c>
      <c r="AC75" s="27">
        <v>0</v>
      </c>
      <c r="AD75" s="25" t="s">
        <v>50</v>
      </c>
      <c r="AE75" s="27">
        <v>0</v>
      </c>
      <c r="AF75" s="25">
        <v>0</v>
      </c>
      <c r="AG75" s="25" t="s">
        <v>50</v>
      </c>
      <c r="AH75" s="27">
        <v>0</v>
      </c>
      <c r="AI75" s="27">
        <v>0</v>
      </c>
      <c r="AJ75" s="25" t="s">
        <v>50</v>
      </c>
      <c r="AK75" s="27">
        <v>0</v>
      </c>
      <c r="AL75" s="27">
        <v>0</v>
      </c>
      <c r="AM75" s="26" t="s">
        <v>48</v>
      </c>
      <c r="AN75" s="25" t="s">
        <v>48</v>
      </c>
      <c r="AO75" s="26" t="s">
        <v>48</v>
      </c>
      <c r="AP75" s="25" t="s">
        <v>48</v>
      </c>
    </row>
    <row r="76" spans="1:42" s="21" customFormat="1" x14ac:dyDescent="0.25">
      <c r="A76" s="33" t="s">
        <v>183</v>
      </c>
      <c r="B76" s="26" t="s">
        <v>314</v>
      </c>
      <c r="C76" s="25" t="s">
        <v>47</v>
      </c>
      <c r="D76" s="25" t="s">
        <v>205</v>
      </c>
      <c r="E76" s="25" t="s">
        <v>206</v>
      </c>
      <c r="F76" s="25" t="s">
        <v>812</v>
      </c>
      <c r="G76" s="25" t="s">
        <v>49</v>
      </c>
      <c r="H76" s="25" t="s">
        <v>813</v>
      </c>
      <c r="I76" s="27" t="s">
        <v>48</v>
      </c>
      <c r="J76" s="27" t="s">
        <v>48</v>
      </c>
      <c r="K76" s="27" t="s">
        <v>48</v>
      </c>
      <c r="L76" s="27" t="s">
        <v>48</v>
      </c>
      <c r="M76" s="27">
        <v>0</v>
      </c>
      <c r="N76" s="25" t="s">
        <v>48</v>
      </c>
      <c r="O76" s="25" t="s">
        <v>69</v>
      </c>
      <c r="P76" s="25" t="s">
        <v>48</v>
      </c>
      <c r="Q76" s="35">
        <f t="shared" si="1"/>
        <v>1301810951.45</v>
      </c>
      <c r="R76" s="27">
        <v>0</v>
      </c>
      <c r="S76" s="27">
        <v>841564601.25</v>
      </c>
      <c r="T76" s="27">
        <v>0</v>
      </c>
      <c r="U76" s="25" t="s">
        <v>50</v>
      </c>
      <c r="V76" s="27">
        <v>0</v>
      </c>
      <c r="W76" s="27">
        <v>396764095</v>
      </c>
      <c r="X76" s="25" t="s">
        <v>50</v>
      </c>
      <c r="Y76" s="27">
        <v>63482255.199999996</v>
      </c>
      <c r="Z76" s="27">
        <v>0</v>
      </c>
      <c r="AA76" s="25" t="s">
        <v>50</v>
      </c>
      <c r="AB76" s="27">
        <v>0</v>
      </c>
      <c r="AC76" s="27">
        <v>0</v>
      </c>
      <c r="AD76" s="25" t="s">
        <v>50</v>
      </c>
      <c r="AE76" s="27">
        <v>0</v>
      </c>
      <c r="AF76" s="25">
        <v>0</v>
      </c>
      <c r="AG76" s="25" t="s">
        <v>50</v>
      </c>
      <c r="AH76" s="27">
        <v>0</v>
      </c>
      <c r="AI76" s="27">
        <v>0</v>
      </c>
      <c r="AJ76" s="25" t="s">
        <v>50</v>
      </c>
      <c r="AK76" s="27">
        <v>0</v>
      </c>
      <c r="AL76" s="27">
        <v>0</v>
      </c>
      <c r="AM76" s="26" t="s">
        <v>48</v>
      </c>
      <c r="AN76" s="25" t="s">
        <v>48</v>
      </c>
      <c r="AO76" s="26" t="s">
        <v>48</v>
      </c>
      <c r="AP76" s="25" t="s">
        <v>48</v>
      </c>
    </row>
    <row r="77" spans="1:42" s="28" customFormat="1" x14ac:dyDescent="0.25">
      <c r="A77" s="33" t="s">
        <v>184</v>
      </c>
      <c r="B77" s="31" t="s">
        <v>314</v>
      </c>
      <c r="C77" s="30" t="s">
        <v>47</v>
      </c>
      <c r="D77" s="30" t="s">
        <v>219</v>
      </c>
      <c r="E77" s="30" t="s">
        <v>220</v>
      </c>
      <c r="F77" s="30" t="s">
        <v>838</v>
      </c>
      <c r="G77" s="30" t="s">
        <v>49</v>
      </c>
      <c r="H77" s="30" t="s">
        <v>342</v>
      </c>
      <c r="I77" s="32" t="s">
        <v>48</v>
      </c>
      <c r="J77" s="32" t="s">
        <v>48</v>
      </c>
      <c r="K77" s="32" t="s">
        <v>48</v>
      </c>
      <c r="L77" s="32" t="s">
        <v>48</v>
      </c>
      <c r="M77" s="32">
        <v>0</v>
      </c>
      <c r="N77" s="30" t="s">
        <v>48</v>
      </c>
      <c r="O77" s="30" t="s">
        <v>69</v>
      </c>
      <c r="P77" s="30" t="s">
        <v>48</v>
      </c>
      <c r="Q77" s="35">
        <f t="shared" si="1"/>
        <v>3370233462.9499998</v>
      </c>
      <c r="R77" s="32">
        <v>0</v>
      </c>
      <c r="S77" s="32">
        <v>2330795132.5</v>
      </c>
      <c r="T77" s="32">
        <v>0</v>
      </c>
      <c r="U77" s="30" t="s">
        <v>50</v>
      </c>
      <c r="V77" s="32">
        <v>0</v>
      </c>
      <c r="W77" s="32">
        <v>896067526.25</v>
      </c>
      <c r="X77" s="30" t="s">
        <v>54</v>
      </c>
      <c r="Y77" s="32">
        <v>143370804.19999999</v>
      </c>
      <c r="Z77" s="32">
        <v>0</v>
      </c>
      <c r="AA77" s="30" t="s">
        <v>50</v>
      </c>
      <c r="AB77" s="32">
        <v>0</v>
      </c>
      <c r="AC77" s="32">
        <v>0</v>
      </c>
      <c r="AD77" s="30" t="s">
        <v>50</v>
      </c>
      <c r="AE77" s="32">
        <v>0</v>
      </c>
      <c r="AF77" s="30">
        <v>0</v>
      </c>
      <c r="AG77" s="30" t="s">
        <v>50</v>
      </c>
      <c r="AH77" s="32">
        <v>0</v>
      </c>
      <c r="AI77" s="32">
        <v>0</v>
      </c>
      <c r="AJ77" s="30" t="s">
        <v>50</v>
      </c>
      <c r="AK77" s="32">
        <v>0</v>
      </c>
      <c r="AL77" s="32">
        <v>0</v>
      </c>
      <c r="AM77" s="31" t="s">
        <v>48</v>
      </c>
      <c r="AN77" s="30" t="s">
        <v>48</v>
      </c>
      <c r="AO77" s="31" t="s">
        <v>48</v>
      </c>
      <c r="AP77" s="30" t="s">
        <v>48</v>
      </c>
    </row>
    <row r="78" spans="1:42" s="28" customFormat="1" x14ac:dyDescent="0.25">
      <c r="A78" s="33" t="s">
        <v>185</v>
      </c>
      <c r="B78" s="31" t="s">
        <v>314</v>
      </c>
      <c r="C78" s="30" t="s">
        <v>47</v>
      </c>
      <c r="D78" s="30" t="s">
        <v>219</v>
      </c>
      <c r="E78" s="30" t="s">
        <v>220</v>
      </c>
      <c r="F78" s="30" t="s">
        <v>838</v>
      </c>
      <c r="G78" s="30" t="s">
        <v>95</v>
      </c>
      <c r="H78" s="30" t="s">
        <v>48</v>
      </c>
      <c r="I78" s="32" t="s">
        <v>344</v>
      </c>
      <c r="J78" s="32" t="s">
        <v>48</v>
      </c>
      <c r="K78" s="32" t="s">
        <v>345</v>
      </c>
      <c r="L78" s="32" t="s">
        <v>314</v>
      </c>
      <c r="M78" s="32">
        <v>12100000</v>
      </c>
      <c r="N78" s="30" t="s">
        <v>98</v>
      </c>
      <c r="O78" s="30" t="s">
        <v>346</v>
      </c>
      <c r="P78" s="30" t="s">
        <v>347</v>
      </c>
      <c r="Q78" s="35">
        <f t="shared" si="1"/>
        <v>-12100000</v>
      </c>
      <c r="R78" s="32">
        <v>0</v>
      </c>
      <c r="S78" s="32">
        <v>-12100000</v>
      </c>
      <c r="T78" s="32">
        <v>0</v>
      </c>
      <c r="U78" s="30" t="s">
        <v>50</v>
      </c>
      <c r="V78" s="32">
        <v>0</v>
      </c>
      <c r="W78" s="32">
        <v>0</v>
      </c>
      <c r="X78" s="30" t="s">
        <v>50</v>
      </c>
      <c r="Y78" s="32">
        <v>0</v>
      </c>
      <c r="Z78" s="32">
        <v>0</v>
      </c>
      <c r="AA78" s="30" t="s">
        <v>50</v>
      </c>
      <c r="AB78" s="32">
        <v>0</v>
      </c>
      <c r="AC78" s="32">
        <v>0</v>
      </c>
      <c r="AD78" s="30" t="s">
        <v>50</v>
      </c>
      <c r="AE78" s="32">
        <v>0</v>
      </c>
      <c r="AF78" s="30">
        <v>0</v>
      </c>
      <c r="AG78" s="30" t="s">
        <v>50</v>
      </c>
      <c r="AH78" s="32">
        <v>0</v>
      </c>
      <c r="AI78" s="32">
        <v>0</v>
      </c>
      <c r="AJ78" s="30" t="s">
        <v>50</v>
      </c>
      <c r="AK78" s="32">
        <v>0</v>
      </c>
      <c r="AL78" s="32">
        <v>0</v>
      </c>
      <c r="AM78" s="31" t="s">
        <v>48</v>
      </c>
      <c r="AN78" s="30" t="s">
        <v>48</v>
      </c>
      <c r="AO78" s="31" t="s">
        <v>48</v>
      </c>
      <c r="AP78" s="30" t="s">
        <v>48</v>
      </c>
    </row>
    <row r="79" spans="1:42" s="19" customFormat="1" x14ac:dyDescent="0.25">
      <c r="A79" s="33" t="s">
        <v>186</v>
      </c>
      <c r="B79" s="29">
        <v>44381</v>
      </c>
      <c r="C79" s="30" t="s">
        <v>47</v>
      </c>
      <c r="D79" s="30" t="s">
        <v>116</v>
      </c>
      <c r="E79" s="30" t="s">
        <v>843</v>
      </c>
      <c r="F79" s="30" t="s">
        <v>851</v>
      </c>
      <c r="G79" s="30" t="s">
        <v>49</v>
      </c>
      <c r="H79" s="16" t="s">
        <v>852</v>
      </c>
      <c r="I79" s="32"/>
      <c r="J79" s="32"/>
      <c r="K79" s="32"/>
      <c r="L79" s="32"/>
      <c r="M79" s="32">
        <v>0</v>
      </c>
      <c r="N79" s="30"/>
      <c r="O79" s="30" t="s">
        <v>69</v>
      </c>
      <c r="P79" s="30"/>
      <c r="Q79" s="35">
        <f t="shared" si="1"/>
        <v>1209543437.7532001</v>
      </c>
      <c r="R79" s="32">
        <v>0</v>
      </c>
      <c r="S79" s="32">
        <v>934723738.87</v>
      </c>
      <c r="T79" s="32">
        <v>0</v>
      </c>
      <c r="U79" s="30" t="s">
        <v>50</v>
      </c>
      <c r="V79" s="32">
        <v>0</v>
      </c>
      <c r="W79" s="32">
        <v>236913533.52000001</v>
      </c>
      <c r="X79" s="30" t="s">
        <v>54</v>
      </c>
      <c r="Y79" s="32">
        <f>+W79*0.16</f>
        <v>37906165.363200001</v>
      </c>
      <c r="Z79" s="32"/>
      <c r="AA79" s="30"/>
      <c r="AB79" s="32"/>
      <c r="AC79" s="32"/>
      <c r="AD79" s="30"/>
      <c r="AE79" s="32"/>
      <c r="AF79" s="30"/>
      <c r="AG79" s="30"/>
      <c r="AH79" s="32"/>
      <c r="AI79" s="32"/>
      <c r="AJ79" s="30"/>
      <c r="AK79" s="32"/>
      <c r="AL79" s="32"/>
      <c r="AM79" s="31"/>
      <c r="AN79" s="30"/>
      <c r="AO79" s="31"/>
      <c r="AP79" s="30"/>
    </row>
    <row r="80" spans="1:42" s="19" customFormat="1" x14ac:dyDescent="0.25">
      <c r="A80" s="33" t="s">
        <v>187</v>
      </c>
      <c r="B80" s="17" t="s">
        <v>314</v>
      </c>
      <c r="C80" s="16" t="s">
        <v>47</v>
      </c>
      <c r="D80" s="16" t="s">
        <v>118</v>
      </c>
      <c r="E80" s="16" t="s">
        <v>119</v>
      </c>
      <c r="F80" s="16" t="s">
        <v>877</v>
      </c>
      <c r="G80" s="16" t="s">
        <v>49</v>
      </c>
      <c r="H80" s="16" t="s">
        <v>349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69</v>
      </c>
      <c r="P80" s="16" t="s">
        <v>48</v>
      </c>
      <c r="Q80" s="35">
        <f t="shared" si="1"/>
        <v>1610414781.4099998</v>
      </c>
      <c r="R80" s="18">
        <v>0</v>
      </c>
      <c r="S80" s="18">
        <v>1033678767.6599998</v>
      </c>
      <c r="T80" s="18">
        <v>0</v>
      </c>
      <c r="U80" s="16" t="s">
        <v>50</v>
      </c>
      <c r="V80" s="18">
        <v>0</v>
      </c>
      <c r="W80" s="18">
        <v>497186218.75</v>
      </c>
      <c r="X80" s="16" t="s">
        <v>50</v>
      </c>
      <c r="Y80" s="18">
        <v>79549795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33" t="s">
        <v>188</v>
      </c>
      <c r="B81" s="31" t="s">
        <v>314</v>
      </c>
      <c r="C81" s="30" t="s">
        <v>47</v>
      </c>
      <c r="D81" s="30" t="s">
        <v>156</v>
      </c>
      <c r="E81" s="30" t="s">
        <v>157</v>
      </c>
      <c r="F81" s="30" t="s">
        <v>896</v>
      </c>
      <c r="G81" s="30" t="s">
        <v>49</v>
      </c>
      <c r="H81" s="30" t="s">
        <v>897</v>
      </c>
      <c r="I81" s="32" t="s">
        <v>48</v>
      </c>
      <c r="J81" s="32" t="s">
        <v>48</v>
      </c>
      <c r="K81" s="32" t="s">
        <v>48</v>
      </c>
      <c r="L81" s="32" t="s">
        <v>48</v>
      </c>
      <c r="M81" s="32">
        <v>0</v>
      </c>
      <c r="N81" s="30" t="s">
        <v>48</v>
      </c>
      <c r="O81" s="30" t="s">
        <v>69</v>
      </c>
      <c r="P81" s="30" t="s">
        <v>48</v>
      </c>
      <c r="Q81" s="35">
        <f t="shared" si="1"/>
        <v>1895427234.6999998</v>
      </c>
      <c r="R81" s="32">
        <v>0</v>
      </c>
      <c r="S81" s="32">
        <v>1168220473.8999999</v>
      </c>
      <c r="T81" s="32">
        <v>0</v>
      </c>
      <c r="U81" s="30" t="s">
        <v>50</v>
      </c>
      <c r="V81" s="32">
        <v>0</v>
      </c>
      <c r="W81" s="32">
        <v>626902380</v>
      </c>
      <c r="X81" s="30" t="s">
        <v>54</v>
      </c>
      <c r="Y81" s="32">
        <v>100304380.80000001</v>
      </c>
      <c r="Z81" s="32">
        <v>0</v>
      </c>
      <c r="AA81" s="30" t="s">
        <v>50</v>
      </c>
      <c r="AB81" s="32">
        <v>0</v>
      </c>
      <c r="AC81" s="32">
        <v>0</v>
      </c>
      <c r="AD81" s="30" t="s">
        <v>50</v>
      </c>
      <c r="AE81" s="32">
        <v>0</v>
      </c>
      <c r="AF81" s="30">
        <v>0</v>
      </c>
      <c r="AG81" s="30" t="s">
        <v>50</v>
      </c>
      <c r="AH81" s="32">
        <v>0</v>
      </c>
      <c r="AI81" s="32">
        <v>0</v>
      </c>
      <c r="AJ81" s="30" t="s">
        <v>50</v>
      </c>
      <c r="AK81" s="32">
        <v>0</v>
      </c>
      <c r="AL81" s="32">
        <v>0</v>
      </c>
      <c r="AM81" s="31" t="s">
        <v>48</v>
      </c>
      <c r="AN81" s="30" t="s">
        <v>48</v>
      </c>
      <c r="AO81" s="31" t="s">
        <v>48</v>
      </c>
      <c r="AP81" s="30" t="s">
        <v>48</v>
      </c>
    </row>
    <row r="82" spans="1:42" s="19" customFormat="1" x14ac:dyDescent="0.25">
      <c r="A82" s="33" t="s">
        <v>189</v>
      </c>
      <c r="B82" s="17" t="s">
        <v>352</v>
      </c>
      <c r="C82" s="16" t="s">
        <v>47</v>
      </c>
      <c r="D82" s="16" t="s">
        <v>66</v>
      </c>
      <c r="E82" s="16" t="s">
        <v>67</v>
      </c>
      <c r="F82" s="16" t="s">
        <v>762</v>
      </c>
      <c r="G82" s="16" t="s">
        <v>49</v>
      </c>
      <c r="H82" s="16" t="s">
        <v>374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69</v>
      </c>
      <c r="P82" s="16" t="s">
        <v>48</v>
      </c>
      <c r="Q82" s="35">
        <f t="shared" si="1"/>
        <v>1060763758.75</v>
      </c>
      <c r="R82" s="18">
        <v>0</v>
      </c>
      <c r="S82" s="18">
        <v>856120618.75</v>
      </c>
      <c r="T82" s="18">
        <v>0</v>
      </c>
      <c r="U82" s="16" t="s">
        <v>50</v>
      </c>
      <c r="V82" s="18">
        <v>0</v>
      </c>
      <c r="W82" s="18">
        <v>176416500</v>
      </c>
      <c r="X82" s="16" t="s">
        <v>50</v>
      </c>
      <c r="Y82" s="18">
        <v>28226640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33" t="s">
        <v>190</v>
      </c>
      <c r="B83" s="17" t="s">
        <v>352</v>
      </c>
      <c r="C83" s="16" t="s">
        <v>47</v>
      </c>
      <c r="D83" s="16" t="s">
        <v>66</v>
      </c>
      <c r="E83" s="16" t="s">
        <v>67</v>
      </c>
      <c r="F83" s="16" t="s">
        <v>762</v>
      </c>
      <c r="G83" s="16" t="s">
        <v>49</v>
      </c>
      <c r="H83" s="16" t="s">
        <v>376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377</v>
      </c>
      <c r="P83" s="16" t="s">
        <v>378</v>
      </c>
      <c r="Q83" s="35">
        <f t="shared" si="1"/>
        <v>6782311.25</v>
      </c>
      <c r="R83" s="18">
        <v>0</v>
      </c>
      <c r="S83" s="18">
        <v>6782311.25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33" t="s">
        <v>191</v>
      </c>
      <c r="B84" s="17" t="s">
        <v>352</v>
      </c>
      <c r="C84" s="16" t="s">
        <v>47</v>
      </c>
      <c r="D84" s="16" t="s">
        <v>66</v>
      </c>
      <c r="E84" s="16" t="s">
        <v>67</v>
      </c>
      <c r="F84" s="16" t="s">
        <v>762</v>
      </c>
      <c r="G84" s="16" t="s">
        <v>49</v>
      </c>
      <c r="H84" s="16" t="s">
        <v>380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69</v>
      </c>
      <c r="P84" s="16" t="s">
        <v>48</v>
      </c>
      <c r="Q84" s="35">
        <f t="shared" si="1"/>
        <v>1160887455.26</v>
      </c>
      <c r="R84" s="18">
        <v>0</v>
      </c>
      <c r="S84" s="18">
        <v>820806311.25999999</v>
      </c>
      <c r="T84" s="18">
        <v>0</v>
      </c>
      <c r="U84" s="16" t="s">
        <v>50</v>
      </c>
      <c r="V84" s="18">
        <v>0</v>
      </c>
      <c r="W84" s="18">
        <v>293173400</v>
      </c>
      <c r="X84" s="16" t="s">
        <v>50</v>
      </c>
      <c r="Y84" s="18">
        <v>46907744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33" t="s">
        <v>192</v>
      </c>
      <c r="B85" s="17" t="s">
        <v>352</v>
      </c>
      <c r="C85" s="16" t="s">
        <v>47</v>
      </c>
      <c r="D85" s="16" t="s">
        <v>66</v>
      </c>
      <c r="E85" s="16" t="s">
        <v>67</v>
      </c>
      <c r="F85" s="16" t="s">
        <v>762</v>
      </c>
      <c r="G85" s="16" t="s">
        <v>95</v>
      </c>
      <c r="H85" s="16" t="s">
        <v>48</v>
      </c>
      <c r="I85" s="18" t="s">
        <v>382</v>
      </c>
      <c r="J85" s="18" t="s">
        <v>48</v>
      </c>
      <c r="K85" s="18" t="s">
        <v>383</v>
      </c>
      <c r="L85" s="18" t="s">
        <v>352</v>
      </c>
      <c r="M85" s="18">
        <v>49001290</v>
      </c>
      <c r="N85" s="16" t="s">
        <v>98</v>
      </c>
      <c r="O85" s="16" t="s">
        <v>384</v>
      </c>
      <c r="P85" s="16" t="s">
        <v>385</v>
      </c>
      <c r="Q85" s="35">
        <f t="shared" si="1"/>
        <v>-3526250</v>
      </c>
      <c r="R85" s="18">
        <v>0</v>
      </c>
      <c r="S85" s="18">
        <v>-3526250</v>
      </c>
      <c r="T85" s="18">
        <v>0</v>
      </c>
      <c r="U85" s="16" t="s">
        <v>50</v>
      </c>
      <c r="V85" s="18">
        <v>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33" t="s">
        <v>194</v>
      </c>
      <c r="B86" s="17" t="s">
        <v>352</v>
      </c>
      <c r="C86" s="16" t="s">
        <v>47</v>
      </c>
      <c r="D86" s="16" t="s">
        <v>66</v>
      </c>
      <c r="E86" s="16" t="s">
        <v>67</v>
      </c>
      <c r="F86" s="16" t="s">
        <v>762</v>
      </c>
      <c r="G86" s="16" t="s">
        <v>95</v>
      </c>
      <c r="H86" s="16" t="s">
        <v>48</v>
      </c>
      <c r="I86" s="18" t="s">
        <v>387</v>
      </c>
      <c r="J86" s="18" t="s">
        <v>48</v>
      </c>
      <c r="K86" s="18" t="s">
        <v>383</v>
      </c>
      <c r="L86" s="18" t="s">
        <v>352</v>
      </c>
      <c r="M86" s="18">
        <v>49001290</v>
      </c>
      <c r="N86" s="16" t="s">
        <v>98</v>
      </c>
      <c r="O86" s="16" t="s">
        <v>384</v>
      </c>
      <c r="P86" s="16" t="s">
        <v>385</v>
      </c>
      <c r="Q86" s="35">
        <f t="shared" si="1"/>
        <v>-3526250</v>
      </c>
      <c r="R86" s="18">
        <v>0</v>
      </c>
      <c r="S86" s="18">
        <v>-3526250</v>
      </c>
      <c r="T86" s="18">
        <v>0</v>
      </c>
      <c r="U86" s="16" t="s">
        <v>50</v>
      </c>
      <c r="V86" s="18">
        <v>0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33" t="s">
        <v>196</v>
      </c>
      <c r="B87" s="17" t="s">
        <v>352</v>
      </c>
      <c r="C87" s="16" t="s">
        <v>47</v>
      </c>
      <c r="D87" s="16" t="s">
        <v>83</v>
      </c>
      <c r="E87" s="16" t="s">
        <v>84</v>
      </c>
      <c r="F87" s="16" t="s">
        <v>777</v>
      </c>
      <c r="G87" s="16" t="s">
        <v>49</v>
      </c>
      <c r="H87" s="16" t="s">
        <v>389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69</v>
      </c>
      <c r="P87" s="16" t="s">
        <v>48</v>
      </c>
      <c r="Q87" s="35">
        <f t="shared" si="1"/>
        <v>1321921053.8599999</v>
      </c>
      <c r="R87" s="18">
        <v>0</v>
      </c>
      <c r="S87" s="18">
        <v>947383606.25999999</v>
      </c>
      <c r="T87" s="18">
        <v>0</v>
      </c>
      <c r="U87" s="16" t="s">
        <v>50</v>
      </c>
      <c r="V87" s="18">
        <v>0</v>
      </c>
      <c r="W87" s="18">
        <v>322877110</v>
      </c>
      <c r="X87" s="16" t="s">
        <v>54</v>
      </c>
      <c r="Y87" s="18">
        <v>51660337.600000001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33" t="s">
        <v>198</v>
      </c>
      <c r="B88" s="17" t="s">
        <v>352</v>
      </c>
      <c r="C88" s="16" t="s">
        <v>47</v>
      </c>
      <c r="D88" s="16" t="s">
        <v>83</v>
      </c>
      <c r="E88" s="16" t="s">
        <v>84</v>
      </c>
      <c r="F88" s="16" t="s">
        <v>777</v>
      </c>
      <c r="G88" s="16" t="s">
        <v>49</v>
      </c>
      <c r="H88" s="16" t="s">
        <v>391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392</v>
      </c>
      <c r="P88" s="16" t="s">
        <v>393</v>
      </c>
      <c r="Q88" s="35">
        <f t="shared" si="1"/>
        <v>14116293.75</v>
      </c>
      <c r="R88" s="18">
        <v>0</v>
      </c>
      <c r="S88" s="18">
        <v>14116293.75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x14ac:dyDescent="0.25">
      <c r="A89" s="33" t="s">
        <v>200</v>
      </c>
      <c r="B89" s="34" t="s">
        <v>352</v>
      </c>
      <c r="C89" s="33" t="s">
        <v>47</v>
      </c>
      <c r="D89" s="33" t="s">
        <v>83</v>
      </c>
      <c r="E89" s="33" t="s">
        <v>84</v>
      </c>
      <c r="F89" s="33" t="s">
        <v>777</v>
      </c>
      <c r="G89" s="33" t="s">
        <v>49</v>
      </c>
      <c r="H89" s="33" t="s">
        <v>395</v>
      </c>
      <c r="I89" s="35" t="s">
        <v>48</v>
      </c>
      <c r="J89" s="35" t="s">
        <v>48</v>
      </c>
      <c r="K89" s="35" t="s">
        <v>48</v>
      </c>
      <c r="L89" s="35" t="s">
        <v>48</v>
      </c>
      <c r="M89" s="35">
        <v>0</v>
      </c>
      <c r="N89" s="33" t="s">
        <v>48</v>
      </c>
      <c r="O89" s="33" t="s">
        <v>69</v>
      </c>
      <c r="P89" s="33" t="s">
        <v>48</v>
      </c>
      <c r="Q89" s="35">
        <f t="shared" si="1"/>
        <v>853726325.75999999</v>
      </c>
      <c r="R89" s="35">
        <v>0</v>
      </c>
      <c r="S89" s="35">
        <v>627699368.75999999</v>
      </c>
      <c r="T89" s="35">
        <v>0</v>
      </c>
      <c r="U89" s="33" t="s">
        <v>50</v>
      </c>
      <c r="V89" s="35">
        <v>0</v>
      </c>
      <c r="W89" s="35">
        <v>194850825</v>
      </c>
      <c r="X89" s="33" t="s">
        <v>50</v>
      </c>
      <c r="Y89" s="35">
        <v>31176132</v>
      </c>
      <c r="Z89" s="35">
        <v>0</v>
      </c>
      <c r="AA89" s="33" t="s">
        <v>50</v>
      </c>
      <c r="AB89" s="35">
        <v>0</v>
      </c>
      <c r="AC89" s="35">
        <v>0</v>
      </c>
      <c r="AD89" s="33" t="s">
        <v>50</v>
      </c>
      <c r="AE89" s="35">
        <v>0</v>
      </c>
      <c r="AF89" s="33">
        <v>0</v>
      </c>
      <c r="AG89" s="33" t="s">
        <v>50</v>
      </c>
      <c r="AH89" s="35">
        <v>0</v>
      </c>
      <c r="AI89" s="35">
        <v>0</v>
      </c>
      <c r="AJ89" s="33" t="s">
        <v>50</v>
      </c>
      <c r="AK89" s="35">
        <v>0</v>
      </c>
      <c r="AL89" s="35">
        <v>0</v>
      </c>
      <c r="AM89" s="34" t="s">
        <v>48</v>
      </c>
      <c r="AN89" s="33" t="s">
        <v>48</v>
      </c>
      <c r="AO89" s="34" t="s">
        <v>48</v>
      </c>
      <c r="AP89" s="33" t="s">
        <v>48</v>
      </c>
    </row>
    <row r="90" spans="1:42" x14ac:dyDescent="0.25">
      <c r="A90" s="33" t="s">
        <v>202</v>
      </c>
      <c r="B90" s="34" t="s">
        <v>352</v>
      </c>
      <c r="C90" s="33" t="s">
        <v>47</v>
      </c>
      <c r="D90" s="33" t="s">
        <v>102</v>
      </c>
      <c r="E90" s="33" t="s">
        <v>103</v>
      </c>
      <c r="F90" s="33" t="s">
        <v>791</v>
      </c>
      <c r="G90" s="33" t="s">
        <v>49</v>
      </c>
      <c r="H90" s="33" t="s">
        <v>397</v>
      </c>
      <c r="I90" s="35" t="s">
        <v>48</v>
      </c>
      <c r="J90" s="35" t="s">
        <v>48</v>
      </c>
      <c r="K90" s="35" t="s">
        <v>48</v>
      </c>
      <c r="L90" s="35" t="s">
        <v>48</v>
      </c>
      <c r="M90" s="35">
        <v>0</v>
      </c>
      <c r="N90" s="33" t="s">
        <v>48</v>
      </c>
      <c r="O90" s="33" t="s">
        <v>69</v>
      </c>
      <c r="P90" s="33" t="s">
        <v>48</v>
      </c>
      <c r="Q90" s="35">
        <f t="shared" si="1"/>
        <v>2276939289.0999999</v>
      </c>
      <c r="R90" s="35">
        <v>0</v>
      </c>
      <c r="S90" s="35">
        <v>1497548037.5</v>
      </c>
      <c r="T90" s="35">
        <v>0</v>
      </c>
      <c r="U90" s="33" t="s">
        <v>50</v>
      </c>
      <c r="V90" s="35">
        <v>0</v>
      </c>
      <c r="W90" s="35">
        <v>671889010</v>
      </c>
      <c r="X90" s="33" t="s">
        <v>50</v>
      </c>
      <c r="Y90" s="35">
        <v>107502241.59999999</v>
      </c>
      <c r="Z90" s="35">
        <v>0</v>
      </c>
      <c r="AA90" s="33" t="s">
        <v>50</v>
      </c>
      <c r="AB90" s="35">
        <v>0</v>
      </c>
      <c r="AC90" s="35">
        <v>0</v>
      </c>
      <c r="AD90" s="33" t="s">
        <v>50</v>
      </c>
      <c r="AE90" s="35">
        <v>0</v>
      </c>
      <c r="AF90" s="33">
        <v>0</v>
      </c>
      <c r="AG90" s="33" t="s">
        <v>50</v>
      </c>
      <c r="AH90" s="35">
        <v>0</v>
      </c>
      <c r="AI90" s="35">
        <v>0</v>
      </c>
      <c r="AJ90" s="33" t="s">
        <v>50</v>
      </c>
      <c r="AK90" s="35">
        <v>0</v>
      </c>
      <c r="AL90" s="35">
        <v>0</v>
      </c>
      <c r="AM90" s="34" t="s">
        <v>48</v>
      </c>
      <c r="AN90" s="33" t="s">
        <v>48</v>
      </c>
      <c r="AO90" s="34" t="s">
        <v>48</v>
      </c>
      <c r="AP90" s="33" t="s">
        <v>48</v>
      </c>
    </row>
    <row r="91" spans="1:42" s="21" customFormat="1" x14ac:dyDescent="0.25">
      <c r="A91" s="33" t="s">
        <v>204</v>
      </c>
      <c r="B91" s="26" t="s">
        <v>352</v>
      </c>
      <c r="C91" s="25" t="s">
        <v>47</v>
      </c>
      <c r="D91" s="25" t="s">
        <v>112</v>
      </c>
      <c r="E91" s="25" t="s">
        <v>113</v>
      </c>
      <c r="F91" s="25" t="s">
        <v>772</v>
      </c>
      <c r="G91" s="25" t="s">
        <v>49</v>
      </c>
      <c r="H91" s="25" t="s">
        <v>399</v>
      </c>
      <c r="I91" s="27" t="s">
        <v>48</v>
      </c>
      <c r="J91" s="27" t="s">
        <v>48</v>
      </c>
      <c r="K91" s="27" t="s">
        <v>48</v>
      </c>
      <c r="L91" s="27" t="s">
        <v>48</v>
      </c>
      <c r="M91" s="27">
        <v>0</v>
      </c>
      <c r="N91" s="25" t="s">
        <v>48</v>
      </c>
      <c r="O91" s="25" t="s">
        <v>69</v>
      </c>
      <c r="P91" s="25" t="s">
        <v>48</v>
      </c>
      <c r="Q91" s="35">
        <f t="shared" si="1"/>
        <v>2535165420.8499999</v>
      </c>
      <c r="R91" s="27">
        <v>0</v>
      </c>
      <c r="S91" s="27">
        <v>1724949612.5</v>
      </c>
      <c r="T91" s="27">
        <v>0</v>
      </c>
      <c r="U91" s="25" t="s">
        <v>50</v>
      </c>
      <c r="V91" s="27">
        <v>0</v>
      </c>
      <c r="W91" s="27">
        <v>698461903.75</v>
      </c>
      <c r="X91" s="25" t="s">
        <v>50</v>
      </c>
      <c r="Y91" s="27">
        <v>111753904.60000001</v>
      </c>
      <c r="Z91" s="27">
        <v>0</v>
      </c>
      <c r="AA91" s="25" t="s">
        <v>50</v>
      </c>
      <c r="AB91" s="27">
        <v>0</v>
      </c>
      <c r="AC91" s="27">
        <v>0</v>
      </c>
      <c r="AD91" s="25" t="s">
        <v>50</v>
      </c>
      <c r="AE91" s="27">
        <v>0</v>
      </c>
      <c r="AF91" s="25">
        <v>0</v>
      </c>
      <c r="AG91" s="25" t="s">
        <v>50</v>
      </c>
      <c r="AH91" s="27">
        <v>0</v>
      </c>
      <c r="AI91" s="27">
        <v>0</v>
      </c>
      <c r="AJ91" s="25" t="s">
        <v>50</v>
      </c>
      <c r="AK91" s="27">
        <v>0</v>
      </c>
      <c r="AL91" s="27">
        <v>0</v>
      </c>
      <c r="AM91" s="26" t="s">
        <v>48</v>
      </c>
      <c r="AN91" s="25" t="s">
        <v>48</v>
      </c>
      <c r="AO91" s="26" t="s">
        <v>48</v>
      </c>
      <c r="AP91" s="25" t="s">
        <v>48</v>
      </c>
    </row>
    <row r="92" spans="1:42" x14ac:dyDescent="0.25">
      <c r="A92" s="33" t="s">
        <v>207</v>
      </c>
      <c r="B92" s="34" t="s">
        <v>352</v>
      </c>
      <c r="C92" s="33" t="s">
        <v>47</v>
      </c>
      <c r="D92" s="33" t="s">
        <v>112</v>
      </c>
      <c r="E92" s="33" t="s">
        <v>113</v>
      </c>
      <c r="F92" s="33" t="s">
        <v>772</v>
      </c>
      <c r="G92" s="33" t="s">
        <v>95</v>
      </c>
      <c r="H92" s="33" t="s">
        <v>48</v>
      </c>
      <c r="I92" s="35" t="s">
        <v>401</v>
      </c>
      <c r="J92" s="35" t="s">
        <v>48</v>
      </c>
      <c r="K92" s="35" t="s">
        <v>402</v>
      </c>
      <c r="L92" s="35" t="s">
        <v>352</v>
      </c>
      <c r="M92" s="35">
        <v>2681250</v>
      </c>
      <c r="N92" s="33" t="s">
        <v>98</v>
      </c>
      <c r="O92" s="33" t="s">
        <v>403</v>
      </c>
      <c r="P92" s="33" t="s">
        <v>404</v>
      </c>
      <c r="Q92" s="35">
        <f t="shared" si="1"/>
        <v>-2681250</v>
      </c>
      <c r="R92" s="35">
        <v>0</v>
      </c>
      <c r="S92" s="35">
        <v>-2681250</v>
      </c>
      <c r="T92" s="35">
        <v>0</v>
      </c>
      <c r="U92" s="33" t="s">
        <v>50</v>
      </c>
      <c r="V92" s="35">
        <v>0</v>
      </c>
      <c r="W92" s="35">
        <v>0</v>
      </c>
      <c r="X92" s="33" t="s">
        <v>50</v>
      </c>
      <c r="Y92" s="35">
        <v>0</v>
      </c>
      <c r="Z92" s="35">
        <v>0</v>
      </c>
      <c r="AA92" s="33" t="s">
        <v>50</v>
      </c>
      <c r="AB92" s="35">
        <v>0</v>
      </c>
      <c r="AC92" s="35">
        <v>0</v>
      </c>
      <c r="AD92" s="33" t="s">
        <v>50</v>
      </c>
      <c r="AE92" s="35">
        <v>0</v>
      </c>
      <c r="AF92" s="33">
        <v>0</v>
      </c>
      <c r="AG92" s="33" t="s">
        <v>50</v>
      </c>
      <c r="AH92" s="35">
        <v>0</v>
      </c>
      <c r="AI92" s="35">
        <v>0</v>
      </c>
      <c r="AJ92" s="33" t="s">
        <v>50</v>
      </c>
      <c r="AK92" s="35">
        <v>0</v>
      </c>
      <c r="AL92" s="35">
        <v>0</v>
      </c>
      <c r="AM92" s="34" t="s">
        <v>48</v>
      </c>
      <c r="AN92" s="33" t="s">
        <v>48</v>
      </c>
      <c r="AO92" s="34" t="s">
        <v>48</v>
      </c>
      <c r="AP92" s="33" t="s">
        <v>48</v>
      </c>
    </row>
    <row r="93" spans="1:42" s="19" customFormat="1" x14ac:dyDescent="0.25">
      <c r="A93" s="33" t="s">
        <v>208</v>
      </c>
      <c r="B93" s="17" t="s">
        <v>352</v>
      </c>
      <c r="C93" s="16" t="s">
        <v>47</v>
      </c>
      <c r="D93" s="16" t="s">
        <v>205</v>
      </c>
      <c r="E93" s="16" t="s">
        <v>206</v>
      </c>
      <c r="F93" s="16" t="s">
        <v>814</v>
      </c>
      <c r="G93" s="16" t="s">
        <v>49</v>
      </c>
      <c r="H93" s="16" t="s">
        <v>815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69</v>
      </c>
      <c r="P93" s="16" t="s">
        <v>48</v>
      </c>
      <c r="Q93" s="35">
        <f t="shared" si="1"/>
        <v>1802138315.76</v>
      </c>
      <c r="R93" s="18">
        <v>0</v>
      </c>
      <c r="S93" s="18">
        <v>1233926837.51</v>
      </c>
      <c r="T93" s="18">
        <v>0</v>
      </c>
      <c r="U93" s="16" t="s">
        <v>50</v>
      </c>
      <c r="V93" s="18">
        <v>0</v>
      </c>
      <c r="W93" s="18">
        <v>489837481.25</v>
      </c>
      <c r="X93" s="16" t="s">
        <v>54</v>
      </c>
      <c r="Y93" s="18">
        <v>78373997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33" t="s">
        <v>209</v>
      </c>
      <c r="B94" s="29">
        <v>44382</v>
      </c>
      <c r="C94" s="30" t="s">
        <v>47</v>
      </c>
      <c r="D94" s="30" t="s">
        <v>219</v>
      </c>
      <c r="E94" s="30" t="s">
        <v>220</v>
      </c>
      <c r="F94" s="16" t="s">
        <v>839</v>
      </c>
      <c r="G94" s="16" t="s">
        <v>49</v>
      </c>
      <c r="H94" s="16" t="s">
        <v>840</v>
      </c>
      <c r="I94" s="18"/>
      <c r="J94" s="18"/>
      <c r="K94" s="18"/>
      <c r="L94" s="18"/>
      <c r="M94" s="18"/>
      <c r="N94" s="16"/>
      <c r="O94" s="16" t="s">
        <v>802</v>
      </c>
      <c r="P94" s="16"/>
      <c r="Q94" s="35">
        <f t="shared" si="1"/>
        <v>0</v>
      </c>
      <c r="R94" s="18"/>
      <c r="S94" s="32">
        <v>0</v>
      </c>
      <c r="T94" s="32">
        <v>0</v>
      </c>
      <c r="U94" s="30" t="s">
        <v>50</v>
      </c>
      <c r="V94" s="32">
        <v>0</v>
      </c>
      <c r="W94" s="32">
        <v>0</v>
      </c>
      <c r="X94" s="30" t="s">
        <v>50</v>
      </c>
      <c r="Y94" s="32">
        <v>0</v>
      </c>
      <c r="Z94" s="32">
        <v>0</v>
      </c>
      <c r="AA94" s="30" t="s">
        <v>50</v>
      </c>
      <c r="AB94" s="32">
        <v>0</v>
      </c>
      <c r="AC94" s="32">
        <v>0</v>
      </c>
      <c r="AD94" s="30" t="s">
        <v>50</v>
      </c>
      <c r="AE94" s="32">
        <v>0</v>
      </c>
      <c r="AF94" s="30">
        <v>0</v>
      </c>
      <c r="AG94" s="30" t="s">
        <v>50</v>
      </c>
      <c r="AH94" s="32">
        <v>0</v>
      </c>
      <c r="AI94" s="32">
        <v>0</v>
      </c>
      <c r="AJ94" s="30" t="s">
        <v>50</v>
      </c>
      <c r="AK94" s="32">
        <v>0</v>
      </c>
      <c r="AL94" s="32">
        <v>0</v>
      </c>
      <c r="AM94" s="31" t="s">
        <v>48</v>
      </c>
      <c r="AN94" s="30" t="s">
        <v>48</v>
      </c>
      <c r="AO94" s="31" t="s">
        <v>48</v>
      </c>
      <c r="AP94" s="30" t="s">
        <v>48</v>
      </c>
    </row>
    <row r="95" spans="1:42" s="19" customFormat="1" x14ac:dyDescent="0.25">
      <c r="A95" s="33" t="s">
        <v>210</v>
      </c>
      <c r="B95" s="29">
        <v>44382</v>
      </c>
      <c r="C95" s="30" t="s">
        <v>47</v>
      </c>
      <c r="D95" s="30" t="s">
        <v>116</v>
      </c>
      <c r="E95" s="30" t="s">
        <v>843</v>
      </c>
      <c r="F95" s="30" t="s">
        <v>855</v>
      </c>
      <c r="G95" s="30" t="s">
        <v>49</v>
      </c>
      <c r="H95" s="16" t="s">
        <v>853</v>
      </c>
      <c r="I95" s="32"/>
      <c r="J95" s="32"/>
      <c r="K95" s="32"/>
      <c r="L95" s="32"/>
      <c r="M95" s="32">
        <v>0</v>
      </c>
      <c r="N95" s="30"/>
      <c r="O95" s="30" t="s">
        <v>69</v>
      </c>
      <c r="P95" s="30"/>
      <c r="Q95" s="35">
        <f t="shared" si="1"/>
        <v>524494952.32999998</v>
      </c>
      <c r="R95" s="32">
        <v>0</v>
      </c>
      <c r="S95" s="32">
        <v>369793071.93000001</v>
      </c>
      <c r="T95" s="32">
        <v>0</v>
      </c>
      <c r="U95" s="30" t="s">
        <v>50</v>
      </c>
      <c r="V95" s="32">
        <v>0</v>
      </c>
      <c r="W95" s="32">
        <v>133363690</v>
      </c>
      <c r="X95" s="30" t="s">
        <v>54</v>
      </c>
      <c r="Y95" s="32">
        <f>+W95*0.16</f>
        <v>21338190.400000002</v>
      </c>
      <c r="Z95" s="32"/>
      <c r="AA95" s="30"/>
      <c r="AB95" s="32"/>
      <c r="AC95" s="32"/>
      <c r="AD95" s="30"/>
      <c r="AE95" s="32"/>
      <c r="AF95" s="30"/>
      <c r="AG95" s="30"/>
      <c r="AH95" s="32"/>
      <c r="AI95" s="32"/>
      <c r="AJ95" s="30"/>
      <c r="AK95" s="32"/>
      <c r="AL95" s="32"/>
      <c r="AM95" s="31"/>
      <c r="AN95" s="30"/>
      <c r="AO95" s="31"/>
      <c r="AP95" s="30"/>
    </row>
    <row r="96" spans="1:42" s="19" customFormat="1" x14ac:dyDescent="0.25">
      <c r="A96" s="33" t="s">
        <v>211</v>
      </c>
      <c r="B96" s="17" t="s">
        <v>352</v>
      </c>
      <c r="C96" s="16" t="s">
        <v>47</v>
      </c>
      <c r="D96" s="16" t="s">
        <v>118</v>
      </c>
      <c r="E96" s="16" t="s">
        <v>119</v>
      </c>
      <c r="F96" s="16" t="s">
        <v>878</v>
      </c>
      <c r="G96" s="16" t="s">
        <v>49</v>
      </c>
      <c r="H96" s="16" t="s">
        <v>407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69</v>
      </c>
      <c r="P96" s="16" t="s">
        <v>48</v>
      </c>
      <c r="Q96" s="35">
        <f t="shared" si="1"/>
        <v>917627607.62999988</v>
      </c>
      <c r="R96" s="18">
        <v>0</v>
      </c>
      <c r="S96" s="18">
        <v>487165237.62999988</v>
      </c>
      <c r="T96" s="18">
        <v>0</v>
      </c>
      <c r="U96" s="16" t="s">
        <v>50</v>
      </c>
      <c r="V96" s="18">
        <v>0</v>
      </c>
      <c r="W96" s="18">
        <v>371088250</v>
      </c>
      <c r="X96" s="16" t="s">
        <v>50</v>
      </c>
      <c r="Y96" s="18">
        <v>59374120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33" t="s">
        <v>214</v>
      </c>
      <c r="B97" s="17" t="s">
        <v>352</v>
      </c>
      <c r="C97" s="16" t="s">
        <v>47</v>
      </c>
      <c r="D97" s="16" t="s">
        <v>118</v>
      </c>
      <c r="E97" s="16" t="s">
        <v>119</v>
      </c>
      <c r="F97" s="16" t="s">
        <v>878</v>
      </c>
      <c r="G97" s="16" t="s">
        <v>49</v>
      </c>
      <c r="H97" s="16" t="s">
        <v>409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135</v>
      </c>
      <c r="P97" s="16" t="s">
        <v>136</v>
      </c>
      <c r="Q97" s="35">
        <f t="shared" si="1"/>
        <v>23194080</v>
      </c>
      <c r="R97" s="18">
        <v>0</v>
      </c>
      <c r="S97" s="18">
        <v>13000000</v>
      </c>
      <c r="T97" s="18">
        <v>8788000</v>
      </c>
      <c r="U97" s="16" t="s">
        <v>54</v>
      </c>
      <c r="V97" s="18">
        <v>1406080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33" t="s">
        <v>215</v>
      </c>
      <c r="B98" s="17" t="s">
        <v>352</v>
      </c>
      <c r="C98" s="16" t="s">
        <v>47</v>
      </c>
      <c r="D98" s="16" t="s">
        <v>118</v>
      </c>
      <c r="E98" s="16" t="s">
        <v>119</v>
      </c>
      <c r="F98" s="16" t="s">
        <v>878</v>
      </c>
      <c r="G98" s="16" t="s">
        <v>49</v>
      </c>
      <c r="H98" s="16" t="s">
        <v>411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69</v>
      </c>
      <c r="P98" s="16" t="s">
        <v>48</v>
      </c>
      <c r="Q98" s="35">
        <f t="shared" si="1"/>
        <v>273887805.01999998</v>
      </c>
      <c r="R98" s="18">
        <v>0</v>
      </c>
      <c r="S98" s="18">
        <v>153119625.01999998</v>
      </c>
      <c r="T98" s="18">
        <v>0</v>
      </c>
      <c r="U98" s="16" t="s">
        <v>50</v>
      </c>
      <c r="V98" s="18">
        <v>0</v>
      </c>
      <c r="W98" s="18">
        <v>104110500</v>
      </c>
      <c r="X98" s="16" t="s">
        <v>50</v>
      </c>
      <c r="Y98" s="18">
        <v>16657680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33" t="s">
        <v>216</v>
      </c>
      <c r="B99" s="31" t="s">
        <v>352</v>
      </c>
      <c r="C99" s="30" t="s">
        <v>47</v>
      </c>
      <c r="D99" s="30" t="s">
        <v>156</v>
      </c>
      <c r="E99" s="30" t="s">
        <v>157</v>
      </c>
      <c r="F99" s="30" t="s">
        <v>898</v>
      </c>
      <c r="G99" s="30" t="s">
        <v>49</v>
      </c>
      <c r="H99" s="30" t="s">
        <v>899</v>
      </c>
      <c r="I99" s="32" t="s">
        <v>48</v>
      </c>
      <c r="J99" s="32" t="s">
        <v>48</v>
      </c>
      <c r="K99" s="32" t="s">
        <v>48</v>
      </c>
      <c r="L99" s="32" t="s">
        <v>48</v>
      </c>
      <c r="M99" s="32">
        <v>0</v>
      </c>
      <c r="N99" s="30" t="s">
        <v>48</v>
      </c>
      <c r="O99" s="30" t="s">
        <v>69</v>
      </c>
      <c r="P99" s="30" t="s">
        <v>48</v>
      </c>
      <c r="Q99" s="35">
        <f t="shared" si="1"/>
        <v>1487491122.1199999</v>
      </c>
      <c r="R99" s="32">
        <v>0</v>
      </c>
      <c r="S99" s="32">
        <v>1094984018.8199999</v>
      </c>
      <c r="T99" s="32">
        <v>0</v>
      </c>
      <c r="U99" s="30" t="s">
        <v>50</v>
      </c>
      <c r="V99" s="32">
        <v>0</v>
      </c>
      <c r="W99" s="32">
        <v>338368192.5</v>
      </c>
      <c r="X99" s="30" t="s">
        <v>54</v>
      </c>
      <c r="Y99" s="32">
        <v>54138910.799999997</v>
      </c>
      <c r="Z99" s="32">
        <v>0</v>
      </c>
      <c r="AA99" s="30" t="s">
        <v>50</v>
      </c>
      <c r="AB99" s="32">
        <v>0</v>
      </c>
      <c r="AC99" s="32">
        <v>0</v>
      </c>
      <c r="AD99" s="30" t="s">
        <v>50</v>
      </c>
      <c r="AE99" s="32">
        <v>0</v>
      </c>
      <c r="AF99" s="30">
        <v>0</v>
      </c>
      <c r="AG99" s="30" t="s">
        <v>50</v>
      </c>
      <c r="AH99" s="32">
        <v>0</v>
      </c>
      <c r="AI99" s="32">
        <v>0</v>
      </c>
      <c r="AJ99" s="30" t="s">
        <v>50</v>
      </c>
      <c r="AK99" s="32">
        <v>0</v>
      </c>
      <c r="AL99" s="32">
        <v>0</v>
      </c>
      <c r="AM99" s="31" t="s">
        <v>48</v>
      </c>
      <c r="AN99" s="30" t="s">
        <v>48</v>
      </c>
      <c r="AO99" s="31" t="s">
        <v>48</v>
      </c>
      <c r="AP99" s="30" t="s">
        <v>48</v>
      </c>
    </row>
    <row r="100" spans="1:42" s="19" customFormat="1" x14ac:dyDescent="0.25">
      <c r="A100" s="33" t="s">
        <v>217</v>
      </c>
      <c r="B100" s="17" t="s">
        <v>414</v>
      </c>
      <c r="C100" s="16" t="s">
        <v>47</v>
      </c>
      <c r="D100" s="16" t="s">
        <v>66</v>
      </c>
      <c r="E100" s="16" t="s">
        <v>67</v>
      </c>
      <c r="F100" s="16" t="s">
        <v>763</v>
      </c>
      <c r="G100" s="16" t="s">
        <v>49</v>
      </c>
      <c r="H100" s="16" t="s">
        <v>438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69</v>
      </c>
      <c r="P100" s="16" t="s">
        <v>48</v>
      </c>
      <c r="Q100" s="35">
        <f t="shared" si="1"/>
        <v>2326758211.9699998</v>
      </c>
      <c r="R100" s="18">
        <v>0</v>
      </c>
      <c r="S100" s="18">
        <v>1785475146.27</v>
      </c>
      <c r="T100" s="18">
        <v>0</v>
      </c>
      <c r="U100" s="16" t="s">
        <v>50</v>
      </c>
      <c r="V100" s="18">
        <v>0</v>
      </c>
      <c r="W100" s="18">
        <v>466623332.5</v>
      </c>
      <c r="X100" s="16" t="s">
        <v>54</v>
      </c>
      <c r="Y100" s="18">
        <v>74659733.200000003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33" t="s">
        <v>218</v>
      </c>
      <c r="B101" s="17" t="s">
        <v>414</v>
      </c>
      <c r="C101" s="16" t="s">
        <v>47</v>
      </c>
      <c r="D101" s="16" t="s">
        <v>83</v>
      </c>
      <c r="E101" s="16" t="s">
        <v>84</v>
      </c>
      <c r="F101" s="16" t="s">
        <v>778</v>
      </c>
      <c r="G101" s="16" t="s">
        <v>49</v>
      </c>
      <c r="H101" s="16" t="s">
        <v>440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69</v>
      </c>
      <c r="P101" s="16" t="s">
        <v>48</v>
      </c>
      <c r="Q101" s="35">
        <f t="shared" si="1"/>
        <v>1935446498.27</v>
      </c>
      <c r="R101" s="18">
        <v>0</v>
      </c>
      <c r="S101" s="18">
        <v>1437589346.27</v>
      </c>
      <c r="T101" s="18">
        <v>0</v>
      </c>
      <c r="U101" s="16" t="s">
        <v>50</v>
      </c>
      <c r="V101" s="18">
        <v>0</v>
      </c>
      <c r="W101" s="18">
        <v>429187200</v>
      </c>
      <c r="X101" s="16" t="s">
        <v>50</v>
      </c>
      <c r="Y101" s="18">
        <v>68669952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33" t="s">
        <v>222</v>
      </c>
      <c r="B102" s="17" t="s">
        <v>414</v>
      </c>
      <c r="C102" s="16" t="s">
        <v>47</v>
      </c>
      <c r="D102" s="16" t="s">
        <v>83</v>
      </c>
      <c r="E102" s="16" t="s">
        <v>84</v>
      </c>
      <c r="F102" s="16" t="s">
        <v>778</v>
      </c>
      <c r="G102" s="16" t="s">
        <v>49</v>
      </c>
      <c r="H102" s="16" t="s">
        <v>442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443</v>
      </c>
      <c r="P102" s="16" t="s">
        <v>444</v>
      </c>
      <c r="Q102" s="35">
        <f t="shared" si="1"/>
        <v>17296760</v>
      </c>
      <c r="R102" s="18">
        <v>0</v>
      </c>
      <c r="S102" s="18">
        <v>0</v>
      </c>
      <c r="T102" s="18">
        <v>14911000</v>
      </c>
      <c r="U102" s="16" t="s">
        <v>54</v>
      </c>
      <c r="V102" s="18">
        <v>2385760</v>
      </c>
      <c r="W102" s="18">
        <v>0</v>
      </c>
      <c r="X102" s="16" t="s">
        <v>50</v>
      </c>
      <c r="Y102" s="18">
        <v>0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33" t="s">
        <v>227</v>
      </c>
      <c r="B103" s="17" t="s">
        <v>414</v>
      </c>
      <c r="C103" s="16" t="s">
        <v>47</v>
      </c>
      <c r="D103" s="16" t="s">
        <v>83</v>
      </c>
      <c r="E103" s="16" t="s">
        <v>84</v>
      </c>
      <c r="F103" s="16" t="s">
        <v>778</v>
      </c>
      <c r="G103" s="16" t="s">
        <v>49</v>
      </c>
      <c r="H103" s="16" t="s">
        <v>446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69</v>
      </c>
      <c r="P103" s="16" t="s">
        <v>48</v>
      </c>
      <c r="Q103" s="35">
        <f t="shared" si="1"/>
        <v>447235696.86000001</v>
      </c>
      <c r="R103" s="18">
        <v>0</v>
      </c>
      <c r="S103" s="18">
        <v>316299713.75999999</v>
      </c>
      <c r="T103" s="18">
        <v>0</v>
      </c>
      <c r="U103" s="16" t="s">
        <v>50</v>
      </c>
      <c r="V103" s="18">
        <v>0</v>
      </c>
      <c r="W103" s="18">
        <v>112875847.5</v>
      </c>
      <c r="X103" s="16" t="s">
        <v>54</v>
      </c>
      <c r="Y103" s="18">
        <v>18060135.600000001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33" t="s">
        <v>229</v>
      </c>
      <c r="B104" s="17" t="s">
        <v>414</v>
      </c>
      <c r="C104" s="16" t="s">
        <v>47</v>
      </c>
      <c r="D104" s="16" t="s">
        <v>102</v>
      </c>
      <c r="E104" s="16" t="s">
        <v>103</v>
      </c>
      <c r="F104" s="16" t="s">
        <v>792</v>
      </c>
      <c r="G104" s="16" t="s">
        <v>49</v>
      </c>
      <c r="H104" s="16" t="s">
        <v>448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69</v>
      </c>
      <c r="P104" s="16" t="s">
        <v>48</v>
      </c>
      <c r="Q104" s="35">
        <f t="shared" si="1"/>
        <v>908000323.25</v>
      </c>
      <c r="R104" s="18">
        <v>0</v>
      </c>
      <c r="S104" s="18">
        <v>617058678.75</v>
      </c>
      <c r="T104" s="18">
        <v>0</v>
      </c>
      <c r="U104" s="16" t="s">
        <v>50</v>
      </c>
      <c r="V104" s="18">
        <v>0</v>
      </c>
      <c r="W104" s="18">
        <v>250811762.5</v>
      </c>
      <c r="X104" s="16" t="s">
        <v>54</v>
      </c>
      <c r="Y104" s="18">
        <v>40129882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21" customFormat="1" x14ac:dyDescent="0.25">
      <c r="A105" s="33" t="s">
        <v>233</v>
      </c>
      <c r="B105" s="34" t="s">
        <v>414</v>
      </c>
      <c r="C105" s="33" t="s">
        <v>47</v>
      </c>
      <c r="D105" s="33" t="s">
        <v>102</v>
      </c>
      <c r="E105" s="33" t="s">
        <v>103</v>
      </c>
      <c r="F105" s="33" t="s">
        <v>792</v>
      </c>
      <c r="G105" s="33" t="s">
        <v>49</v>
      </c>
      <c r="H105" s="33" t="s">
        <v>450</v>
      </c>
      <c r="I105" s="35" t="s">
        <v>48</v>
      </c>
      <c r="J105" s="35" t="s">
        <v>48</v>
      </c>
      <c r="K105" s="35" t="s">
        <v>48</v>
      </c>
      <c r="L105" s="35" t="s">
        <v>48</v>
      </c>
      <c r="M105" s="35">
        <v>0</v>
      </c>
      <c r="N105" s="33" t="s">
        <v>48</v>
      </c>
      <c r="O105" s="33" t="s">
        <v>451</v>
      </c>
      <c r="P105" s="33" t="s">
        <v>452</v>
      </c>
      <c r="Q105" s="35">
        <f t="shared" si="1"/>
        <v>26914875</v>
      </c>
      <c r="R105" s="35">
        <v>0</v>
      </c>
      <c r="S105" s="35">
        <v>26914875</v>
      </c>
      <c r="T105" s="35">
        <v>0</v>
      </c>
      <c r="U105" s="33" t="s">
        <v>50</v>
      </c>
      <c r="V105" s="35">
        <v>0</v>
      </c>
      <c r="W105" s="35">
        <v>0</v>
      </c>
      <c r="X105" s="33" t="s">
        <v>50</v>
      </c>
      <c r="Y105" s="35">
        <v>0</v>
      </c>
      <c r="Z105" s="35">
        <v>0</v>
      </c>
      <c r="AA105" s="33" t="s">
        <v>50</v>
      </c>
      <c r="AB105" s="35">
        <v>0</v>
      </c>
      <c r="AC105" s="35">
        <v>0</v>
      </c>
      <c r="AD105" s="33" t="s">
        <v>50</v>
      </c>
      <c r="AE105" s="35">
        <v>0</v>
      </c>
      <c r="AF105" s="33">
        <v>0</v>
      </c>
      <c r="AG105" s="33" t="s">
        <v>50</v>
      </c>
      <c r="AH105" s="35">
        <v>0</v>
      </c>
      <c r="AI105" s="35">
        <v>0</v>
      </c>
      <c r="AJ105" s="33" t="s">
        <v>50</v>
      </c>
      <c r="AK105" s="35">
        <v>0</v>
      </c>
      <c r="AL105" s="35">
        <v>0</v>
      </c>
      <c r="AM105" s="34" t="s">
        <v>48</v>
      </c>
      <c r="AN105" s="33" t="s">
        <v>48</v>
      </c>
      <c r="AO105" s="34" t="s">
        <v>48</v>
      </c>
      <c r="AP105" s="33" t="s">
        <v>48</v>
      </c>
    </row>
    <row r="106" spans="1:42" s="21" customFormat="1" x14ac:dyDescent="0.25">
      <c r="A106" s="33" t="s">
        <v>235</v>
      </c>
      <c r="B106" s="26" t="s">
        <v>414</v>
      </c>
      <c r="C106" s="25" t="s">
        <v>47</v>
      </c>
      <c r="D106" s="25" t="s">
        <v>102</v>
      </c>
      <c r="E106" s="25" t="s">
        <v>103</v>
      </c>
      <c r="F106" s="25" t="s">
        <v>792</v>
      </c>
      <c r="G106" s="25" t="s">
        <v>49</v>
      </c>
      <c r="H106" s="25" t="s">
        <v>454</v>
      </c>
      <c r="I106" s="27" t="s">
        <v>48</v>
      </c>
      <c r="J106" s="27" t="s">
        <v>48</v>
      </c>
      <c r="K106" s="27" t="s">
        <v>48</v>
      </c>
      <c r="L106" s="27" t="s">
        <v>48</v>
      </c>
      <c r="M106" s="27">
        <v>0</v>
      </c>
      <c r="N106" s="25" t="s">
        <v>48</v>
      </c>
      <c r="O106" s="25" t="s">
        <v>69</v>
      </c>
      <c r="P106" s="25" t="s">
        <v>48</v>
      </c>
      <c r="Q106" s="35">
        <f t="shared" si="1"/>
        <v>212645899.84999999</v>
      </c>
      <c r="R106" s="27">
        <v>0</v>
      </c>
      <c r="S106" s="27">
        <v>79021812.5</v>
      </c>
      <c r="T106" s="27">
        <v>0</v>
      </c>
      <c r="U106" s="25" t="s">
        <v>50</v>
      </c>
      <c r="V106" s="27">
        <v>0</v>
      </c>
      <c r="W106" s="27">
        <v>115193178.75</v>
      </c>
      <c r="X106" s="25" t="s">
        <v>54</v>
      </c>
      <c r="Y106" s="27">
        <v>18430908.600000001</v>
      </c>
      <c r="Z106" s="27">
        <v>0</v>
      </c>
      <c r="AA106" s="25" t="s">
        <v>50</v>
      </c>
      <c r="AB106" s="27">
        <v>0</v>
      </c>
      <c r="AC106" s="27">
        <v>0</v>
      </c>
      <c r="AD106" s="25" t="s">
        <v>50</v>
      </c>
      <c r="AE106" s="27">
        <v>0</v>
      </c>
      <c r="AF106" s="25">
        <v>0</v>
      </c>
      <c r="AG106" s="25" t="s">
        <v>50</v>
      </c>
      <c r="AH106" s="27">
        <v>0</v>
      </c>
      <c r="AI106" s="27">
        <v>0</v>
      </c>
      <c r="AJ106" s="25" t="s">
        <v>50</v>
      </c>
      <c r="AK106" s="27">
        <v>0</v>
      </c>
      <c r="AL106" s="27">
        <v>0</v>
      </c>
      <c r="AM106" s="26" t="s">
        <v>48</v>
      </c>
      <c r="AN106" s="25" t="s">
        <v>48</v>
      </c>
      <c r="AO106" s="26" t="s">
        <v>48</v>
      </c>
      <c r="AP106" s="25" t="s">
        <v>48</v>
      </c>
    </row>
    <row r="107" spans="1:42" s="21" customFormat="1" x14ac:dyDescent="0.25">
      <c r="A107" s="33" t="s">
        <v>236</v>
      </c>
      <c r="B107" s="26" t="s">
        <v>414</v>
      </c>
      <c r="C107" s="25" t="s">
        <v>47</v>
      </c>
      <c r="D107" s="25" t="s">
        <v>112</v>
      </c>
      <c r="E107" s="25" t="s">
        <v>113</v>
      </c>
      <c r="F107" s="25" t="s">
        <v>773</v>
      </c>
      <c r="G107" s="25" t="s">
        <v>49</v>
      </c>
      <c r="H107" s="25" t="s">
        <v>456</v>
      </c>
      <c r="I107" s="27" t="s">
        <v>48</v>
      </c>
      <c r="J107" s="27" t="s">
        <v>48</v>
      </c>
      <c r="K107" s="27" t="s">
        <v>48</v>
      </c>
      <c r="L107" s="27" t="s">
        <v>48</v>
      </c>
      <c r="M107" s="27">
        <v>0</v>
      </c>
      <c r="N107" s="25" t="s">
        <v>48</v>
      </c>
      <c r="O107" s="25" t="s">
        <v>69</v>
      </c>
      <c r="P107" s="25" t="s">
        <v>48</v>
      </c>
      <c r="Q107" s="35">
        <f t="shared" si="1"/>
        <v>1201227833.1500001</v>
      </c>
      <c r="R107" s="27">
        <v>0</v>
      </c>
      <c r="S107" s="27">
        <v>893789630</v>
      </c>
      <c r="T107" s="27">
        <v>0</v>
      </c>
      <c r="U107" s="25" t="s">
        <v>50</v>
      </c>
      <c r="V107" s="27">
        <v>0</v>
      </c>
      <c r="W107" s="27">
        <v>265032933.75</v>
      </c>
      <c r="X107" s="25" t="s">
        <v>54</v>
      </c>
      <c r="Y107" s="27">
        <v>42405269.399999999</v>
      </c>
      <c r="Z107" s="27">
        <v>0</v>
      </c>
      <c r="AA107" s="25" t="s">
        <v>50</v>
      </c>
      <c r="AB107" s="27">
        <v>0</v>
      </c>
      <c r="AC107" s="27">
        <v>0</v>
      </c>
      <c r="AD107" s="25" t="s">
        <v>50</v>
      </c>
      <c r="AE107" s="27">
        <v>0</v>
      </c>
      <c r="AF107" s="25">
        <v>0</v>
      </c>
      <c r="AG107" s="25" t="s">
        <v>50</v>
      </c>
      <c r="AH107" s="27">
        <v>0</v>
      </c>
      <c r="AI107" s="27">
        <v>0</v>
      </c>
      <c r="AJ107" s="25" t="s">
        <v>50</v>
      </c>
      <c r="AK107" s="27">
        <v>0</v>
      </c>
      <c r="AL107" s="27">
        <v>0</v>
      </c>
      <c r="AM107" s="26" t="s">
        <v>48</v>
      </c>
      <c r="AN107" s="25" t="s">
        <v>48</v>
      </c>
      <c r="AO107" s="26" t="s">
        <v>48</v>
      </c>
      <c r="AP107" s="25" t="s">
        <v>48</v>
      </c>
    </row>
    <row r="108" spans="1:42" x14ac:dyDescent="0.25">
      <c r="A108" s="33" t="s">
        <v>237</v>
      </c>
      <c r="B108" s="34" t="s">
        <v>414</v>
      </c>
      <c r="C108" s="33" t="s">
        <v>47</v>
      </c>
      <c r="D108" s="33" t="s">
        <v>112</v>
      </c>
      <c r="E108" s="33" t="s">
        <v>113</v>
      </c>
      <c r="F108" s="33" t="s">
        <v>773</v>
      </c>
      <c r="G108" s="33" t="s">
        <v>49</v>
      </c>
      <c r="H108" s="33" t="s">
        <v>458</v>
      </c>
      <c r="I108" s="35" t="s">
        <v>48</v>
      </c>
      <c r="J108" s="35" t="s">
        <v>48</v>
      </c>
      <c r="K108" s="35" t="s">
        <v>48</v>
      </c>
      <c r="L108" s="35" t="s">
        <v>48</v>
      </c>
      <c r="M108" s="35">
        <v>0</v>
      </c>
      <c r="N108" s="33" t="s">
        <v>48</v>
      </c>
      <c r="O108" s="33" t="s">
        <v>459</v>
      </c>
      <c r="P108" s="33" t="s">
        <v>460</v>
      </c>
      <c r="Q108" s="35">
        <f t="shared" si="1"/>
        <v>3385460</v>
      </c>
      <c r="R108" s="35">
        <v>0</v>
      </c>
      <c r="S108" s="35">
        <v>0</v>
      </c>
      <c r="T108" s="35">
        <v>2918500</v>
      </c>
      <c r="U108" s="33" t="s">
        <v>54</v>
      </c>
      <c r="V108" s="35">
        <v>466960</v>
      </c>
      <c r="W108" s="35">
        <v>0</v>
      </c>
      <c r="X108" s="33" t="s">
        <v>50</v>
      </c>
      <c r="Y108" s="35">
        <v>0</v>
      </c>
      <c r="Z108" s="35">
        <v>0</v>
      </c>
      <c r="AA108" s="33" t="s">
        <v>50</v>
      </c>
      <c r="AB108" s="35">
        <v>0</v>
      </c>
      <c r="AC108" s="35">
        <v>0</v>
      </c>
      <c r="AD108" s="33" t="s">
        <v>50</v>
      </c>
      <c r="AE108" s="35">
        <v>0</v>
      </c>
      <c r="AF108" s="33">
        <v>0</v>
      </c>
      <c r="AG108" s="33" t="s">
        <v>50</v>
      </c>
      <c r="AH108" s="35">
        <v>0</v>
      </c>
      <c r="AI108" s="35">
        <v>0</v>
      </c>
      <c r="AJ108" s="33" t="s">
        <v>50</v>
      </c>
      <c r="AK108" s="35">
        <v>0</v>
      </c>
      <c r="AL108" s="35">
        <v>0</v>
      </c>
      <c r="AM108" s="34" t="s">
        <v>48</v>
      </c>
      <c r="AN108" s="33" t="s">
        <v>48</v>
      </c>
      <c r="AO108" s="34" t="s">
        <v>48</v>
      </c>
      <c r="AP108" s="33" t="s">
        <v>48</v>
      </c>
    </row>
    <row r="109" spans="1:42" s="19" customFormat="1" x14ac:dyDescent="0.25">
      <c r="A109" s="33" t="s">
        <v>238</v>
      </c>
      <c r="B109" s="17" t="s">
        <v>414</v>
      </c>
      <c r="C109" s="16" t="s">
        <v>47</v>
      </c>
      <c r="D109" s="16" t="s">
        <v>112</v>
      </c>
      <c r="E109" s="16" t="s">
        <v>113</v>
      </c>
      <c r="F109" s="16" t="s">
        <v>773</v>
      </c>
      <c r="G109" s="16" t="s">
        <v>49</v>
      </c>
      <c r="H109" s="16" t="s">
        <v>462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69</v>
      </c>
      <c r="P109" s="16" t="s">
        <v>48</v>
      </c>
      <c r="Q109" s="35">
        <f t="shared" si="1"/>
        <v>1656926835.8</v>
      </c>
      <c r="R109" s="18">
        <v>0</v>
      </c>
      <c r="S109" s="18">
        <v>1088823500</v>
      </c>
      <c r="T109" s="18">
        <v>0</v>
      </c>
      <c r="U109" s="16" t="s">
        <v>50</v>
      </c>
      <c r="V109" s="18">
        <v>0</v>
      </c>
      <c r="W109" s="18">
        <v>489744255</v>
      </c>
      <c r="X109" s="16" t="s">
        <v>54</v>
      </c>
      <c r="Y109" s="18">
        <v>78359080.800000012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33" t="s">
        <v>239</v>
      </c>
      <c r="B110" s="17" t="s">
        <v>414</v>
      </c>
      <c r="C110" s="16" t="s">
        <v>47</v>
      </c>
      <c r="D110" s="16" t="s">
        <v>205</v>
      </c>
      <c r="E110" s="16" t="s">
        <v>206</v>
      </c>
      <c r="F110" s="16" t="s">
        <v>816</v>
      </c>
      <c r="G110" s="16" t="s">
        <v>49</v>
      </c>
      <c r="H110" s="16" t="s">
        <v>817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69</v>
      </c>
      <c r="P110" s="16" t="s">
        <v>48</v>
      </c>
      <c r="Q110" s="35">
        <f t="shared" si="1"/>
        <v>1176890523.3499999</v>
      </c>
      <c r="R110" s="18">
        <v>0</v>
      </c>
      <c r="S110" s="18">
        <v>799636413.75</v>
      </c>
      <c r="T110" s="18">
        <v>0</v>
      </c>
      <c r="U110" s="16" t="s">
        <v>50</v>
      </c>
      <c r="V110" s="18">
        <v>0</v>
      </c>
      <c r="W110" s="18">
        <v>325219060</v>
      </c>
      <c r="X110" s="16" t="s">
        <v>54</v>
      </c>
      <c r="Y110" s="18">
        <v>52035049.600000009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33" t="s">
        <v>240</v>
      </c>
      <c r="B111" s="29">
        <v>44383</v>
      </c>
      <c r="C111" s="30" t="s">
        <v>47</v>
      </c>
      <c r="D111" s="30" t="s">
        <v>219</v>
      </c>
      <c r="E111" s="30" t="s">
        <v>220</v>
      </c>
      <c r="F111" s="16" t="s">
        <v>841</v>
      </c>
      <c r="G111" s="16" t="s">
        <v>49</v>
      </c>
      <c r="H111" s="16" t="s">
        <v>840</v>
      </c>
      <c r="I111" s="18"/>
      <c r="J111" s="18"/>
      <c r="K111" s="18"/>
      <c r="L111" s="18"/>
      <c r="M111" s="18"/>
      <c r="N111" s="16"/>
      <c r="O111" s="16" t="s">
        <v>802</v>
      </c>
      <c r="P111" s="16"/>
      <c r="Q111" s="35">
        <f t="shared" si="1"/>
        <v>0</v>
      </c>
      <c r="R111" s="18"/>
      <c r="S111" s="32">
        <v>0</v>
      </c>
      <c r="T111" s="32">
        <v>0</v>
      </c>
      <c r="U111" s="30" t="s">
        <v>50</v>
      </c>
      <c r="V111" s="32">
        <v>0</v>
      </c>
      <c r="W111" s="32">
        <v>0</v>
      </c>
      <c r="X111" s="30" t="s">
        <v>50</v>
      </c>
      <c r="Y111" s="32">
        <v>0</v>
      </c>
      <c r="Z111" s="32">
        <v>0</v>
      </c>
      <c r="AA111" s="30" t="s">
        <v>50</v>
      </c>
      <c r="AB111" s="32">
        <v>0</v>
      </c>
      <c r="AC111" s="32">
        <v>0</v>
      </c>
      <c r="AD111" s="30" t="s">
        <v>50</v>
      </c>
      <c r="AE111" s="32">
        <v>0</v>
      </c>
      <c r="AF111" s="30">
        <v>0</v>
      </c>
      <c r="AG111" s="30" t="s">
        <v>50</v>
      </c>
      <c r="AH111" s="32">
        <v>0</v>
      </c>
      <c r="AI111" s="32">
        <v>0</v>
      </c>
      <c r="AJ111" s="30" t="s">
        <v>50</v>
      </c>
      <c r="AK111" s="32">
        <v>0</v>
      </c>
      <c r="AL111" s="32">
        <v>0</v>
      </c>
      <c r="AM111" s="31" t="s">
        <v>48</v>
      </c>
      <c r="AN111" s="30" t="s">
        <v>48</v>
      </c>
      <c r="AO111" s="31" t="s">
        <v>48</v>
      </c>
      <c r="AP111" s="30" t="s">
        <v>48</v>
      </c>
    </row>
    <row r="112" spans="1:42" s="19" customFormat="1" x14ac:dyDescent="0.25">
      <c r="A112" s="33" t="s">
        <v>241</v>
      </c>
      <c r="B112" s="29">
        <v>44383</v>
      </c>
      <c r="C112" s="30" t="s">
        <v>47</v>
      </c>
      <c r="D112" s="30" t="s">
        <v>116</v>
      </c>
      <c r="E112" s="30" t="s">
        <v>843</v>
      </c>
      <c r="F112" s="30" t="s">
        <v>856</v>
      </c>
      <c r="G112" s="30" t="s">
        <v>49</v>
      </c>
      <c r="H112" s="16" t="s">
        <v>860</v>
      </c>
      <c r="I112" s="32"/>
      <c r="J112" s="32"/>
      <c r="K112" s="32"/>
      <c r="L112" s="32"/>
      <c r="M112" s="32">
        <v>0</v>
      </c>
      <c r="N112" s="30"/>
      <c r="O112" s="30" t="s">
        <v>69</v>
      </c>
      <c r="P112" s="30"/>
      <c r="Q112" s="35">
        <f t="shared" si="1"/>
        <v>1310701236.8900001</v>
      </c>
      <c r="R112" s="32">
        <v>0</v>
      </c>
      <c r="S112" s="32">
        <v>916405010.49000001</v>
      </c>
      <c r="T112" s="32">
        <v>0</v>
      </c>
      <c r="U112" s="30" t="s">
        <v>50</v>
      </c>
      <c r="V112" s="32">
        <v>0</v>
      </c>
      <c r="W112" s="32">
        <v>339910540</v>
      </c>
      <c r="X112" s="30" t="s">
        <v>54</v>
      </c>
      <c r="Y112" s="32">
        <f>+W112*0.16</f>
        <v>54385686.399999999</v>
      </c>
      <c r="Z112" s="32"/>
      <c r="AA112" s="30"/>
      <c r="AB112" s="32"/>
      <c r="AC112" s="32"/>
      <c r="AD112" s="30"/>
      <c r="AE112" s="32"/>
      <c r="AF112" s="30"/>
      <c r="AG112" s="30"/>
      <c r="AH112" s="32"/>
      <c r="AI112" s="32"/>
      <c r="AJ112" s="30"/>
      <c r="AK112" s="32"/>
      <c r="AL112" s="32"/>
      <c r="AM112" s="31"/>
      <c r="AN112" s="30"/>
      <c r="AO112" s="31"/>
      <c r="AP112" s="30"/>
    </row>
    <row r="113" spans="1:42" s="19" customFormat="1" x14ac:dyDescent="0.25">
      <c r="A113" s="33" t="s">
        <v>242</v>
      </c>
      <c r="B113" s="17" t="s">
        <v>414</v>
      </c>
      <c r="C113" s="16" t="s">
        <v>47</v>
      </c>
      <c r="D113" s="16" t="s">
        <v>118</v>
      </c>
      <c r="E113" s="16" t="s">
        <v>119</v>
      </c>
      <c r="F113" s="16" t="s">
        <v>879</v>
      </c>
      <c r="G113" s="16" t="s">
        <v>49</v>
      </c>
      <c r="H113" s="16" t="s">
        <v>465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69</v>
      </c>
      <c r="P113" s="16" t="s">
        <v>48</v>
      </c>
      <c r="Q113" s="35">
        <f t="shared" si="1"/>
        <v>1275531135.3999999</v>
      </c>
      <c r="R113" s="18">
        <v>0</v>
      </c>
      <c r="S113" s="18">
        <v>952197273.89999986</v>
      </c>
      <c r="T113" s="18">
        <v>0</v>
      </c>
      <c r="U113" s="16" t="s">
        <v>50</v>
      </c>
      <c r="V113" s="18">
        <v>0</v>
      </c>
      <c r="W113" s="18">
        <v>278736087.5</v>
      </c>
      <c r="X113" s="16" t="s">
        <v>54</v>
      </c>
      <c r="Y113" s="18">
        <v>44597774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33" t="s">
        <v>243</v>
      </c>
      <c r="B114" s="17" t="s">
        <v>414</v>
      </c>
      <c r="C114" s="16" t="s">
        <v>47</v>
      </c>
      <c r="D114" s="16" t="s">
        <v>156</v>
      </c>
      <c r="E114" s="16" t="s">
        <v>157</v>
      </c>
      <c r="F114" s="16" t="s">
        <v>900</v>
      </c>
      <c r="G114" s="16" t="s">
        <v>49</v>
      </c>
      <c r="H114" s="16" t="s">
        <v>901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467</v>
      </c>
      <c r="P114" s="16" t="s">
        <v>468</v>
      </c>
      <c r="Q114" s="35">
        <f t="shared" si="1"/>
        <v>1344505667.3200002</v>
      </c>
      <c r="R114" s="18">
        <v>0</v>
      </c>
      <c r="S114" s="18">
        <v>845929689.41999996</v>
      </c>
      <c r="T114" s="18">
        <v>25320750</v>
      </c>
      <c r="U114" s="16" t="s">
        <v>50</v>
      </c>
      <c r="V114" s="18">
        <f>+T114*0.16</f>
        <v>4051320</v>
      </c>
      <c r="W114" s="18">
        <v>404486127.5</v>
      </c>
      <c r="X114" s="16" t="s">
        <v>54</v>
      </c>
      <c r="Y114" s="18">
        <f>+W114*0.16</f>
        <v>64717780.399999999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19" customFormat="1" x14ac:dyDescent="0.25">
      <c r="A115" s="33" t="s">
        <v>244</v>
      </c>
      <c r="B115" s="17" t="s">
        <v>478</v>
      </c>
      <c r="C115" s="16" t="s">
        <v>47</v>
      </c>
      <c r="D115" s="16" t="s">
        <v>66</v>
      </c>
      <c r="E115" s="16" t="s">
        <v>67</v>
      </c>
      <c r="F115" s="16" t="s">
        <v>764</v>
      </c>
      <c r="G115" s="16" t="s">
        <v>49</v>
      </c>
      <c r="H115" s="16" t="s">
        <v>492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69</v>
      </c>
      <c r="P115" s="16" t="s">
        <v>48</v>
      </c>
      <c r="Q115" s="35">
        <f t="shared" si="1"/>
        <v>2262633945.27</v>
      </c>
      <c r="R115" s="18">
        <v>0</v>
      </c>
      <c r="S115" s="18">
        <v>1669780427.52</v>
      </c>
      <c r="T115" s="18">
        <v>0</v>
      </c>
      <c r="U115" s="16" t="s">
        <v>50</v>
      </c>
      <c r="V115" s="18">
        <v>0</v>
      </c>
      <c r="W115" s="18">
        <v>511080618.75</v>
      </c>
      <c r="X115" s="16" t="s">
        <v>54</v>
      </c>
      <c r="Y115" s="18">
        <v>81772899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19" customFormat="1" x14ac:dyDescent="0.25">
      <c r="A116" s="33" t="s">
        <v>245</v>
      </c>
      <c r="B116" s="17" t="s">
        <v>478</v>
      </c>
      <c r="C116" s="16" t="s">
        <v>47</v>
      </c>
      <c r="D116" s="16" t="s">
        <v>66</v>
      </c>
      <c r="E116" s="16" t="s">
        <v>67</v>
      </c>
      <c r="F116" s="16" t="s">
        <v>764</v>
      </c>
      <c r="G116" s="16" t="s">
        <v>95</v>
      </c>
      <c r="H116" s="16" t="s">
        <v>48</v>
      </c>
      <c r="I116" s="18" t="s">
        <v>494</v>
      </c>
      <c r="J116" s="18" t="s">
        <v>48</v>
      </c>
      <c r="K116" s="18" t="s">
        <v>495</v>
      </c>
      <c r="L116" s="18" t="s">
        <v>478</v>
      </c>
      <c r="M116" s="18">
        <v>3250000.01</v>
      </c>
      <c r="N116" s="16" t="s">
        <v>98</v>
      </c>
      <c r="O116" s="16" t="s">
        <v>496</v>
      </c>
      <c r="P116" s="16" t="s">
        <v>497</v>
      </c>
      <c r="Q116" s="35">
        <f t="shared" si="1"/>
        <v>-3250000.01</v>
      </c>
      <c r="R116" s="18">
        <v>0</v>
      </c>
      <c r="S116" s="18">
        <v>-3250000.01</v>
      </c>
      <c r="T116" s="18">
        <v>0</v>
      </c>
      <c r="U116" s="16" t="s">
        <v>50</v>
      </c>
      <c r="V116" s="18">
        <v>0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2" s="19" customFormat="1" x14ac:dyDescent="0.25">
      <c r="A117" s="33" t="s">
        <v>246</v>
      </c>
      <c r="B117" s="17" t="s">
        <v>478</v>
      </c>
      <c r="C117" s="16" t="s">
        <v>47</v>
      </c>
      <c r="D117" s="16" t="s">
        <v>83</v>
      </c>
      <c r="E117" s="16" t="s">
        <v>84</v>
      </c>
      <c r="F117" s="16" t="s">
        <v>779</v>
      </c>
      <c r="G117" s="16" t="s">
        <v>49</v>
      </c>
      <c r="H117" s="16" t="s">
        <v>499</v>
      </c>
      <c r="I117" s="18" t="s">
        <v>48</v>
      </c>
      <c r="J117" s="18" t="s">
        <v>48</v>
      </c>
      <c r="K117" s="18" t="s">
        <v>48</v>
      </c>
      <c r="L117" s="18" t="s">
        <v>48</v>
      </c>
      <c r="M117" s="18">
        <v>0</v>
      </c>
      <c r="N117" s="16" t="s">
        <v>48</v>
      </c>
      <c r="O117" s="16" t="s">
        <v>69</v>
      </c>
      <c r="P117" s="16" t="s">
        <v>48</v>
      </c>
      <c r="Q117" s="35">
        <f t="shared" si="1"/>
        <v>743983525</v>
      </c>
      <c r="R117" s="18">
        <v>0</v>
      </c>
      <c r="S117" s="18">
        <v>641831605</v>
      </c>
      <c r="T117" s="18">
        <v>0</v>
      </c>
      <c r="U117" s="16" t="s">
        <v>50</v>
      </c>
      <c r="V117" s="18">
        <v>0</v>
      </c>
      <c r="W117" s="18">
        <v>88062000</v>
      </c>
      <c r="X117" s="16" t="s">
        <v>50</v>
      </c>
      <c r="Y117" s="18">
        <v>14089920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2" s="19" customFormat="1" x14ac:dyDescent="0.25">
      <c r="A118" s="33" t="s">
        <v>251</v>
      </c>
      <c r="B118" s="17" t="s">
        <v>478</v>
      </c>
      <c r="C118" s="16" t="s">
        <v>47</v>
      </c>
      <c r="D118" s="16" t="s">
        <v>83</v>
      </c>
      <c r="E118" s="16" t="s">
        <v>84</v>
      </c>
      <c r="F118" s="16" t="s">
        <v>779</v>
      </c>
      <c r="G118" s="16" t="s">
        <v>49</v>
      </c>
      <c r="H118" s="16" t="s">
        <v>501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72</v>
      </c>
      <c r="P118" s="16" t="s">
        <v>502</v>
      </c>
      <c r="Q118" s="35">
        <f t="shared" si="1"/>
        <v>19543875</v>
      </c>
      <c r="R118" s="18">
        <v>0</v>
      </c>
      <c r="S118" s="18">
        <v>19543875</v>
      </c>
      <c r="T118" s="18">
        <v>0</v>
      </c>
      <c r="U118" s="16" t="s">
        <v>50</v>
      </c>
      <c r="V118" s="18">
        <v>0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9" customFormat="1" x14ac:dyDescent="0.25">
      <c r="A119" s="33" t="s">
        <v>256</v>
      </c>
      <c r="B119" s="17" t="s">
        <v>478</v>
      </c>
      <c r="C119" s="16" t="s">
        <v>47</v>
      </c>
      <c r="D119" s="16" t="s">
        <v>83</v>
      </c>
      <c r="E119" s="16" t="s">
        <v>84</v>
      </c>
      <c r="F119" s="16" t="s">
        <v>779</v>
      </c>
      <c r="G119" s="16" t="s">
        <v>49</v>
      </c>
      <c r="H119" s="16" t="s">
        <v>504</v>
      </c>
      <c r="I119" s="18" t="s">
        <v>48</v>
      </c>
      <c r="J119" s="18" t="s">
        <v>48</v>
      </c>
      <c r="K119" s="18" t="s">
        <v>48</v>
      </c>
      <c r="L119" s="18" t="s">
        <v>48</v>
      </c>
      <c r="M119" s="18">
        <v>0</v>
      </c>
      <c r="N119" s="16" t="s">
        <v>48</v>
      </c>
      <c r="O119" s="16" t="s">
        <v>69</v>
      </c>
      <c r="P119" s="16" t="s">
        <v>48</v>
      </c>
      <c r="Q119" s="35">
        <f t="shared" si="1"/>
        <v>1711017429.1199999</v>
      </c>
      <c r="R119" s="18">
        <v>0</v>
      </c>
      <c r="S119" s="18">
        <v>1138509158.6199999</v>
      </c>
      <c r="T119" s="18">
        <v>0</v>
      </c>
      <c r="U119" s="16" t="s">
        <v>50</v>
      </c>
      <c r="V119" s="18">
        <v>0</v>
      </c>
      <c r="W119" s="18">
        <v>493541612.5</v>
      </c>
      <c r="X119" s="16" t="s">
        <v>54</v>
      </c>
      <c r="Y119" s="18">
        <v>78966658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2" s="21" customFormat="1" x14ac:dyDescent="0.25">
      <c r="A120" s="33" t="s">
        <v>258</v>
      </c>
      <c r="B120" s="26" t="s">
        <v>478</v>
      </c>
      <c r="C120" s="25" t="s">
        <v>47</v>
      </c>
      <c r="D120" s="25" t="s">
        <v>83</v>
      </c>
      <c r="E120" s="25" t="s">
        <v>84</v>
      </c>
      <c r="F120" s="25" t="s">
        <v>779</v>
      </c>
      <c r="G120" s="25" t="s">
        <v>95</v>
      </c>
      <c r="H120" s="25" t="s">
        <v>48</v>
      </c>
      <c r="I120" s="27" t="s">
        <v>506</v>
      </c>
      <c r="J120" s="27" t="s">
        <v>48</v>
      </c>
      <c r="K120" s="27" t="s">
        <v>507</v>
      </c>
      <c r="L120" s="27" t="s">
        <v>478</v>
      </c>
      <c r="M120" s="27">
        <v>8801000</v>
      </c>
      <c r="N120" s="25" t="s">
        <v>98</v>
      </c>
      <c r="O120" s="25" t="s">
        <v>508</v>
      </c>
      <c r="P120" s="25" t="s">
        <v>509</v>
      </c>
      <c r="Q120" s="35">
        <f t="shared" si="1"/>
        <v>-4524000</v>
      </c>
      <c r="R120" s="27">
        <v>0</v>
      </c>
      <c r="S120" s="27">
        <v>0</v>
      </c>
      <c r="T120" s="27">
        <v>0</v>
      </c>
      <c r="U120" s="25" t="s">
        <v>50</v>
      </c>
      <c r="V120" s="27">
        <v>0</v>
      </c>
      <c r="W120" s="27">
        <v>-3900000</v>
      </c>
      <c r="X120" s="25" t="s">
        <v>54</v>
      </c>
      <c r="Y120" s="27">
        <v>-624000</v>
      </c>
      <c r="Z120" s="27">
        <v>0</v>
      </c>
      <c r="AA120" s="25" t="s">
        <v>50</v>
      </c>
      <c r="AB120" s="27">
        <v>0</v>
      </c>
      <c r="AC120" s="27">
        <v>0</v>
      </c>
      <c r="AD120" s="25" t="s">
        <v>50</v>
      </c>
      <c r="AE120" s="27">
        <v>0</v>
      </c>
      <c r="AF120" s="25">
        <v>0</v>
      </c>
      <c r="AG120" s="25" t="s">
        <v>50</v>
      </c>
      <c r="AH120" s="27">
        <v>0</v>
      </c>
      <c r="AI120" s="27">
        <v>0</v>
      </c>
      <c r="AJ120" s="25" t="s">
        <v>50</v>
      </c>
      <c r="AK120" s="27">
        <v>0</v>
      </c>
      <c r="AL120" s="27">
        <v>0</v>
      </c>
      <c r="AM120" s="26" t="s">
        <v>48</v>
      </c>
      <c r="AN120" s="25" t="s">
        <v>48</v>
      </c>
      <c r="AO120" s="26" t="s">
        <v>48</v>
      </c>
      <c r="AP120" s="25" t="s">
        <v>48</v>
      </c>
    </row>
    <row r="121" spans="1:42" s="28" customFormat="1" x14ac:dyDescent="0.25">
      <c r="A121" s="33" t="s">
        <v>259</v>
      </c>
      <c r="B121" s="34" t="s">
        <v>478</v>
      </c>
      <c r="C121" s="33" t="s">
        <v>47</v>
      </c>
      <c r="D121" s="33" t="s">
        <v>102</v>
      </c>
      <c r="E121" s="33" t="s">
        <v>103</v>
      </c>
      <c r="F121" s="33" t="s">
        <v>793</v>
      </c>
      <c r="G121" s="33" t="s">
        <v>49</v>
      </c>
      <c r="H121" s="33" t="s">
        <v>511</v>
      </c>
      <c r="I121" s="35" t="s">
        <v>48</v>
      </c>
      <c r="J121" s="35" t="s">
        <v>48</v>
      </c>
      <c r="K121" s="35" t="s">
        <v>48</v>
      </c>
      <c r="L121" s="35" t="s">
        <v>48</v>
      </c>
      <c r="M121" s="35">
        <v>0</v>
      </c>
      <c r="N121" s="33" t="s">
        <v>48</v>
      </c>
      <c r="O121" s="33" t="s">
        <v>69</v>
      </c>
      <c r="P121" s="33" t="s">
        <v>48</v>
      </c>
      <c r="Q121" s="35">
        <f t="shared" si="1"/>
        <v>1586475242.7</v>
      </c>
      <c r="R121" s="35">
        <v>0</v>
      </c>
      <c r="S121" s="35">
        <v>1210397078.75</v>
      </c>
      <c r="T121" s="35">
        <v>0</v>
      </c>
      <c r="U121" s="33" t="s">
        <v>50</v>
      </c>
      <c r="V121" s="35">
        <v>0</v>
      </c>
      <c r="W121" s="35">
        <v>324205313.75</v>
      </c>
      <c r="X121" s="33" t="s">
        <v>50</v>
      </c>
      <c r="Y121" s="35">
        <v>51872850.200000003</v>
      </c>
      <c r="Z121" s="35">
        <v>0</v>
      </c>
      <c r="AA121" s="33" t="s">
        <v>50</v>
      </c>
      <c r="AB121" s="35">
        <v>0</v>
      </c>
      <c r="AC121" s="35">
        <v>0</v>
      </c>
      <c r="AD121" s="33" t="s">
        <v>50</v>
      </c>
      <c r="AE121" s="35">
        <v>0</v>
      </c>
      <c r="AF121" s="33">
        <v>0</v>
      </c>
      <c r="AG121" s="33" t="s">
        <v>50</v>
      </c>
      <c r="AH121" s="35">
        <v>0</v>
      </c>
      <c r="AI121" s="35">
        <v>0</v>
      </c>
      <c r="AJ121" s="33" t="s">
        <v>50</v>
      </c>
      <c r="AK121" s="35">
        <v>0</v>
      </c>
      <c r="AL121" s="35">
        <v>0</v>
      </c>
      <c r="AM121" s="34" t="s">
        <v>48</v>
      </c>
      <c r="AN121" s="33" t="s">
        <v>48</v>
      </c>
      <c r="AO121" s="34" t="s">
        <v>48</v>
      </c>
      <c r="AP121" s="33" t="s">
        <v>48</v>
      </c>
    </row>
    <row r="122" spans="1:42" s="19" customFormat="1" x14ac:dyDescent="0.25">
      <c r="A122" s="33" t="s">
        <v>260</v>
      </c>
      <c r="B122" s="17" t="s">
        <v>478</v>
      </c>
      <c r="C122" s="16" t="s">
        <v>47</v>
      </c>
      <c r="D122" s="16" t="s">
        <v>102</v>
      </c>
      <c r="E122" s="16" t="s">
        <v>103</v>
      </c>
      <c r="F122" s="16" t="s">
        <v>793</v>
      </c>
      <c r="G122" s="16" t="s">
        <v>49</v>
      </c>
      <c r="H122" s="16" t="s">
        <v>513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514</v>
      </c>
      <c r="P122" s="16" t="s">
        <v>515</v>
      </c>
      <c r="Q122" s="35">
        <f t="shared" si="1"/>
        <v>27821560</v>
      </c>
      <c r="R122" s="18">
        <v>0</v>
      </c>
      <c r="S122" s="18">
        <v>13578500</v>
      </c>
      <c r="T122" s="18">
        <v>12278500</v>
      </c>
      <c r="U122" s="16" t="s">
        <v>54</v>
      </c>
      <c r="V122" s="18">
        <v>1964560</v>
      </c>
      <c r="W122" s="18">
        <v>0</v>
      </c>
      <c r="X122" s="16" t="s">
        <v>50</v>
      </c>
      <c r="Y122" s="18">
        <v>0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</row>
    <row r="123" spans="1:42" s="19" customFormat="1" x14ac:dyDescent="0.25">
      <c r="A123" s="33" t="s">
        <v>261</v>
      </c>
      <c r="B123" s="17" t="s">
        <v>478</v>
      </c>
      <c r="C123" s="16" t="s">
        <v>47</v>
      </c>
      <c r="D123" s="16" t="s">
        <v>102</v>
      </c>
      <c r="E123" s="16" t="s">
        <v>103</v>
      </c>
      <c r="F123" s="16" t="s">
        <v>793</v>
      </c>
      <c r="G123" s="16" t="s">
        <v>49</v>
      </c>
      <c r="H123" s="16" t="s">
        <v>517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69</v>
      </c>
      <c r="P123" s="16" t="s">
        <v>48</v>
      </c>
      <c r="Q123" s="35">
        <f t="shared" si="1"/>
        <v>165083785</v>
      </c>
      <c r="R123" s="18">
        <v>0</v>
      </c>
      <c r="S123" s="18">
        <v>138303590</v>
      </c>
      <c r="T123" s="18">
        <v>0</v>
      </c>
      <c r="U123" s="16" t="s">
        <v>50</v>
      </c>
      <c r="V123" s="18">
        <v>0</v>
      </c>
      <c r="W123" s="18">
        <v>23086375</v>
      </c>
      <c r="X123" s="16" t="s">
        <v>50</v>
      </c>
      <c r="Y123" s="18">
        <v>3693820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2" s="19" customFormat="1" x14ac:dyDescent="0.25">
      <c r="A124" s="33" t="s">
        <v>262</v>
      </c>
      <c r="B124" s="17" t="s">
        <v>478</v>
      </c>
      <c r="C124" s="16" t="s">
        <v>47</v>
      </c>
      <c r="D124" s="16" t="s">
        <v>102</v>
      </c>
      <c r="E124" s="16" t="s">
        <v>103</v>
      </c>
      <c r="F124" s="16" t="s">
        <v>793</v>
      </c>
      <c r="G124" s="16" t="s">
        <v>49</v>
      </c>
      <c r="H124" s="16" t="s">
        <v>519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520</v>
      </c>
      <c r="P124" s="16" t="s">
        <v>521</v>
      </c>
      <c r="Q124" s="35">
        <f t="shared" si="1"/>
        <v>23707125</v>
      </c>
      <c r="R124" s="18">
        <v>0</v>
      </c>
      <c r="S124" s="18">
        <v>23707125</v>
      </c>
      <c r="T124" s="18">
        <v>0</v>
      </c>
      <c r="U124" s="16" t="s">
        <v>50</v>
      </c>
      <c r="V124" s="18">
        <v>0</v>
      </c>
      <c r="W124" s="18">
        <v>0</v>
      </c>
      <c r="X124" s="16" t="s">
        <v>50</v>
      </c>
      <c r="Y124" s="18">
        <v>0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s="19" customFormat="1" x14ac:dyDescent="0.25">
      <c r="A125" s="33" t="s">
        <v>263</v>
      </c>
      <c r="B125" s="17" t="s">
        <v>478</v>
      </c>
      <c r="C125" s="16" t="s">
        <v>47</v>
      </c>
      <c r="D125" s="16" t="s">
        <v>102</v>
      </c>
      <c r="E125" s="16" t="s">
        <v>103</v>
      </c>
      <c r="F125" s="16" t="s">
        <v>793</v>
      </c>
      <c r="G125" s="16" t="s">
        <v>49</v>
      </c>
      <c r="H125" s="16" t="s">
        <v>523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69</v>
      </c>
      <c r="P125" s="16" t="s">
        <v>48</v>
      </c>
      <c r="Q125" s="35">
        <f t="shared" si="1"/>
        <v>101747345.55</v>
      </c>
      <c r="R125" s="18">
        <v>0</v>
      </c>
      <c r="S125" s="18">
        <v>63375003.75</v>
      </c>
      <c r="T125" s="18">
        <v>0</v>
      </c>
      <c r="U125" s="16" t="s">
        <v>50</v>
      </c>
      <c r="V125" s="18">
        <v>0</v>
      </c>
      <c r="W125" s="18">
        <v>33079605</v>
      </c>
      <c r="X125" s="16" t="s">
        <v>54</v>
      </c>
      <c r="Y125" s="18">
        <v>5292736.8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s="19" customFormat="1" x14ac:dyDescent="0.25">
      <c r="A126" s="33" t="s">
        <v>264</v>
      </c>
      <c r="B126" s="17" t="s">
        <v>478</v>
      </c>
      <c r="C126" s="16" t="s">
        <v>47</v>
      </c>
      <c r="D126" s="16" t="s">
        <v>112</v>
      </c>
      <c r="E126" s="16" t="s">
        <v>113</v>
      </c>
      <c r="F126" s="16" t="s">
        <v>777</v>
      </c>
      <c r="G126" s="16" t="s">
        <v>49</v>
      </c>
      <c r="H126" s="16" t="s">
        <v>525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6" t="s">
        <v>48</v>
      </c>
      <c r="O126" s="16" t="s">
        <v>69</v>
      </c>
      <c r="P126" s="16" t="s">
        <v>48</v>
      </c>
      <c r="Q126" s="35">
        <f t="shared" si="1"/>
        <v>742484473.79999995</v>
      </c>
      <c r="R126" s="18">
        <v>0</v>
      </c>
      <c r="S126" s="18">
        <v>468557913.75</v>
      </c>
      <c r="T126" s="18">
        <v>0</v>
      </c>
      <c r="U126" s="16" t="s">
        <v>50</v>
      </c>
      <c r="V126" s="18">
        <v>0</v>
      </c>
      <c r="W126" s="18">
        <v>236143586.25</v>
      </c>
      <c r="X126" s="16" t="s">
        <v>50</v>
      </c>
      <c r="Y126" s="18">
        <v>37782973.799999997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s="19" customFormat="1" x14ac:dyDescent="0.25">
      <c r="A127" s="33" t="s">
        <v>265</v>
      </c>
      <c r="B127" s="17" t="s">
        <v>478</v>
      </c>
      <c r="C127" s="16" t="s">
        <v>47</v>
      </c>
      <c r="D127" s="16" t="s">
        <v>112</v>
      </c>
      <c r="E127" s="16" t="s">
        <v>113</v>
      </c>
      <c r="F127" s="16" t="s">
        <v>777</v>
      </c>
      <c r="G127" s="16" t="s">
        <v>49</v>
      </c>
      <c r="H127" s="16" t="s">
        <v>527</v>
      </c>
      <c r="I127" s="18" t="s">
        <v>48</v>
      </c>
      <c r="J127" s="18" t="s">
        <v>48</v>
      </c>
      <c r="K127" s="18" t="s">
        <v>48</v>
      </c>
      <c r="L127" s="18" t="s">
        <v>48</v>
      </c>
      <c r="M127" s="18">
        <v>0</v>
      </c>
      <c r="N127" s="16" t="s">
        <v>48</v>
      </c>
      <c r="O127" s="16" t="s">
        <v>528</v>
      </c>
      <c r="P127" s="16" t="s">
        <v>529</v>
      </c>
      <c r="Q127" s="35">
        <f t="shared" si="1"/>
        <v>16490327.1</v>
      </c>
      <c r="R127" s="18">
        <v>0</v>
      </c>
      <c r="S127" s="18">
        <v>7731750</v>
      </c>
      <c r="T127" s="18">
        <v>7550497.5</v>
      </c>
      <c r="U127" s="16" t="s">
        <v>54</v>
      </c>
      <c r="V127" s="18">
        <v>1208079.6000000001</v>
      </c>
      <c r="W127" s="18">
        <v>0</v>
      </c>
      <c r="X127" s="16" t="s">
        <v>50</v>
      </c>
      <c r="Y127" s="18">
        <v>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2" s="19" customFormat="1" x14ac:dyDescent="0.25">
      <c r="A128" s="33" t="s">
        <v>266</v>
      </c>
      <c r="B128" s="17" t="s">
        <v>478</v>
      </c>
      <c r="C128" s="16" t="s">
        <v>47</v>
      </c>
      <c r="D128" s="16" t="s">
        <v>112</v>
      </c>
      <c r="E128" s="16" t="s">
        <v>113</v>
      </c>
      <c r="F128" s="16" t="s">
        <v>777</v>
      </c>
      <c r="G128" s="16" t="s">
        <v>49</v>
      </c>
      <c r="H128" s="16" t="s">
        <v>531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6" t="s">
        <v>48</v>
      </c>
      <c r="O128" s="16" t="s">
        <v>69</v>
      </c>
      <c r="P128" s="16" t="s">
        <v>48</v>
      </c>
      <c r="Q128" s="35">
        <f t="shared" si="1"/>
        <v>199622820</v>
      </c>
      <c r="R128" s="18">
        <v>0</v>
      </c>
      <c r="S128" s="18">
        <v>170171580</v>
      </c>
      <c r="T128" s="18">
        <v>0</v>
      </c>
      <c r="U128" s="16" t="s">
        <v>50</v>
      </c>
      <c r="V128" s="18">
        <v>0</v>
      </c>
      <c r="W128" s="18">
        <v>25389000</v>
      </c>
      <c r="X128" s="16" t="s">
        <v>50</v>
      </c>
      <c r="Y128" s="18">
        <v>4062240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s="19" customFormat="1" x14ac:dyDescent="0.25">
      <c r="A129" s="33" t="s">
        <v>267</v>
      </c>
      <c r="B129" s="17" t="s">
        <v>478</v>
      </c>
      <c r="C129" s="16" t="s">
        <v>47</v>
      </c>
      <c r="D129" s="16" t="s">
        <v>205</v>
      </c>
      <c r="E129" s="16" t="s">
        <v>206</v>
      </c>
      <c r="F129" s="16" t="s">
        <v>818</v>
      </c>
      <c r="G129" s="16" t="s">
        <v>49</v>
      </c>
      <c r="H129" s="16" t="s">
        <v>819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6" t="s">
        <v>48</v>
      </c>
      <c r="O129" s="16" t="s">
        <v>69</v>
      </c>
      <c r="P129" s="16" t="s">
        <v>48</v>
      </c>
      <c r="Q129" s="35">
        <f t="shared" si="1"/>
        <v>1662585054.3099999</v>
      </c>
      <c r="R129" s="18">
        <v>0</v>
      </c>
      <c r="S129" s="18">
        <v>1104148623.75</v>
      </c>
      <c r="T129" s="18">
        <v>0</v>
      </c>
      <c r="U129" s="16" t="s">
        <v>50</v>
      </c>
      <c r="V129" s="18">
        <v>0</v>
      </c>
      <c r="W129" s="18">
        <v>481410716</v>
      </c>
      <c r="X129" s="16" t="s">
        <v>54</v>
      </c>
      <c r="Y129" s="18">
        <v>77025714.559999987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33" t="s">
        <v>268</v>
      </c>
      <c r="B130" s="29">
        <v>44384</v>
      </c>
      <c r="C130" s="30" t="s">
        <v>47</v>
      </c>
      <c r="D130" s="30" t="s">
        <v>219</v>
      </c>
      <c r="E130" s="30" t="s">
        <v>220</v>
      </c>
      <c r="F130" s="16" t="s">
        <v>842</v>
      </c>
      <c r="G130" s="16" t="s">
        <v>49</v>
      </c>
      <c r="H130" s="16" t="s">
        <v>840</v>
      </c>
      <c r="I130" s="18"/>
      <c r="J130" s="18"/>
      <c r="K130" s="18"/>
      <c r="L130" s="18"/>
      <c r="M130" s="18"/>
      <c r="N130" s="16"/>
      <c r="O130" s="16" t="s">
        <v>802</v>
      </c>
      <c r="P130" s="16"/>
      <c r="Q130" s="35">
        <f t="shared" si="1"/>
        <v>0</v>
      </c>
      <c r="R130" s="18"/>
      <c r="S130" s="32">
        <v>0</v>
      </c>
      <c r="T130" s="32">
        <v>0</v>
      </c>
      <c r="U130" s="30" t="s">
        <v>50</v>
      </c>
      <c r="V130" s="32">
        <v>0</v>
      </c>
      <c r="W130" s="32">
        <v>0</v>
      </c>
      <c r="X130" s="30" t="s">
        <v>50</v>
      </c>
      <c r="Y130" s="32">
        <v>0</v>
      </c>
      <c r="Z130" s="32">
        <v>0</v>
      </c>
      <c r="AA130" s="30" t="s">
        <v>50</v>
      </c>
      <c r="AB130" s="32">
        <v>0</v>
      </c>
      <c r="AC130" s="32">
        <v>0</v>
      </c>
      <c r="AD130" s="30" t="s">
        <v>50</v>
      </c>
      <c r="AE130" s="32">
        <v>0</v>
      </c>
      <c r="AF130" s="30">
        <v>0</v>
      </c>
      <c r="AG130" s="30" t="s">
        <v>50</v>
      </c>
      <c r="AH130" s="32">
        <v>0</v>
      </c>
      <c r="AI130" s="32">
        <v>0</v>
      </c>
      <c r="AJ130" s="30" t="s">
        <v>50</v>
      </c>
      <c r="AK130" s="32">
        <v>0</v>
      </c>
      <c r="AL130" s="32">
        <v>0</v>
      </c>
      <c r="AM130" s="31" t="s">
        <v>48</v>
      </c>
      <c r="AN130" s="30" t="s">
        <v>48</v>
      </c>
      <c r="AO130" s="31" t="s">
        <v>48</v>
      </c>
      <c r="AP130" s="30" t="s">
        <v>48</v>
      </c>
    </row>
    <row r="131" spans="1:42" s="19" customFormat="1" x14ac:dyDescent="0.25">
      <c r="A131" s="33" t="s">
        <v>269</v>
      </c>
      <c r="B131" s="29">
        <v>44384</v>
      </c>
      <c r="C131" s="30" t="s">
        <v>47</v>
      </c>
      <c r="D131" s="30" t="s">
        <v>116</v>
      </c>
      <c r="E131" s="30" t="s">
        <v>843</v>
      </c>
      <c r="F131" s="30" t="s">
        <v>857</v>
      </c>
      <c r="G131" s="30" t="s">
        <v>49</v>
      </c>
      <c r="H131" s="16" t="s">
        <v>861</v>
      </c>
      <c r="I131" s="32"/>
      <c r="J131" s="32"/>
      <c r="K131" s="32"/>
      <c r="L131" s="32"/>
      <c r="M131" s="32">
        <v>0</v>
      </c>
      <c r="N131" s="30"/>
      <c r="O131" s="30" t="s">
        <v>69</v>
      </c>
      <c r="P131" s="30"/>
      <c r="Q131" s="35">
        <f t="shared" si="1"/>
        <v>1343986604.9396</v>
      </c>
      <c r="R131" s="32">
        <v>0</v>
      </c>
      <c r="S131" s="32">
        <v>1123791518</v>
      </c>
      <c r="T131" s="32">
        <v>0</v>
      </c>
      <c r="U131" s="30" t="s">
        <v>50</v>
      </c>
      <c r="V131" s="32">
        <v>0</v>
      </c>
      <c r="W131" s="32">
        <v>189823350.81</v>
      </c>
      <c r="X131" s="30" t="s">
        <v>54</v>
      </c>
      <c r="Y131" s="32">
        <f>+W131*0.16</f>
        <v>30371736.1296</v>
      </c>
      <c r="Z131" s="32"/>
      <c r="AA131" s="30"/>
      <c r="AB131" s="32"/>
      <c r="AC131" s="32"/>
      <c r="AD131" s="30"/>
      <c r="AE131" s="32"/>
      <c r="AF131" s="30"/>
      <c r="AG131" s="30"/>
      <c r="AH131" s="32"/>
      <c r="AI131" s="32"/>
      <c r="AJ131" s="30"/>
      <c r="AK131" s="32"/>
      <c r="AL131" s="32"/>
      <c r="AM131" s="31"/>
      <c r="AN131" s="30"/>
      <c r="AO131" s="31"/>
      <c r="AP131" s="30"/>
    </row>
    <row r="132" spans="1:42" s="19" customFormat="1" x14ac:dyDescent="0.25">
      <c r="A132" s="33" t="s">
        <v>270</v>
      </c>
      <c r="B132" s="17" t="s">
        <v>478</v>
      </c>
      <c r="C132" s="16" t="s">
        <v>47</v>
      </c>
      <c r="D132" s="16" t="s">
        <v>118</v>
      </c>
      <c r="E132" s="16" t="s">
        <v>119</v>
      </c>
      <c r="F132" s="16" t="s">
        <v>880</v>
      </c>
      <c r="G132" s="16" t="s">
        <v>49</v>
      </c>
      <c r="H132" s="16" t="s">
        <v>534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69</v>
      </c>
      <c r="P132" s="16" t="s">
        <v>48</v>
      </c>
      <c r="Q132" s="35">
        <f t="shared" si="1"/>
        <v>1416033504.3099999</v>
      </c>
      <c r="R132" s="18">
        <v>0</v>
      </c>
      <c r="S132" s="18">
        <v>833897361.40999985</v>
      </c>
      <c r="T132" s="18">
        <v>0</v>
      </c>
      <c r="U132" s="16" t="s">
        <v>50</v>
      </c>
      <c r="V132" s="18">
        <v>0</v>
      </c>
      <c r="W132" s="18">
        <v>501841502.5</v>
      </c>
      <c r="X132" s="16" t="s">
        <v>50</v>
      </c>
      <c r="Y132" s="18">
        <v>80294640.400000006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s="19" customFormat="1" x14ac:dyDescent="0.25">
      <c r="A133" s="33" t="s">
        <v>271</v>
      </c>
      <c r="B133" s="17" t="s">
        <v>478</v>
      </c>
      <c r="C133" s="16" t="s">
        <v>47</v>
      </c>
      <c r="D133" s="16" t="s">
        <v>156</v>
      </c>
      <c r="E133" s="16" t="s">
        <v>157</v>
      </c>
      <c r="F133" s="16" t="s">
        <v>902</v>
      </c>
      <c r="G133" s="16" t="s">
        <v>49</v>
      </c>
      <c r="H133" s="16" t="s">
        <v>903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69</v>
      </c>
      <c r="P133" s="16" t="s">
        <v>48</v>
      </c>
      <c r="Q133" s="35">
        <f t="shared" si="1"/>
        <v>785062964.09000003</v>
      </c>
      <c r="R133" s="18">
        <v>0</v>
      </c>
      <c r="S133" s="18">
        <v>548866526.34000003</v>
      </c>
      <c r="T133" s="18">
        <v>0</v>
      </c>
      <c r="U133" s="16" t="s">
        <v>50</v>
      </c>
      <c r="V133" s="18">
        <v>0</v>
      </c>
      <c r="W133" s="18">
        <v>203617618.75</v>
      </c>
      <c r="X133" s="16" t="s">
        <v>54</v>
      </c>
      <c r="Y133" s="18">
        <f>+W133*0.16</f>
        <v>32578819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s="19" customFormat="1" x14ac:dyDescent="0.25">
      <c r="A134" s="33" t="s">
        <v>272</v>
      </c>
      <c r="B134" s="17" t="s">
        <v>539</v>
      </c>
      <c r="C134" s="16" t="s">
        <v>47</v>
      </c>
      <c r="D134" s="16" t="s">
        <v>66</v>
      </c>
      <c r="E134" s="16" t="s">
        <v>67</v>
      </c>
      <c r="F134" s="16" t="s">
        <v>765</v>
      </c>
      <c r="G134" s="16" t="s">
        <v>49</v>
      </c>
      <c r="H134" s="16" t="s">
        <v>540</v>
      </c>
      <c r="I134" s="18" t="s">
        <v>48</v>
      </c>
      <c r="J134" s="18" t="s">
        <v>48</v>
      </c>
      <c r="K134" s="18" t="s">
        <v>48</v>
      </c>
      <c r="L134" s="18" t="s">
        <v>48</v>
      </c>
      <c r="M134" s="18">
        <v>0</v>
      </c>
      <c r="N134" s="16" t="s">
        <v>48</v>
      </c>
      <c r="O134" s="16" t="s">
        <v>69</v>
      </c>
      <c r="P134" s="16" t="s">
        <v>48</v>
      </c>
      <c r="Q134" s="35">
        <f t="shared" si="1"/>
        <v>606665769.5</v>
      </c>
      <c r="R134" s="18">
        <v>0</v>
      </c>
      <c r="S134" s="18">
        <v>407609392.5</v>
      </c>
      <c r="T134" s="18">
        <v>0</v>
      </c>
      <c r="U134" s="16" t="s">
        <v>50</v>
      </c>
      <c r="V134" s="18">
        <v>0</v>
      </c>
      <c r="W134" s="18">
        <v>171600325</v>
      </c>
      <c r="X134" s="16" t="s">
        <v>50</v>
      </c>
      <c r="Y134" s="18">
        <v>27456052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48</v>
      </c>
      <c r="AN134" s="16" t="s">
        <v>48</v>
      </c>
      <c r="AO134" s="17" t="s">
        <v>48</v>
      </c>
      <c r="AP134" s="16" t="s">
        <v>48</v>
      </c>
    </row>
    <row r="135" spans="1:42" s="19" customFormat="1" x14ac:dyDescent="0.25">
      <c r="A135" s="33" t="s">
        <v>273</v>
      </c>
      <c r="B135" s="17" t="s">
        <v>539</v>
      </c>
      <c r="C135" s="16" t="s">
        <v>47</v>
      </c>
      <c r="D135" s="16" t="s">
        <v>66</v>
      </c>
      <c r="E135" s="16" t="s">
        <v>67</v>
      </c>
      <c r="F135" s="16" t="s">
        <v>765</v>
      </c>
      <c r="G135" s="16" t="s">
        <v>49</v>
      </c>
      <c r="H135" s="16" t="s">
        <v>541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6" t="s">
        <v>48</v>
      </c>
      <c r="O135" s="16" t="s">
        <v>107</v>
      </c>
      <c r="P135" s="16" t="s">
        <v>108</v>
      </c>
      <c r="Q135" s="35">
        <f t="shared" si="1"/>
        <v>5265000</v>
      </c>
      <c r="R135" s="18">
        <v>0</v>
      </c>
      <c r="S135" s="18">
        <v>5265000</v>
      </c>
      <c r="T135" s="18">
        <v>0</v>
      </c>
      <c r="U135" s="16" t="s">
        <v>50</v>
      </c>
      <c r="V135" s="18">
        <v>0</v>
      </c>
      <c r="W135" s="18">
        <v>0</v>
      </c>
      <c r="X135" s="16" t="s">
        <v>50</v>
      </c>
      <c r="Y135" s="18">
        <v>0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48</v>
      </c>
      <c r="AN135" s="16" t="s">
        <v>48</v>
      </c>
      <c r="AO135" s="17" t="s">
        <v>48</v>
      </c>
      <c r="AP135" s="16" t="s">
        <v>48</v>
      </c>
    </row>
    <row r="136" spans="1:42" s="19" customFormat="1" x14ac:dyDescent="0.25">
      <c r="A136" s="33" t="s">
        <v>274</v>
      </c>
      <c r="B136" s="17" t="s">
        <v>539</v>
      </c>
      <c r="C136" s="16" t="s">
        <v>47</v>
      </c>
      <c r="D136" s="16" t="s">
        <v>66</v>
      </c>
      <c r="E136" s="16" t="s">
        <v>67</v>
      </c>
      <c r="F136" s="16" t="s">
        <v>765</v>
      </c>
      <c r="G136" s="16" t="s">
        <v>49</v>
      </c>
      <c r="H136" s="16" t="s">
        <v>542</v>
      </c>
      <c r="I136" s="18" t="s">
        <v>48</v>
      </c>
      <c r="J136" s="18" t="s">
        <v>48</v>
      </c>
      <c r="K136" s="18" t="s">
        <v>48</v>
      </c>
      <c r="L136" s="18" t="s">
        <v>48</v>
      </c>
      <c r="M136" s="18">
        <v>0</v>
      </c>
      <c r="N136" s="16" t="s">
        <v>48</v>
      </c>
      <c r="O136" s="16" t="s">
        <v>69</v>
      </c>
      <c r="P136" s="16" t="s">
        <v>48</v>
      </c>
      <c r="Q136" s="35">
        <f t="shared" si="1"/>
        <v>1496318697.9959996</v>
      </c>
      <c r="R136" s="18">
        <v>0</v>
      </c>
      <c r="S136" s="18">
        <v>1092642166.8599997</v>
      </c>
      <c r="T136" s="18">
        <v>0</v>
      </c>
      <c r="U136" s="16" t="s">
        <v>50</v>
      </c>
      <c r="V136" s="18">
        <v>0</v>
      </c>
      <c r="W136" s="18">
        <v>347997009.60000002</v>
      </c>
      <c r="X136" s="16" t="s">
        <v>54</v>
      </c>
      <c r="Y136" s="18">
        <v>55679521.535999991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48</v>
      </c>
      <c r="AN136" s="16" t="s">
        <v>48</v>
      </c>
      <c r="AO136" s="17" t="s">
        <v>48</v>
      </c>
      <c r="AP136" s="16" t="s">
        <v>48</v>
      </c>
    </row>
    <row r="137" spans="1:42" s="21" customFormat="1" x14ac:dyDescent="0.25">
      <c r="A137" s="33" t="s">
        <v>275</v>
      </c>
      <c r="B137" s="26" t="s">
        <v>539</v>
      </c>
      <c r="C137" s="25" t="s">
        <v>47</v>
      </c>
      <c r="D137" s="25" t="s">
        <v>83</v>
      </c>
      <c r="E137" s="25" t="s">
        <v>84</v>
      </c>
      <c r="F137" s="25" t="s">
        <v>780</v>
      </c>
      <c r="G137" s="25" t="s">
        <v>49</v>
      </c>
      <c r="H137" s="25" t="s">
        <v>543</v>
      </c>
      <c r="I137" s="27" t="s">
        <v>48</v>
      </c>
      <c r="J137" s="27" t="s">
        <v>48</v>
      </c>
      <c r="K137" s="27" t="s">
        <v>48</v>
      </c>
      <c r="L137" s="27" t="s">
        <v>48</v>
      </c>
      <c r="M137" s="27">
        <v>0</v>
      </c>
      <c r="N137" s="25" t="s">
        <v>48</v>
      </c>
      <c r="O137" s="25" t="s">
        <v>69</v>
      </c>
      <c r="P137" s="25" t="s">
        <v>48</v>
      </c>
      <c r="Q137" s="35">
        <f t="shared" ref="Q137:Q197" si="2">SUM(S137:AP137)</f>
        <v>35756760</v>
      </c>
      <c r="R137" s="27">
        <v>0</v>
      </c>
      <c r="S137" s="27">
        <v>10731500</v>
      </c>
      <c r="T137" s="27">
        <v>0</v>
      </c>
      <c r="U137" s="25" t="s">
        <v>50</v>
      </c>
      <c r="V137" s="27">
        <v>0</v>
      </c>
      <c r="W137" s="27">
        <v>21573500</v>
      </c>
      <c r="X137" s="25" t="s">
        <v>50</v>
      </c>
      <c r="Y137" s="27">
        <v>3451760</v>
      </c>
      <c r="Z137" s="27">
        <v>0</v>
      </c>
      <c r="AA137" s="25" t="s">
        <v>50</v>
      </c>
      <c r="AB137" s="27">
        <v>0</v>
      </c>
      <c r="AC137" s="27">
        <v>0</v>
      </c>
      <c r="AD137" s="25" t="s">
        <v>50</v>
      </c>
      <c r="AE137" s="27">
        <v>0</v>
      </c>
      <c r="AF137" s="25">
        <v>0</v>
      </c>
      <c r="AG137" s="25" t="s">
        <v>50</v>
      </c>
      <c r="AH137" s="27">
        <v>0</v>
      </c>
      <c r="AI137" s="27">
        <v>0</v>
      </c>
      <c r="AJ137" s="25" t="s">
        <v>50</v>
      </c>
      <c r="AK137" s="27">
        <v>0</v>
      </c>
      <c r="AL137" s="27">
        <v>0</v>
      </c>
      <c r="AM137" s="26" t="s">
        <v>48</v>
      </c>
      <c r="AN137" s="25" t="s">
        <v>48</v>
      </c>
      <c r="AO137" s="26" t="s">
        <v>48</v>
      </c>
      <c r="AP137" s="25" t="s">
        <v>48</v>
      </c>
    </row>
    <row r="138" spans="1:42" s="28" customFormat="1" x14ac:dyDescent="0.25">
      <c r="A138" s="33" t="s">
        <v>276</v>
      </c>
      <c r="B138" s="34" t="s">
        <v>539</v>
      </c>
      <c r="C138" s="33" t="s">
        <v>47</v>
      </c>
      <c r="D138" s="33" t="s">
        <v>83</v>
      </c>
      <c r="E138" s="33" t="s">
        <v>84</v>
      </c>
      <c r="F138" s="33" t="s">
        <v>780</v>
      </c>
      <c r="G138" s="33" t="s">
        <v>49</v>
      </c>
      <c r="H138" s="33" t="s">
        <v>544</v>
      </c>
      <c r="I138" s="35" t="s">
        <v>48</v>
      </c>
      <c r="J138" s="35" t="s">
        <v>48</v>
      </c>
      <c r="K138" s="35" t="s">
        <v>48</v>
      </c>
      <c r="L138" s="35" t="s">
        <v>48</v>
      </c>
      <c r="M138" s="35">
        <v>0</v>
      </c>
      <c r="N138" s="33" t="s">
        <v>48</v>
      </c>
      <c r="O138" s="33" t="s">
        <v>545</v>
      </c>
      <c r="P138" s="33" t="s">
        <v>546</v>
      </c>
      <c r="Q138" s="35">
        <f t="shared" si="2"/>
        <v>32468475</v>
      </c>
      <c r="R138" s="35">
        <v>0</v>
      </c>
      <c r="S138" s="35">
        <v>32355375</v>
      </c>
      <c r="T138" s="35">
        <v>97500</v>
      </c>
      <c r="U138" s="33" t="s">
        <v>54</v>
      </c>
      <c r="V138" s="35">
        <v>15600</v>
      </c>
      <c r="W138" s="35">
        <v>0</v>
      </c>
      <c r="X138" s="33" t="s">
        <v>50</v>
      </c>
      <c r="Y138" s="35">
        <v>0</v>
      </c>
      <c r="Z138" s="35">
        <v>0</v>
      </c>
      <c r="AA138" s="33" t="s">
        <v>50</v>
      </c>
      <c r="AB138" s="35">
        <v>0</v>
      </c>
      <c r="AC138" s="35">
        <v>0</v>
      </c>
      <c r="AD138" s="33" t="s">
        <v>50</v>
      </c>
      <c r="AE138" s="35">
        <v>0</v>
      </c>
      <c r="AF138" s="33">
        <v>0</v>
      </c>
      <c r="AG138" s="33" t="s">
        <v>50</v>
      </c>
      <c r="AH138" s="35">
        <v>0</v>
      </c>
      <c r="AI138" s="35">
        <v>0</v>
      </c>
      <c r="AJ138" s="33" t="s">
        <v>50</v>
      </c>
      <c r="AK138" s="35">
        <v>0</v>
      </c>
      <c r="AL138" s="35">
        <v>0</v>
      </c>
      <c r="AM138" s="34" t="s">
        <v>48</v>
      </c>
      <c r="AN138" s="33" t="s">
        <v>48</v>
      </c>
      <c r="AO138" s="34" t="s">
        <v>48</v>
      </c>
      <c r="AP138" s="33" t="s">
        <v>48</v>
      </c>
    </row>
    <row r="139" spans="1:42" s="19" customFormat="1" x14ac:dyDescent="0.25">
      <c r="A139" s="33" t="s">
        <v>277</v>
      </c>
      <c r="B139" s="17" t="s">
        <v>539</v>
      </c>
      <c r="C139" s="16" t="s">
        <v>47</v>
      </c>
      <c r="D139" s="16" t="s">
        <v>83</v>
      </c>
      <c r="E139" s="16" t="s">
        <v>84</v>
      </c>
      <c r="F139" s="16" t="s">
        <v>780</v>
      </c>
      <c r="G139" s="16" t="s">
        <v>49</v>
      </c>
      <c r="H139" s="16" t="s">
        <v>547</v>
      </c>
      <c r="I139" s="18" t="s">
        <v>48</v>
      </c>
      <c r="J139" s="18" t="s">
        <v>48</v>
      </c>
      <c r="K139" s="18" t="s">
        <v>48</v>
      </c>
      <c r="L139" s="18" t="s">
        <v>48</v>
      </c>
      <c r="M139" s="18">
        <v>0</v>
      </c>
      <c r="N139" s="16" t="s">
        <v>48</v>
      </c>
      <c r="O139" s="16" t="s">
        <v>69</v>
      </c>
      <c r="P139" s="16" t="s">
        <v>48</v>
      </c>
      <c r="Q139" s="35">
        <f t="shared" si="2"/>
        <v>605456239.39999998</v>
      </c>
      <c r="R139" s="18">
        <v>0</v>
      </c>
      <c r="S139" s="18">
        <v>435023606.25</v>
      </c>
      <c r="T139" s="18">
        <v>0</v>
      </c>
      <c r="U139" s="16" t="s">
        <v>50</v>
      </c>
      <c r="V139" s="18">
        <v>0</v>
      </c>
      <c r="W139" s="18">
        <v>146924683.75</v>
      </c>
      <c r="X139" s="16" t="s">
        <v>50</v>
      </c>
      <c r="Y139" s="18">
        <v>23507949.399999999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48</v>
      </c>
      <c r="AN139" s="16" t="s">
        <v>48</v>
      </c>
      <c r="AO139" s="17" t="s">
        <v>48</v>
      </c>
      <c r="AP139" s="16" t="s">
        <v>48</v>
      </c>
    </row>
    <row r="140" spans="1:42" s="19" customFormat="1" x14ac:dyDescent="0.25">
      <c r="A140" s="33" t="s">
        <v>278</v>
      </c>
      <c r="B140" s="17" t="s">
        <v>539</v>
      </c>
      <c r="C140" s="16" t="s">
        <v>47</v>
      </c>
      <c r="D140" s="16" t="s">
        <v>83</v>
      </c>
      <c r="E140" s="16" t="s">
        <v>84</v>
      </c>
      <c r="F140" s="16" t="s">
        <v>780</v>
      </c>
      <c r="G140" s="16" t="s">
        <v>49</v>
      </c>
      <c r="H140" s="16" t="s">
        <v>548</v>
      </c>
      <c r="I140" s="18" t="s">
        <v>48</v>
      </c>
      <c r="J140" s="18" t="s">
        <v>48</v>
      </c>
      <c r="K140" s="18" t="s">
        <v>48</v>
      </c>
      <c r="L140" s="18" t="s">
        <v>48</v>
      </c>
      <c r="M140" s="18">
        <v>0</v>
      </c>
      <c r="N140" s="16" t="s">
        <v>48</v>
      </c>
      <c r="O140" s="16" t="s">
        <v>72</v>
      </c>
      <c r="P140" s="16" t="s">
        <v>73</v>
      </c>
      <c r="Q140" s="35">
        <f t="shared" si="2"/>
        <v>20153640</v>
      </c>
      <c r="R140" s="18">
        <v>0</v>
      </c>
      <c r="S140" s="18">
        <v>17582500</v>
      </c>
      <c r="T140" s="18">
        <v>2216500</v>
      </c>
      <c r="U140" s="16" t="s">
        <v>54</v>
      </c>
      <c r="V140" s="18">
        <v>354640</v>
      </c>
      <c r="W140" s="18">
        <v>0</v>
      </c>
      <c r="X140" s="16" t="s">
        <v>50</v>
      </c>
      <c r="Y140" s="18">
        <v>0</v>
      </c>
      <c r="Z140" s="18">
        <v>0</v>
      </c>
      <c r="AA140" s="16" t="s">
        <v>50</v>
      </c>
      <c r="AB140" s="18">
        <v>0</v>
      </c>
      <c r="AC140" s="18">
        <v>0</v>
      </c>
      <c r="AD140" s="16" t="s">
        <v>50</v>
      </c>
      <c r="AE140" s="18">
        <v>0</v>
      </c>
      <c r="AF140" s="16">
        <v>0</v>
      </c>
      <c r="AG140" s="16" t="s">
        <v>50</v>
      </c>
      <c r="AH140" s="18">
        <v>0</v>
      </c>
      <c r="AI140" s="18">
        <v>0</v>
      </c>
      <c r="AJ140" s="16" t="s">
        <v>50</v>
      </c>
      <c r="AK140" s="18">
        <v>0</v>
      </c>
      <c r="AL140" s="18">
        <v>0</v>
      </c>
      <c r="AM140" s="17" t="s">
        <v>48</v>
      </c>
      <c r="AN140" s="16" t="s">
        <v>48</v>
      </c>
      <c r="AO140" s="17" t="s">
        <v>48</v>
      </c>
      <c r="AP140" s="16" t="s">
        <v>48</v>
      </c>
    </row>
    <row r="141" spans="1:42" s="19" customFormat="1" x14ac:dyDescent="0.25">
      <c r="A141" s="33" t="s">
        <v>279</v>
      </c>
      <c r="B141" s="17" t="s">
        <v>539</v>
      </c>
      <c r="C141" s="16" t="s">
        <v>47</v>
      </c>
      <c r="D141" s="16" t="s">
        <v>83</v>
      </c>
      <c r="E141" s="16" t="s">
        <v>84</v>
      </c>
      <c r="F141" s="16" t="s">
        <v>780</v>
      </c>
      <c r="G141" s="16" t="s">
        <v>49</v>
      </c>
      <c r="H141" s="16" t="s">
        <v>549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6" t="s">
        <v>48</v>
      </c>
      <c r="O141" s="16" t="s">
        <v>69</v>
      </c>
      <c r="P141" s="16" t="s">
        <v>48</v>
      </c>
      <c r="Q141" s="35">
        <f t="shared" si="2"/>
        <v>1909742986.3280001</v>
      </c>
      <c r="R141" s="18">
        <v>0</v>
      </c>
      <c r="S141" s="18">
        <v>1388242375.5500002</v>
      </c>
      <c r="T141" s="18">
        <v>0</v>
      </c>
      <c r="U141" s="16" t="s">
        <v>50</v>
      </c>
      <c r="V141" s="18">
        <v>0</v>
      </c>
      <c r="W141" s="18">
        <v>449569492.05000001</v>
      </c>
      <c r="X141" s="16" t="s">
        <v>50</v>
      </c>
      <c r="Y141" s="18">
        <v>71931118.727999985</v>
      </c>
      <c r="Z141" s="18">
        <v>0</v>
      </c>
      <c r="AA141" s="16" t="s">
        <v>50</v>
      </c>
      <c r="AB141" s="18">
        <v>0</v>
      </c>
      <c r="AC141" s="18">
        <v>0</v>
      </c>
      <c r="AD141" s="16" t="s">
        <v>50</v>
      </c>
      <c r="AE141" s="18">
        <v>0</v>
      </c>
      <c r="AF141" s="16">
        <v>0</v>
      </c>
      <c r="AG141" s="16" t="s">
        <v>50</v>
      </c>
      <c r="AH141" s="18">
        <v>0</v>
      </c>
      <c r="AI141" s="18">
        <v>0</v>
      </c>
      <c r="AJ141" s="16" t="s">
        <v>50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s="19" customFormat="1" x14ac:dyDescent="0.25">
      <c r="A142" s="33" t="s">
        <v>280</v>
      </c>
      <c r="B142" s="17" t="s">
        <v>539</v>
      </c>
      <c r="C142" s="16" t="s">
        <v>47</v>
      </c>
      <c r="D142" s="16" t="s">
        <v>102</v>
      </c>
      <c r="E142" s="16" t="s">
        <v>103</v>
      </c>
      <c r="F142" s="16" t="s">
        <v>794</v>
      </c>
      <c r="G142" s="16" t="s">
        <v>49</v>
      </c>
      <c r="H142" s="16" t="s">
        <v>550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6" t="s">
        <v>48</v>
      </c>
      <c r="O142" s="16" t="s">
        <v>69</v>
      </c>
      <c r="P142" s="16" t="s">
        <v>48</v>
      </c>
      <c r="Q142" s="35">
        <f t="shared" si="2"/>
        <v>1332188918.25</v>
      </c>
      <c r="R142" s="18">
        <v>0</v>
      </c>
      <c r="S142" s="18">
        <v>907509605</v>
      </c>
      <c r="T142" s="18">
        <v>0</v>
      </c>
      <c r="U142" s="16" t="s">
        <v>50</v>
      </c>
      <c r="V142" s="18">
        <v>0</v>
      </c>
      <c r="W142" s="18">
        <v>366102856.25</v>
      </c>
      <c r="X142" s="16" t="s">
        <v>54</v>
      </c>
      <c r="Y142" s="18">
        <v>58576457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s="19" customFormat="1" x14ac:dyDescent="0.25">
      <c r="A143" s="33" t="s">
        <v>281</v>
      </c>
      <c r="B143" s="17" t="s">
        <v>539</v>
      </c>
      <c r="C143" s="16" t="s">
        <v>47</v>
      </c>
      <c r="D143" s="16" t="s">
        <v>102</v>
      </c>
      <c r="E143" s="16" t="s">
        <v>103</v>
      </c>
      <c r="F143" s="16" t="s">
        <v>794</v>
      </c>
      <c r="G143" s="16" t="s">
        <v>49</v>
      </c>
      <c r="H143" s="16" t="s">
        <v>551</v>
      </c>
      <c r="I143" s="18" t="s">
        <v>48</v>
      </c>
      <c r="J143" s="18" t="s">
        <v>48</v>
      </c>
      <c r="K143" s="18" t="s">
        <v>48</v>
      </c>
      <c r="L143" s="18" t="s">
        <v>48</v>
      </c>
      <c r="M143" s="18">
        <v>0</v>
      </c>
      <c r="N143" s="16" t="s">
        <v>48</v>
      </c>
      <c r="O143" s="16" t="s">
        <v>135</v>
      </c>
      <c r="P143" s="16" t="s">
        <v>136</v>
      </c>
      <c r="Q143" s="35">
        <f t="shared" si="2"/>
        <v>10235761.25</v>
      </c>
      <c r="R143" s="18">
        <v>0</v>
      </c>
      <c r="S143" s="18">
        <v>5798471.25</v>
      </c>
      <c r="T143" s="18">
        <v>3825250</v>
      </c>
      <c r="U143" s="16" t="s">
        <v>54</v>
      </c>
      <c r="V143" s="18">
        <v>612040</v>
      </c>
      <c r="W143" s="18">
        <v>0</v>
      </c>
      <c r="X143" s="16" t="s">
        <v>50</v>
      </c>
      <c r="Y143" s="18">
        <v>0</v>
      </c>
      <c r="Z143" s="18">
        <v>0</v>
      </c>
      <c r="AA143" s="16" t="s">
        <v>50</v>
      </c>
      <c r="AB143" s="18">
        <v>0</v>
      </c>
      <c r="AC143" s="18">
        <v>0</v>
      </c>
      <c r="AD143" s="16" t="s">
        <v>50</v>
      </c>
      <c r="AE143" s="18">
        <v>0</v>
      </c>
      <c r="AF143" s="16">
        <v>0</v>
      </c>
      <c r="AG143" s="16" t="s">
        <v>50</v>
      </c>
      <c r="AH143" s="18">
        <v>0</v>
      </c>
      <c r="AI143" s="18">
        <v>0</v>
      </c>
      <c r="AJ143" s="16" t="s">
        <v>50</v>
      </c>
      <c r="AK143" s="18">
        <v>0</v>
      </c>
      <c r="AL143" s="18">
        <v>0</v>
      </c>
      <c r="AM143" s="17" t="s">
        <v>48</v>
      </c>
      <c r="AN143" s="16" t="s">
        <v>48</v>
      </c>
      <c r="AO143" s="17" t="s">
        <v>48</v>
      </c>
      <c r="AP143" s="16" t="s">
        <v>48</v>
      </c>
    </row>
    <row r="144" spans="1:42" s="19" customFormat="1" x14ac:dyDescent="0.25">
      <c r="A144" s="33" t="s">
        <v>282</v>
      </c>
      <c r="B144" s="17" t="s">
        <v>539</v>
      </c>
      <c r="C144" s="16" t="s">
        <v>47</v>
      </c>
      <c r="D144" s="16" t="s">
        <v>102</v>
      </c>
      <c r="E144" s="16" t="s">
        <v>103</v>
      </c>
      <c r="F144" s="16" t="s">
        <v>794</v>
      </c>
      <c r="G144" s="16" t="s">
        <v>49</v>
      </c>
      <c r="H144" s="16" t="s">
        <v>552</v>
      </c>
      <c r="I144" s="18" t="s">
        <v>48</v>
      </c>
      <c r="J144" s="18" t="s">
        <v>48</v>
      </c>
      <c r="K144" s="18" t="s">
        <v>48</v>
      </c>
      <c r="L144" s="18" t="s">
        <v>48</v>
      </c>
      <c r="M144" s="18">
        <v>0</v>
      </c>
      <c r="N144" s="16" t="s">
        <v>48</v>
      </c>
      <c r="O144" s="16" t="s">
        <v>69</v>
      </c>
      <c r="P144" s="16" t="s">
        <v>48</v>
      </c>
      <c r="Q144" s="35">
        <f t="shared" si="2"/>
        <v>1088936508.46</v>
      </c>
      <c r="R144" s="18">
        <v>0</v>
      </c>
      <c r="S144" s="18">
        <v>773486021.75000012</v>
      </c>
      <c r="T144" s="18">
        <v>0</v>
      </c>
      <c r="U144" s="16" t="s">
        <v>50</v>
      </c>
      <c r="V144" s="18">
        <v>0</v>
      </c>
      <c r="W144" s="18">
        <v>271940074.75</v>
      </c>
      <c r="X144" s="16" t="s">
        <v>54</v>
      </c>
      <c r="Y144" s="18">
        <v>43510411.960000008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48</v>
      </c>
      <c r="AN144" s="16" t="s">
        <v>48</v>
      </c>
      <c r="AO144" s="17" t="s">
        <v>48</v>
      </c>
      <c r="AP144" s="16" t="s">
        <v>48</v>
      </c>
    </row>
    <row r="145" spans="1:42" s="19" customFormat="1" x14ac:dyDescent="0.25">
      <c r="A145" s="33" t="s">
        <v>283</v>
      </c>
      <c r="B145" s="17" t="s">
        <v>539</v>
      </c>
      <c r="C145" s="16" t="s">
        <v>47</v>
      </c>
      <c r="D145" s="16" t="s">
        <v>112</v>
      </c>
      <c r="E145" s="16" t="s">
        <v>113</v>
      </c>
      <c r="F145" s="16" t="s">
        <v>778</v>
      </c>
      <c r="G145" s="16" t="s">
        <v>49</v>
      </c>
      <c r="H145" s="16" t="s">
        <v>553</v>
      </c>
      <c r="I145" s="18" t="s">
        <v>48</v>
      </c>
      <c r="J145" s="18" t="s">
        <v>48</v>
      </c>
      <c r="K145" s="18" t="s">
        <v>48</v>
      </c>
      <c r="L145" s="18" t="s">
        <v>48</v>
      </c>
      <c r="M145" s="18">
        <v>0</v>
      </c>
      <c r="N145" s="16" t="s">
        <v>48</v>
      </c>
      <c r="O145" s="16" t="s">
        <v>69</v>
      </c>
      <c r="P145" s="16" t="s">
        <v>48</v>
      </c>
      <c r="Q145" s="35">
        <f t="shared" si="2"/>
        <v>1559554766.9999998</v>
      </c>
      <c r="R145" s="18">
        <v>0</v>
      </c>
      <c r="S145" s="18">
        <v>999073980.27999973</v>
      </c>
      <c r="T145" s="18">
        <v>0</v>
      </c>
      <c r="U145" s="16" t="s">
        <v>50</v>
      </c>
      <c r="V145" s="18">
        <v>0</v>
      </c>
      <c r="W145" s="18">
        <v>483173092.00000006</v>
      </c>
      <c r="X145" s="16" t="s">
        <v>54</v>
      </c>
      <c r="Y145" s="18">
        <v>77307694.719999999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7" t="s">
        <v>48</v>
      </c>
      <c r="AN145" s="16" t="s">
        <v>48</v>
      </c>
      <c r="AO145" s="17" t="s">
        <v>48</v>
      </c>
      <c r="AP145" s="16" t="s">
        <v>48</v>
      </c>
    </row>
    <row r="146" spans="1:42" s="19" customFormat="1" x14ac:dyDescent="0.25">
      <c r="A146" s="33" t="s">
        <v>284</v>
      </c>
      <c r="B146" s="17" t="s">
        <v>539</v>
      </c>
      <c r="C146" s="16" t="s">
        <v>47</v>
      </c>
      <c r="D146" s="16" t="s">
        <v>112</v>
      </c>
      <c r="E146" s="16" t="s">
        <v>113</v>
      </c>
      <c r="F146" s="16" t="s">
        <v>778</v>
      </c>
      <c r="G146" s="16" t="s">
        <v>49</v>
      </c>
      <c r="H146" s="16" t="s">
        <v>554</v>
      </c>
      <c r="I146" s="18" t="s">
        <v>48</v>
      </c>
      <c r="J146" s="18" t="s">
        <v>48</v>
      </c>
      <c r="K146" s="18" t="s">
        <v>48</v>
      </c>
      <c r="L146" s="18" t="s">
        <v>48</v>
      </c>
      <c r="M146" s="18">
        <v>0</v>
      </c>
      <c r="N146" s="16" t="s">
        <v>48</v>
      </c>
      <c r="O146" s="16" t="s">
        <v>555</v>
      </c>
      <c r="P146" s="16" t="s">
        <v>556</v>
      </c>
      <c r="Q146" s="35">
        <f t="shared" si="2"/>
        <v>19073910</v>
      </c>
      <c r="R146" s="18">
        <v>0</v>
      </c>
      <c r="S146" s="18">
        <v>7978800</v>
      </c>
      <c r="T146" s="18">
        <v>9564750</v>
      </c>
      <c r="U146" s="16" t="s">
        <v>54</v>
      </c>
      <c r="V146" s="18">
        <v>1530360</v>
      </c>
      <c r="W146" s="18">
        <v>0</v>
      </c>
      <c r="X146" s="16" t="s">
        <v>50</v>
      </c>
      <c r="Y146" s="18">
        <v>0</v>
      </c>
      <c r="Z146" s="18">
        <v>0</v>
      </c>
      <c r="AA146" s="16" t="s">
        <v>50</v>
      </c>
      <c r="AB146" s="18">
        <v>0</v>
      </c>
      <c r="AC146" s="18">
        <v>0</v>
      </c>
      <c r="AD146" s="16" t="s">
        <v>50</v>
      </c>
      <c r="AE146" s="18">
        <v>0</v>
      </c>
      <c r="AF146" s="16">
        <v>0</v>
      </c>
      <c r="AG146" s="16" t="s">
        <v>50</v>
      </c>
      <c r="AH146" s="18">
        <v>0</v>
      </c>
      <c r="AI146" s="18">
        <v>0</v>
      </c>
      <c r="AJ146" s="16" t="s">
        <v>50</v>
      </c>
      <c r="AK146" s="18">
        <v>0</v>
      </c>
      <c r="AL146" s="18">
        <v>0</v>
      </c>
      <c r="AM146" s="17" t="s">
        <v>48</v>
      </c>
      <c r="AN146" s="16" t="s">
        <v>48</v>
      </c>
      <c r="AO146" s="17" t="s">
        <v>48</v>
      </c>
      <c r="AP146" s="16" t="s">
        <v>48</v>
      </c>
    </row>
    <row r="147" spans="1:42" s="19" customFormat="1" x14ac:dyDescent="0.25">
      <c r="A147" s="33" t="s">
        <v>285</v>
      </c>
      <c r="B147" s="17" t="s">
        <v>539</v>
      </c>
      <c r="C147" s="16" t="s">
        <v>47</v>
      </c>
      <c r="D147" s="16" t="s">
        <v>112</v>
      </c>
      <c r="E147" s="16" t="s">
        <v>113</v>
      </c>
      <c r="F147" s="16" t="s">
        <v>778</v>
      </c>
      <c r="G147" s="16" t="s">
        <v>49</v>
      </c>
      <c r="H147" s="16" t="s">
        <v>557</v>
      </c>
      <c r="I147" s="18" t="s">
        <v>48</v>
      </c>
      <c r="J147" s="18" t="s">
        <v>48</v>
      </c>
      <c r="K147" s="18" t="s">
        <v>48</v>
      </c>
      <c r="L147" s="18" t="s">
        <v>48</v>
      </c>
      <c r="M147" s="18">
        <v>0</v>
      </c>
      <c r="N147" s="16" t="s">
        <v>48</v>
      </c>
      <c r="O147" s="16" t="s">
        <v>69</v>
      </c>
      <c r="P147" s="16" t="s">
        <v>48</v>
      </c>
      <c r="Q147" s="35">
        <f t="shared" si="2"/>
        <v>10627500</v>
      </c>
      <c r="R147" s="18">
        <v>0</v>
      </c>
      <c r="S147" s="18">
        <v>10627500</v>
      </c>
      <c r="T147" s="18">
        <v>0</v>
      </c>
      <c r="U147" s="16" t="s">
        <v>50</v>
      </c>
      <c r="V147" s="18">
        <v>0</v>
      </c>
      <c r="W147" s="18">
        <v>0</v>
      </c>
      <c r="X147" s="16" t="s">
        <v>50</v>
      </c>
      <c r="Y147" s="18">
        <v>0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48</v>
      </c>
      <c r="AN147" s="16" t="s">
        <v>48</v>
      </c>
      <c r="AO147" s="17" t="s">
        <v>48</v>
      </c>
      <c r="AP147" s="16" t="s">
        <v>48</v>
      </c>
    </row>
    <row r="148" spans="1:42" s="19" customFormat="1" x14ac:dyDescent="0.25">
      <c r="A148" s="33" t="s">
        <v>287</v>
      </c>
      <c r="B148" s="17" t="s">
        <v>539</v>
      </c>
      <c r="C148" s="16" t="s">
        <v>47</v>
      </c>
      <c r="D148" s="16" t="s">
        <v>112</v>
      </c>
      <c r="E148" s="16" t="s">
        <v>113</v>
      </c>
      <c r="F148" s="16" t="s">
        <v>778</v>
      </c>
      <c r="G148" s="16" t="s">
        <v>49</v>
      </c>
      <c r="H148" s="16" t="s">
        <v>501</v>
      </c>
      <c r="I148" s="18" t="s">
        <v>48</v>
      </c>
      <c r="J148" s="18" t="s">
        <v>48</v>
      </c>
      <c r="K148" s="18" t="s">
        <v>48</v>
      </c>
      <c r="L148" s="18" t="s">
        <v>48</v>
      </c>
      <c r="M148" s="18">
        <v>0</v>
      </c>
      <c r="N148" s="16" t="s">
        <v>48</v>
      </c>
      <c r="O148" s="16" t="s">
        <v>558</v>
      </c>
      <c r="P148" s="16" t="s">
        <v>559</v>
      </c>
      <c r="Q148" s="35">
        <f t="shared" si="2"/>
        <v>52320878.976000004</v>
      </c>
      <c r="R148" s="18">
        <v>0</v>
      </c>
      <c r="S148" s="18">
        <v>20728530</v>
      </c>
      <c r="T148" s="18">
        <v>27234783.600000001</v>
      </c>
      <c r="U148" s="16" t="s">
        <v>54</v>
      </c>
      <c r="V148" s="18">
        <v>4357565.3760000002</v>
      </c>
      <c r="W148" s="18">
        <v>0</v>
      </c>
      <c r="X148" s="16" t="s">
        <v>50</v>
      </c>
      <c r="Y148" s="18">
        <v>0</v>
      </c>
      <c r="Z148" s="18">
        <v>0</v>
      </c>
      <c r="AA148" s="16" t="s">
        <v>50</v>
      </c>
      <c r="AB148" s="18">
        <v>0</v>
      </c>
      <c r="AC148" s="18">
        <v>0</v>
      </c>
      <c r="AD148" s="16" t="s">
        <v>50</v>
      </c>
      <c r="AE148" s="18">
        <v>0</v>
      </c>
      <c r="AF148" s="16">
        <v>0</v>
      </c>
      <c r="AG148" s="16" t="s">
        <v>50</v>
      </c>
      <c r="AH148" s="18">
        <v>0</v>
      </c>
      <c r="AI148" s="18">
        <v>0</v>
      </c>
      <c r="AJ148" s="16" t="s">
        <v>50</v>
      </c>
      <c r="AK148" s="18">
        <v>0</v>
      </c>
      <c r="AL148" s="18">
        <v>0</v>
      </c>
      <c r="AM148" s="17" t="s">
        <v>48</v>
      </c>
      <c r="AN148" s="16" t="s">
        <v>48</v>
      </c>
      <c r="AO148" s="17" t="s">
        <v>48</v>
      </c>
      <c r="AP148" s="16" t="s">
        <v>48</v>
      </c>
    </row>
    <row r="149" spans="1:42" s="19" customFormat="1" x14ac:dyDescent="0.25">
      <c r="A149" s="33" t="s">
        <v>289</v>
      </c>
      <c r="B149" s="17" t="s">
        <v>539</v>
      </c>
      <c r="C149" s="16" t="s">
        <v>47</v>
      </c>
      <c r="D149" s="16" t="s">
        <v>205</v>
      </c>
      <c r="E149" s="16" t="s">
        <v>206</v>
      </c>
      <c r="F149" s="16" t="s">
        <v>820</v>
      </c>
      <c r="G149" s="16" t="s">
        <v>49</v>
      </c>
      <c r="H149" s="16" t="s">
        <v>821</v>
      </c>
      <c r="I149" s="18" t="s">
        <v>48</v>
      </c>
      <c r="J149" s="18" t="s">
        <v>48</v>
      </c>
      <c r="K149" s="18" t="s">
        <v>48</v>
      </c>
      <c r="L149" s="18" t="s">
        <v>48</v>
      </c>
      <c r="M149" s="18">
        <v>0</v>
      </c>
      <c r="N149" s="16" t="s">
        <v>48</v>
      </c>
      <c r="O149" s="16" t="s">
        <v>69</v>
      </c>
      <c r="P149" s="16" t="s">
        <v>48</v>
      </c>
      <c r="Q149" s="35">
        <f t="shared" si="2"/>
        <v>1462485307.1300001</v>
      </c>
      <c r="R149" s="18">
        <v>0</v>
      </c>
      <c r="S149" s="18">
        <v>1009153758.4000001</v>
      </c>
      <c r="T149" s="18">
        <v>0</v>
      </c>
      <c r="U149" s="16" t="s">
        <v>50</v>
      </c>
      <c r="V149" s="18">
        <v>0</v>
      </c>
      <c r="W149" s="18">
        <v>390803059.25</v>
      </c>
      <c r="X149" s="16" t="s">
        <v>54</v>
      </c>
      <c r="Y149" s="18">
        <v>62528489.479999982</v>
      </c>
      <c r="Z149" s="18">
        <v>0</v>
      </c>
      <c r="AA149" s="16" t="s">
        <v>50</v>
      </c>
      <c r="AB149" s="18">
        <v>0</v>
      </c>
      <c r="AC149" s="18">
        <v>0</v>
      </c>
      <c r="AD149" s="16" t="s">
        <v>50</v>
      </c>
      <c r="AE149" s="18">
        <v>0</v>
      </c>
      <c r="AF149" s="16">
        <v>0</v>
      </c>
      <c r="AG149" s="16" t="s">
        <v>50</v>
      </c>
      <c r="AH149" s="18">
        <v>0</v>
      </c>
      <c r="AI149" s="18">
        <v>0</v>
      </c>
      <c r="AJ149" s="16" t="s">
        <v>50</v>
      </c>
      <c r="AK149" s="18">
        <v>0</v>
      </c>
      <c r="AL149" s="18">
        <v>0</v>
      </c>
      <c r="AM149" s="17" t="s">
        <v>48</v>
      </c>
      <c r="AN149" s="16" t="s">
        <v>48</v>
      </c>
      <c r="AO149" s="17" t="s">
        <v>48</v>
      </c>
      <c r="AP149" s="16" t="s">
        <v>48</v>
      </c>
    </row>
    <row r="150" spans="1:42" s="19" customFormat="1" x14ac:dyDescent="0.25">
      <c r="A150" s="33" t="s">
        <v>292</v>
      </c>
      <c r="B150" s="29">
        <v>44385</v>
      </c>
      <c r="C150" s="30" t="s">
        <v>47</v>
      </c>
      <c r="D150" s="30" t="s">
        <v>116</v>
      </c>
      <c r="E150" s="30" t="s">
        <v>843</v>
      </c>
      <c r="F150" s="30" t="s">
        <v>858</v>
      </c>
      <c r="G150" s="30" t="s">
        <v>49</v>
      </c>
      <c r="H150" s="16" t="s">
        <v>862</v>
      </c>
      <c r="I150" s="32"/>
      <c r="J150" s="32"/>
      <c r="K150" s="32"/>
      <c r="L150" s="32"/>
      <c r="M150" s="32">
        <v>0</v>
      </c>
      <c r="N150" s="30"/>
      <c r="O150" s="30" t="s">
        <v>69</v>
      </c>
      <c r="P150" s="30"/>
      <c r="Q150" s="35">
        <f t="shared" si="2"/>
        <v>1899290744.5799999</v>
      </c>
      <c r="R150" s="32">
        <v>0</v>
      </c>
      <c r="S150" s="32">
        <v>1511255377.48</v>
      </c>
      <c r="T150" s="32">
        <v>0</v>
      </c>
      <c r="U150" s="30" t="s">
        <v>50</v>
      </c>
      <c r="V150" s="32">
        <v>0</v>
      </c>
      <c r="W150" s="32">
        <v>334513247.5</v>
      </c>
      <c r="X150" s="30" t="s">
        <v>54</v>
      </c>
      <c r="Y150" s="32">
        <f>+W150*0.16</f>
        <v>53522119.600000001</v>
      </c>
      <c r="Z150" s="32"/>
      <c r="AA150" s="30"/>
      <c r="AB150" s="32"/>
      <c r="AC150" s="32"/>
      <c r="AD150" s="30"/>
      <c r="AE150" s="32"/>
      <c r="AF150" s="30"/>
      <c r="AG150" s="30"/>
      <c r="AH150" s="32"/>
      <c r="AI150" s="32"/>
      <c r="AJ150" s="30"/>
      <c r="AK150" s="32"/>
      <c r="AL150" s="32"/>
      <c r="AM150" s="31"/>
      <c r="AN150" s="30"/>
      <c r="AO150" s="31"/>
      <c r="AP150" s="30"/>
    </row>
    <row r="151" spans="1:42" s="19" customFormat="1" x14ac:dyDescent="0.25">
      <c r="A151" s="33" t="s">
        <v>293</v>
      </c>
      <c r="B151" s="17" t="s">
        <v>539</v>
      </c>
      <c r="C151" s="16" t="s">
        <v>47</v>
      </c>
      <c r="D151" s="16" t="s">
        <v>118</v>
      </c>
      <c r="E151" s="16" t="s">
        <v>119</v>
      </c>
      <c r="F151" s="16" t="s">
        <v>881</v>
      </c>
      <c r="G151" s="16" t="s">
        <v>49</v>
      </c>
      <c r="H151" s="16" t="s">
        <v>560</v>
      </c>
      <c r="I151" s="18" t="s">
        <v>48</v>
      </c>
      <c r="J151" s="18" t="s">
        <v>48</v>
      </c>
      <c r="K151" s="18" t="s">
        <v>48</v>
      </c>
      <c r="L151" s="18" t="s">
        <v>48</v>
      </c>
      <c r="M151" s="18">
        <v>0</v>
      </c>
      <c r="N151" s="16" t="s">
        <v>48</v>
      </c>
      <c r="O151" s="16" t="s">
        <v>69</v>
      </c>
      <c r="P151" s="16" t="s">
        <v>48</v>
      </c>
      <c r="Q151" s="35">
        <f t="shared" si="2"/>
        <v>1616393354.5319998</v>
      </c>
      <c r="R151" s="18">
        <v>0</v>
      </c>
      <c r="S151" s="18">
        <v>927036881.93999982</v>
      </c>
      <c r="T151" s="18">
        <v>0</v>
      </c>
      <c r="U151" s="16" t="s">
        <v>50</v>
      </c>
      <c r="V151" s="18">
        <v>0</v>
      </c>
      <c r="W151" s="18">
        <v>594272821.20000005</v>
      </c>
      <c r="X151" s="16" t="s">
        <v>54</v>
      </c>
      <c r="Y151" s="18">
        <v>95083651.39200002</v>
      </c>
      <c r="Z151" s="18">
        <v>0</v>
      </c>
      <c r="AA151" s="16" t="s">
        <v>50</v>
      </c>
      <c r="AB151" s="18">
        <v>0</v>
      </c>
      <c r="AC151" s="18">
        <v>0</v>
      </c>
      <c r="AD151" s="16" t="s">
        <v>50</v>
      </c>
      <c r="AE151" s="18">
        <v>0</v>
      </c>
      <c r="AF151" s="16">
        <v>0</v>
      </c>
      <c r="AG151" s="16" t="s">
        <v>50</v>
      </c>
      <c r="AH151" s="18">
        <v>0</v>
      </c>
      <c r="AI151" s="18">
        <v>0</v>
      </c>
      <c r="AJ151" s="16" t="s">
        <v>50</v>
      </c>
      <c r="AK151" s="18">
        <v>0</v>
      </c>
      <c r="AL151" s="18">
        <v>0</v>
      </c>
      <c r="AM151" s="17" t="s">
        <v>48</v>
      </c>
      <c r="AN151" s="16" t="s">
        <v>48</v>
      </c>
      <c r="AO151" s="17" t="s">
        <v>48</v>
      </c>
      <c r="AP151" s="16" t="s">
        <v>48</v>
      </c>
    </row>
    <row r="152" spans="1:42" s="19" customFormat="1" x14ac:dyDescent="0.25">
      <c r="A152" s="33" t="s">
        <v>294</v>
      </c>
      <c r="B152" s="17" t="s">
        <v>539</v>
      </c>
      <c r="C152" s="16" t="s">
        <v>47</v>
      </c>
      <c r="D152" s="16" t="s">
        <v>118</v>
      </c>
      <c r="E152" s="16" t="s">
        <v>119</v>
      </c>
      <c r="F152" s="16" t="s">
        <v>881</v>
      </c>
      <c r="G152" s="16" t="s">
        <v>49</v>
      </c>
      <c r="H152" s="16" t="s">
        <v>561</v>
      </c>
      <c r="I152" s="18" t="s">
        <v>48</v>
      </c>
      <c r="J152" s="18" t="s">
        <v>48</v>
      </c>
      <c r="K152" s="18" t="s">
        <v>48</v>
      </c>
      <c r="L152" s="18" t="s">
        <v>48</v>
      </c>
      <c r="M152" s="18">
        <v>0</v>
      </c>
      <c r="N152" s="16" t="s">
        <v>48</v>
      </c>
      <c r="O152" s="16" t="s">
        <v>135</v>
      </c>
      <c r="P152" s="16" t="s">
        <v>136</v>
      </c>
      <c r="Q152" s="35">
        <f t="shared" si="2"/>
        <v>13439700</v>
      </c>
      <c r="R152" s="18">
        <v>0</v>
      </c>
      <c r="S152" s="18">
        <v>13439700</v>
      </c>
      <c r="T152" s="18">
        <v>0</v>
      </c>
      <c r="U152" s="16" t="s">
        <v>50</v>
      </c>
      <c r="V152" s="18">
        <v>0</v>
      </c>
      <c r="W152" s="18">
        <v>0</v>
      </c>
      <c r="X152" s="16" t="s">
        <v>50</v>
      </c>
      <c r="Y152" s="18">
        <v>0</v>
      </c>
      <c r="Z152" s="18">
        <v>0</v>
      </c>
      <c r="AA152" s="16" t="s">
        <v>50</v>
      </c>
      <c r="AB152" s="18">
        <v>0</v>
      </c>
      <c r="AC152" s="18">
        <v>0</v>
      </c>
      <c r="AD152" s="16" t="s">
        <v>50</v>
      </c>
      <c r="AE152" s="18">
        <v>0</v>
      </c>
      <c r="AF152" s="16">
        <v>0</v>
      </c>
      <c r="AG152" s="16" t="s">
        <v>50</v>
      </c>
      <c r="AH152" s="18">
        <v>0</v>
      </c>
      <c r="AI152" s="18">
        <v>0</v>
      </c>
      <c r="AJ152" s="16" t="s">
        <v>50</v>
      </c>
      <c r="AK152" s="18">
        <v>0</v>
      </c>
      <c r="AL152" s="18">
        <v>0</v>
      </c>
      <c r="AM152" s="17" t="s">
        <v>48</v>
      </c>
      <c r="AN152" s="16" t="s">
        <v>48</v>
      </c>
      <c r="AO152" s="17" t="s">
        <v>48</v>
      </c>
      <c r="AP152" s="16" t="s">
        <v>48</v>
      </c>
    </row>
    <row r="153" spans="1:42" s="19" customFormat="1" x14ac:dyDescent="0.25">
      <c r="A153" s="33" t="s">
        <v>295</v>
      </c>
      <c r="B153" s="17" t="s">
        <v>539</v>
      </c>
      <c r="C153" s="16" t="s">
        <v>47</v>
      </c>
      <c r="D153" s="16" t="s">
        <v>118</v>
      </c>
      <c r="E153" s="16" t="s">
        <v>119</v>
      </c>
      <c r="F153" s="16" t="s">
        <v>881</v>
      </c>
      <c r="G153" s="16" t="s">
        <v>49</v>
      </c>
      <c r="H153" s="16" t="s">
        <v>562</v>
      </c>
      <c r="I153" s="18" t="s">
        <v>48</v>
      </c>
      <c r="J153" s="18" t="s">
        <v>48</v>
      </c>
      <c r="K153" s="18" t="s">
        <v>48</v>
      </c>
      <c r="L153" s="18" t="s">
        <v>48</v>
      </c>
      <c r="M153" s="18">
        <v>0</v>
      </c>
      <c r="N153" s="16" t="s">
        <v>48</v>
      </c>
      <c r="O153" s="16" t="s">
        <v>69</v>
      </c>
      <c r="P153" s="16" t="s">
        <v>48</v>
      </c>
      <c r="Q153" s="35">
        <f t="shared" si="2"/>
        <v>238240825.01999998</v>
      </c>
      <c r="R153" s="18">
        <v>0</v>
      </c>
      <c r="S153" s="18">
        <v>96583771.019999981</v>
      </c>
      <c r="T153" s="18">
        <v>0</v>
      </c>
      <c r="U153" s="16" t="s">
        <v>50</v>
      </c>
      <c r="V153" s="18">
        <v>0</v>
      </c>
      <c r="W153" s="18">
        <v>122118150</v>
      </c>
      <c r="X153" s="16" t="s">
        <v>54</v>
      </c>
      <c r="Y153" s="18">
        <v>19538904</v>
      </c>
      <c r="Z153" s="18">
        <v>0</v>
      </c>
      <c r="AA153" s="16" t="s">
        <v>50</v>
      </c>
      <c r="AB153" s="18">
        <v>0</v>
      </c>
      <c r="AC153" s="18">
        <v>0</v>
      </c>
      <c r="AD153" s="16" t="s">
        <v>50</v>
      </c>
      <c r="AE153" s="18">
        <v>0</v>
      </c>
      <c r="AF153" s="16">
        <v>0</v>
      </c>
      <c r="AG153" s="16" t="s">
        <v>50</v>
      </c>
      <c r="AH153" s="18">
        <v>0</v>
      </c>
      <c r="AI153" s="18">
        <v>0</v>
      </c>
      <c r="AJ153" s="16" t="s">
        <v>50</v>
      </c>
      <c r="AK153" s="18">
        <v>0</v>
      </c>
      <c r="AL153" s="18">
        <v>0</v>
      </c>
      <c r="AM153" s="17" t="s">
        <v>48</v>
      </c>
      <c r="AN153" s="16" t="s">
        <v>48</v>
      </c>
      <c r="AO153" s="17" t="s">
        <v>48</v>
      </c>
      <c r="AP153" s="16" t="s">
        <v>48</v>
      </c>
    </row>
    <row r="154" spans="1:42" s="21" customFormat="1" x14ac:dyDescent="0.25">
      <c r="A154" s="33" t="s">
        <v>297</v>
      </c>
      <c r="B154" s="26" t="s">
        <v>539</v>
      </c>
      <c r="C154" s="25" t="s">
        <v>47</v>
      </c>
      <c r="D154" s="25" t="s">
        <v>156</v>
      </c>
      <c r="E154" s="25" t="s">
        <v>157</v>
      </c>
      <c r="F154" s="25" t="s">
        <v>854</v>
      </c>
      <c r="G154" s="25" t="s">
        <v>49</v>
      </c>
      <c r="H154" s="25" t="s">
        <v>904</v>
      </c>
      <c r="I154" s="27" t="s">
        <v>48</v>
      </c>
      <c r="J154" s="27" t="s">
        <v>48</v>
      </c>
      <c r="K154" s="27" t="s">
        <v>48</v>
      </c>
      <c r="L154" s="27" t="s">
        <v>48</v>
      </c>
      <c r="M154" s="27">
        <v>0</v>
      </c>
      <c r="N154" s="25" t="s">
        <v>48</v>
      </c>
      <c r="O154" s="25" t="s">
        <v>69</v>
      </c>
      <c r="P154" s="25" t="s">
        <v>48</v>
      </c>
      <c r="Q154" s="35">
        <f t="shared" si="2"/>
        <v>1370148041.45</v>
      </c>
      <c r="R154" s="27">
        <v>0</v>
      </c>
      <c r="S154" s="27">
        <v>849592777.95000005</v>
      </c>
      <c r="T154" s="27">
        <v>26201532.5</v>
      </c>
      <c r="U154" s="25" t="s">
        <v>50</v>
      </c>
      <c r="V154" s="27">
        <f>+T154*0.16</f>
        <v>4192245.2</v>
      </c>
      <c r="W154" s="27">
        <v>422553005</v>
      </c>
      <c r="X154" s="25" t="s">
        <v>50</v>
      </c>
      <c r="Y154" s="27">
        <f>+W154*0.16</f>
        <v>67608480.799999997</v>
      </c>
      <c r="Z154" s="27">
        <v>0</v>
      </c>
      <c r="AA154" s="25" t="s">
        <v>50</v>
      </c>
      <c r="AB154" s="27">
        <v>0</v>
      </c>
      <c r="AC154" s="27">
        <v>0</v>
      </c>
      <c r="AD154" s="25" t="s">
        <v>50</v>
      </c>
      <c r="AE154" s="27">
        <v>0</v>
      </c>
      <c r="AF154" s="25">
        <v>0</v>
      </c>
      <c r="AG154" s="25" t="s">
        <v>50</v>
      </c>
      <c r="AH154" s="27">
        <v>0</v>
      </c>
      <c r="AI154" s="27">
        <v>0</v>
      </c>
      <c r="AJ154" s="25" t="s">
        <v>50</v>
      </c>
      <c r="AK154" s="27">
        <v>0</v>
      </c>
      <c r="AL154" s="27">
        <v>0</v>
      </c>
      <c r="AM154" s="26" t="s">
        <v>48</v>
      </c>
      <c r="AN154" s="25" t="s">
        <v>48</v>
      </c>
      <c r="AO154" s="26" t="s">
        <v>48</v>
      </c>
      <c r="AP154" s="25" t="s">
        <v>48</v>
      </c>
    </row>
    <row r="155" spans="1:42" s="21" customFormat="1" x14ac:dyDescent="0.25">
      <c r="A155" s="33" t="s">
        <v>299</v>
      </c>
      <c r="B155" s="26" t="s">
        <v>563</v>
      </c>
      <c r="C155" s="25" t="s">
        <v>47</v>
      </c>
      <c r="D155" s="25" t="s">
        <v>66</v>
      </c>
      <c r="E155" s="25" t="s">
        <v>67</v>
      </c>
      <c r="F155" s="25" t="s">
        <v>766</v>
      </c>
      <c r="G155" s="25" t="s">
        <v>49</v>
      </c>
      <c r="H155" s="25" t="s">
        <v>564</v>
      </c>
      <c r="I155" s="27" t="s">
        <v>48</v>
      </c>
      <c r="J155" s="27" t="s">
        <v>48</v>
      </c>
      <c r="K155" s="27" t="s">
        <v>48</v>
      </c>
      <c r="L155" s="27" t="s">
        <v>48</v>
      </c>
      <c r="M155" s="27">
        <v>0</v>
      </c>
      <c r="N155" s="25" t="s">
        <v>48</v>
      </c>
      <c r="O155" s="25" t="s">
        <v>69</v>
      </c>
      <c r="P155" s="25" t="s">
        <v>48</v>
      </c>
      <c r="Q155" s="35">
        <f t="shared" si="2"/>
        <v>224761688.45000002</v>
      </c>
      <c r="R155" s="27">
        <v>0</v>
      </c>
      <c r="S155" s="27">
        <v>178507126.35000002</v>
      </c>
      <c r="T155" s="27">
        <v>0</v>
      </c>
      <c r="U155" s="25" t="s">
        <v>50</v>
      </c>
      <c r="V155" s="27">
        <v>0</v>
      </c>
      <c r="W155" s="27">
        <v>39874622.5</v>
      </c>
      <c r="X155" s="25" t="s">
        <v>50</v>
      </c>
      <c r="Y155" s="27">
        <v>6379939.5999999996</v>
      </c>
      <c r="Z155" s="27">
        <v>0</v>
      </c>
      <c r="AA155" s="25" t="s">
        <v>50</v>
      </c>
      <c r="AB155" s="27">
        <v>0</v>
      </c>
      <c r="AC155" s="27">
        <v>0</v>
      </c>
      <c r="AD155" s="25" t="s">
        <v>50</v>
      </c>
      <c r="AE155" s="27">
        <v>0</v>
      </c>
      <c r="AF155" s="25">
        <v>0</v>
      </c>
      <c r="AG155" s="25" t="s">
        <v>50</v>
      </c>
      <c r="AH155" s="27">
        <v>0</v>
      </c>
      <c r="AI155" s="27">
        <v>0</v>
      </c>
      <c r="AJ155" s="25" t="s">
        <v>50</v>
      </c>
      <c r="AK155" s="27">
        <v>0</v>
      </c>
      <c r="AL155" s="27">
        <v>0</v>
      </c>
      <c r="AM155" s="26" t="s">
        <v>48</v>
      </c>
      <c r="AN155" s="25" t="s">
        <v>48</v>
      </c>
      <c r="AO155" s="26" t="s">
        <v>48</v>
      </c>
      <c r="AP155" s="25" t="s">
        <v>48</v>
      </c>
    </row>
    <row r="156" spans="1:42" s="21" customFormat="1" x14ac:dyDescent="0.25">
      <c r="A156" s="33" t="s">
        <v>303</v>
      </c>
      <c r="B156" s="26" t="s">
        <v>563</v>
      </c>
      <c r="C156" s="25" t="s">
        <v>47</v>
      </c>
      <c r="D156" s="25" t="s">
        <v>66</v>
      </c>
      <c r="E156" s="25" t="s">
        <v>67</v>
      </c>
      <c r="F156" s="25" t="s">
        <v>766</v>
      </c>
      <c r="G156" s="25" t="s">
        <v>49</v>
      </c>
      <c r="H156" s="25" t="s">
        <v>565</v>
      </c>
      <c r="I156" s="27" t="s">
        <v>48</v>
      </c>
      <c r="J156" s="27" t="s">
        <v>48</v>
      </c>
      <c r="K156" s="27" t="s">
        <v>48</v>
      </c>
      <c r="L156" s="27" t="s">
        <v>48</v>
      </c>
      <c r="M156" s="27">
        <v>0</v>
      </c>
      <c r="N156" s="25" t="s">
        <v>48</v>
      </c>
      <c r="O156" s="25" t="s">
        <v>72</v>
      </c>
      <c r="P156" s="25" t="s">
        <v>73</v>
      </c>
      <c r="Q156" s="35">
        <f t="shared" si="2"/>
        <v>18150000</v>
      </c>
      <c r="R156" s="27">
        <v>0</v>
      </c>
      <c r="S156" s="27">
        <v>18150000</v>
      </c>
      <c r="T156" s="27">
        <v>0</v>
      </c>
      <c r="U156" s="25" t="s">
        <v>50</v>
      </c>
      <c r="V156" s="27">
        <v>0</v>
      </c>
      <c r="W156" s="27">
        <v>0</v>
      </c>
      <c r="X156" s="25" t="s">
        <v>50</v>
      </c>
      <c r="Y156" s="27">
        <v>0</v>
      </c>
      <c r="Z156" s="27">
        <v>0</v>
      </c>
      <c r="AA156" s="25" t="s">
        <v>50</v>
      </c>
      <c r="AB156" s="27">
        <v>0</v>
      </c>
      <c r="AC156" s="27">
        <v>0</v>
      </c>
      <c r="AD156" s="25" t="s">
        <v>50</v>
      </c>
      <c r="AE156" s="27">
        <v>0</v>
      </c>
      <c r="AF156" s="25">
        <v>0</v>
      </c>
      <c r="AG156" s="25" t="s">
        <v>50</v>
      </c>
      <c r="AH156" s="27">
        <v>0</v>
      </c>
      <c r="AI156" s="27">
        <v>0</v>
      </c>
      <c r="AJ156" s="25" t="s">
        <v>50</v>
      </c>
      <c r="AK156" s="27">
        <v>0</v>
      </c>
      <c r="AL156" s="27">
        <v>0</v>
      </c>
      <c r="AM156" s="26" t="s">
        <v>48</v>
      </c>
      <c r="AN156" s="25" t="s">
        <v>48</v>
      </c>
      <c r="AO156" s="26" t="s">
        <v>48</v>
      </c>
      <c r="AP156" s="25" t="s">
        <v>48</v>
      </c>
    </row>
    <row r="157" spans="1:42" s="28" customFormat="1" x14ac:dyDescent="0.25">
      <c r="A157" s="33" t="s">
        <v>305</v>
      </c>
      <c r="B157" s="34" t="s">
        <v>563</v>
      </c>
      <c r="C157" s="33" t="s">
        <v>47</v>
      </c>
      <c r="D157" s="33" t="s">
        <v>66</v>
      </c>
      <c r="E157" s="33" t="s">
        <v>67</v>
      </c>
      <c r="F157" s="33" t="s">
        <v>766</v>
      </c>
      <c r="G157" s="33" t="s">
        <v>49</v>
      </c>
      <c r="H157" s="33" t="s">
        <v>566</v>
      </c>
      <c r="I157" s="35" t="s">
        <v>48</v>
      </c>
      <c r="J157" s="35" t="s">
        <v>48</v>
      </c>
      <c r="K157" s="35" t="s">
        <v>48</v>
      </c>
      <c r="L157" s="35" t="s">
        <v>48</v>
      </c>
      <c r="M157" s="35">
        <v>0</v>
      </c>
      <c r="N157" s="33" t="s">
        <v>48</v>
      </c>
      <c r="O157" s="33" t="s">
        <v>69</v>
      </c>
      <c r="P157" s="33" t="s">
        <v>48</v>
      </c>
      <c r="Q157" s="35">
        <f t="shared" si="2"/>
        <v>1939846531.1880002</v>
      </c>
      <c r="R157" s="35">
        <v>0</v>
      </c>
      <c r="S157" s="35">
        <v>1364089543.1700003</v>
      </c>
      <c r="T157" s="35">
        <v>0</v>
      </c>
      <c r="U157" s="33" t="s">
        <v>50</v>
      </c>
      <c r="V157" s="35">
        <v>0</v>
      </c>
      <c r="W157" s="35">
        <v>496342231.04999995</v>
      </c>
      <c r="X157" s="33" t="s">
        <v>54</v>
      </c>
      <c r="Y157" s="35">
        <v>79414756.96800001</v>
      </c>
      <c r="Z157" s="35">
        <v>0</v>
      </c>
      <c r="AA157" s="33" t="s">
        <v>50</v>
      </c>
      <c r="AB157" s="35">
        <v>0</v>
      </c>
      <c r="AC157" s="35">
        <v>0</v>
      </c>
      <c r="AD157" s="33" t="s">
        <v>50</v>
      </c>
      <c r="AE157" s="35">
        <v>0</v>
      </c>
      <c r="AF157" s="33">
        <v>0</v>
      </c>
      <c r="AG157" s="33" t="s">
        <v>50</v>
      </c>
      <c r="AH157" s="35">
        <v>0</v>
      </c>
      <c r="AI157" s="35">
        <v>0</v>
      </c>
      <c r="AJ157" s="33" t="s">
        <v>50</v>
      </c>
      <c r="AK157" s="35">
        <v>0</v>
      </c>
      <c r="AL157" s="35">
        <v>0</v>
      </c>
      <c r="AM157" s="34" t="s">
        <v>48</v>
      </c>
      <c r="AN157" s="33" t="s">
        <v>48</v>
      </c>
      <c r="AO157" s="34" t="s">
        <v>48</v>
      </c>
      <c r="AP157" s="33" t="s">
        <v>48</v>
      </c>
    </row>
    <row r="158" spans="1:42" s="19" customFormat="1" x14ac:dyDescent="0.25">
      <c r="A158" s="33" t="s">
        <v>306</v>
      </c>
      <c r="B158" s="17" t="s">
        <v>563</v>
      </c>
      <c r="C158" s="16" t="s">
        <v>47</v>
      </c>
      <c r="D158" s="16" t="s">
        <v>83</v>
      </c>
      <c r="E158" s="16" t="s">
        <v>84</v>
      </c>
      <c r="F158" s="16" t="s">
        <v>781</v>
      </c>
      <c r="G158" s="16" t="s">
        <v>49</v>
      </c>
      <c r="H158" s="16" t="s">
        <v>567</v>
      </c>
      <c r="I158" s="18" t="s">
        <v>48</v>
      </c>
      <c r="J158" s="18" t="s">
        <v>48</v>
      </c>
      <c r="K158" s="18" t="s">
        <v>48</v>
      </c>
      <c r="L158" s="18" t="s">
        <v>48</v>
      </c>
      <c r="M158" s="18">
        <v>0</v>
      </c>
      <c r="N158" s="16" t="s">
        <v>48</v>
      </c>
      <c r="O158" s="16" t="s">
        <v>69</v>
      </c>
      <c r="P158" s="16" t="s">
        <v>48</v>
      </c>
      <c r="Q158" s="35">
        <f t="shared" si="2"/>
        <v>204638934.34999999</v>
      </c>
      <c r="R158" s="18">
        <v>0</v>
      </c>
      <c r="S158" s="18">
        <v>169578386.75</v>
      </c>
      <c r="T158" s="18">
        <v>0</v>
      </c>
      <c r="U158" s="16" t="s">
        <v>50</v>
      </c>
      <c r="V158" s="18">
        <v>0</v>
      </c>
      <c r="W158" s="18">
        <v>30224610</v>
      </c>
      <c r="X158" s="16" t="s">
        <v>50</v>
      </c>
      <c r="Y158" s="18">
        <v>4835937.5999999996</v>
      </c>
      <c r="Z158" s="18">
        <v>0</v>
      </c>
      <c r="AA158" s="16" t="s">
        <v>50</v>
      </c>
      <c r="AB158" s="18">
        <v>0</v>
      </c>
      <c r="AC158" s="18">
        <v>0</v>
      </c>
      <c r="AD158" s="16" t="s">
        <v>50</v>
      </c>
      <c r="AE158" s="18">
        <v>0</v>
      </c>
      <c r="AF158" s="16">
        <v>0</v>
      </c>
      <c r="AG158" s="16" t="s">
        <v>50</v>
      </c>
      <c r="AH158" s="18">
        <v>0</v>
      </c>
      <c r="AI158" s="18">
        <v>0</v>
      </c>
      <c r="AJ158" s="16" t="s">
        <v>50</v>
      </c>
      <c r="AK158" s="18">
        <v>0</v>
      </c>
      <c r="AL158" s="18">
        <v>0</v>
      </c>
      <c r="AM158" s="17" t="s">
        <v>48</v>
      </c>
      <c r="AN158" s="16" t="s">
        <v>48</v>
      </c>
      <c r="AO158" s="17" t="s">
        <v>48</v>
      </c>
      <c r="AP158" s="16" t="s">
        <v>48</v>
      </c>
    </row>
    <row r="159" spans="1:42" s="19" customFormat="1" x14ac:dyDescent="0.25">
      <c r="A159" s="33" t="s">
        <v>307</v>
      </c>
      <c r="B159" s="17" t="s">
        <v>563</v>
      </c>
      <c r="C159" s="16" t="s">
        <v>47</v>
      </c>
      <c r="D159" s="16" t="s">
        <v>83</v>
      </c>
      <c r="E159" s="16" t="s">
        <v>84</v>
      </c>
      <c r="F159" s="16" t="s">
        <v>781</v>
      </c>
      <c r="G159" s="16" t="s">
        <v>49</v>
      </c>
      <c r="H159" s="16" t="s">
        <v>568</v>
      </c>
      <c r="I159" s="18" t="s">
        <v>48</v>
      </c>
      <c r="J159" s="18" t="s">
        <v>48</v>
      </c>
      <c r="K159" s="18" t="s">
        <v>48</v>
      </c>
      <c r="L159" s="18" t="s">
        <v>48</v>
      </c>
      <c r="M159" s="18">
        <v>0</v>
      </c>
      <c r="N159" s="16" t="s">
        <v>48</v>
      </c>
      <c r="O159" s="16" t="s">
        <v>472</v>
      </c>
      <c r="P159" s="16" t="s">
        <v>473</v>
      </c>
      <c r="Q159" s="35">
        <f t="shared" si="2"/>
        <v>6050000</v>
      </c>
      <c r="R159" s="18">
        <v>0</v>
      </c>
      <c r="S159" s="18">
        <v>6050000</v>
      </c>
      <c r="T159" s="18">
        <v>0</v>
      </c>
      <c r="U159" s="16" t="s">
        <v>50</v>
      </c>
      <c r="V159" s="18">
        <v>0</v>
      </c>
      <c r="W159" s="18">
        <v>0</v>
      </c>
      <c r="X159" s="16" t="s">
        <v>50</v>
      </c>
      <c r="Y159" s="18">
        <v>0</v>
      </c>
      <c r="Z159" s="18">
        <v>0</v>
      </c>
      <c r="AA159" s="16" t="s">
        <v>50</v>
      </c>
      <c r="AB159" s="18">
        <v>0</v>
      </c>
      <c r="AC159" s="18">
        <v>0</v>
      </c>
      <c r="AD159" s="16" t="s">
        <v>50</v>
      </c>
      <c r="AE159" s="18">
        <v>0</v>
      </c>
      <c r="AF159" s="16">
        <v>0</v>
      </c>
      <c r="AG159" s="16" t="s">
        <v>50</v>
      </c>
      <c r="AH159" s="18">
        <v>0</v>
      </c>
      <c r="AI159" s="18">
        <v>0</v>
      </c>
      <c r="AJ159" s="16" t="s">
        <v>50</v>
      </c>
      <c r="AK159" s="18">
        <v>0</v>
      </c>
      <c r="AL159" s="18">
        <v>0</v>
      </c>
      <c r="AM159" s="17" t="s">
        <v>48</v>
      </c>
      <c r="AN159" s="16" t="s">
        <v>48</v>
      </c>
      <c r="AO159" s="17" t="s">
        <v>48</v>
      </c>
      <c r="AP159" s="16" t="s">
        <v>48</v>
      </c>
    </row>
    <row r="160" spans="1:42" s="19" customFormat="1" x14ac:dyDescent="0.25">
      <c r="A160" s="33" t="s">
        <v>308</v>
      </c>
      <c r="B160" s="17" t="s">
        <v>563</v>
      </c>
      <c r="C160" s="16" t="s">
        <v>47</v>
      </c>
      <c r="D160" s="16" t="s">
        <v>83</v>
      </c>
      <c r="E160" s="16" t="s">
        <v>84</v>
      </c>
      <c r="F160" s="16" t="s">
        <v>781</v>
      </c>
      <c r="G160" s="16" t="s">
        <v>49</v>
      </c>
      <c r="H160" s="16" t="s">
        <v>569</v>
      </c>
      <c r="I160" s="18" t="s">
        <v>48</v>
      </c>
      <c r="J160" s="18" t="s">
        <v>48</v>
      </c>
      <c r="K160" s="18" t="s">
        <v>48</v>
      </c>
      <c r="L160" s="18" t="s">
        <v>48</v>
      </c>
      <c r="M160" s="18">
        <v>0</v>
      </c>
      <c r="N160" s="16" t="s">
        <v>48</v>
      </c>
      <c r="O160" s="16" t="s">
        <v>69</v>
      </c>
      <c r="P160" s="16" t="s">
        <v>48</v>
      </c>
      <c r="Q160" s="35">
        <f t="shared" si="2"/>
        <v>1915018806.7059996</v>
      </c>
      <c r="R160" s="18">
        <v>0</v>
      </c>
      <c r="S160" s="18">
        <v>1443748500.1599998</v>
      </c>
      <c r="T160" s="18">
        <v>0</v>
      </c>
      <c r="U160" s="16" t="s">
        <v>50</v>
      </c>
      <c r="V160" s="18">
        <v>0</v>
      </c>
      <c r="W160" s="18">
        <v>399697511.85000002</v>
      </c>
      <c r="X160" s="16" t="s">
        <v>50</v>
      </c>
      <c r="Y160" s="18">
        <v>63951601.895999998</v>
      </c>
      <c r="Z160" s="18">
        <v>0</v>
      </c>
      <c r="AA160" s="16" t="s">
        <v>50</v>
      </c>
      <c r="AB160" s="18">
        <v>0</v>
      </c>
      <c r="AC160" s="18">
        <v>7056660</v>
      </c>
      <c r="AD160" s="16" t="s">
        <v>58</v>
      </c>
      <c r="AE160" s="18">
        <v>564532.80000000005</v>
      </c>
      <c r="AF160" s="16">
        <v>0</v>
      </c>
      <c r="AG160" s="16" t="s">
        <v>50</v>
      </c>
      <c r="AH160" s="18">
        <v>0</v>
      </c>
      <c r="AI160" s="18">
        <v>0</v>
      </c>
      <c r="AJ160" s="16" t="s">
        <v>50</v>
      </c>
      <c r="AK160" s="18">
        <v>0</v>
      </c>
      <c r="AL160" s="18">
        <v>0</v>
      </c>
      <c r="AM160" s="17" t="s">
        <v>48</v>
      </c>
      <c r="AN160" s="16" t="s">
        <v>48</v>
      </c>
      <c r="AO160" s="17" t="s">
        <v>48</v>
      </c>
      <c r="AP160" s="16" t="s">
        <v>48</v>
      </c>
    </row>
    <row r="161" spans="1:42" s="19" customFormat="1" x14ac:dyDescent="0.25">
      <c r="A161" s="33" t="s">
        <v>313</v>
      </c>
      <c r="B161" s="17" t="s">
        <v>563</v>
      </c>
      <c r="C161" s="16" t="s">
        <v>47</v>
      </c>
      <c r="D161" s="16" t="s">
        <v>102</v>
      </c>
      <c r="E161" s="16" t="s">
        <v>103</v>
      </c>
      <c r="F161" s="16" t="s">
        <v>795</v>
      </c>
      <c r="G161" s="16" t="s">
        <v>49</v>
      </c>
      <c r="H161" s="16" t="s">
        <v>570</v>
      </c>
      <c r="I161" s="18" t="s">
        <v>48</v>
      </c>
      <c r="J161" s="18" t="s">
        <v>48</v>
      </c>
      <c r="K161" s="18" t="s">
        <v>48</v>
      </c>
      <c r="L161" s="18" t="s">
        <v>48</v>
      </c>
      <c r="M161" s="18">
        <v>0</v>
      </c>
      <c r="N161" s="16" t="s">
        <v>48</v>
      </c>
      <c r="O161" s="16" t="s">
        <v>69</v>
      </c>
      <c r="P161" s="16" t="s">
        <v>48</v>
      </c>
      <c r="Q161" s="35">
        <f t="shared" si="2"/>
        <v>2122870158.1100001</v>
      </c>
      <c r="R161" s="18">
        <v>0</v>
      </c>
      <c r="S161" s="18">
        <v>1402137502.3100002</v>
      </c>
      <c r="T161" s="18">
        <v>0</v>
      </c>
      <c r="U161" s="16" t="s">
        <v>50</v>
      </c>
      <c r="V161" s="18">
        <v>0</v>
      </c>
      <c r="W161" s="18">
        <v>621321255</v>
      </c>
      <c r="X161" s="16" t="s">
        <v>50</v>
      </c>
      <c r="Y161" s="18">
        <v>99411400.799999982</v>
      </c>
      <c r="Z161" s="18">
        <v>0</v>
      </c>
      <c r="AA161" s="16" t="s">
        <v>50</v>
      </c>
      <c r="AB161" s="18">
        <v>0</v>
      </c>
      <c r="AC161" s="18">
        <v>0</v>
      </c>
      <c r="AD161" s="16" t="s">
        <v>50</v>
      </c>
      <c r="AE161" s="18">
        <v>0</v>
      </c>
      <c r="AF161" s="16">
        <v>0</v>
      </c>
      <c r="AG161" s="16" t="s">
        <v>50</v>
      </c>
      <c r="AH161" s="18">
        <v>0</v>
      </c>
      <c r="AI161" s="18">
        <v>0</v>
      </c>
      <c r="AJ161" s="16" t="s">
        <v>50</v>
      </c>
      <c r="AK161" s="18">
        <v>0</v>
      </c>
      <c r="AL161" s="18">
        <v>0</v>
      </c>
      <c r="AM161" s="17" t="s">
        <v>48</v>
      </c>
      <c r="AN161" s="16" t="s">
        <v>48</v>
      </c>
      <c r="AO161" s="17" t="s">
        <v>48</v>
      </c>
      <c r="AP161" s="16" t="s">
        <v>48</v>
      </c>
    </row>
    <row r="162" spans="1:42" s="19" customFormat="1" x14ac:dyDescent="0.25">
      <c r="A162" s="33" t="s">
        <v>315</v>
      </c>
      <c r="B162" s="17" t="s">
        <v>563</v>
      </c>
      <c r="C162" s="16" t="s">
        <v>47</v>
      </c>
      <c r="D162" s="16" t="s">
        <v>112</v>
      </c>
      <c r="E162" s="16" t="s">
        <v>113</v>
      </c>
      <c r="F162" s="16" t="s">
        <v>779</v>
      </c>
      <c r="G162" s="16" t="s">
        <v>49</v>
      </c>
      <c r="H162" s="16" t="s">
        <v>571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6" t="s">
        <v>48</v>
      </c>
      <c r="O162" s="16" t="s">
        <v>69</v>
      </c>
      <c r="P162" s="16" t="s">
        <v>48</v>
      </c>
      <c r="Q162" s="35">
        <f t="shared" si="2"/>
        <v>2978423545.7660003</v>
      </c>
      <c r="R162" s="18">
        <v>0</v>
      </c>
      <c r="S162" s="18">
        <v>2122028495.4500003</v>
      </c>
      <c r="T162" s="18">
        <v>0</v>
      </c>
      <c r="U162" s="16" t="s">
        <v>50</v>
      </c>
      <c r="V162" s="18">
        <v>0</v>
      </c>
      <c r="W162" s="18">
        <v>738271595.0999999</v>
      </c>
      <c r="X162" s="16" t="s">
        <v>54</v>
      </c>
      <c r="Y162" s="18">
        <v>118123455.21600005</v>
      </c>
      <c r="Z162" s="18">
        <v>0</v>
      </c>
      <c r="AA162" s="16" t="s">
        <v>50</v>
      </c>
      <c r="AB162" s="18">
        <v>0</v>
      </c>
      <c r="AC162" s="18">
        <v>0</v>
      </c>
      <c r="AD162" s="16" t="s">
        <v>50</v>
      </c>
      <c r="AE162" s="18">
        <v>0</v>
      </c>
      <c r="AF162" s="16">
        <v>0</v>
      </c>
      <c r="AG162" s="16" t="s">
        <v>50</v>
      </c>
      <c r="AH162" s="18">
        <v>0</v>
      </c>
      <c r="AI162" s="18">
        <v>0</v>
      </c>
      <c r="AJ162" s="16" t="s">
        <v>50</v>
      </c>
      <c r="AK162" s="18">
        <v>0</v>
      </c>
      <c r="AL162" s="18">
        <v>0</v>
      </c>
      <c r="AM162" s="17" t="s">
        <v>48</v>
      </c>
      <c r="AN162" s="16" t="s">
        <v>48</v>
      </c>
      <c r="AO162" s="17" t="s">
        <v>48</v>
      </c>
      <c r="AP162" s="16" t="s">
        <v>48</v>
      </c>
    </row>
    <row r="163" spans="1:42" s="19" customFormat="1" x14ac:dyDescent="0.25">
      <c r="A163" s="33" t="s">
        <v>316</v>
      </c>
      <c r="B163" s="17" t="s">
        <v>563</v>
      </c>
      <c r="C163" s="16" t="s">
        <v>47</v>
      </c>
      <c r="D163" s="16" t="s">
        <v>205</v>
      </c>
      <c r="E163" s="16" t="s">
        <v>206</v>
      </c>
      <c r="F163" s="16" t="s">
        <v>822</v>
      </c>
      <c r="G163" s="16" t="s">
        <v>49</v>
      </c>
      <c r="H163" s="16" t="s">
        <v>823</v>
      </c>
      <c r="I163" s="18" t="s">
        <v>48</v>
      </c>
      <c r="J163" s="18" t="s">
        <v>48</v>
      </c>
      <c r="K163" s="18" t="s">
        <v>48</v>
      </c>
      <c r="L163" s="18" t="s">
        <v>48</v>
      </c>
      <c r="M163" s="18">
        <v>0</v>
      </c>
      <c r="N163" s="16" t="s">
        <v>48</v>
      </c>
      <c r="O163" s="16" t="s">
        <v>69</v>
      </c>
      <c r="P163" s="16" t="s">
        <v>48</v>
      </c>
      <c r="Q163" s="35">
        <f t="shared" si="2"/>
        <v>2358998067.1599998</v>
      </c>
      <c r="R163" s="18">
        <v>0</v>
      </c>
      <c r="S163" s="18">
        <v>1630450376.23</v>
      </c>
      <c r="T163" s="18">
        <v>0</v>
      </c>
      <c r="U163" s="16" t="s">
        <v>50</v>
      </c>
      <c r="V163" s="18">
        <v>0</v>
      </c>
      <c r="W163" s="18">
        <v>628058354.25</v>
      </c>
      <c r="X163" s="16" t="s">
        <v>54</v>
      </c>
      <c r="Y163" s="18">
        <f>+W163*0.16</f>
        <v>100489336.68000001</v>
      </c>
      <c r="Z163" s="18">
        <v>0</v>
      </c>
      <c r="AA163" s="16" t="s">
        <v>50</v>
      </c>
      <c r="AB163" s="18">
        <v>0</v>
      </c>
      <c r="AC163" s="18">
        <v>0</v>
      </c>
      <c r="AD163" s="16" t="s">
        <v>50</v>
      </c>
      <c r="AE163" s="18">
        <v>0</v>
      </c>
      <c r="AF163" s="16">
        <v>0</v>
      </c>
      <c r="AG163" s="16" t="s">
        <v>50</v>
      </c>
      <c r="AH163" s="18">
        <v>0</v>
      </c>
      <c r="AI163" s="18">
        <v>0</v>
      </c>
      <c r="AJ163" s="16" t="s">
        <v>50</v>
      </c>
      <c r="AK163" s="18">
        <v>0</v>
      </c>
      <c r="AL163" s="18">
        <v>0</v>
      </c>
      <c r="AM163" s="17" t="s">
        <v>48</v>
      </c>
      <c r="AN163" s="16" t="s">
        <v>48</v>
      </c>
      <c r="AO163" s="17" t="s">
        <v>48</v>
      </c>
      <c r="AP163" s="16" t="s">
        <v>48</v>
      </c>
    </row>
    <row r="164" spans="1:42" s="19" customFormat="1" x14ac:dyDescent="0.25">
      <c r="A164" s="33" t="s">
        <v>318</v>
      </c>
      <c r="B164" s="17" t="s">
        <v>563</v>
      </c>
      <c r="C164" s="16" t="s">
        <v>47</v>
      </c>
      <c r="D164" s="16" t="s">
        <v>205</v>
      </c>
      <c r="E164" s="16" t="s">
        <v>206</v>
      </c>
      <c r="F164" s="16" t="s">
        <v>822</v>
      </c>
      <c r="G164" s="16" t="s">
        <v>95</v>
      </c>
      <c r="H164" s="16" t="s">
        <v>48</v>
      </c>
      <c r="I164" s="18" t="s">
        <v>572</v>
      </c>
      <c r="J164" s="18" t="s">
        <v>48</v>
      </c>
      <c r="K164" s="18" t="s">
        <v>573</v>
      </c>
      <c r="L164" s="18" t="s">
        <v>539</v>
      </c>
      <c r="M164" s="18">
        <v>26467637.300000001</v>
      </c>
      <c r="N164" s="16" t="s">
        <v>98</v>
      </c>
      <c r="O164" s="16" t="s">
        <v>384</v>
      </c>
      <c r="P164" s="16" t="s">
        <v>385</v>
      </c>
      <c r="Q164" s="35">
        <f t="shared" si="2"/>
        <v>-4524000</v>
      </c>
      <c r="R164" s="18">
        <v>0</v>
      </c>
      <c r="S164" s="18">
        <v>0</v>
      </c>
      <c r="T164" s="18">
        <v>0</v>
      </c>
      <c r="U164" s="16" t="s">
        <v>50</v>
      </c>
      <c r="V164" s="18">
        <v>0</v>
      </c>
      <c r="W164" s="18">
        <v>-3900000</v>
      </c>
      <c r="X164" s="16" t="s">
        <v>54</v>
      </c>
      <c r="Y164" s="18">
        <v>-624000</v>
      </c>
      <c r="Z164" s="18">
        <v>0</v>
      </c>
      <c r="AA164" s="16" t="s">
        <v>50</v>
      </c>
      <c r="AB164" s="18">
        <v>0</v>
      </c>
      <c r="AC164" s="18">
        <v>0</v>
      </c>
      <c r="AD164" s="16" t="s">
        <v>50</v>
      </c>
      <c r="AE164" s="18">
        <v>0</v>
      </c>
      <c r="AF164" s="16">
        <v>0</v>
      </c>
      <c r="AG164" s="16" t="s">
        <v>50</v>
      </c>
      <c r="AH164" s="18">
        <v>0</v>
      </c>
      <c r="AI164" s="18">
        <v>0</v>
      </c>
      <c r="AJ164" s="16" t="s">
        <v>50</v>
      </c>
      <c r="AK164" s="18">
        <v>0</v>
      </c>
      <c r="AL164" s="18">
        <v>0</v>
      </c>
      <c r="AM164" s="17" t="s">
        <v>48</v>
      </c>
      <c r="AN164" s="16" t="s">
        <v>48</v>
      </c>
      <c r="AO164" s="17" t="s">
        <v>48</v>
      </c>
      <c r="AP164" s="16" t="s">
        <v>48</v>
      </c>
    </row>
    <row r="165" spans="1:42" s="19" customFormat="1" x14ac:dyDescent="0.25">
      <c r="A165" s="33" t="s">
        <v>323</v>
      </c>
      <c r="B165" s="29">
        <v>44386</v>
      </c>
      <c r="C165" s="30" t="s">
        <v>47</v>
      </c>
      <c r="D165" s="30" t="s">
        <v>116</v>
      </c>
      <c r="E165" s="30" t="s">
        <v>843</v>
      </c>
      <c r="F165" s="30" t="s">
        <v>859</v>
      </c>
      <c r="G165" s="30" t="s">
        <v>49</v>
      </c>
      <c r="H165" s="16" t="s">
        <v>863</v>
      </c>
      <c r="I165" s="32"/>
      <c r="J165" s="32"/>
      <c r="K165" s="32"/>
      <c r="L165" s="32"/>
      <c r="M165" s="32">
        <v>0</v>
      </c>
      <c r="N165" s="30"/>
      <c r="O165" s="30" t="s">
        <v>69</v>
      </c>
      <c r="P165" s="30"/>
      <c r="Q165" s="35">
        <f t="shared" si="2"/>
        <v>2146551253.3660002</v>
      </c>
      <c r="R165" s="32">
        <v>0</v>
      </c>
      <c r="S165" s="32">
        <v>1830148378.99</v>
      </c>
      <c r="T165" s="32">
        <v>0</v>
      </c>
      <c r="U165" s="30" t="s">
        <v>50</v>
      </c>
      <c r="V165" s="32">
        <v>0</v>
      </c>
      <c r="W165" s="32">
        <f>278372418.6-5611320</f>
        <v>272761098.60000002</v>
      </c>
      <c r="X165" s="30" t="s">
        <v>54</v>
      </c>
      <c r="Y165" s="32">
        <f>+W165*0.16</f>
        <v>43641775.776000008</v>
      </c>
      <c r="Z165" s="32"/>
      <c r="AA165" s="30"/>
      <c r="AB165" s="32"/>
      <c r="AC165" s="32"/>
      <c r="AD165" s="30"/>
      <c r="AE165" s="32"/>
      <c r="AF165" s="30"/>
      <c r="AG165" s="30"/>
      <c r="AH165" s="32"/>
      <c r="AI165" s="32"/>
      <c r="AJ165" s="30"/>
      <c r="AK165" s="32"/>
      <c r="AL165" s="32"/>
      <c r="AM165" s="31"/>
      <c r="AN165" s="30"/>
      <c r="AO165" s="31"/>
      <c r="AP165" s="30"/>
    </row>
    <row r="166" spans="1:42" s="19" customFormat="1" x14ac:dyDescent="0.25">
      <c r="A166" s="33" t="s">
        <v>328</v>
      </c>
      <c r="B166" s="17" t="s">
        <v>563</v>
      </c>
      <c r="C166" s="16" t="s">
        <v>47</v>
      </c>
      <c r="D166" s="16" t="s">
        <v>118</v>
      </c>
      <c r="E166" s="16" t="s">
        <v>119</v>
      </c>
      <c r="F166" s="16" t="s">
        <v>882</v>
      </c>
      <c r="G166" s="16" t="s">
        <v>49</v>
      </c>
      <c r="H166" s="16" t="s">
        <v>574</v>
      </c>
      <c r="I166" s="18" t="s">
        <v>48</v>
      </c>
      <c r="J166" s="18" t="s">
        <v>48</v>
      </c>
      <c r="K166" s="18" t="s">
        <v>48</v>
      </c>
      <c r="L166" s="18" t="s">
        <v>48</v>
      </c>
      <c r="M166" s="18">
        <v>0</v>
      </c>
      <c r="N166" s="16" t="s">
        <v>48</v>
      </c>
      <c r="O166" s="16" t="s">
        <v>69</v>
      </c>
      <c r="P166" s="16" t="s">
        <v>48</v>
      </c>
      <c r="Q166" s="35">
        <f t="shared" si="2"/>
        <v>1264643937.6499996</v>
      </c>
      <c r="R166" s="18">
        <v>0</v>
      </c>
      <c r="S166" s="18">
        <v>880608990.04999971</v>
      </c>
      <c r="T166" s="18">
        <v>0</v>
      </c>
      <c r="U166" s="16" t="s">
        <v>50</v>
      </c>
      <c r="V166" s="18">
        <v>0</v>
      </c>
      <c r="W166" s="18">
        <v>331064610</v>
      </c>
      <c r="X166" s="16" t="s">
        <v>50</v>
      </c>
      <c r="Y166" s="18">
        <v>52970337.599999994</v>
      </c>
      <c r="Z166" s="18">
        <v>0</v>
      </c>
      <c r="AA166" s="16" t="s">
        <v>50</v>
      </c>
      <c r="AB166" s="18">
        <v>0</v>
      </c>
      <c r="AC166" s="18">
        <v>0</v>
      </c>
      <c r="AD166" s="16" t="s">
        <v>50</v>
      </c>
      <c r="AE166" s="18">
        <v>0</v>
      </c>
      <c r="AF166" s="16">
        <v>0</v>
      </c>
      <c r="AG166" s="16" t="s">
        <v>50</v>
      </c>
      <c r="AH166" s="18">
        <v>0</v>
      </c>
      <c r="AI166" s="18">
        <v>0</v>
      </c>
      <c r="AJ166" s="16" t="s">
        <v>50</v>
      </c>
      <c r="AK166" s="18">
        <v>0</v>
      </c>
      <c r="AL166" s="18">
        <v>0</v>
      </c>
      <c r="AM166" s="17" t="s">
        <v>48</v>
      </c>
      <c r="AN166" s="16" t="s">
        <v>48</v>
      </c>
      <c r="AO166" s="17" t="s">
        <v>48</v>
      </c>
      <c r="AP166" s="16" t="s">
        <v>48</v>
      </c>
    </row>
    <row r="167" spans="1:42" s="21" customFormat="1" x14ac:dyDescent="0.25">
      <c r="A167" s="33" t="s">
        <v>330</v>
      </c>
      <c r="B167" s="26" t="s">
        <v>563</v>
      </c>
      <c r="C167" s="25" t="s">
        <v>47</v>
      </c>
      <c r="D167" s="25" t="s">
        <v>156</v>
      </c>
      <c r="E167" s="25" t="s">
        <v>157</v>
      </c>
      <c r="F167" s="25" t="s">
        <v>905</v>
      </c>
      <c r="G167" s="25" t="s">
        <v>49</v>
      </c>
      <c r="H167" s="25" t="s">
        <v>906</v>
      </c>
      <c r="I167" s="27" t="s">
        <v>48</v>
      </c>
      <c r="J167" s="27" t="s">
        <v>48</v>
      </c>
      <c r="K167" s="27" t="s">
        <v>48</v>
      </c>
      <c r="L167" s="27" t="s">
        <v>48</v>
      </c>
      <c r="M167" s="27">
        <v>0</v>
      </c>
      <c r="N167" s="25" t="s">
        <v>48</v>
      </c>
      <c r="O167" s="25" t="s">
        <v>69</v>
      </c>
      <c r="P167" s="25" t="s">
        <v>48</v>
      </c>
      <c r="Q167" s="35">
        <f t="shared" si="2"/>
        <v>1416790938.9599998</v>
      </c>
      <c r="R167" s="27">
        <v>0</v>
      </c>
      <c r="S167" s="27">
        <v>812811082.55999994</v>
      </c>
      <c r="T167" s="27">
        <v>5016180</v>
      </c>
      <c r="U167" s="25" t="s">
        <v>54</v>
      </c>
      <c r="V167" s="27">
        <f>+T167*0.16</f>
        <v>802588.8</v>
      </c>
      <c r="W167" s="27">
        <v>515656110</v>
      </c>
      <c r="X167" s="25" t="s">
        <v>54</v>
      </c>
      <c r="Y167" s="27">
        <f>+W167*0.16</f>
        <v>82504977.600000009</v>
      </c>
      <c r="Z167" s="27">
        <v>0</v>
      </c>
      <c r="AA167" s="25" t="s">
        <v>50</v>
      </c>
      <c r="AB167" s="27">
        <v>0</v>
      </c>
      <c r="AC167" s="27">
        <v>0</v>
      </c>
      <c r="AD167" s="25" t="s">
        <v>50</v>
      </c>
      <c r="AE167" s="27">
        <v>0</v>
      </c>
      <c r="AF167" s="25">
        <v>0</v>
      </c>
      <c r="AG167" s="25" t="s">
        <v>50</v>
      </c>
      <c r="AH167" s="27">
        <v>0</v>
      </c>
      <c r="AI167" s="27">
        <v>0</v>
      </c>
      <c r="AJ167" s="25" t="s">
        <v>50</v>
      </c>
      <c r="AK167" s="27">
        <v>0</v>
      </c>
      <c r="AL167" s="27">
        <v>0</v>
      </c>
      <c r="AM167" s="26" t="s">
        <v>48</v>
      </c>
      <c r="AN167" s="25" t="s">
        <v>48</v>
      </c>
      <c r="AO167" s="26" t="s">
        <v>48</v>
      </c>
      <c r="AP167" s="25" t="s">
        <v>48</v>
      </c>
    </row>
    <row r="168" spans="1:42" s="28" customFormat="1" x14ac:dyDescent="0.25">
      <c r="A168" s="33" t="s">
        <v>334</v>
      </c>
      <c r="B168" s="34" t="s">
        <v>575</v>
      </c>
      <c r="C168" s="33" t="s">
        <v>47</v>
      </c>
      <c r="D168" s="33" t="s">
        <v>66</v>
      </c>
      <c r="E168" s="33" t="s">
        <v>67</v>
      </c>
      <c r="F168" s="33" t="s">
        <v>767</v>
      </c>
      <c r="G168" s="33" t="s">
        <v>49</v>
      </c>
      <c r="H168" s="33" t="s">
        <v>576</v>
      </c>
      <c r="I168" s="35" t="s">
        <v>48</v>
      </c>
      <c r="J168" s="35" t="s">
        <v>48</v>
      </c>
      <c r="K168" s="35" t="s">
        <v>48</v>
      </c>
      <c r="L168" s="35" t="s">
        <v>48</v>
      </c>
      <c r="M168" s="35">
        <v>0</v>
      </c>
      <c r="N168" s="33" t="s">
        <v>48</v>
      </c>
      <c r="O168" s="33" t="s">
        <v>69</v>
      </c>
      <c r="P168" s="33" t="s">
        <v>48</v>
      </c>
      <c r="Q168" s="35">
        <f t="shared" si="2"/>
        <v>2462566316.4040003</v>
      </c>
      <c r="R168" s="35">
        <v>0</v>
      </c>
      <c r="S168" s="35">
        <v>1806033123.25</v>
      </c>
      <c r="T168" s="35">
        <v>0</v>
      </c>
      <c r="U168" s="33" t="s">
        <v>50</v>
      </c>
      <c r="V168" s="35">
        <v>0</v>
      </c>
      <c r="W168" s="35">
        <v>565976890.64999998</v>
      </c>
      <c r="X168" s="33" t="s">
        <v>54</v>
      </c>
      <c r="Y168" s="35">
        <v>90556302.503999993</v>
      </c>
      <c r="Z168" s="35">
        <v>0</v>
      </c>
      <c r="AA168" s="33" t="s">
        <v>50</v>
      </c>
      <c r="AB168" s="35">
        <v>0</v>
      </c>
      <c r="AC168" s="35">
        <v>0</v>
      </c>
      <c r="AD168" s="33" t="s">
        <v>50</v>
      </c>
      <c r="AE168" s="35">
        <v>0</v>
      </c>
      <c r="AF168" s="33">
        <v>0</v>
      </c>
      <c r="AG168" s="33" t="s">
        <v>50</v>
      </c>
      <c r="AH168" s="35">
        <v>0</v>
      </c>
      <c r="AI168" s="35">
        <v>0</v>
      </c>
      <c r="AJ168" s="33" t="s">
        <v>50</v>
      </c>
      <c r="AK168" s="35">
        <v>0</v>
      </c>
      <c r="AL168" s="35">
        <v>0</v>
      </c>
      <c r="AM168" s="34" t="s">
        <v>48</v>
      </c>
      <c r="AN168" s="33" t="s">
        <v>48</v>
      </c>
      <c r="AO168" s="34" t="s">
        <v>48</v>
      </c>
      <c r="AP168" s="33" t="s">
        <v>48</v>
      </c>
    </row>
    <row r="169" spans="1:42" s="19" customFormat="1" x14ac:dyDescent="0.25">
      <c r="A169" s="33" t="s">
        <v>336</v>
      </c>
      <c r="B169" s="17" t="s">
        <v>575</v>
      </c>
      <c r="C169" s="16" t="s">
        <v>47</v>
      </c>
      <c r="D169" s="16" t="s">
        <v>83</v>
      </c>
      <c r="E169" s="16" t="s">
        <v>84</v>
      </c>
      <c r="F169" s="16" t="s">
        <v>782</v>
      </c>
      <c r="G169" s="16" t="s">
        <v>49</v>
      </c>
      <c r="H169" s="16" t="s">
        <v>577</v>
      </c>
      <c r="I169" s="18" t="s">
        <v>48</v>
      </c>
      <c r="J169" s="18" t="s">
        <v>48</v>
      </c>
      <c r="K169" s="18" t="s">
        <v>48</v>
      </c>
      <c r="L169" s="18" t="s">
        <v>48</v>
      </c>
      <c r="M169" s="18">
        <v>0</v>
      </c>
      <c r="N169" s="16" t="s">
        <v>48</v>
      </c>
      <c r="O169" s="16" t="s">
        <v>69</v>
      </c>
      <c r="P169" s="16" t="s">
        <v>48</v>
      </c>
      <c r="Q169" s="35">
        <f t="shared" si="2"/>
        <v>3729242684.848</v>
      </c>
      <c r="R169" s="18">
        <v>0</v>
      </c>
      <c r="S169" s="18">
        <v>2510549679.6199999</v>
      </c>
      <c r="T169" s="18">
        <v>0</v>
      </c>
      <c r="U169" s="16" t="s">
        <v>50</v>
      </c>
      <c r="V169" s="18">
        <v>0</v>
      </c>
      <c r="W169" s="18">
        <v>1050597418.3</v>
      </c>
      <c r="X169" s="16" t="s">
        <v>54</v>
      </c>
      <c r="Y169" s="18">
        <v>168095586.92800003</v>
      </c>
      <c r="Z169" s="18">
        <v>0</v>
      </c>
      <c r="AA169" s="16" t="s">
        <v>50</v>
      </c>
      <c r="AB169" s="18">
        <v>0</v>
      </c>
      <c r="AC169" s="18">
        <v>0</v>
      </c>
      <c r="AD169" s="16" t="s">
        <v>50</v>
      </c>
      <c r="AE169" s="18">
        <v>0</v>
      </c>
      <c r="AF169" s="16">
        <v>0</v>
      </c>
      <c r="AG169" s="16" t="s">
        <v>50</v>
      </c>
      <c r="AH169" s="18">
        <v>0</v>
      </c>
      <c r="AI169" s="18">
        <v>0</v>
      </c>
      <c r="AJ169" s="16" t="s">
        <v>50</v>
      </c>
      <c r="AK169" s="18">
        <v>0</v>
      </c>
      <c r="AL169" s="18">
        <v>0</v>
      </c>
      <c r="AM169" s="17" t="s">
        <v>48</v>
      </c>
      <c r="AN169" s="16" t="s">
        <v>48</v>
      </c>
      <c r="AO169" s="17" t="s">
        <v>48</v>
      </c>
      <c r="AP169" s="16" t="s">
        <v>48</v>
      </c>
    </row>
    <row r="170" spans="1:42" s="19" customFormat="1" x14ac:dyDescent="0.25">
      <c r="A170" s="33" t="s">
        <v>338</v>
      </c>
      <c r="B170" s="17" t="s">
        <v>575</v>
      </c>
      <c r="C170" s="16" t="s">
        <v>47</v>
      </c>
      <c r="D170" s="16" t="s">
        <v>102</v>
      </c>
      <c r="E170" s="16" t="s">
        <v>103</v>
      </c>
      <c r="F170" s="16" t="s">
        <v>796</v>
      </c>
      <c r="G170" s="16" t="s">
        <v>49</v>
      </c>
      <c r="H170" s="16" t="s">
        <v>578</v>
      </c>
      <c r="I170" s="18" t="s">
        <v>48</v>
      </c>
      <c r="J170" s="18" t="s">
        <v>48</v>
      </c>
      <c r="K170" s="18" t="s">
        <v>48</v>
      </c>
      <c r="L170" s="18" t="s">
        <v>48</v>
      </c>
      <c r="M170" s="18">
        <v>0</v>
      </c>
      <c r="N170" s="16" t="s">
        <v>48</v>
      </c>
      <c r="O170" s="16" t="s">
        <v>69</v>
      </c>
      <c r="P170" s="16" t="s">
        <v>48</v>
      </c>
      <c r="Q170" s="35">
        <f t="shared" si="2"/>
        <v>519618516.89600003</v>
      </c>
      <c r="R170" s="18">
        <v>0</v>
      </c>
      <c r="S170" s="18">
        <v>402292830.5</v>
      </c>
      <c r="T170" s="18">
        <v>0</v>
      </c>
      <c r="U170" s="16" t="s">
        <v>50</v>
      </c>
      <c r="V170" s="18">
        <v>0</v>
      </c>
      <c r="W170" s="18">
        <v>101142833.09999999</v>
      </c>
      <c r="X170" s="16" t="s">
        <v>50</v>
      </c>
      <c r="Y170" s="18">
        <v>16182853.295999998</v>
      </c>
      <c r="Z170" s="18">
        <v>0</v>
      </c>
      <c r="AA170" s="16" t="s">
        <v>50</v>
      </c>
      <c r="AB170" s="18">
        <v>0</v>
      </c>
      <c r="AC170" s="18">
        <v>0</v>
      </c>
      <c r="AD170" s="16" t="s">
        <v>50</v>
      </c>
      <c r="AE170" s="18">
        <v>0</v>
      </c>
      <c r="AF170" s="16">
        <v>0</v>
      </c>
      <c r="AG170" s="16" t="s">
        <v>50</v>
      </c>
      <c r="AH170" s="18">
        <v>0</v>
      </c>
      <c r="AI170" s="18">
        <v>0</v>
      </c>
      <c r="AJ170" s="16" t="s">
        <v>50</v>
      </c>
      <c r="AK170" s="18">
        <v>0</v>
      </c>
      <c r="AL170" s="18">
        <v>0</v>
      </c>
      <c r="AM170" s="17" t="s">
        <v>48</v>
      </c>
      <c r="AN170" s="16" t="s">
        <v>48</v>
      </c>
      <c r="AO170" s="17" t="s">
        <v>48</v>
      </c>
      <c r="AP170" s="16" t="s">
        <v>48</v>
      </c>
    </row>
    <row r="171" spans="1:42" s="19" customFormat="1" x14ac:dyDescent="0.25">
      <c r="A171" s="33" t="s">
        <v>340</v>
      </c>
      <c r="B171" s="17" t="s">
        <v>575</v>
      </c>
      <c r="C171" s="16" t="s">
        <v>47</v>
      </c>
      <c r="D171" s="16" t="s">
        <v>102</v>
      </c>
      <c r="E171" s="16" t="s">
        <v>103</v>
      </c>
      <c r="F171" s="16" t="s">
        <v>796</v>
      </c>
      <c r="G171" s="16" t="s">
        <v>49</v>
      </c>
      <c r="H171" s="16" t="s">
        <v>579</v>
      </c>
      <c r="I171" s="18" t="s">
        <v>48</v>
      </c>
      <c r="J171" s="18" t="s">
        <v>48</v>
      </c>
      <c r="K171" s="18" t="s">
        <v>48</v>
      </c>
      <c r="L171" s="18" t="s">
        <v>48</v>
      </c>
      <c r="M171" s="18">
        <v>0</v>
      </c>
      <c r="N171" s="16" t="s">
        <v>48</v>
      </c>
      <c r="O171" s="16" t="s">
        <v>580</v>
      </c>
      <c r="P171" s="16" t="s">
        <v>581</v>
      </c>
      <c r="Q171" s="35">
        <f t="shared" si="2"/>
        <v>34119441.600000001</v>
      </c>
      <c r="R171" s="18">
        <v>0</v>
      </c>
      <c r="S171" s="18">
        <v>19276650</v>
      </c>
      <c r="T171" s="18">
        <v>12795510</v>
      </c>
      <c r="U171" s="16" t="s">
        <v>54</v>
      </c>
      <c r="V171" s="18">
        <v>2047281.6</v>
      </c>
      <c r="W171" s="18">
        <v>0</v>
      </c>
      <c r="X171" s="16" t="s">
        <v>50</v>
      </c>
      <c r="Y171" s="18">
        <v>0</v>
      </c>
      <c r="Z171" s="18">
        <v>0</v>
      </c>
      <c r="AA171" s="16" t="s">
        <v>50</v>
      </c>
      <c r="AB171" s="18">
        <v>0</v>
      </c>
      <c r="AC171" s="18">
        <v>0</v>
      </c>
      <c r="AD171" s="16" t="s">
        <v>50</v>
      </c>
      <c r="AE171" s="18">
        <v>0</v>
      </c>
      <c r="AF171" s="16">
        <v>0</v>
      </c>
      <c r="AG171" s="16" t="s">
        <v>50</v>
      </c>
      <c r="AH171" s="18">
        <v>0</v>
      </c>
      <c r="AI171" s="18">
        <v>0</v>
      </c>
      <c r="AJ171" s="16" t="s">
        <v>50</v>
      </c>
      <c r="AK171" s="18">
        <v>0</v>
      </c>
      <c r="AL171" s="18">
        <v>0</v>
      </c>
      <c r="AM171" s="17" t="s">
        <v>48</v>
      </c>
      <c r="AN171" s="16" t="s">
        <v>48</v>
      </c>
      <c r="AO171" s="17" t="s">
        <v>48</v>
      </c>
      <c r="AP171" s="16" t="s">
        <v>48</v>
      </c>
    </row>
    <row r="172" spans="1:42" s="19" customFormat="1" x14ac:dyDescent="0.25">
      <c r="A172" s="33" t="s">
        <v>341</v>
      </c>
      <c r="B172" s="17" t="s">
        <v>575</v>
      </c>
      <c r="C172" s="16" t="s">
        <v>47</v>
      </c>
      <c r="D172" s="16" t="s">
        <v>102</v>
      </c>
      <c r="E172" s="16" t="s">
        <v>103</v>
      </c>
      <c r="F172" s="16" t="s">
        <v>796</v>
      </c>
      <c r="G172" s="16" t="s">
        <v>49</v>
      </c>
      <c r="H172" s="16" t="s">
        <v>582</v>
      </c>
      <c r="I172" s="18" t="s">
        <v>48</v>
      </c>
      <c r="J172" s="18" t="s">
        <v>48</v>
      </c>
      <c r="K172" s="18" t="s">
        <v>48</v>
      </c>
      <c r="L172" s="18" t="s">
        <v>48</v>
      </c>
      <c r="M172" s="18">
        <v>0</v>
      </c>
      <c r="N172" s="16" t="s">
        <v>48</v>
      </c>
      <c r="O172" s="16" t="s">
        <v>69</v>
      </c>
      <c r="P172" s="16" t="s">
        <v>48</v>
      </c>
      <c r="Q172" s="35">
        <f t="shared" si="2"/>
        <v>1394104361.9120002</v>
      </c>
      <c r="R172" s="18">
        <v>0</v>
      </c>
      <c r="S172" s="18">
        <v>921650263.70000005</v>
      </c>
      <c r="T172" s="18">
        <v>0</v>
      </c>
      <c r="U172" s="16" t="s">
        <v>50</v>
      </c>
      <c r="V172" s="18">
        <v>0</v>
      </c>
      <c r="W172" s="18">
        <v>407288015.69999999</v>
      </c>
      <c r="X172" s="16" t="s">
        <v>54</v>
      </c>
      <c r="Y172" s="18">
        <v>65166082.511999987</v>
      </c>
      <c r="Z172" s="18">
        <v>0</v>
      </c>
      <c r="AA172" s="16" t="s">
        <v>50</v>
      </c>
      <c r="AB172" s="18">
        <v>0</v>
      </c>
      <c r="AC172" s="18">
        <v>0</v>
      </c>
      <c r="AD172" s="16" t="s">
        <v>50</v>
      </c>
      <c r="AE172" s="18">
        <v>0</v>
      </c>
      <c r="AF172" s="16">
        <v>0</v>
      </c>
      <c r="AG172" s="16" t="s">
        <v>50</v>
      </c>
      <c r="AH172" s="18">
        <v>0</v>
      </c>
      <c r="AI172" s="18">
        <v>0</v>
      </c>
      <c r="AJ172" s="16" t="s">
        <v>50</v>
      </c>
      <c r="AK172" s="18">
        <v>0</v>
      </c>
      <c r="AL172" s="18">
        <v>0</v>
      </c>
      <c r="AM172" s="17" t="s">
        <v>48</v>
      </c>
      <c r="AN172" s="16" t="s">
        <v>48</v>
      </c>
      <c r="AO172" s="17" t="s">
        <v>48</v>
      </c>
      <c r="AP172" s="16" t="s">
        <v>48</v>
      </c>
    </row>
    <row r="173" spans="1:42" s="19" customFormat="1" x14ac:dyDescent="0.25">
      <c r="A173" s="33" t="s">
        <v>343</v>
      </c>
      <c r="B173" s="17" t="s">
        <v>575</v>
      </c>
      <c r="C173" s="16" t="s">
        <v>47</v>
      </c>
      <c r="D173" s="16" t="s">
        <v>102</v>
      </c>
      <c r="E173" s="16" t="s">
        <v>103</v>
      </c>
      <c r="F173" s="16" t="s">
        <v>796</v>
      </c>
      <c r="G173" s="16" t="s">
        <v>49</v>
      </c>
      <c r="H173" s="16" t="s">
        <v>583</v>
      </c>
      <c r="I173" s="18" t="s">
        <v>48</v>
      </c>
      <c r="J173" s="18" t="s">
        <v>48</v>
      </c>
      <c r="K173" s="18" t="s">
        <v>48</v>
      </c>
      <c r="L173" s="18" t="s">
        <v>48</v>
      </c>
      <c r="M173" s="18">
        <v>0</v>
      </c>
      <c r="N173" s="16" t="s">
        <v>48</v>
      </c>
      <c r="O173" s="16" t="s">
        <v>584</v>
      </c>
      <c r="P173" s="16" t="s">
        <v>585</v>
      </c>
      <c r="Q173" s="35">
        <f t="shared" si="2"/>
        <v>34335000</v>
      </c>
      <c r="R173" s="18">
        <v>0</v>
      </c>
      <c r="S173" s="18">
        <v>34335000</v>
      </c>
      <c r="T173" s="18">
        <v>0</v>
      </c>
      <c r="U173" s="16" t="s">
        <v>50</v>
      </c>
      <c r="V173" s="18">
        <v>0</v>
      </c>
      <c r="W173" s="18">
        <v>0</v>
      </c>
      <c r="X173" s="16" t="s">
        <v>50</v>
      </c>
      <c r="Y173" s="18">
        <v>0</v>
      </c>
      <c r="Z173" s="18">
        <v>0</v>
      </c>
      <c r="AA173" s="16" t="s">
        <v>50</v>
      </c>
      <c r="AB173" s="18">
        <v>0</v>
      </c>
      <c r="AC173" s="18">
        <v>0</v>
      </c>
      <c r="AD173" s="16" t="s">
        <v>50</v>
      </c>
      <c r="AE173" s="18">
        <v>0</v>
      </c>
      <c r="AF173" s="16">
        <v>0</v>
      </c>
      <c r="AG173" s="16" t="s">
        <v>50</v>
      </c>
      <c r="AH173" s="18">
        <v>0</v>
      </c>
      <c r="AI173" s="18">
        <v>0</v>
      </c>
      <c r="AJ173" s="16" t="s">
        <v>50</v>
      </c>
      <c r="AK173" s="18">
        <v>0</v>
      </c>
      <c r="AL173" s="18">
        <v>0</v>
      </c>
      <c r="AM173" s="17" t="s">
        <v>48</v>
      </c>
      <c r="AN173" s="16" t="s">
        <v>48</v>
      </c>
      <c r="AO173" s="17" t="s">
        <v>48</v>
      </c>
      <c r="AP173" s="16" t="s">
        <v>48</v>
      </c>
    </row>
    <row r="174" spans="1:42" s="19" customFormat="1" x14ac:dyDescent="0.25">
      <c r="A174" s="33" t="s">
        <v>348</v>
      </c>
      <c r="B174" s="17" t="s">
        <v>575</v>
      </c>
      <c r="C174" s="16" t="s">
        <v>47</v>
      </c>
      <c r="D174" s="16" t="s">
        <v>102</v>
      </c>
      <c r="E174" s="16" t="s">
        <v>103</v>
      </c>
      <c r="F174" s="16" t="s">
        <v>796</v>
      </c>
      <c r="G174" s="16" t="s">
        <v>49</v>
      </c>
      <c r="H174" s="16" t="s">
        <v>586</v>
      </c>
      <c r="I174" s="18" t="s">
        <v>48</v>
      </c>
      <c r="J174" s="18" t="s">
        <v>48</v>
      </c>
      <c r="K174" s="18" t="s">
        <v>48</v>
      </c>
      <c r="L174" s="18" t="s">
        <v>48</v>
      </c>
      <c r="M174" s="18">
        <v>0</v>
      </c>
      <c r="N174" s="16" t="s">
        <v>48</v>
      </c>
      <c r="O174" s="16" t="s">
        <v>69</v>
      </c>
      <c r="P174" s="16" t="s">
        <v>48</v>
      </c>
      <c r="Q174" s="35">
        <f t="shared" si="2"/>
        <v>1405938726.5800002</v>
      </c>
      <c r="R174" s="18">
        <v>0</v>
      </c>
      <c r="S174" s="18">
        <v>809793345.17000008</v>
      </c>
      <c r="T174" s="18">
        <v>0</v>
      </c>
      <c r="U174" s="16" t="s">
        <v>50</v>
      </c>
      <c r="V174" s="18">
        <v>0</v>
      </c>
      <c r="W174" s="18">
        <v>513918432.25</v>
      </c>
      <c r="X174" s="16" t="s">
        <v>50</v>
      </c>
      <c r="Y174" s="18">
        <v>82226949.159999996</v>
      </c>
      <c r="Z174" s="18">
        <v>0</v>
      </c>
      <c r="AA174" s="16" t="s">
        <v>50</v>
      </c>
      <c r="AB174" s="18">
        <v>0</v>
      </c>
      <c r="AC174" s="18">
        <v>0</v>
      </c>
      <c r="AD174" s="16" t="s">
        <v>50</v>
      </c>
      <c r="AE174" s="18">
        <v>0</v>
      </c>
      <c r="AF174" s="16">
        <v>0</v>
      </c>
      <c r="AG174" s="16" t="s">
        <v>50</v>
      </c>
      <c r="AH174" s="18">
        <v>0</v>
      </c>
      <c r="AI174" s="18">
        <v>0</v>
      </c>
      <c r="AJ174" s="16" t="s">
        <v>50</v>
      </c>
      <c r="AK174" s="18">
        <v>0</v>
      </c>
      <c r="AL174" s="18">
        <v>0</v>
      </c>
      <c r="AM174" s="17" t="s">
        <v>48</v>
      </c>
      <c r="AN174" s="16" t="s">
        <v>48</v>
      </c>
      <c r="AO174" s="17" t="s">
        <v>48</v>
      </c>
      <c r="AP174" s="16" t="s">
        <v>48</v>
      </c>
    </row>
    <row r="175" spans="1:42" s="19" customFormat="1" x14ac:dyDescent="0.25">
      <c r="A175" s="33" t="s">
        <v>350</v>
      </c>
      <c r="B175" s="17" t="s">
        <v>575</v>
      </c>
      <c r="C175" s="16" t="s">
        <v>47</v>
      </c>
      <c r="D175" s="16" t="s">
        <v>112</v>
      </c>
      <c r="E175" s="16" t="s">
        <v>113</v>
      </c>
      <c r="F175" s="16" t="s">
        <v>780</v>
      </c>
      <c r="G175" s="16" t="s">
        <v>49</v>
      </c>
      <c r="H175" s="16" t="s">
        <v>587</v>
      </c>
      <c r="I175" s="18" t="s">
        <v>48</v>
      </c>
      <c r="J175" s="18" t="s">
        <v>48</v>
      </c>
      <c r="K175" s="18" t="s">
        <v>48</v>
      </c>
      <c r="L175" s="18" t="s">
        <v>48</v>
      </c>
      <c r="M175" s="18">
        <v>0</v>
      </c>
      <c r="N175" s="16" t="s">
        <v>48</v>
      </c>
      <c r="O175" s="16" t="s">
        <v>69</v>
      </c>
      <c r="P175" s="16" t="s">
        <v>48</v>
      </c>
      <c r="Q175" s="35">
        <f t="shared" si="2"/>
        <v>377280447.15999997</v>
      </c>
      <c r="R175" s="18">
        <v>0</v>
      </c>
      <c r="S175" s="18">
        <v>277136173.95999998</v>
      </c>
      <c r="T175" s="18">
        <v>0</v>
      </c>
      <c r="U175" s="16" t="s">
        <v>50</v>
      </c>
      <c r="V175" s="18">
        <v>0</v>
      </c>
      <c r="W175" s="18">
        <v>86331270</v>
      </c>
      <c r="X175" s="16" t="s">
        <v>54</v>
      </c>
      <c r="Y175" s="18">
        <v>13813003.200000001</v>
      </c>
      <c r="Z175" s="18">
        <v>0</v>
      </c>
      <c r="AA175" s="16" t="s">
        <v>50</v>
      </c>
      <c r="AB175" s="18">
        <v>0</v>
      </c>
      <c r="AC175" s="18">
        <v>0</v>
      </c>
      <c r="AD175" s="16" t="s">
        <v>50</v>
      </c>
      <c r="AE175" s="18">
        <v>0</v>
      </c>
      <c r="AF175" s="16">
        <v>0</v>
      </c>
      <c r="AG175" s="16" t="s">
        <v>50</v>
      </c>
      <c r="AH175" s="18">
        <v>0</v>
      </c>
      <c r="AI175" s="18">
        <v>0</v>
      </c>
      <c r="AJ175" s="16" t="s">
        <v>50</v>
      </c>
      <c r="AK175" s="18">
        <v>0</v>
      </c>
      <c r="AL175" s="18">
        <v>0</v>
      </c>
      <c r="AM175" s="17" t="s">
        <v>48</v>
      </c>
      <c r="AN175" s="16" t="s">
        <v>48</v>
      </c>
      <c r="AO175" s="17" t="s">
        <v>48</v>
      </c>
      <c r="AP175" s="16" t="s">
        <v>48</v>
      </c>
    </row>
    <row r="176" spans="1:42" s="19" customFormat="1" x14ac:dyDescent="0.25">
      <c r="A176" s="33" t="s">
        <v>351</v>
      </c>
      <c r="B176" s="17" t="s">
        <v>575</v>
      </c>
      <c r="C176" s="16" t="s">
        <v>47</v>
      </c>
      <c r="D176" s="16" t="s">
        <v>112</v>
      </c>
      <c r="E176" s="16" t="s">
        <v>113</v>
      </c>
      <c r="F176" s="16" t="s">
        <v>780</v>
      </c>
      <c r="G176" s="16" t="s">
        <v>49</v>
      </c>
      <c r="H176" s="16" t="s">
        <v>588</v>
      </c>
      <c r="I176" s="18" t="s">
        <v>48</v>
      </c>
      <c r="J176" s="18" t="s">
        <v>48</v>
      </c>
      <c r="K176" s="18" t="s">
        <v>48</v>
      </c>
      <c r="L176" s="18" t="s">
        <v>48</v>
      </c>
      <c r="M176" s="18">
        <v>0</v>
      </c>
      <c r="N176" s="16" t="s">
        <v>48</v>
      </c>
      <c r="O176" s="16" t="s">
        <v>135</v>
      </c>
      <c r="P176" s="16" t="s">
        <v>136</v>
      </c>
      <c r="Q176" s="35">
        <f t="shared" si="2"/>
        <v>54848625.600000001</v>
      </c>
      <c r="R176" s="18">
        <v>0</v>
      </c>
      <c r="S176" s="18">
        <v>34335000</v>
      </c>
      <c r="T176" s="18">
        <v>17684160</v>
      </c>
      <c r="U176" s="16" t="s">
        <v>54</v>
      </c>
      <c r="V176" s="18">
        <v>2829465.6000000001</v>
      </c>
      <c r="W176" s="18">
        <v>0</v>
      </c>
      <c r="X176" s="16" t="s">
        <v>50</v>
      </c>
      <c r="Y176" s="18">
        <v>0</v>
      </c>
      <c r="Z176" s="18">
        <v>0</v>
      </c>
      <c r="AA176" s="16" t="s">
        <v>50</v>
      </c>
      <c r="AB176" s="18">
        <v>0</v>
      </c>
      <c r="AC176" s="18">
        <v>0</v>
      </c>
      <c r="AD176" s="16" t="s">
        <v>50</v>
      </c>
      <c r="AE176" s="18">
        <v>0</v>
      </c>
      <c r="AF176" s="16">
        <v>0</v>
      </c>
      <c r="AG176" s="16" t="s">
        <v>50</v>
      </c>
      <c r="AH176" s="18">
        <v>0</v>
      </c>
      <c r="AI176" s="18">
        <v>0</v>
      </c>
      <c r="AJ176" s="16" t="s">
        <v>50</v>
      </c>
      <c r="AK176" s="18">
        <v>0</v>
      </c>
      <c r="AL176" s="18">
        <v>0</v>
      </c>
      <c r="AM176" s="17" t="s">
        <v>48</v>
      </c>
      <c r="AN176" s="16" t="s">
        <v>48</v>
      </c>
      <c r="AO176" s="17" t="s">
        <v>48</v>
      </c>
      <c r="AP176" s="16" t="s">
        <v>48</v>
      </c>
    </row>
    <row r="177" spans="1:42" s="19" customFormat="1" x14ac:dyDescent="0.25">
      <c r="A177" s="33" t="s">
        <v>353</v>
      </c>
      <c r="B177" s="17" t="s">
        <v>575</v>
      </c>
      <c r="C177" s="16" t="s">
        <v>47</v>
      </c>
      <c r="D177" s="16" t="s">
        <v>112</v>
      </c>
      <c r="E177" s="16" t="s">
        <v>113</v>
      </c>
      <c r="F177" s="16" t="s">
        <v>780</v>
      </c>
      <c r="G177" s="16" t="s">
        <v>49</v>
      </c>
      <c r="H177" s="16" t="s">
        <v>589</v>
      </c>
      <c r="I177" s="18" t="s">
        <v>48</v>
      </c>
      <c r="J177" s="18" t="s">
        <v>48</v>
      </c>
      <c r="K177" s="18" t="s">
        <v>48</v>
      </c>
      <c r="L177" s="18" t="s">
        <v>48</v>
      </c>
      <c r="M177" s="18">
        <v>0</v>
      </c>
      <c r="N177" s="16" t="s">
        <v>48</v>
      </c>
      <c r="O177" s="16" t="s">
        <v>69</v>
      </c>
      <c r="P177" s="16" t="s">
        <v>48</v>
      </c>
      <c r="Q177" s="35">
        <f t="shared" si="2"/>
        <v>247674544.15000001</v>
      </c>
      <c r="R177" s="18">
        <v>0</v>
      </c>
      <c r="S177" s="18">
        <v>137675537.34999999</v>
      </c>
      <c r="T177" s="18">
        <v>0</v>
      </c>
      <c r="U177" s="16" t="s">
        <v>50</v>
      </c>
      <c r="V177" s="18">
        <v>0</v>
      </c>
      <c r="W177" s="18">
        <v>94826730</v>
      </c>
      <c r="X177" s="16" t="s">
        <v>50</v>
      </c>
      <c r="Y177" s="18">
        <v>15172276.800000001</v>
      </c>
      <c r="Z177" s="18">
        <v>0</v>
      </c>
      <c r="AA177" s="16" t="s">
        <v>50</v>
      </c>
      <c r="AB177" s="18">
        <v>0</v>
      </c>
      <c r="AC177" s="18">
        <v>0</v>
      </c>
      <c r="AD177" s="16" t="s">
        <v>50</v>
      </c>
      <c r="AE177" s="18">
        <v>0</v>
      </c>
      <c r="AF177" s="16">
        <v>0</v>
      </c>
      <c r="AG177" s="16" t="s">
        <v>50</v>
      </c>
      <c r="AH177" s="18">
        <v>0</v>
      </c>
      <c r="AI177" s="18">
        <v>0</v>
      </c>
      <c r="AJ177" s="16" t="s">
        <v>50</v>
      </c>
      <c r="AK177" s="18">
        <v>0</v>
      </c>
      <c r="AL177" s="18">
        <v>0</v>
      </c>
      <c r="AM177" s="17" t="s">
        <v>48</v>
      </c>
      <c r="AN177" s="16" t="s">
        <v>48</v>
      </c>
      <c r="AO177" s="17" t="s">
        <v>48</v>
      </c>
      <c r="AP177" s="16" t="s">
        <v>48</v>
      </c>
    </row>
    <row r="178" spans="1:42" s="19" customFormat="1" x14ac:dyDescent="0.25">
      <c r="A178" s="33" t="s">
        <v>354</v>
      </c>
      <c r="B178" s="17" t="s">
        <v>575</v>
      </c>
      <c r="C178" s="16" t="s">
        <v>47</v>
      </c>
      <c r="D178" s="16" t="s">
        <v>112</v>
      </c>
      <c r="E178" s="16" t="s">
        <v>113</v>
      </c>
      <c r="F178" s="16" t="s">
        <v>780</v>
      </c>
      <c r="G178" s="16" t="s">
        <v>49</v>
      </c>
      <c r="H178" s="16" t="s">
        <v>590</v>
      </c>
      <c r="I178" s="18" t="s">
        <v>48</v>
      </c>
      <c r="J178" s="18" t="s">
        <v>48</v>
      </c>
      <c r="K178" s="18" t="s">
        <v>48</v>
      </c>
      <c r="L178" s="18" t="s">
        <v>48</v>
      </c>
      <c r="M178" s="18">
        <v>0</v>
      </c>
      <c r="N178" s="16" t="s">
        <v>48</v>
      </c>
      <c r="O178" s="16" t="s">
        <v>212</v>
      </c>
      <c r="P178" s="16" t="s">
        <v>213</v>
      </c>
      <c r="Q178" s="35">
        <f t="shared" si="2"/>
        <v>38934600</v>
      </c>
      <c r="R178" s="18">
        <v>0</v>
      </c>
      <c r="S178" s="18">
        <v>38934600</v>
      </c>
      <c r="T178" s="18">
        <v>0</v>
      </c>
      <c r="U178" s="16" t="s">
        <v>50</v>
      </c>
      <c r="V178" s="18">
        <v>0</v>
      </c>
      <c r="W178" s="18">
        <v>0</v>
      </c>
      <c r="X178" s="16" t="s">
        <v>50</v>
      </c>
      <c r="Y178" s="18">
        <v>0</v>
      </c>
      <c r="Z178" s="18">
        <v>0</v>
      </c>
      <c r="AA178" s="16" t="s">
        <v>50</v>
      </c>
      <c r="AB178" s="18">
        <v>0</v>
      </c>
      <c r="AC178" s="18">
        <v>0</v>
      </c>
      <c r="AD178" s="16" t="s">
        <v>50</v>
      </c>
      <c r="AE178" s="18">
        <v>0</v>
      </c>
      <c r="AF178" s="16">
        <v>0</v>
      </c>
      <c r="AG178" s="16" t="s">
        <v>50</v>
      </c>
      <c r="AH178" s="18">
        <v>0</v>
      </c>
      <c r="AI178" s="18">
        <v>0</v>
      </c>
      <c r="AJ178" s="16" t="s">
        <v>50</v>
      </c>
      <c r="AK178" s="18">
        <v>0</v>
      </c>
      <c r="AL178" s="18">
        <v>0</v>
      </c>
      <c r="AM178" s="17" t="s">
        <v>48</v>
      </c>
      <c r="AN178" s="16" t="s">
        <v>48</v>
      </c>
      <c r="AO178" s="17" t="s">
        <v>48</v>
      </c>
      <c r="AP178" s="16" t="s">
        <v>48</v>
      </c>
    </row>
    <row r="179" spans="1:42" s="19" customFormat="1" x14ac:dyDescent="0.25">
      <c r="A179" s="33" t="s">
        <v>355</v>
      </c>
      <c r="B179" s="17" t="s">
        <v>575</v>
      </c>
      <c r="C179" s="16" t="s">
        <v>47</v>
      </c>
      <c r="D179" s="16" t="s">
        <v>112</v>
      </c>
      <c r="E179" s="16" t="s">
        <v>113</v>
      </c>
      <c r="F179" s="16" t="s">
        <v>780</v>
      </c>
      <c r="G179" s="16" t="s">
        <v>49</v>
      </c>
      <c r="H179" s="16" t="s">
        <v>591</v>
      </c>
      <c r="I179" s="18" t="s">
        <v>48</v>
      </c>
      <c r="J179" s="18" t="s">
        <v>48</v>
      </c>
      <c r="K179" s="18" t="s">
        <v>48</v>
      </c>
      <c r="L179" s="18" t="s">
        <v>48</v>
      </c>
      <c r="M179" s="18">
        <v>0</v>
      </c>
      <c r="N179" s="16" t="s">
        <v>48</v>
      </c>
      <c r="O179" s="16" t="s">
        <v>69</v>
      </c>
      <c r="P179" s="16" t="s">
        <v>48</v>
      </c>
      <c r="Q179" s="35">
        <f t="shared" si="2"/>
        <v>1928884159.22</v>
      </c>
      <c r="R179" s="18">
        <v>0</v>
      </c>
      <c r="S179" s="18">
        <v>1157956055.9200001</v>
      </c>
      <c r="T179" s="18">
        <v>0</v>
      </c>
      <c r="U179" s="16" t="s">
        <v>50</v>
      </c>
      <c r="V179" s="18">
        <v>0</v>
      </c>
      <c r="W179" s="18">
        <v>664593192.5</v>
      </c>
      <c r="X179" s="16" t="s">
        <v>50</v>
      </c>
      <c r="Y179" s="18">
        <v>106334910.80000003</v>
      </c>
      <c r="Z179" s="18">
        <v>0</v>
      </c>
      <c r="AA179" s="16" t="s">
        <v>50</v>
      </c>
      <c r="AB179" s="18">
        <v>0</v>
      </c>
      <c r="AC179" s="18">
        <v>0</v>
      </c>
      <c r="AD179" s="16" t="s">
        <v>50</v>
      </c>
      <c r="AE179" s="18">
        <v>0</v>
      </c>
      <c r="AF179" s="16">
        <v>0</v>
      </c>
      <c r="AG179" s="16" t="s">
        <v>50</v>
      </c>
      <c r="AH179" s="18">
        <v>0</v>
      </c>
      <c r="AI179" s="18">
        <v>0</v>
      </c>
      <c r="AJ179" s="16" t="s">
        <v>50</v>
      </c>
      <c r="AK179" s="18">
        <v>0</v>
      </c>
      <c r="AL179" s="18">
        <v>0</v>
      </c>
      <c r="AM179" s="17" t="s">
        <v>48</v>
      </c>
      <c r="AN179" s="16" t="s">
        <v>48</v>
      </c>
      <c r="AO179" s="17" t="s">
        <v>48</v>
      </c>
      <c r="AP179" s="16" t="s">
        <v>48</v>
      </c>
    </row>
    <row r="180" spans="1:42" s="19" customFormat="1" x14ac:dyDescent="0.25">
      <c r="A180" s="33" t="s">
        <v>356</v>
      </c>
      <c r="B180" s="17" t="s">
        <v>575</v>
      </c>
      <c r="C180" s="16" t="s">
        <v>47</v>
      </c>
      <c r="D180" s="16" t="s">
        <v>205</v>
      </c>
      <c r="E180" s="16" t="s">
        <v>206</v>
      </c>
      <c r="F180" s="16" t="s">
        <v>824</v>
      </c>
      <c r="G180" s="16" t="s">
        <v>49</v>
      </c>
      <c r="H180" s="16" t="s">
        <v>825</v>
      </c>
      <c r="I180" s="18" t="s">
        <v>48</v>
      </c>
      <c r="J180" s="18" t="s">
        <v>48</v>
      </c>
      <c r="K180" s="18" t="s">
        <v>48</v>
      </c>
      <c r="L180" s="18" t="s">
        <v>48</v>
      </c>
      <c r="M180" s="18">
        <v>0</v>
      </c>
      <c r="N180" s="16" t="s">
        <v>48</v>
      </c>
      <c r="O180" s="16" t="s">
        <v>69</v>
      </c>
      <c r="P180" s="16" t="s">
        <v>48</v>
      </c>
      <c r="Q180" s="35">
        <f t="shared" si="2"/>
        <v>2524370207.3919997</v>
      </c>
      <c r="R180" s="18">
        <v>0</v>
      </c>
      <c r="S180" s="18">
        <v>1689182729.6500001</v>
      </c>
      <c r="T180" s="18">
        <v>53612581.950000003</v>
      </c>
      <c r="U180" s="16" t="s">
        <v>54</v>
      </c>
      <c r="V180" s="18">
        <f>+T180*0.16</f>
        <v>8578013.1119999997</v>
      </c>
      <c r="W180" s="18">
        <v>666376623</v>
      </c>
      <c r="X180" s="16" t="s">
        <v>54</v>
      </c>
      <c r="Y180" s="18">
        <f>+W180*0.16</f>
        <v>106620259.68000001</v>
      </c>
      <c r="Z180" s="18">
        <v>0</v>
      </c>
      <c r="AA180" s="16" t="s">
        <v>50</v>
      </c>
      <c r="AB180" s="18">
        <v>0</v>
      </c>
      <c r="AC180" s="18">
        <v>0</v>
      </c>
      <c r="AD180" s="16" t="s">
        <v>50</v>
      </c>
      <c r="AE180" s="18">
        <v>0</v>
      </c>
      <c r="AF180" s="16">
        <v>0</v>
      </c>
      <c r="AG180" s="16" t="s">
        <v>50</v>
      </c>
      <c r="AH180" s="18">
        <v>0</v>
      </c>
      <c r="AI180" s="18">
        <v>0</v>
      </c>
      <c r="AJ180" s="16" t="s">
        <v>50</v>
      </c>
      <c r="AK180" s="18">
        <v>0</v>
      </c>
      <c r="AL180" s="18">
        <v>0</v>
      </c>
      <c r="AM180" s="17" t="s">
        <v>48</v>
      </c>
      <c r="AN180" s="16" t="s">
        <v>48</v>
      </c>
      <c r="AO180" s="17" t="s">
        <v>48</v>
      </c>
      <c r="AP180" s="16" t="s">
        <v>48</v>
      </c>
    </row>
    <row r="181" spans="1:42" s="19" customFormat="1" x14ac:dyDescent="0.25">
      <c r="A181" s="33" t="s">
        <v>357</v>
      </c>
      <c r="B181" s="29">
        <v>44387</v>
      </c>
      <c r="C181" s="13" t="s">
        <v>47</v>
      </c>
      <c r="D181" s="13" t="s">
        <v>116</v>
      </c>
      <c r="E181" s="13" t="s">
        <v>843</v>
      </c>
      <c r="F181" s="30" t="s">
        <v>864</v>
      </c>
      <c r="G181" s="30" t="s">
        <v>49</v>
      </c>
      <c r="H181" s="33" t="s">
        <v>865</v>
      </c>
      <c r="I181" s="32"/>
      <c r="J181" s="32"/>
      <c r="K181" s="32"/>
      <c r="L181" s="32"/>
      <c r="M181" s="32">
        <v>0</v>
      </c>
      <c r="N181" s="30"/>
      <c r="O181" s="30" t="s">
        <v>69</v>
      </c>
      <c r="P181" s="30"/>
      <c r="Q181" s="35">
        <f t="shared" si="2"/>
        <v>1935744616.9200001</v>
      </c>
      <c r="R181" s="32">
        <v>0</v>
      </c>
      <c r="S181" s="15">
        <f>1786442492.52-16873200</f>
        <v>1769569292.52</v>
      </c>
      <c r="T181" s="15">
        <v>0</v>
      </c>
      <c r="U181" s="13" t="s">
        <v>50</v>
      </c>
      <c r="V181" s="15">
        <v>0</v>
      </c>
      <c r="W181" s="15">
        <f>149032680-5778090</f>
        <v>143254590</v>
      </c>
      <c r="X181" s="13" t="s">
        <v>54</v>
      </c>
      <c r="Y181" s="15">
        <f>+W181*0.16</f>
        <v>22920734.400000002</v>
      </c>
      <c r="Z181" s="15"/>
      <c r="AA181" s="13"/>
      <c r="AB181" s="15"/>
      <c r="AC181" s="15"/>
      <c r="AD181" s="13"/>
      <c r="AE181" s="15"/>
      <c r="AF181" s="13"/>
      <c r="AG181" s="13"/>
      <c r="AH181" s="15"/>
      <c r="AI181" s="15"/>
      <c r="AJ181" s="13"/>
      <c r="AK181" s="15"/>
      <c r="AL181" s="15"/>
      <c r="AM181" s="14"/>
      <c r="AN181" s="13"/>
      <c r="AO181" s="14"/>
      <c r="AP181" s="13"/>
    </row>
    <row r="182" spans="1:42" s="19" customFormat="1" x14ac:dyDescent="0.25">
      <c r="A182" s="33" t="s">
        <v>358</v>
      </c>
      <c r="B182" s="34" t="s">
        <v>575</v>
      </c>
      <c r="C182" s="33" t="s">
        <v>47</v>
      </c>
      <c r="D182" s="33" t="s">
        <v>118</v>
      </c>
      <c r="E182" s="33" t="s">
        <v>119</v>
      </c>
      <c r="F182" s="16" t="s">
        <v>883</v>
      </c>
      <c r="G182" s="16" t="s">
        <v>49</v>
      </c>
      <c r="H182" s="16" t="s">
        <v>592</v>
      </c>
      <c r="I182" s="18" t="s">
        <v>48</v>
      </c>
      <c r="J182" s="18" t="s">
        <v>48</v>
      </c>
      <c r="K182" s="18" t="s">
        <v>48</v>
      </c>
      <c r="L182" s="18" t="s">
        <v>48</v>
      </c>
      <c r="M182" s="18">
        <v>0</v>
      </c>
      <c r="N182" s="16" t="s">
        <v>48</v>
      </c>
      <c r="O182" s="16" t="s">
        <v>69</v>
      </c>
      <c r="P182" s="16" t="s">
        <v>48</v>
      </c>
      <c r="Q182" s="35">
        <f t="shared" si="2"/>
        <v>1960640366.1999998</v>
      </c>
      <c r="R182" s="18">
        <v>0</v>
      </c>
      <c r="S182" s="35">
        <v>1147070657.6799998</v>
      </c>
      <c r="T182" s="35">
        <v>0</v>
      </c>
      <c r="U182" s="33" t="s">
        <v>50</v>
      </c>
      <c r="V182" s="35">
        <v>0</v>
      </c>
      <c r="W182" s="35">
        <v>701353197</v>
      </c>
      <c r="X182" s="33" t="s">
        <v>54</v>
      </c>
      <c r="Y182" s="35">
        <v>112216511.52000007</v>
      </c>
      <c r="Z182" s="35">
        <v>0</v>
      </c>
      <c r="AA182" s="33" t="s">
        <v>50</v>
      </c>
      <c r="AB182" s="35">
        <v>0</v>
      </c>
      <c r="AC182" s="35">
        <v>0</v>
      </c>
      <c r="AD182" s="33" t="s">
        <v>50</v>
      </c>
      <c r="AE182" s="35">
        <v>0</v>
      </c>
      <c r="AF182" s="33">
        <v>0</v>
      </c>
      <c r="AG182" s="33" t="s">
        <v>50</v>
      </c>
      <c r="AH182" s="35">
        <v>0</v>
      </c>
      <c r="AI182" s="35">
        <v>0</v>
      </c>
      <c r="AJ182" s="33" t="s">
        <v>50</v>
      </c>
      <c r="AK182" s="35">
        <v>0</v>
      </c>
      <c r="AL182" s="35">
        <v>0</v>
      </c>
      <c r="AM182" s="34" t="s">
        <v>48</v>
      </c>
      <c r="AN182" s="33" t="s">
        <v>48</v>
      </c>
      <c r="AO182" s="34" t="s">
        <v>48</v>
      </c>
      <c r="AP182" s="33" t="s">
        <v>48</v>
      </c>
    </row>
    <row r="183" spans="1:42" s="19" customFormat="1" x14ac:dyDescent="0.25">
      <c r="A183" s="33" t="s">
        <v>359</v>
      </c>
      <c r="B183" s="34" t="s">
        <v>575</v>
      </c>
      <c r="C183" s="33" t="s">
        <v>47</v>
      </c>
      <c r="D183" s="33" t="s">
        <v>118</v>
      </c>
      <c r="E183" s="33" t="s">
        <v>119</v>
      </c>
      <c r="F183" s="16" t="s">
        <v>883</v>
      </c>
      <c r="G183" s="16" t="s">
        <v>95</v>
      </c>
      <c r="H183" s="16" t="s">
        <v>48</v>
      </c>
      <c r="I183" s="18" t="s">
        <v>593</v>
      </c>
      <c r="J183" s="18" t="s">
        <v>48</v>
      </c>
      <c r="K183" s="18" t="s">
        <v>594</v>
      </c>
      <c r="L183" s="18" t="s">
        <v>575</v>
      </c>
      <c r="M183" s="18">
        <v>24394069.210000001</v>
      </c>
      <c r="N183" s="16" t="s">
        <v>98</v>
      </c>
      <c r="O183" s="16" t="s">
        <v>595</v>
      </c>
      <c r="P183" s="16" t="s">
        <v>596</v>
      </c>
      <c r="Q183" s="35">
        <f t="shared" si="2"/>
        <v>-24394069.210000001</v>
      </c>
      <c r="R183" s="18">
        <v>0</v>
      </c>
      <c r="S183" s="35">
        <v>-1.0000001639127731E-2</v>
      </c>
      <c r="T183" s="35">
        <v>0</v>
      </c>
      <c r="U183" s="33" t="s">
        <v>50</v>
      </c>
      <c r="V183" s="35">
        <v>0</v>
      </c>
      <c r="W183" s="35">
        <v>-21029370</v>
      </c>
      <c r="X183" s="33" t="s">
        <v>54</v>
      </c>
      <c r="Y183" s="35">
        <v>-3364699.2</v>
      </c>
      <c r="Z183" s="35">
        <v>0</v>
      </c>
      <c r="AA183" s="33" t="s">
        <v>50</v>
      </c>
      <c r="AB183" s="35">
        <v>0</v>
      </c>
      <c r="AC183" s="35">
        <v>0</v>
      </c>
      <c r="AD183" s="33" t="s">
        <v>50</v>
      </c>
      <c r="AE183" s="35">
        <v>0</v>
      </c>
      <c r="AF183" s="33">
        <v>0</v>
      </c>
      <c r="AG183" s="33" t="s">
        <v>50</v>
      </c>
      <c r="AH183" s="35">
        <v>0</v>
      </c>
      <c r="AI183" s="35">
        <v>0</v>
      </c>
      <c r="AJ183" s="33" t="s">
        <v>50</v>
      </c>
      <c r="AK183" s="35">
        <v>0</v>
      </c>
      <c r="AL183" s="35">
        <v>0</v>
      </c>
      <c r="AM183" s="34" t="s">
        <v>48</v>
      </c>
      <c r="AN183" s="33" t="s">
        <v>48</v>
      </c>
      <c r="AO183" s="34" t="s">
        <v>48</v>
      </c>
      <c r="AP183" s="33" t="s">
        <v>48</v>
      </c>
    </row>
    <row r="184" spans="1:42" s="19" customFormat="1" x14ac:dyDescent="0.25">
      <c r="A184" s="33" t="s">
        <v>360</v>
      </c>
      <c r="B184" s="31" t="s">
        <v>575</v>
      </c>
      <c r="C184" s="30" t="s">
        <v>47</v>
      </c>
      <c r="D184" s="30" t="s">
        <v>156</v>
      </c>
      <c r="E184" s="30" t="s">
        <v>157</v>
      </c>
      <c r="F184" s="30" t="s">
        <v>907</v>
      </c>
      <c r="G184" s="30" t="s">
        <v>49</v>
      </c>
      <c r="H184" s="30" t="s">
        <v>908</v>
      </c>
      <c r="I184" s="32" t="s">
        <v>48</v>
      </c>
      <c r="J184" s="32" t="s">
        <v>48</v>
      </c>
      <c r="K184" s="32" t="s">
        <v>48</v>
      </c>
      <c r="L184" s="32" t="s">
        <v>48</v>
      </c>
      <c r="M184" s="32">
        <v>0</v>
      </c>
      <c r="N184" s="30" t="s">
        <v>48</v>
      </c>
      <c r="O184" s="30" t="s">
        <v>69</v>
      </c>
      <c r="P184" s="30" t="s">
        <v>48</v>
      </c>
      <c r="Q184" s="35">
        <f t="shared" si="2"/>
        <v>1923567379.0079997</v>
      </c>
      <c r="R184" s="32">
        <v>0</v>
      </c>
      <c r="S184" s="32">
        <v>1305652292.0399997</v>
      </c>
      <c r="T184" s="32">
        <v>0</v>
      </c>
      <c r="U184" s="30" t="s">
        <v>50</v>
      </c>
      <c r="V184" s="32">
        <v>0</v>
      </c>
      <c r="W184" s="32">
        <v>532685419.80000001</v>
      </c>
      <c r="X184" s="30" t="s">
        <v>54</v>
      </c>
      <c r="Y184" s="32">
        <v>85229667.167999998</v>
      </c>
      <c r="Z184" s="32">
        <v>0</v>
      </c>
      <c r="AA184" s="30" t="s">
        <v>50</v>
      </c>
      <c r="AB184" s="32">
        <v>0</v>
      </c>
      <c r="AC184" s="32">
        <v>0</v>
      </c>
      <c r="AD184" s="30" t="s">
        <v>50</v>
      </c>
      <c r="AE184" s="32">
        <v>0</v>
      </c>
      <c r="AF184" s="30">
        <v>0</v>
      </c>
      <c r="AG184" s="30" t="s">
        <v>50</v>
      </c>
      <c r="AH184" s="32">
        <v>0</v>
      </c>
      <c r="AI184" s="32">
        <v>0</v>
      </c>
      <c r="AJ184" s="30" t="s">
        <v>50</v>
      </c>
      <c r="AK184" s="32">
        <v>0</v>
      </c>
      <c r="AL184" s="32">
        <v>0</v>
      </c>
      <c r="AM184" s="31" t="s">
        <v>48</v>
      </c>
      <c r="AN184" s="30" t="s">
        <v>48</v>
      </c>
      <c r="AO184" s="31" t="s">
        <v>48</v>
      </c>
      <c r="AP184" s="30" t="s">
        <v>48</v>
      </c>
    </row>
    <row r="185" spans="1:42" s="19" customFormat="1" x14ac:dyDescent="0.25">
      <c r="A185" s="33" t="s">
        <v>361</v>
      </c>
      <c r="B185" s="34" t="s">
        <v>597</v>
      </c>
      <c r="C185" s="33" t="s">
        <v>47</v>
      </c>
      <c r="D185" s="33" t="s">
        <v>66</v>
      </c>
      <c r="E185" s="33" t="s">
        <v>67</v>
      </c>
      <c r="F185" s="16" t="s">
        <v>768</v>
      </c>
      <c r="G185" s="16" t="s">
        <v>49</v>
      </c>
      <c r="H185" s="16" t="s">
        <v>598</v>
      </c>
      <c r="I185" s="18" t="s">
        <v>48</v>
      </c>
      <c r="J185" s="18" t="s">
        <v>48</v>
      </c>
      <c r="K185" s="18" t="s">
        <v>48</v>
      </c>
      <c r="L185" s="18" t="s">
        <v>48</v>
      </c>
      <c r="M185" s="18">
        <v>0</v>
      </c>
      <c r="N185" s="16" t="s">
        <v>48</v>
      </c>
      <c r="O185" s="16" t="s">
        <v>69</v>
      </c>
      <c r="P185" s="16" t="s">
        <v>48</v>
      </c>
      <c r="Q185" s="35">
        <f t="shared" si="2"/>
        <v>1970020997.0379999</v>
      </c>
      <c r="R185" s="18">
        <v>0</v>
      </c>
      <c r="S185" s="35">
        <v>1308192792.3099999</v>
      </c>
      <c r="T185" s="35">
        <v>0</v>
      </c>
      <c r="U185" s="33" t="s">
        <v>50</v>
      </c>
      <c r="V185" s="35">
        <v>0</v>
      </c>
      <c r="W185" s="35">
        <v>570541555.79999995</v>
      </c>
      <c r="X185" s="33" t="s">
        <v>54</v>
      </c>
      <c r="Y185" s="35">
        <v>91286648.928000033</v>
      </c>
      <c r="Z185" s="35">
        <v>0</v>
      </c>
      <c r="AA185" s="33" t="s">
        <v>50</v>
      </c>
      <c r="AB185" s="35">
        <v>0</v>
      </c>
      <c r="AC185" s="35">
        <v>0</v>
      </c>
      <c r="AD185" s="33" t="s">
        <v>50</v>
      </c>
      <c r="AE185" s="35">
        <v>0</v>
      </c>
      <c r="AF185" s="33">
        <v>0</v>
      </c>
      <c r="AG185" s="33" t="s">
        <v>50</v>
      </c>
      <c r="AH185" s="35">
        <v>0</v>
      </c>
      <c r="AI185" s="35">
        <v>0</v>
      </c>
      <c r="AJ185" s="33" t="s">
        <v>50</v>
      </c>
      <c r="AK185" s="35">
        <v>0</v>
      </c>
      <c r="AL185" s="35">
        <v>0</v>
      </c>
      <c r="AM185" s="34" t="s">
        <v>48</v>
      </c>
      <c r="AN185" s="33" t="s">
        <v>48</v>
      </c>
      <c r="AO185" s="34" t="s">
        <v>48</v>
      </c>
      <c r="AP185" s="33" t="s">
        <v>48</v>
      </c>
    </row>
    <row r="186" spans="1:42" x14ac:dyDescent="0.25">
      <c r="A186" s="33" t="s">
        <v>362</v>
      </c>
      <c r="B186" s="34" t="s">
        <v>597</v>
      </c>
      <c r="C186" s="33" t="s">
        <v>47</v>
      </c>
      <c r="D186" s="33" t="s">
        <v>66</v>
      </c>
      <c r="E186" s="33" t="s">
        <v>67</v>
      </c>
      <c r="F186" s="33" t="s">
        <v>768</v>
      </c>
      <c r="G186" s="33" t="s">
        <v>95</v>
      </c>
      <c r="H186" s="33" t="s">
        <v>48</v>
      </c>
      <c r="I186" s="35" t="s">
        <v>599</v>
      </c>
      <c r="J186" s="35" t="s">
        <v>48</v>
      </c>
      <c r="K186" s="35" t="s">
        <v>600</v>
      </c>
      <c r="L186" s="35" t="s">
        <v>575</v>
      </c>
      <c r="M186" s="35">
        <v>14719218.800000001</v>
      </c>
      <c r="N186" s="33" t="s">
        <v>98</v>
      </c>
      <c r="O186" s="33" t="s">
        <v>601</v>
      </c>
      <c r="P186" s="33" t="s">
        <v>602</v>
      </c>
      <c r="Q186" s="35">
        <f t="shared" si="2"/>
        <v>-1046400</v>
      </c>
      <c r="R186" s="35">
        <v>0</v>
      </c>
      <c r="S186" s="35">
        <v>-1046400</v>
      </c>
      <c r="T186" s="35">
        <v>0</v>
      </c>
      <c r="U186" s="33" t="s">
        <v>50</v>
      </c>
      <c r="V186" s="35">
        <v>0</v>
      </c>
      <c r="W186" s="35">
        <v>0</v>
      </c>
      <c r="X186" s="33" t="s">
        <v>50</v>
      </c>
      <c r="Y186" s="35">
        <v>0</v>
      </c>
      <c r="Z186" s="35">
        <v>0</v>
      </c>
      <c r="AA186" s="33" t="s">
        <v>50</v>
      </c>
      <c r="AB186" s="35">
        <v>0</v>
      </c>
      <c r="AC186" s="35">
        <v>0</v>
      </c>
      <c r="AD186" s="33" t="s">
        <v>50</v>
      </c>
      <c r="AE186" s="35">
        <v>0</v>
      </c>
      <c r="AF186" s="33">
        <v>0</v>
      </c>
      <c r="AG186" s="33" t="s">
        <v>50</v>
      </c>
      <c r="AH186" s="35">
        <v>0</v>
      </c>
      <c r="AI186" s="35">
        <v>0</v>
      </c>
      <c r="AJ186" s="33" t="s">
        <v>50</v>
      </c>
      <c r="AK186" s="35">
        <v>0</v>
      </c>
      <c r="AL186" s="35">
        <v>0</v>
      </c>
      <c r="AM186" s="34" t="s">
        <v>48</v>
      </c>
      <c r="AN186" s="33" t="s">
        <v>48</v>
      </c>
      <c r="AO186" s="34" t="s">
        <v>48</v>
      </c>
      <c r="AP186" s="33" t="s">
        <v>48</v>
      </c>
    </row>
    <row r="187" spans="1:42" s="21" customFormat="1" x14ac:dyDescent="0.25">
      <c r="A187" s="33" t="s">
        <v>363</v>
      </c>
      <c r="B187" s="26" t="s">
        <v>597</v>
      </c>
      <c r="C187" s="25" t="s">
        <v>47</v>
      </c>
      <c r="D187" s="25" t="s">
        <v>83</v>
      </c>
      <c r="E187" s="25" t="s">
        <v>84</v>
      </c>
      <c r="F187" s="25" t="s">
        <v>783</v>
      </c>
      <c r="G187" s="25" t="s">
        <v>49</v>
      </c>
      <c r="H187" s="25" t="s">
        <v>603</v>
      </c>
      <c r="I187" s="27" t="s">
        <v>48</v>
      </c>
      <c r="J187" s="27" t="s">
        <v>48</v>
      </c>
      <c r="K187" s="27" t="s">
        <v>48</v>
      </c>
      <c r="L187" s="27" t="s">
        <v>48</v>
      </c>
      <c r="M187" s="27">
        <v>0</v>
      </c>
      <c r="N187" s="25" t="s">
        <v>48</v>
      </c>
      <c r="O187" s="25" t="s">
        <v>69</v>
      </c>
      <c r="P187" s="25" t="s">
        <v>48</v>
      </c>
      <c r="Q187" s="35">
        <f t="shared" si="2"/>
        <v>454073082.60600001</v>
      </c>
      <c r="R187" s="27">
        <v>0</v>
      </c>
      <c r="S187" s="27">
        <v>341310426.14999998</v>
      </c>
      <c r="T187" s="27">
        <v>0</v>
      </c>
      <c r="U187" s="25" t="s">
        <v>50</v>
      </c>
      <c r="V187" s="27">
        <v>0</v>
      </c>
      <c r="W187" s="27">
        <v>97209186.599999994</v>
      </c>
      <c r="X187" s="25" t="s">
        <v>50</v>
      </c>
      <c r="Y187" s="27">
        <v>15553469.856000001</v>
      </c>
      <c r="Z187" s="27">
        <v>0</v>
      </c>
      <c r="AA187" s="25" t="s">
        <v>50</v>
      </c>
      <c r="AB187" s="27">
        <v>0</v>
      </c>
      <c r="AC187" s="27">
        <v>0</v>
      </c>
      <c r="AD187" s="25" t="s">
        <v>50</v>
      </c>
      <c r="AE187" s="27">
        <v>0</v>
      </c>
      <c r="AF187" s="25">
        <v>0</v>
      </c>
      <c r="AG187" s="25" t="s">
        <v>50</v>
      </c>
      <c r="AH187" s="27">
        <v>0</v>
      </c>
      <c r="AI187" s="27">
        <v>0</v>
      </c>
      <c r="AJ187" s="25" t="s">
        <v>50</v>
      </c>
      <c r="AK187" s="27">
        <v>0</v>
      </c>
      <c r="AL187" s="27">
        <v>0</v>
      </c>
      <c r="AM187" s="26" t="s">
        <v>48</v>
      </c>
      <c r="AN187" s="25" t="s">
        <v>48</v>
      </c>
      <c r="AO187" s="26" t="s">
        <v>48</v>
      </c>
      <c r="AP187" s="25" t="s">
        <v>48</v>
      </c>
    </row>
    <row r="188" spans="1:42" s="21" customFormat="1" x14ac:dyDescent="0.25">
      <c r="A188" s="33" t="s">
        <v>364</v>
      </c>
      <c r="B188" s="26" t="s">
        <v>597</v>
      </c>
      <c r="C188" s="25" t="s">
        <v>47</v>
      </c>
      <c r="D188" s="25" t="s">
        <v>83</v>
      </c>
      <c r="E188" s="25" t="s">
        <v>84</v>
      </c>
      <c r="F188" s="25" t="s">
        <v>783</v>
      </c>
      <c r="G188" s="25" t="s">
        <v>49</v>
      </c>
      <c r="H188" s="25" t="s">
        <v>604</v>
      </c>
      <c r="I188" s="27" t="s">
        <v>48</v>
      </c>
      <c r="J188" s="27" t="s">
        <v>48</v>
      </c>
      <c r="K188" s="27" t="s">
        <v>48</v>
      </c>
      <c r="L188" s="27" t="s">
        <v>48</v>
      </c>
      <c r="M188" s="27">
        <v>0</v>
      </c>
      <c r="N188" s="25" t="s">
        <v>48</v>
      </c>
      <c r="O188" s="25" t="s">
        <v>605</v>
      </c>
      <c r="P188" s="25" t="s">
        <v>606</v>
      </c>
      <c r="Q188" s="35">
        <f t="shared" si="2"/>
        <v>1814850</v>
      </c>
      <c r="R188" s="27">
        <v>0</v>
      </c>
      <c r="S188" s="27">
        <v>1814850</v>
      </c>
      <c r="T188" s="27">
        <v>0</v>
      </c>
      <c r="U188" s="25" t="s">
        <v>50</v>
      </c>
      <c r="V188" s="27">
        <v>0</v>
      </c>
      <c r="W188" s="27">
        <v>0</v>
      </c>
      <c r="X188" s="25" t="s">
        <v>50</v>
      </c>
      <c r="Y188" s="27">
        <v>0</v>
      </c>
      <c r="Z188" s="27">
        <v>0</v>
      </c>
      <c r="AA188" s="25" t="s">
        <v>50</v>
      </c>
      <c r="AB188" s="27">
        <v>0</v>
      </c>
      <c r="AC188" s="27">
        <v>0</v>
      </c>
      <c r="AD188" s="25" t="s">
        <v>50</v>
      </c>
      <c r="AE188" s="27">
        <v>0</v>
      </c>
      <c r="AF188" s="25">
        <v>0</v>
      </c>
      <c r="AG188" s="25" t="s">
        <v>50</v>
      </c>
      <c r="AH188" s="27">
        <v>0</v>
      </c>
      <c r="AI188" s="27">
        <v>0</v>
      </c>
      <c r="AJ188" s="25" t="s">
        <v>50</v>
      </c>
      <c r="AK188" s="27">
        <v>0</v>
      </c>
      <c r="AL188" s="27">
        <v>0</v>
      </c>
      <c r="AM188" s="26" t="s">
        <v>48</v>
      </c>
      <c r="AN188" s="25" t="s">
        <v>48</v>
      </c>
      <c r="AO188" s="26" t="s">
        <v>48</v>
      </c>
      <c r="AP188" s="25" t="s">
        <v>48</v>
      </c>
    </row>
    <row r="189" spans="1:42" x14ac:dyDescent="0.25">
      <c r="A189" s="33" t="s">
        <v>365</v>
      </c>
      <c r="B189" s="34" t="s">
        <v>597</v>
      </c>
      <c r="C189" s="33" t="s">
        <v>47</v>
      </c>
      <c r="D189" s="33" t="s">
        <v>83</v>
      </c>
      <c r="E189" s="33" t="s">
        <v>84</v>
      </c>
      <c r="F189" s="33" t="s">
        <v>783</v>
      </c>
      <c r="G189" s="33" t="s">
        <v>49</v>
      </c>
      <c r="H189" s="33" t="s">
        <v>607</v>
      </c>
      <c r="I189" s="35" t="s">
        <v>48</v>
      </c>
      <c r="J189" s="35" t="s">
        <v>48</v>
      </c>
      <c r="K189" s="35" t="s">
        <v>48</v>
      </c>
      <c r="L189" s="35" t="s">
        <v>48</v>
      </c>
      <c r="M189" s="35">
        <v>0</v>
      </c>
      <c r="N189" s="33" t="s">
        <v>48</v>
      </c>
      <c r="O189" s="33" t="s">
        <v>69</v>
      </c>
      <c r="P189" s="33" t="s">
        <v>48</v>
      </c>
      <c r="Q189" s="35">
        <f t="shared" si="2"/>
        <v>1682724020.4419997</v>
      </c>
      <c r="R189" s="35">
        <v>0</v>
      </c>
      <c r="S189" s="35">
        <v>1133423771.1099997</v>
      </c>
      <c r="T189" s="35">
        <v>0</v>
      </c>
      <c r="U189" s="33" t="s">
        <v>50</v>
      </c>
      <c r="V189" s="35">
        <v>0</v>
      </c>
      <c r="W189" s="35">
        <v>473534697.69999999</v>
      </c>
      <c r="X189" s="33" t="s">
        <v>50</v>
      </c>
      <c r="Y189" s="35">
        <v>75765551.632000014</v>
      </c>
      <c r="Z189" s="35">
        <v>0</v>
      </c>
      <c r="AA189" s="33" t="s">
        <v>50</v>
      </c>
      <c r="AB189" s="35">
        <v>0</v>
      </c>
      <c r="AC189" s="35">
        <v>0</v>
      </c>
      <c r="AD189" s="33" t="s">
        <v>50</v>
      </c>
      <c r="AE189" s="35">
        <v>0</v>
      </c>
      <c r="AF189" s="33">
        <v>0</v>
      </c>
      <c r="AG189" s="33" t="s">
        <v>50</v>
      </c>
      <c r="AH189" s="35">
        <v>0</v>
      </c>
      <c r="AI189" s="35">
        <v>0</v>
      </c>
      <c r="AJ189" s="33" t="s">
        <v>50</v>
      </c>
      <c r="AK189" s="35">
        <v>0</v>
      </c>
      <c r="AL189" s="35">
        <v>0</v>
      </c>
      <c r="AM189" s="34" t="s">
        <v>48</v>
      </c>
      <c r="AN189" s="33" t="s">
        <v>48</v>
      </c>
      <c r="AO189" s="34" t="s">
        <v>48</v>
      </c>
      <c r="AP189" s="33" t="s">
        <v>48</v>
      </c>
    </row>
    <row r="190" spans="1:42" s="19" customFormat="1" x14ac:dyDescent="0.25">
      <c r="A190" s="33" t="s">
        <v>366</v>
      </c>
      <c r="B190" s="17" t="s">
        <v>597</v>
      </c>
      <c r="C190" s="16" t="s">
        <v>47</v>
      </c>
      <c r="D190" s="16" t="s">
        <v>102</v>
      </c>
      <c r="E190" s="16" t="s">
        <v>103</v>
      </c>
      <c r="F190" s="16" t="s">
        <v>797</v>
      </c>
      <c r="G190" s="16" t="s">
        <v>49</v>
      </c>
      <c r="H190" s="16" t="s">
        <v>608</v>
      </c>
      <c r="I190" s="18" t="s">
        <v>48</v>
      </c>
      <c r="J190" s="18" t="s">
        <v>48</v>
      </c>
      <c r="K190" s="18" t="s">
        <v>48</v>
      </c>
      <c r="L190" s="18" t="s">
        <v>48</v>
      </c>
      <c r="M190" s="18">
        <v>0</v>
      </c>
      <c r="N190" s="16" t="s">
        <v>48</v>
      </c>
      <c r="O190" s="16" t="s">
        <v>69</v>
      </c>
      <c r="P190" s="16" t="s">
        <v>48</v>
      </c>
      <c r="Q190" s="35">
        <f t="shared" si="2"/>
        <v>2610946659.1939998</v>
      </c>
      <c r="R190" s="18">
        <v>0</v>
      </c>
      <c r="S190" s="18">
        <v>1831235262.4999995</v>
      </c>
      <c r="T190" s="18">
        <v>0</v>
      </c>
      <c r="U190" s="16" t="s">
        <v>50</v>
      </c>
      <c r="V190" s="18">
        <v>0</v>
      </c>
      <c r="W190" s="18">
        <v>672164997.14999998</v>
      </c>
      <c r="X190" s="16" t="s">
        <v>54</v>
      </c>
      <c r="Y190" s="18">
        <v>107546399.54399998</v>
      </c>
      <c r="Z190" s="18">
        <v>0</v>
      </c>
      <c r="AA190" s="16" t="s">
        <v>50</v>
      </c>
      <c r="AB190" s="18">
        <v>0</v>
      </c>
      <c r="AC190" s="18">
        <v>0</v>
      </c>
      <c r="AD190" s="16" t="s">
        <v>50</v>
      </c>
      <c r="AE190" s="18">
        <v>0</v>
      </c>
      <c r="AF190" s="16">
        <v>0</v>
      </c>
      <c r="AG190" s="16" t="s">
        <v>50</v>
      </c>
      <c r="AH190" s="18">
        <v>0</v>
      </c>
      <c r="AI190" s="18">
        <v>0</v>
      </c>
      <c r="AJ190" s="16" t="s">
        <v>50</v>
      </c>
      <c r="AK190" s="18">
        <v>0</v>
      </c>
      <c r="AL190" s="18">
        <v>0</v>
      </c>
      <c r="AM190" s="17" t="s">
        <v>48</v>
      </c>
      <c r="AN190" s="16" t="s">
        <v>48</v>
      </c>
      <c r="AO190" s="17" t="s">
        <v>48</v>
      </c>
      <c r="AP190" s="16" t="s">
        <v>48</v>
      </c>
    </row>
    <row r="191" spans="1:42" s="19" customFormat="1" x14ac:dyDescent="0.25">
      <c r="A191" s="33" t="s">
        <v>367</v>
      </c>
      <c r="B191" s="17" t="s">
        <v>597</v>
      </c>
      <c r="C191" s="16" t="s">
        <v>47</v>
      </c>
      <c r="D191" s="16" t="s">
        <v>112</v>
      </c>
      <c r="E191" s="16" t="s">
        <v>113</v>
      </c>
      <c r="F191" s="16" t="s">
        <v>781</v>
      </c>
      <c r="G191" s="16" t="s">
        <v>49</v>
      </c>
      <c r="H191" s="16" t="s">
        <v>609</v>
      </c>
      <c r="I191" s="18" t="s">
        <v>48</v>
      </c>
      <c r="J191" s="18" t="s">
        <v>48</v>
      </c>
      <c r="K191" s="18" t="s">
        <v>48</v>
      </c>
      <c r="L191" s="18" t="s">
        <v>48</v>
      </c>
      <c r="M191" s="18">
        <v>0</v>
      </c>
      <c r="N191" s="16" t="s">
        <v>48</v>
      </c>
      <c r="O191" s="16" t="s">
        <v>69</v>
      </c>
      <c r="P191" s="16" t="s">
        <v>48</v>
      </c>
      <c r="Q191" s="35">
        <f t="shared" si="2"/>
        <v>2379574110.4640007</v>
      </c>
      <c r="R191" s="18">
        <v>0</v>
      </c>
      <c r="S191" s="18">
        <v>1504354205.1200004</v>
      </c>
      <c r="T191" s="18">
        <v>0</v>
      </c>
      <c r="U191" s="16" t="s">
        <v>50</v>
      </c>
      <c r="V191" s="18">
        <v>0</v>
      </c>
      <c r="W191" s="18">
        <v>754499918.4000001</v>
      </c>
      <c r="X191" s="16" t="s">
        <v>54</v>
      </c>
      <c r="Y191" s="18">
        <v>120719986.94400002</v>
      </c>
      <c r="Z191" s="18">
        <v>0</v>
      </c>
      <c r="AA191" s="16" t="s">
        <v>50</v>
      </c>
      <c r="AB191" s="18">
        <v>0</v>
      </c>
      <c r="AC191" s="18">
        <v>0</v>
      </c>
      <c r="AD191" s="16" t="s">
        <v>50</v>
      </c>
      <c r="AE191" s="18">
        <v>0</v>
      </c>
      <c r="AF191" s="16">
        <v>0</v>
      </c>
      <c r="AG191" s="16" t="s">
        <v>50</v>
      </c>
      <c r="AH191" s="18">
        <v>0</v>
      </c>
      <c r="AI191" s="18">
        <v>0</v>
      </c>
      <c r="AJ191" s="16" t="s">
        <v>50</v>
      </c>
      <c r="AK191" s="18">
        <v>0</v>
      </c>
      <c r="AL191" s="18">
        <v>0</v>
      </c>
      <c r="AM191" s="17" t="s">
        <v>48</v>
      </c>
      <c r="AN191" s="16" t="s">
        <v>48</v>
      </c>
      <c r="AO191" s="17" t="s">
        <v>48</v>
      </c>
      <c r="AP191" s="16" t="s">
        <v>48</v>
      </c>
    </row>
    <row r="192" spans="1:42" s="19" customFormat="1" x14ac:dyDescent="0.25">
      <c r="A192" s="33" t="s">
        <v>368</v>
      </c>
      <c r="B192" s="17" t="s">
        <v>597</v>
      </c>
      <c r="C192" s="16" t="s">
        <v>47</v>
      </c>
      <c r="D192" s="16" t="s">
        <v>112</v>
      </c>
      <c r="E192" s="16" t="s">
        <v>113</v>
      </c>
      <c r="F192" s="16" t="s">
        <v>781</v>
      </c>
      <c r="G192" s="16" t="s">
        <v>49</v>
      </c>
      <c r="H192" s="16" t="s">
        <v>610</v>
      </c>
      <c r="I192" s="18" t="s">
        <v>48</v>
      </c>
      <c r="J192" s="18" t="s">
        <v>48</v>
      </c>
      <c r="K192" s="18" t="s">
        <v>48</v>
      </c>
      <c r="L192" s="18" t="s">
        <v>48</v>
      </c>
      <c r="M192" s="18">
        <v>0</v>
      </c>
      <c r="N192" s="16" t="s">
        <v>48</v>
      </c>
      <c r="O192" s="16" t="s">
        <v>611</v>
      </c>
      <c r="P192" s="16" t="s">
        <v>612</v>
      </c>
      <c r="Q192" s="35">
        <f t="shared" si="2"/>
        <v>9070980</v>
      </c>
      <c r="R192" s="18">
        <v>0</v>
      </c>
      <c r="S192" s="18">
        <v>9070980</v>
      </c>
      <c r="T192" s="18">
        <v>0</v>
      </c>
      <c r="U192" s="16" t="s">
        <v>50</v>
      </c>
      <c r="V192" s="18">
        <v>0</v>
      </c>
      <c r="W192" s="18">
        <v>0</v>
      </c>
      <c r="X192" s="16" t="s">
        <v>50</v>
      </c>
      <c r="Y192" s="18">
        <v>0</v>
      </c>
      <c r="Z192" s="18">
        <v>0</v>
      </c>
      <c r="AA192" s="16" t="s">
        <v>50</v>
      </c>
      <c r="AB192" s="18">
        <v>0</v>
      </c>
      <c r="AC192" s="18">
        <v>0</v>
      </c>
      <c r="AD192" s="16" t="s">
        <v>50</v>
      </c>
      <c r="AE192" s="18">
        <v>0</v>
      </c>
      <c r="AF192" s="16">
        <v>0</v>
      </c>
      <c r="AG192" s="16" t="s">
        <v>50</v>
      </c>
      <c r="AH192" s="18">
        <v>0</v>
      </c>
      <c r="AI192" s="18">
        <v>0</v>
      </c>
      <c r="AJ192" s="16" t="s">
        <v>50</v>
      </c>
      <c r="AK192" s="18">
        <v>0</v>
      </c>
      <c r="AL192" s="18">
        <v>0</v>
      </c>
      <c r="AM192" s="17" t="s">
        <v>48</v>
      </c>
      <c r="AN192" s="16" t="s">
        <v>48</v>
      </c>
      <c r="AO192" s="17" t="s">
        <v>48</v>
      </c>
      <c r="AP192" s="16" t="s">
        <v>48</v>
      </c>
    </row>
    <row r="193" spans="1:42" s="19" customFormat="1" x14ac:dyDescent="0.25">
      <c r="A193" s="33" t="s">
        <v>369</v>
      </c>
      <c r="B193" s="17" t="s">
        <v>597</v>
      </c>
      <c r="C193" s="16" t="s">
        <v>47</v>
      </c>
      <c r="D193" s="16" t="s">
        <v>112</v>
      </c>
      <c r="E193" s="16" t="s">
        <v>113</v>
      </c>
      <c r="F193" s="16" t="s">
        <v>781</v>
      </c>
      <c r="G193" s="16" t="s">
        <v>49</v>
      </c>
      <c r="H193" s="16" t="s">
        <v>613</v>
      </c>
      <c r="I193" s="18" t="s">
        <v>48</v>
      </c>
      <c r="J193" s="18" t="s">
        <v>48</v>
      </c>
      <c r="K193" s="18" t="s">
        <v>48</v>
      </c>
      <c r="L193" s="18" t="s">
        <v>48</v>
      </c>
      <c r="M193" s="18">
        <v>0</v>
      </c>
      <c r="N193" s="16" t="s">
        <v>48</v>
      </c>
      <c r="O193" s="16" t="s">
        <v>69</v>
      </c>
      <c r="P193" s="16" t="s">
        <v>48</v>
      </c>
      <c r="Q193" s="35">
        <f t="shared" si="2"/>
        <v>76613730.900000006</v>
      </c>
      <c r="R193" s="18">
        <v>0</v>
      </c>
      <c r="S193" s="18">
        <v>62267848.5</v>
      </c>
      <c r="T193" s="18">
        <v>0</v>
      </c>
      <c r="U193" s="16" t="s">
        <v>50</v>
      </c>
      <c r="V193" s="18">
        <v>0</v>
      </c>
      <c r="W193" s="18">
        <v>12367140</v>
      </c>
      <c r="X193" s="16" t="s">
        <v>54</v>
      </c>
      <c r="Y193" s="18">
        <v>1978742.4</v>
      </c>
      <c r="Z193" s="18">
        <v>0</v>
      </c>
      <c r="AA193" s="16" t="s">
        <v>50</v>
      </c>
      <c r="AB193" s="18">
        <v>0</v>
      </c>
      <c r="AC193" s="18">
        <v>0</v>
      </c>
      <c r="AD193" s="16" t="s">
        <v>50</v>
      </c>
      <c r="AE193" s="18">
        <v>0</v>
      </c>
      <c r="AF193" s="16">
        <v>0</v>
      </c>
      <c r="AG193" s="16" t="s">
        <v>50</v>
      </c>
      <c r="AH193" s="18">
        <v>0</v>
      </c>
      <c r="AI193" s="18">
        <v>0</v>
      </c>
      <c r="AJ193" s="16" t="s">
        <v>50</v>
      </c>
      <c r="AK193" s="18">
        <v>0</v>
      </c>
      <c r="AL193" s="18">
        <v>0</v>
      </c>
      <c r="AM193" s="17" t="s">
        <v>48</v>
      </c>
      <c r="AN193" s="16" t="s">
        <v>48</v>
      </c>
      <c r="AO193" s="17" t="s">
        <v>48</v>
      </c>
      <c r="AP193" s="16" t="s">
        <v>48</v>
      </c>
    </row>
    <row r="194" spans="1:42" s="19" customFormat="1" x14ac:dyDescent="0.25">
      <c r="A194" s="33" t="s">
        <v>370</v>
      </c>
      <c r="B194" s="17" t="s">
        <v>597</v>
      </c>
      <c r="C194" s="16" t="s">
        <v>47</v>
      </c>
      <c r="D194" s="16" t="s">
        <v>112</v>
      </c>
      <c r="E194" s="16" t="s">
        <v>113</v>
      </c>
      <c r="F194" s="16" t="s">
        <v>781</v>
      </c>
      <c r="G194" s="16" t="s">
        <v>49</v>
      </c>
      <c r="H194" s="16" t="s">
        <v>614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6" t="s">
        <v>48</v>
      </c>
      <c r="O194" s="16" t="s">
        <v>615</v>
      </c>
      <c r="P194" s="16" t="s">
        <v>616</v>
      </c>
      <c r="Q194" s="35">
        <f t="shared" si="2"/>
        <v>38307657.600000001</v>
      </c>
      <c r="R194" s="18">
        <v>0</v>
      </c>
      <c r="S194" s="18">
        <v>21738960</v>
      </c>
      <c r="T194" s="18">
        <v>14283360</v>
      </c>
      <c r="U194" s="16" t="s">
        <v>54</v>
      </c>
      <c r="V194" s="18">
        <v>2285337.6000000001</v>
      </c>
      <c r="W194" s="18">
        <v>0</v>
      </c>
      <c r="X194" s="16" t="s">
        <v>50</v>
      </c>
      <c r="Y194" s="18">
        <v>0</v>
      </c>
      <c r="Z194" s="18">
        <v>0</v>
      </c>
      <c r="AA194" s="16" t="s">
        <v>50</v>
      </c>
      <c r="AB194" s="18">
        <v>0</v>
      </c>
      <c r="AC194" s="18">
        <v>0</v>
      </c>
      <c r="AD194" s="16" t="s">
        <v>50</v>
      </c>
      <c r="AE194" s="18">
        <v>0</v>
      </c>
      <c r="AF194" s="16">
        <v>0</v>
      </c>
      <c r="AG194" s="16" t="s">
        <v>50</v>
      </c>
      <c r="AH194" s="18">
        <v>0</v>
      </c>
      <c r="AI194" s="18">
        <v>0</v>
      </c>
      <c r="AJ194" s="16" t="s">
        <v>50</v>
      </c>
      <c r="AK194" s="18">
        <v>0</v>
      </c>
      <c r="AL194" s="18">
        <v>0</v>
      </c>
      <c r="AM194" s="17" t="s">
        <v>48</v>
      </c>
      <c r="AN194" s="16" t="s">
        <v>48</v>
      </c>
      <c r="AO194" s="17" t="s">
        <v>48</v>
      </c>
      <c r="AP194" s="16" t="s">
        <v>48</v>
      </c>
    </row>
    <row r="195" spans="1:42" s="19" customFormat="1" x14ac:dyDescent="0.25">
      <c r="A195" s="33" t="s">
        <v>371</v>
      </c>
      <c r="B195" s="17" t="s">
        <v>597</v>
      </c>
      <c r="C195" s="16" t="s">
        <v>47</v>
      </c>
      <c r="D195" s="16" t="s">
        <v>112</v>
      </c>
      <c r="E195" s="16" t="s">
        <v>113</v>
      </c>
      <c r="F195" s="16" t="s">
        <v>781</v>
      </c>
      <c r="G195" s="16" t="s">
        <v>49</v>
      </c>
      <c r="H195" s="16" t="s">
        <v>617</v>
      </c>
      <c r="I195" s="18" t="s">
        <v>48</v>
      </c>
      <c r="J195" s="18" t="s">
        <v>48</v>
      </c>
      <c r="K195" s="18" t="s">
        <v>48</v>
      </c>
      <c r="L195" s="18" t="s">
        <v>48</v>
      </c>
      <c r="M195" s="18">
        <v>0</v>
      </c>
      <c r="N195" s="16" t="s">
        <v>48</v>
      </c>
      <c r="O195" s="16" t="s">
        <v>69</v>
      </c>
      <c r="P195" s="16" t="s">
        <v>48</v>
      </c>
      <c r="Q195" s="35">
        <f t="shared" si="2"/>
        <v>94810561.5</v>
      </c>
      <c r="R195" s="18">
        <v>0</v>
      </c>
      <c r="S195" s="18">
        <v>78386005.5</v>
      </c>
      <c r="T195" s="18">
        <v>0</v>
      </c>
      <c r="U195" s="16" t="s">
        <v>50</v>
      </c>
      <c r="V195" s="18">
        <v>0</v>
      </c>
      <c r="W195" s="18">
        <v>14159100</v>
      </c>
      <c r="X195" s="16" t="s">
        <v>54</v>
      </c>
      <c r="Y195" s="18">
        <v>2265456</v>
      </c>
      <c r="Z195" s="18">
        <v>0</v>
      </c>
      <c r="AA195" s="16" t="s">
        <v>50</v>
      </c>
      <c r="AB195" s="18">
        <v>0</v>
      </c>
      <c r="AC195" s="18">
        <v>0</v>
      </c>
      <c r="AD195" s="16" t="s">
        <v>50</v>
      </c>
      <c r="AE195" s="18">
        <v>0</v>
      </c>
      <c r="AF195" s="16">
        <v>0</v>
      </c>
      <c r="AG195" s="16" t="s">
        <v>50</v>
      </c>
      <c r="AH195" s="18">
        <v>0</v>
      </c>
      <c r="AI195" s="18">
        <v>0</v>
      </c>
      <c r="AJ195" s="16" t="s">
        <v>50</v>
      </c>
      <c r="AK195" s="18">
        <v>0</v>
      </c>
      <c r="AL195" s="18">
        <v>0</v>
      </c>
      <c r="AM195" s="17" t="s">
        <v>48</v>
      </c>
      <c r="AN195" s="16" t="s">
        <v>48</v>
      </c>
      <c r="AO195" s="17" t="s">
        <v>48</v>
      </c>
      <c r="AP195" s="16" t="s">
        <v>48</v>
      </c>
    </row>
    <row r="196" spans="1:42" s="19" customFormat="1" x14ac:dyDescent="0.25">
      <c r="A196" s="33" t="s">
        <v>372</v>
      </c>
      <c r="B196" s="17" t="s">
        <v>597</v>
      </c>
      <c r="C196" s="16" t="s">
        <v>47</v>
      </c>
      <c r="D196" s="16" t="s">
        <v>205</v>
      </c>
      <c r="E196" s="16" t="s">
        <v>206</v>
      </c>
      <c r="F196" s="16" t="s">
        <v>826</v>
      </c>
      <c r="G196" s="16" t="s">
        <v>49</v>
      </c>
      <c r="H196" s="16" t="s">
        <v>827</v>
      </c>
      <c r="I196" s="18" t="s">
        <v>48</v>
      </c>
      <c r="J196" s="18" t="s">
        <v>48</v>
      </c>
      <c r="K196" s="18" t="s">
        <v>48</v>
      </c>
      <c r="L196" s="18" t="s">
        <v>48</v>
      </c>
      <c r="M196" s="18">
        <v>0</v>
      </c>
      <c r="N196" s="16" t="s">
        <v>48</v>
      </c>
      <c r="O196" s="16" t="s">
        <v>69</v>
      </c>
      <c r="P196" s="16" t="s">
        <v>48</v>
      </c>
      <c r="Q196" s="35">
        <f t="shared" si="2"/>
        <v>2089225552.1920002</v>
      </c>
      <c r="R196" s="18">
        <v>0</v>
      </c>
      <c r="S196" s="18">
        <v>1435034121.1600001</v>
      </c>
      <c r="T196" s="18">
        <v>0</v>
      </c>
      <c r="U196" s="16" t="s">
        <v>50</v>
      </c>
      <c r="V196" s="18">
        <v>0</v>
      </c>
      <c r="W196" s="18">
        <v>563958130.20000005</v>
      </c>
      <c r="X196" s="16" t="s">
        <v>54</v>
      </c>
      <c r="Y196" s="18">
        <v>90233300.832000017</v>
      </c>
      <c r="Z196" s="18">
        <v>0</v>
      </c>
      <c r="AA196" s="16" t="s">
        <v>50</v>
      </c>
      <c r="AB196" s="18">
        <v>0</v>
      </c>
      <c r="AC196" s="18">
        <v>0</v>
      </c>
      <c r="AD196" s="16" t="s">
        <v>50</v>
      </c>
      <c r="AE196" s="18">
        <v>0</v>
      </c>
      <c r="AF196" s="16">
        <v>0</v>
      </c>
      <c r="AG196" s="16" t="s">
        <v>50</v>
      </c>
      <c r="AH196" s="18">
        <v>0</v>
      </c>
      <c r="AI196" s="18">
        <v>0</v>
      </c>
      <c r="AJ196" s="16" t="s">
        <v>50</v>
      </c>
      <c r="AK196" s="18">
        <v>0</v>
      </c>
      <c r="AL196" s="18">
        <v>0</v>
      </c>
      <c r="AM196" s="17" t="s">
        <v>48</v>
      </c>
      <c r="AN196" s="16" t="s">
        <v>48</v>
      </c>
      <c r="AO196" s="17" t="s">
        <v>48</v>
      </c>
      <c r="AP196" s="16" t="s">
        <v>48</v>
      </c>
    </row>
    <row r="197" spans="1:42" s="19" customFormat="1" x14ac:dyDescent="0.25">
      <c r="A197" s="33" t="s">
        <v>373</v>
      </c>
      <c r="B197" s="29">
        <v>44388</v>
      </c>
      <c r="C197" s="30" t="s">
        <v>47</v>
      </c>
      <c r="D197" s="30" t="s">
        <v>116</v>
      </c>
      <c r="E197" s="30" t="s">
        <v>843</v>
      </c>
      <c r="F197" s="30" t="s">
        <v>866</v>
      </c>
      <c r="G197" s="30" t="s">
        <v>49</v>
      </c>
      <c r="H197" s="33" t="s">
        <v>867</v>
      </c>
      <c r="I197" s="32"/>
      <c r="J197" s="32"/>
      <c r="K197" s="32"/>
      <c r="L197" s="32"/>
      <c r="M197" s="32">
        <v>0</v>
      </c>
      <c r="N197" s="30"/>
      <c r="O197" s="30" t="s">
        <v>69</v>
      </c>
      <c r="P197" s="30"/>
      <c r="Q197" s="35">
        <f t="shared" si="2"/>
        <v>1920350328.7052</v>
      </c>
      <c r="R197" s="32">
        <v>0</v>
      </c>
      <c r="S197" s="32">
        <f>1678458497.78-7821840</f>
        <v>1670636657.78</v>
      </c>
      <c r="T197" s="32">
        <v>0</v>
      </c>
      <c r="U197" s="30" t="s">
        <v>50</v>
      </c>
      <c r="V197" s="32">
        <v>0</v>
      </c>
      <c r="W197" s="32">
        <v>215270405.97</v>
      </c>
      <c r="X197" s="30" t="s">
        <v>54</v>
      </c>
      <c r="Y197" s="32">
        <f>+W197*0.16</f>
        <v>34443264.955200002</v>
      </c>
      <c r="Z197" s="32"/>
      <c r="AA197" s="30"/>
      <c r="AB197" s="32"/>
      <c r="AC197" s="32"/>
      <c r="AD197" s="30"/>
      <c r="AE197" s="32"/>
      <c r="AF197" s="30"/>
      <c r="AG197" s="30"/>
      <c r="AH197" s="32"/>
      <c r="AI197" s="32"/>
      <c r="AJ197" s="30"/>
      <c r="AK197" s="32"/>
      <c r="AL197" s="32"/>
      <c r="AM197" s="31"/>
      <c r="AN197" s="30"/>
      <c r="AO197" s="31"/>
      <c r="AP197" s="30"/>
    </row>
    <row r="198" spans="1:42" s="19" customFormat="1" x14ac:dyDescent="0.25">
      <c r="A198" s="33" t="s">
        <v>375</v>
      </c>
      <c r="B198" s="17" t="s">
        <v>597</v>
      </c>
      <c r="C198" s="16" t="s">
        <v>47</v>
      </c>
      <c r="D198" s="16" t="s">
        <v>118</v>
      </c>
      <c r="E198" s="16" t="s">
        <v>119</v>
      </c>
      <c r="F198" s="16" t="s">
        <v>884</v>
      </c>
      <c r="G198" s="16" t="s">
        <v>49</v>
      </c>
      <c r="H198" s="16" t="s">
        <v>618</v>
      </c>
      <c r="I198" s="18" t="s">
        <v>48</v>
      </c>
      <c r="J198" s="18" t="s">
        <v>48</v>
      </c>
      <c r="K198" s="18" t="s">
        <v>48</v>
      </c>
      <c r="L198" s="18" t="s">
        <v>48</v>
      </c>
      <c r="M198" s="18">
        <v>0</v>
      </c>
      <c r="N198" s="16" t="s">
        <v>48</v>
      </c>
      <c r="O198" s="16" t="s">
        <v>69</v>
      </c>
      <c r="P198" s="16" t="s">
        <v>48</v>
      </c>
      <c r="Q198" s="35">
        <f t="shared" ref="Q198:Q261" si="3">SUM(S198:AP198)</f>
        <v>1303179536.9119999</v>
      </c>
      <c r="R198" s="18">
        <v>0</v>
      </c>
      <c r="S198" s="18">
        <v>799612474.33999991</v>
      </c>
      <c r="T198" s="18">
        <v>0</v>
      </c>
      <c r="U198" s="16" t="s">
        <v>50</v>
      </c>
      <c r="V198" s="18">
        <v>0</v>
      </c>
      <c r="W198" s="18">
        <v>434109536.69999999</v>
      </c>
      <c r="X198" s="16" t="s">
        <v>54</v>
      </c>
      <c r="Y198" s="18">
        <v>69457525.871999979</v>
      </c>
      <c r="Z198" s="18">
        <v>0</v>
      </c>
      <c r="AA198" s="16" t="s">
        <v>50</v>
      </c>
      <c r="AB198" s="18">
        <v>0</v>
      </c>
      <c r="AC198" s="18">
        <v>0</v>
      </c>
      <c r="AD198" s="16" t="s">
        <v>50</v>
      </c>
      <c r="AE198" s="18">
        <v>0</v>
      </c>
      <c r="AF198" s="16">
        <v>0</v>
      </c>
      <c r="AG198" s="16" t="s">
        <v>50</v>
      </c>
      <c r="AH198" s="18">
        <v>0</v>
      </c>
      <c r="AI198" s="18">
        <v>0</v>
      </c>
      <c r="AJ198" s="16" t="s">
        <v>50</v>
      </c>
      <c r="AK198" s="18">
        <v>0</v>
      </c>
      <c r="AL198" s="18">
        <v>0</v>
      </c>
      <c r="AM198" s="17" t="s">
        <v>48</v>
      </c>
      <c r="AN198" s="16" t="s">
        <v>48</v>
      </c>
      <c r="AO198" s="17" t="s">
        <v>48</v>
      </c>
      <c r="AP198" s="16" t="s">
        <v>48</v>
      </c>
    </row>
    <row r="199" spans="1:42" s="19" customFormat="1" x14ac:dyDescent="0.25">
      <c r="A199" s="33" t="s">
        <v>379</v>
      </c>
      <c r="B199" s="34" t="s">
        <v>597</v>
      </c>
      <c r="C199" s="33" t="s">
        <v>47</v>
      </c>
      <c r="D199" s="33" t="s">
        <v>118</v>
      </c>
      <c r="E199" s="33" t="s">
        <v>119</v>
      </c>
      <c r="F199" s="33" t="s">
        <v>884</v>
      </c>
      <c r="G199" s="33" t="s">
        <v>95</v>
      </c>
      <c r="H199" s="33" t="s">
        <v>48</v>
      </c>
      <c r="I199" s="35" t="s">
        <v>619</v>
      </c>
      <c r="J199" s="35" t="s">
        <v>48</v>
      </c>
      <c r="K199" s="35" t="s">
        <v>620</v>
      </c>
      <c r="L199" s="35" t="s">
        <v>597</v>
      </c>
      <c r="M199" s="35">
        <v>6220848</v>
      </c>
      <c r="N199" s="33" t="s">
        <v>98</v>
      </c>
      <c r="O199" s="33" t="s">
        <v>621</v>
      </c>
      <c r="P199" s="33" t="s">
        <v>622</v>
      </c>
      <c r="Q199" s="35">
        <f t="shared" si="3"/>
        <v>-6220848</v>
      </c>
      <c r="R199" s="35">
        <v>0</v>
      </c>
      <c r="S199" s="35">
        <v>0</v>
      </c>
      <c r="T199" s="35">
        <v>0</v>
      </c>
      <c r="U199" s="33" t="s">
        <v>50</v>
      </c>
      <c r="V199" s="35">
        <v>0</v>
      </c>
      <c r="W199" s="35">
        <v>-5362800</v>
      </c>
      <c r="X199" s="33" t="s">
        <v>54</v>
      </c>
      <c r="Y199" s="35">
        <v>-858048</v>
      </c>
      <c r="Z199" s="35">
        <v>0</v>
      </c>
      <c r="AA199" s="33" t="s">
        <v>50</v>
      </c>
      <c r="AB199" s="35">
        <v>0</v>
      </c>
      <c r="AC199" s="35">
        <v>0</v>
      </c>
      <c r="AD199" s="33" t="s">
        <v>50</v>
      </c>
      <c r="AE199" s="35">
        <v>0</v>
      </c>
      <c r="AF199" s="33">
        <v>0</v>
      </c>
      <c r="AG199" s="33" t="s">
        <v>50</v>
      </c>
      <c r="AH199" s="35">
        <v>0</v>
      </c>
      <c r="AI199" s="35">
        <v>0</v>
      </c>
      <c r="AJ199" s="33" t="s">
        <v>50</v>
      </c>
      <c r="AK199" s="35">
        <v>0</v>
      </c>
      <c r="AL199" s="35">
        <v>0</v>
      </c>
      <c r="AM199" s="34" t="s">
        <v>48</v>
      </c>
      <c r="AN199" s="33" t="s">
        <v>48</v>
      </c>
      <c r="AO199" s="34" t="s">
        <v>48</v>
      </c>
      <c r="AP199" s="33" t="s">
        <v>48</v>
      </c>
    </row>
    <row r="200" spans="1:42" s="19" customFormat="1" x14ac:dyDescent="0.25">
      <c r="A200" s="33" t="s">
        <v>381</v>
      </c>
      <c r="B200" s="34" t="s">
        <v>597</v>
      </c>
      <c r="C200" s="33" t="s">
        <v>47</v>
      </c>
      <c r="D200" s="33" t="s">
        <v>156</v>
      </c>
      <c r="E200" s="33" t="s">
        <v>157</v>
      </c>
      <c r="F200" s="33" t="s">
        <v>909</v>
      </c>
      <c r="G200" s="33" t="s">
        <v>49</v>
      </c>
      <c r="H200" s="33" t="s">
        <v>910</v>
      </c>
      <c r="I200" s="35" t="s">
        <v>48</v>
      </c>
      <c r="J200" s="35" t="s">
        <v>48</v>
      </c>
      <c r="K200" s="35" t="s">
        <v>48</v>
      </c>
      <c r="L200" s="35" t="s">
        <v>48</v>
      </c>
      <c r="M200" s="35">
        <v>0</v>
      </c>
      <c r="N200" s="33" t="s">
        <v>48</v>
      </c>
      <c r="O200" s="33" t="s">
        <v>69</v>
      </c>
      <c r="P200" s="33" t="s">
        <v>48</v>
      </c>
      <c r="Q200" s="35">
        <f t="shared" si="3"/>
        <v>1529683177.9780002</v>
      </c>
      <c r="R200" s="35">
        <v>0</v>
      </c>
      <c r="S200" s="35">
        <v>1037128704.34</v>
      </c>
      <c r="T200" s="35">
        <v>2338050</v>
      </c>
      <c r="U200" s="33" t="s">
        <v>54</v>
      </c>
      <c r="V200" s="35">
        <f>+T200*0.16</f>
        <v>374088</v>
      </c>
      <c r="W200" s="35">
        <v>422277875.55000001</v>
      </c>
      <c r="X200" s="33" t="s">
        <v>50</v>
      </c>
      <c r="Y200" s="35">
        <f>+W200*0.16</f>
        <v>67564460.088</v>
      </c>
      <c r="Z200" s="35">
        <v>0</v>
      </c>
      <c r="AA200" s="33" t="s">
        <v>50</v>
      </c>
      <c r="AB200" s="35">
        <v>0</v>
      </c>
      <c r="AC200" s="35">
        <v>0</v>
      </c>
      <c r="AD200" s="33" t="s">
        <v>50</v>
      </c>
      <c r="AE200" s="35">
        <v>0</v>
      </c>
      <c r="AF200" s="33">
        <v>0</v>
      </c>
      <c r="AG200" s="33" t="s">
        <v>50</v>
      </c>
      <c r="AH200" s="35">
        <v>0</v>
      </c>
      <c r="AI200" s="35">
        <v>0</v>
      </c>
      <c r="AJ200" s="33" t="s">
        <v>50</v>
      </c>
      <c r="AK200" s="35">
        <v>0</v>
      </c>
      <c r="AL200" s="35">
        <v>0</v>
      </c>
      <c r="AM200" s="34" t="s">
        <v>48</v>
      </c>
      <c r="AN200" s="33" t="s">
        <v>48</v>
      </c>
      <c r="AO200" s="34" t="s">
        <v>48</v>
      </c>
      <c r="AP200" s="33" t="s">
        <v>48</v>
      </c>
    </row>
    <row r="201" spans="1:42" s="19" customFormat="1" x14ac:dyDescent="0.25">
      <c r="A201" s="33" t="s">
        <v>386</v>
      </c>
      <c r="B201" s="17" t="s">
        <v>597</v>
      </c>
      <c r="C201" s="16" t="s">
        <v>47</v>
      </c>
      <c r="D201" s="16" t="s">
        <v>156</v>
      </c>
      <c r="E201" s="16" t="s">
        <v>157</v>
      </c>
      <c r="F201" s="16" t="s">
        <v>909</v>
      </c>
      <c r="G201" s="16" t="s">
        <v>95</v>
      </c>
      <c r="H201" s="16" t="s">
        <v>48</v>
      </c>
      <c r="I201" s="18" t="s">
        <v>623</v>
      </c>
      <c r="J201" s="18" t="s">
        <v>48</v>
      </c>
      <c r="K201" s="18" t="s">
        <v>624</v>
      </c>
      <c r="L201" s="18" t="s">
        <v>597</v>
      </c>
      <c r="M201" s="18">
        <v>6565875.2000000002</v>
      </c>
      <c r="N201" s="16" t="s">
        <v>98</v>
      </c>
      <c r="O201" s="16" t="s">
        <v>625</v>
      </c>
      <c r="P201" s="16" t="s">
        <v>626</v>
      </c>
      <c r="Q201" s="35">
        <f t="shared" si="3"/>
        <v>-6050000</v>
      </c>
      <c r="R201" s="18">
        <v>0</v>
      </c>
      <c r="S201" s="18">
        <v>-6050000</v>
      </c>
      <c r="T201" s="18">
        <v>0</v>
      </c>
      <c r="U201" s="16" t="s">
        <v>50</v>
      </c>
      <c r="V201" s="18">
        <v>0</v>
      </c>
      <c r="W201" s="18">
        <v>0</v>
      </c>
      <c r="X201" s="16" t="s">
        <v>50</v>
      </c>
      <c r="Y201" s="18">
        <v>0</v>
      </c>
      <c r="Z201" s="18">
        <v>0</v>
      </c>
      <c r="AA201" s="16" t="s">
        <v>50</v>
      </c>
      <c r="AB201" s="18">
        <v>0</v>
      </c>
      <c r="AC201" s="18">
        <v>0</v>
      </c>
      <c r="AD201" s="16" t="s">
        <v>50</v>
      </c>
      <c r="AE201" s="18">
        <v>0</v>
      </c>
      <c r="AF201" s="16">
        <v>0</v>
      </c>
      <c r="AG201" s="16" t="s">
        <v>50</v>
      </c>
      <c r="AH201" s="18">
        <v>0</v>
      </c>
      <c r="AI201" s="18">
        <v>0</v>
      </c>
      <c r="AJ201" s="16" t="s">
        <v>50</v>
      </c>
      <c r="AK201" s="18">
        <v>0</v>
      </c>
      <c r="AL201" s="18">
        <v>0</v>
      </c>
      <c r="AM201" s="17" t="s">
        <v>48</v>
      </c>
      <c r="AN201" s="16" t="s">
        <v>48</v>
      </c>
      <c r="AO201" s="17" t="s">
        <v>48</v>
      </c>
      <c r="AP201" s="16" t="s">
        <v>48</v>
      </c>
    </row>
    <row r="202" spans="1:42" s="21" customFormat="1" x14ac:dyDescent="0.25">
      <c r="A202" s="33" t="s">
        <v>388</v>
      </c>
      <c r="B202" s="26" t="s">
        <v>627</v>
      </c>
      <c r="C202" s="25" t="s">
        <v>47</v>
      </c>
      <c r="D202" s="25" t="s">
        <v>66</v>
      </c>
      <c r="E202" s="25" t="s">
        <v>67</v>
      </c>
      <c r="F202" s="25" t="s">
        <v>769</v>
      </c>
      <c r="G202" s="25" t="s">
        <v>49</v>
      </c>
      <c r="H202" s="25" t="s">
        <v>628</v>
      </c>
      <c r="I202" s="27" t="s">
        <v>48</v>
      </c>
      <c r="J202" s="27" t="s">
        <v>48</v>
      </c>
      <c r="K202" s="27" t="s">
        <v>48</v>
      </c>
      <c r="L202" s="27" t="s">
        <v>48</v>
      </c>
      <c r="M202" s="27">
        <v>0</v>
      </c>
      <c r="N202" s="25" t="s">
        <v>48</v>
      </c>
      <c r="O202" s="25" t="s">
        <v>69</v>
      </c>
      <c r="P202" s="25" t="s">
        <v>48</v>
      </c>
      <c r="Q202" s="35">
        <f t="shared" si="3"/>
        <v>2407847700.3240008</v>
      </c>
      <c r="R202" s="27">
        <v>0</v>
      </c>
      <c r="S202" s="27">
        <v>1718370873.1500006</v>
      </c>
      <c r="T202" s="27">
        <v>0</v>
      </c>
      <c r="U202" s="25" t="s">
        <v>50</v>
      </c>
      <c r="V202" s="27">
        <v>0</v>
      </c>
      <c r="W202" s="27">
        <v>594376575.14999998</v>
      </c>
      <c r="X202" s="25" t="s">
        <v>54</v>
      </c>
      <c r="Y202" s="27">
        <v>95100252.024000004</v>
      </c>
      <c r="Z202" s="27">
        <v>0</v>
      </c>
      <c r="AA202" s="25" t="s">
        <v>50</v>
      </c>
      <c r="AB202" s="27">
        <v>0</v>
      </c>
      <c r="AC202" s="27">
        <v>0</v>
      </c>
      <c r="AD202" s="25" t="s">
        <v>50</v>
      </c>
      <c r="AE202" s="27">
        <v>0</v>
      </c>
      <c r="AF202" s="25">
        <v>0</v>
      </c>
      <c r="AG202" s="25" t="s">
        <v>50</v>
      </c>
      <c r="AH202" s="27">
        <v>0</v>
      </c>
      <c r="AI202" s="27">
        <v>0</v>
      </c>
      <c r="AJ202" s="25" t="s">
        <v>50</v>
      </c>
      <c r="AK202" s="27">
        <v>0</v>
      </c>
      <c r="AL202" s="27">
        <v>0</v>
      </c>
      <c r="AM202" s="26" t="s">
        <v>48</v>
      </c>
      <c r="AN202" s="25" t="s">
        <v>48</v>
      </c>
      <c r="AO202" s="26" t="s">
        <v>48</v>
      </c>
      <c r="AP202" s="25" t="s">
        <v>48</v>
      </c>
    </row>
    <row r="203" spans="1:42" s="21" customFormat="1" x14ac:dyDescent="0.25">
      <c r="A203" s="33" t="s">
        <v>390</v>
      </c>
      <c r="B203" s="26" t="s">
        <v>627</v>
      </c>
      <c r="C203" s="25" t="s">
        <v>47</v>
      </c>
      <c r="D203" s="25" t="s">
        <v>66</v>
      </c>
      <c r="E203" s="25" t="s">
        <v>67</v>
      </c>
      <c r="F203" s="25" t="s">
        <v>769</v>
      </c>
      <c r="G203" s="25" t="s">
        <v>95</v>
      </c>
      <c r="H203" s="25" t="s">
        <v>48</v>
      </c>
      <c r="I203" s="27" t="s">
        <v>629</v>
      </c>
      <c r="J203" s="27" t="s">
        <v>48</v>
      </c>
      <c r="K203" s="27" t="s">
        <v>630</v>
      </c>
      <c r="L203" s="27" t="s">
        <v>627</v>
      </c>
      <c r="M203" s="27">
        <v>33097352</v>
      </c>
      <c r="N203" s="25" t="s">
        <v>98</v>
      </c>
      <c r="O203" s="25" t="s">
        <v>631</v>
      </c>
      <c r="P203" s="25" t="s">
        <v>632</v>
      </c>
      <c r="Q203" s="35">
        <f t="shared" si="3"/>
        <v>-33097352</v>
      </c>
      <c r="R203" s="27">
        <v>0</v>
      </c>
      <c r="S203" s="27">
        <v>0</v>
      </c>
      <c r="T203" s="27">
        <v>0</v>
      </c>
      <c r="U203" s="25" t="s">
        <v>50</v>
      </c>
      <c r="V203" s="27">
        <v>0</v>
      </c>
      <c r="W203" s="27">
        <v>-28532200</v>
      </c>
      <c r="X203" s="25" t="s">
        <v>54</v>
      </c>
      <c r="Y203" s="27">
        <v>-4565152</v>
      </c>
      <c r="Z203" s="27">
        <v>0</v>
      </c>
      <c r="AA203" s="25" t="s">
        <v>50</v>
      </c>
      <c r="AB203" s="27">
        <v>0</v>
      </c>
      <c r="AC203" s="27">
        <v>0</v>
      </c>
      <c r="AD203" s="25" t="s">
        <v>50</v>
      </c>
      <c r="AE203" s="27">
        <v>0</v>
      </c>
      <c r="AF203" s="25">
        <v>0</v>
      </c>
      <c r="AG203" s="25" t="s">
        <v>50</v>
      </c>
      <c r="AH203" s="27">
        <v>0</v>
      </c>
      <c r="AI203" s="27">
        <v>0</v>
      </c>
      <c r="AJ203" s="25" t="s">
        <v>50</v>
      </c>
      <c r="AK203" s="27">
        <v>0</v>
      </c>
      <c r="AL203" s="27">
        <v>0</v>
      </c>
      <c r="AM203" s="26" t="s">
        <v>48</v>
      </c>
      <c r="AN203" s="25" t="s">
        <v>48</v>
      </c>
      <c r="AO203" s="26" t="s">
        <v>48</v>
      </c>
      <c r="AP203" s="25" t="s">
        <v>48</v>
      </c>
    </row>
    <row r="204" spans="1:42" s="28" customFormat="1" x14ac:dyDescent="0.25">
      <c r="A204" s="33" t="s">
        <v>394</v>
      </c>
      <c r="B204" s="34" t="s">
        <v>627</v>
      </c>
      <c r="C204" s="33" t="s">
        <v>47</v>
      </c>
      <c r="D204" s="33" t="s">
        <v>83</v>
      </c>
      <c r="E204" s="33" t="s">
        <v>84</v>
      </c>
      <c r="F204" s="33" t="s">
        <v>784</v>
      </c>
      <c r="G204" s="33" t="s">
        <v>49</v>
      </c>
      <c r="H204" s="33" t="s">
        <v>633</v>
      </c>
      <c r="I204" s="35" t="s">
        <v>48</v>
      </c>
      <c r="J204" s="35" t="s">
        <v>48</v>
      </c>
      <c r="K204" s="35" t="s">
        <v>48</v>
      </c>
      <c r="L204" s="35" t="s">
        <v>48</v>
      </c>
      <c r="M204" s="35">
        <v>0</v>
      </c>
      <c r="N204" s="33" t="s">
        <v>48</v>
      </c>
      <c r="O204" s="33" t="s">
        <v>69</v>
      </c>
      <c r="P204" s="33" t="s">
        <v>48</v>
      </c>
      <c r="Q204" s="35">
        <f t="shared" si="3"/>
        <v>2045513316.8199997</v>
      </c>
      <c r="R204" s="35">
        <v>0</v>
      </c>
      <c r="S204" s="35">
        <v>1463181680.5699997</v>
      </c>
      <c r="T204" s="35">
        <v>0</v>
      </c>
      <c r="U204" s="33" t="s">
        <v>50</v>
      </c>
      <c r="V204" s="35">
        <v>0</v>
      </c>
      <c r="W204" s="35">
        <v>502010031.25</v>
      </c>
      <c r="X204" s="33" t="s">
        <v>54</v>
      </c>
      <c r="Y204" s="35">
        <v>80321605.000000015</v>
      </c>
      <c r="Z204" s="35">
        <v>0</v>
      </c>
      <c r="AA204" s="33" t="s">
        <v>50</v>
      </c>
      <c r="AB204" s="35">
        <v>0</v>
      </c>
      <c r="AC204" s="35">
        <v>0</v>
      </c>
      <c r="AD204" s="33" t="s">
        <v>50</v>
      </c>
      <c r="AE204" s="35">
        <v>0</v>
      </c>
      <c r="AF204" s="33">
        <v>0</v>
      </c>
      <c r="AG204" s="33" t="s">
        <v>50</v>
      </c>
      <c r="AH204" s="35">
        <v>0</v>
      </c>
      <c r="AI204" s="35">
        <v>0</v>
      </c>
      <c r="AJ204" s="33" t="s">
        <v>50</v>
      </c>
      <c r="AK204" s="35">
        <v>0</v>
      </c>
      <c r="AL204" s="35">
        <v>0</v>
      </c>
      <c r="AM204" s="34" t="s">
        <v>48</v>
      </c>
      <c r="AN204" s="33" t="s">
        <v>48</v>
      </c>
      <c r="AO204" s="34" t="s">
        <v>48</v>
      </c>
      <c r="AP204" s="33" t="s">
        <v>48</v>
      </c>
    </row>
    <row r="205" spans="1:42" s="28" customFormat="1" x14ac:dyDescent="0.25">
      <c r="A205" s="33" t="s">
        <v>396</v>
      </c>
      <c r="B205" s="34" t="s">
        <v>627</v>
      </c>
      <c r="C205" s="33" t="s">
        <v>47</v>
      </c>
      <c r="D205" s="33" t="s">
        <v>102</v>
      </c>
      <c r="E205" s="33" t="s">
        <v>103</v>
      </c>
      <c r="F205" s="33" t="s">
        <v>798</v>
      </c>
      <c r="G205" s="33" t="s">
        <v>49</v>
      </c>
      <c r="H205" s="33" t="s">
        <v>634</v>
      </c>
      <c r="I205" s="35" t="s">
        <v>48</v>
      </c>
      <c r="J205" s="35" t="s">
        <v>48</v>
      </c>
      <c r="K205" s="35" t="s">
        <v>48</v>
      </c>
      <c r="L205" s="35" t="s">
        <v>48</v>
      </c>
      <c r="M205" s="35">
        <v>0</v>
      </c>
      <c r="N205" s="33" t="s">
        <v>48</v>
      </c>
      <c r="O205" s="33" t="s">
        <v>69</v>
      </c>
      <c r="P205" s="33" t="s">
        <v>48</v>
      </c>
      <c r="Q205" s="35">
        <f t="shared" si="3"/>
        <v>479423641.53999996</v>
      </c>
      <c r="R205" s="35">
        <v>0</v>
      </c>
      <c r="S205" s="35">
        <v>384013190.29999995</v>
      </c>
      <c r="T205" s="35">
        <v>0</v>
      </c>
      <c r="U205" s="33" t="s">
        <v>50</v>
      </c>
      <c r="V205" s="35">
        <v>0</v>
      </c>
      <c r="W205" s="35">
        <v>82250389</v>
      </c>
      <c r="X205" s="33" t="s">
        <v>50</v>
      </c>
      <c r="Y205" s="35">
        <v>13160062.239999998</v>
      </c>
      <c r="Z205" s="35">
        <v>0</v>
      </c>
      <c r="AA205" s="33" t="s">
        <v>50</v>
      </c>
      <c r="AB205" s="35">
        <v>0</v>
      </c>
      <c r="AC205" s="35">
        <v>0</v>
      </c>
      <c r="AD205" s="33" t="s">
        <v>50</v>
      </c>
      <c r="AE205" s="35">
        <v>0</v>
      </c>
      <c r="AF205" s="33">
        <v>0</v>
      </c>
      <c r="AG205" s="33" t="s">
        <v>50</v>
      </c>
      <c r="AH205" s="35">
        <v>0</v>
      </c>
      <c r="AI205" s="35">
        <v>0</v>
      </c>
      <c r="AJ205" s="33" t="s">
        <v>50</v>
      </c>
      <c r="AK205" s="35">
        <v>0</v>
      </c>
      <c r="AL205" s="35">
        <v>0</v>
      </c>
      <c r="AM205" s="34" t="s">
        <v>48</v>
      </c>
      <c r="AN205" s="33" t="s">
        <v>48</v>
      </c>
      <c r="AO205" s="34" t="s">
        <v>48</v>
      </c>
      <c r="AP205" s="33" t="s">
        <v>48</v>
      </c>
    </row>
    <row r="206" spans="1:42" s="19" customFormat="1" x14ac:dyDescent="0.25">
      <c r="A206" s="33" t="s">
        <v>398</v>
      </c>
      <c r="B206" s="17" t="s">
        <v>627</v>
      </c>
      <c r="C206" s="16" t="s">
        <v>47</v>
      </c>
      <c r="D206" s="16" t="s">
        <v>102</v>
      </c>
      <c r="E206" s="16" t="s">
        <v>103</v>
      </c>
      <c r="F206" s="16" t="s">
        <v>798</v>
      </c>
      <c r="G206" s="16" t="s">
        <v>49</v>
      </c>
      <c r="H206" s="16" t="s">
        <v>635</v>
      </c>
      <c r="I206" s="18" t="s">
        <v>48</v>
      </c>
      <c r="J206" s="18" t="s">
        <v>48</v>
      </c>
      <c r="K206" s="18" t="s">
        <v>48</v>
      </c>
      <c r="L206" s="18" t="s">
        <v>48</v>
      </c>
      <c r="M206" s="18">
        <v>0</v>
      </c>
      <c r="N206" s="16" t="s">
        <v>48</v>
      </c>
      <c r="O206" s="16" t="s">
        <v>558</v>
      </c>
      <c r="P206" s="16" t="s">
        <v>559</v>
      </c>
      <c r="Q206" s="35">
        <f t="shared" si="3"/>
        <v>42618673.872000001</v>
      </c>
      <c r="R206" s="18">
        <v>0</v>
      </c>
      <c r="S206" s="18">
        <v>18312000.000000004</v>
      </c>
      <c r="T206" s="18">
        <v>20954029.199999999</v>
      </c>
      <c r="U206" s="16" t="s">
        <v>54</v>
      </c>
      <c r="V206" s="18">
        <v>3352644.6719999998</v>
      </c>
      <c r="W206" s="18">
        <v>0</v>
      </c>
      <c r="X206" s="16" t="s">
        <v>50</v>
      </c>
      <c r="Y206" s="18">
        <v>0</v>
      </c>
      <c r="Z206" s="18">
        <v>0</v>
      </c>
      <c r="AA206" s="16" t="s">
        <v>50</v>
      </c>
      <c r="AB206" s="18">
        <v>0</v>
      </c>
      <c r="AC206" s="18">
        <v>0</v>
      </c>
      <c r="AD206" s="16" t="s">
        <v>50</v>
      </c>
      <c r="AE206" s="18">
        <v>0</v>
      </c>
      <c r="AF206" s="16">
        <v>0</v>
      </c>
      <c r="AG206" s="16" t="s">
        <v>50</v>
      </c>
      <c r="AH206" s="18">
        <v>0</v>
      </c>
      <c r="AI206" s="18">
        <v>0</v>
      </c>
      <c r="AJ206" s="16" t="s">
        <v>50</v>
      </c>
      <c r="AK206" s="18">
        <v>0</v>
      </c>
      <c r="AL206" s="18">
        <v>0</v>
      </c>
      <c r="AM206" s="17" t="s">
        <v>48</v>
      </c>
      <c r="AN206" s="16" t="s">
        <v>48</v>
      </c>
      <c r="AO206" s="17" t="s">
        <v>48</v>
      </c>
      <c r="AP206" s="16" t="s">
        <v>48</v>
      </c>
    </row>
    <row r="207" spans="1:42" s="19" customFormat="1" x14ac:dyDescent="0.25">
      <c r="A207" s="33" t="s">
        <v>400</v>
      </c>
      <c r="B207" s="17" t="s">
        <v>627</v>
      </c>
      <c r="C207" s="16" t="s">
        <v>47</v>
      </c>
      <c r="D207" s="16" t="s">
        <v>102</v>
      </c>
      <c r="E207" s="16" t="s">
        <v>103</v>
      </c>
      <c r="F207" s="16" t="s">
        <v>798</v>
      </c>
      <c r="G207" s="16" t="s">
        <v>49</v>
      </c>
      <c r="H207" s="16" t="s">
        <v>636</v>
      </c>
      <c r="I207" s="18" t="s">
        <v>48</v>
      </c>
      <c r="J207" s="18" t="s">
        <v>48</v>
      </c>
      <c r="K207" s="18" t="s">
        <v>48</v>
      </c>
      <c r="L207" s="18" t="s">
        <v>48</v>
      </c>
      <c r="M207" s="18">
        <v>0</v>
      </c>
      <c r="N207" s="16" t="s">
        <v>48</v>
      </c>
      <c r="O207" s="16" t="s">
        <v>69</v>
      </c>
      <c r="P207" s="16" t="s">
        <v>48</v>
      </c>
      <c r="Q207" s="35">
        <f t="shared" si="3"/>
        <v>57827173.615999997</v>
      </c>
      <c r="R207" s="18">
        <v>0</v>
      </c>
      <c r="S207" s="18">
        <v>40113384.799999997</v>
      </c>
      <c r="T207" s="18">
        <v>0</v>
      </c>
      <c r="U207" s="16" t="s">
        <v>50</v>
      </c>
      <c r="V207" s="18">
        <v>0</v>
      </c>
      <c r="W207" s="18">
        <v>15270507.6</v>
      </c>
      <c r="X207" s="16" t="s">
        <v>54</v>
      </c>
      <c r="Y207" s="18">
        <v>2443281.216</v>
      </c>
      <c r="Z207" s="18">
        <v>0</v>
      </c>
      <c r="AA207" s="16" t="s">
        <v>50</v>
      </c>
      <c r="AB207" s="18">
        <v>0</v>
      </c>
      <c r="AC207" s="18">
        <v>0</v>
      </c>
      <c r="AD207" s="16" t="s">
        <v>50</v>
      </c>
      <c r="AE207" s="18">
        <v>0</v>
      </c>
      <c r="AF207" s="16">
        <v>0</v>
      </c>
      <c r="AG207" s="16" t="s">
        <v>50</v>
      </c>
      <c r="AH207" s="18">
        <v>0</v>
      </c>
      <c r="AI207" s="18">
        <v>0</v>
      </c>
      <c r="AJ207" s="16" t="s">
        <v>50</v>
      </c>
      <c r="AK207" s="18">
        <v>0</v>
      </c>
      <c r="AL207" s="18">
        <v>0</v>
      </c>
      <c r="AM207" s="17" t="s">
        <v>48</v>
      </c>
      <c r="AN207" s="16" t="s">
        <v>48</v>
      </c>
      <c r="AO207" s="17" t="s">
        <v>48</v>
      </c>
      <c r="AP207" s="16" t="s">
        <v>48</v>
      </c>
    </row>
    <row r="208" spans="1:42" s="19" customFormat="1" x14ac:dyDescent="0.25">
      <c r="A208" s="33" t="s">
        <v>405</v>
      </c>
      <c r="B208" s="17" t="s">
        <v>627</v>
      </c>
      <c r="C208" s="16" t="s">
        <v>47</v>
      </c>
      <c r="D208" s="16" t="s">
        <v>102</v>
      </c>
      <c r="E208" s="16" t="s">
        <v>103</v>
      </c>
      <c r="F208" s="16" t="s">
        <v>798</v>
      </c>
      <c r="G208" s="16" t="s">
        <v>49</v>
      </c>
      <c r="H208" s="16" t="s">
        <v>637</v>
      </c>
      <c r="I208" s="18" t="s">
        <v>48</v>
      </c>
      <c r="J208" s="18" t="s">
        <v>48</v>
      </c>
      <c r="K208" s="18" t="s">
        <v>48</v>
      </c>
      <c r="L208" s="18" t="s">
        <v>48</v>
      </c>
      <c r="M208" s="18">
        <v>0</v>
      </c>
      <c r="N208" s="16" t="s">
        <v>48</v>
      </c>
      <c r="O208" s="16" t="s">
        <v>584</v>
      </c>
      <c r="P208" s="16" t="s">
        <v>585</v>
      </c>
      <c r="Q208" s="35">
        <f t="shared" si="3"/>
        <v>39567000</v>
      </c>
      <c r="R208" s="18">
        <v>0</v>
      </c>
      <c r="S208" s="18">
        <v>39567000</v>
      </c>
      <c r="T208" s="18">
        <v>0</v>
      </c>
      <c r="U208" s="16" t="s">
        <v>50</v>
      </c>
      <c r="V208" s="18">
        <v>0</v>
      </c>
      <c r="W208" s="18">
        <v>0</v>
      </c>
      <c r="X208" s="16" t="s">
        <v>50</v>
      </c>
      <c r="Y208" s="18">
        <v>0</v>
      </c>
      <c r="Z208" s="18">
        <v>0</v>
      </c>
      <c r="AA208" s="16" t="s">
        <v>50</v>
      </c>
      <c r="AB208" s="18">
        <v>0</v>
      </c>
      <c r="AC208" s="18">
        <v>0</v>
      </c>
      <c r="AD208" s="16" t="s">
        <v>50</v>
      </c>
      <c r="AE208" s="18">
        <v>0</v>
      </c>
      <c r="AF208" s="16">
        <v>0</v>
      </c>
      <c r="AG208" s="16" t="s">
        <v>50</v>
      </c>
      <c r="AH208" s="18">
        <v>0</v>
      </c>
      <c r="AI208" s="18">
        <v>0</v>
      </c>
      <c r="AJ208" s="16" t="s">
        <v>50</v>
      </c>
      <c r="AK208" s="18">
        <v>0</v>
      </c>
      <c r="AL208" s="18">
        <v>0</v>
      </c>
      <c r="AM208" s="17" t="s">
        <v>48</v>
      </c>
      <c r="AN208" s="16" t="s">
        <v>48</v>
      </c>
      <c r="AO208" s="17" t="s">
        <v>48</v>
      </c>
      <c r="AP208" s="16" t="s">
        <v>48</v>
      </c>
    </row>
    <row r="209" spans="1:42" s="19" customFormat="1" x14ac:dyDescent="0.25">
      <c r="A209" s="33" t="s">
        <v>406</v>
      </c>
      <c r="B209" s="17" t="s">
        <v>627</v>
      </c>
      <c r="C209" s="16" t="s">
        <v>47</v>
      </c>
      <c r="D209" s="16" t="s">
        <v>102</v>
      </c>
      <c r="E209" s="16" t="s">
        <v>103</v>
      </c>
      <c r="F209" s="16" t="s">
        <v>798</v>
      </c>
      <c r="G209" s="16" t="s">
        <v>49</v>
      </c>
      <c r="H209" s="16" t="s">
        <v>638</v>
      </c>
      <c r="I209" s="18" t="s">
        <v>48</v>
      </c>
      <c r="J209" s="18" t="s">
        <v>48</v>
      </c>
      <c r="K209" s="18" t="s">
        <v>48</v>
      </c>
      <c r="L209" s="18" t="s">
        <v>48</v>
      </c>
      <c r="M209" s="18">
        <v>0</v>
      </c>
      <c r="N209" s="16" t="s">
        <v>48</v>
      </c>
      <c r="O209" s="16" t="s">
        <v>69</v>
      </c>
      <c r="P209" s="16" t="s">
        <v>48</v>
      </c>
      <c r="Q209" s="35">
        <f t="shared" si="3"/>
        <v>1657597473.6239998</v>
      </c>
      <c r="R209" s="18">
        <v>0</v>
      </c>
      <c r="S209" s="18">
        <v>1143945823.7999997</v>
      </c>
      <c r="T209" s="18">
        <v>0</v>
      </c>
      <c r="U209" s="16" t="s">
        <v>50</v>
      </c>
      <c r="V209" s="18">
        <v>0</v>
      </c>
      <c r="W209" s="18">
        <v>442803146.40000004</v>
      </c>
      <c r="X209" s="16" t="s">
        <v>50</v>
      </c>
      <c r="Y209" s="18">
        <v>70848503.42399998</v>
      </c>
      <c r="Z209" s="18">
        <v>0</v>
      </c>
      <c r="AA209" s="16" t="s">
        <v>50</v>
      </c>
      <c r="AB209" s="18">
        <v>0</v>
      </c>
      <c r="AC209" s="18">
        <v>0</v>
      </c>
      <c r="AD209" s="16" t="s">
        <v>50</v>
      </c>
      <c r="AE209" s="18">
        <v>0</v>
      </c>
      <c r="AF209" s="16">
        <v>0</v>
      </c>
      <c r="AG209" s="16" t="s">
        <v>50</v>
      </c>
      <c r="AH209" s="18">
        <v>0</v>
      </c>
      <c r="AI209" s="18">
        <v>0</v>
      </c>
      <c r="AJ209" s="16" t="s">
        <v>50</v>
      </c>
      <c r="AK209" s="18">
        <v>0</v>
      </c>
      <c r="AL209" s="18">
        <v>0</v>
      </c>
      <c r="AM209" s="17" t="s">
        <v>48</v>
      </c>
      <c r="AN209" s="16" t="s">
        <v>48</v>
      </c>
      <c r="AO209" s="17" t="s">
        <v>48</v>
      </c>
      <c r="AP209" s="16" t="s">
        <v>48</v>
      </c>
    </row>
    <row r="210" spans="1:42" s="19" customFormat="1" x14ac:dyDescent="0.25">
      <c r="A210" s="33" t="s">
        <v>408</v>
      </c>
      <c r="B210" s="17" t="s">
        <v>627</v>
      </c>
      <c r="C210" s="16" t="s">
        <v>47</v>
      </c>
      <c r="D210" s="16" t="s">
        <v>102</v>
      </c>
      <c r="E210" s="16" t="s">
        <v>103</v>
      </c>
      <c r="F210" s="16" t="s">
        <v>798</v>
      </c>
      <c r="G210" s="16" t="s">
        <v>95</v>
      </c>
      <c r="H210" s="16" t="s">
        <v>48</v>
      </c>
      <c r="I210" s="18" t="s">
        <v>639</v>
      </c>
      <c r="J210" s="18" t="s">
        <v>48</v>
      </c>
      <c r="K210" s="18" t="s">
        <v>640</v>
      </c>
      <c r="L210" s="18" t="s">
        <v>627</v>
      </c>
      <c r="M210" s="18">
        <v>3204600</v>
      </c>
      <c r="N210" s="16" t="s">
        <v>98</v>
      </c>
      <c r="O210" s="16" t="s">
        <v>641</v>
      </c>
      <c r="P210" s="16" t="s">
        <v>642</v>
      </c>
      <c r="Q210" s="35">
        <f t="shared" si="3"/>
        <v>-3204600</v>
      </c>
      <c r="R210" s="18">
        <v>0</v>
      </c>
      <c r="S210" s="18">
        <v>-3204600</v>
      </c>
      <c r="T210" s="18">
        <v>0</v>
      </c>
      <c r="U210" s="16" t="s">
        <v>50</v>
      </c>
      <c r="V210" s="18">
        <v>0</v>
      </c>
      <c r="W210" s="18">
        <v>0</v>
      </c>
      <c r="X210" s="16" t="s">
        <v>50</v>
      </c>
      <c r="Y210" s="18">
        <v>0</v>
      </c>
      <c r="Z210" s="18">
        <v>0</v>
      </c>
      <c r="AA210" s="16" t="s">
        <v>50</v>
      </c>
      <c r="AB210" s="18">
        <v>0</v>
      </c>
      <c r="AC210" s="18">
        <v>0</v>
      </c>
      <c r="AD210" s="16" t="s">
        <v>50</v>
      </c>
      <c r="AE210" s="18">
        <v>0</v>
      </c>
      <c r="AF210" s="16">
        <v>0</v>
      </c>
      <c r="AG210" s="16" t="s">
        <v>50</v>
      </c>
      <c r="AH210" s="18">
        <v>0</v>
      </c>
      <c r="AI210" s="18">
        <v>0</v>
      </c>
      <c r="AJ210" s="16" t="s">
        <v>50</v>
      </c>
      <c r="AK210" s="18">
        <v>0</v>
      </c>
      <c r="AL210" s="18">
        <v>0</v>
      </c>
      <c r="AM210" s="17" t="s">
        <v>48</v>
      </c>
      <c r="AN210" s="16" t="s">
        <v>48</v>
      </c>
      <c r="AO210" s="17" t="s">
        <v>48</v>
      </c>
      <c r="AP210" s="16" t="s">
        <v>48</v>
      </c>
    </row>
    <row r="211" spans="1:42" s="19" customFormat="1" x14ac:dyDescent="0.25">
      <c r="A211" s="33" t="s">
        <v>410</v>
      </c>
      <c r="B211" s="17" t="s">
        <v>627</v>
      </c>
      <c r="C211" s="16" t="s">
        <v>47</v>
      </c>
      <c r="D211" s="16" t="s">
        <v>112</v>
      </c>
      <c r="E211" s="16" t="s">
        <v>113</v>
      </c>
      <c r="F211" s="16" t="s">
        <v>782</v>
      </c>
      <c r="G211" s="16" t="s">
        <v>49</v>
      </c>
      <c r="H211" s="16" t="s">
        <v>643</v>
      </c>
      <c r="I211" s="18" t="s">
        <v>48</v>
      </c>
      <c r="J211" s="18" t="s">
        <v>48</v>
      </c>
      <c r="K211" s="18" t="s">
        <v>48</v>
      </c>
      <c r="L211" s="18" t="s">
        <v>48</v>
      </c>
      <c r="M211" s="18">
        <v>0</v>
      </c>
      <c r="N211" s="16" t="s">
        <v>48</v>
      </c>
      <c r="O211" s="16" t="s">
        <v>69</v>
      </c>
      <c r="P211" s="16" t="s">
        <v>48</v>
      </c>
      <c r="Q211" s="35">
        <f t="shared" si="3"/>
        <v>1075245561.73</v>
      </c>
      <c r="R211" s="18">
        <v>0</v>
      </c>
      <c r="S211" s="18">
        <v>732100027.75000012</v>
      </c>
      <c r="T211" s="18">
        <v>0</v>
      </c>
      <c r="U211" s="16" t="s">
        <v>50</v>
      </c>
      <c r="V211" s="18">
        <v>0</v>
      </c>
      <c r="W211" s="18">
        <v>295815115.5</v>
      </c>
      <c r="X211" s="16" t="s">
        <v>54</v>
      </c>
      <c r="Y211" s="18">
        <v>47330418.480000012</v>
      </c>
      <c r="Z211" s="18">
        <v>0</v>
      </c>
      <c r="AA211" s="16" t="s">
        <v>50</v>
      </c>
      <c r="AB211" s="18">
        <v>0</v>
      </c>
      <c r="AC211" s="18">
        <v>0</v>
      </c>
      <c r="AD211" s="16" t="s">
        <v>50</v>
      </c>
      <c r="AE211" s="18">
        <v>0</v>
      </c>
      <c r="AF211" s="16">
        <v>0</v>
      </c>
      <c r="AG211" s="16" t="s">
        <v>50</v>
      </c>
      <c r="AH211" s="18">
        <v>0</v>
      </c>
      <c r="AI211" s="18">
        <v>0</v>
      </c>
      <c r="AJ211" s="16" t="s">
        <v>50</v>
      </c>
      <c r="AK211" s="18">
        <v>0</v>
      </c>
      <c r="AL211" s="18">
        <v>0</v>
      </c>
      <c r="AM211" s="17" t="s">
        <v>48</v>
      </c>
      <c r="AN211" s="16" t="s">
        <v>48</v>
      </c>
      <c r="AO211" s="17" t="s">
        <v>48</v>
      </c>
      <c r="AP211" s="16" t="s">
        <v>48</v>
      </c>
    </row>
    <row r="212" spans="1:42" s="19" customFormat="1" x14ac:dyDescent="0.25">
      <c r="A212" s="33" t="s">
        <v>412</v>
      </c>
      <c r="B212" s="17" t="s">
        <v>627</v>
      </c>
      <c r="C212" s="16" t="s">
        <v>47</v>
      </c>
      <c r="D212" s="16" t="s">
        <v>205</v>
      </c>
      <c r="E212" s="16" t="s">
        <v>206</v>
      </c>
      <c r="F212" s="16" t="s">
        <v>828</v>
      </c>
      <c r="G212" s="16" t="s">
        <v>49</v>
      </c>
      <c r="H212" s="16" t="s">
        <v>829</v>
      </c>
      <c r="I212" s="18" t="s">
        <v>48</v>
      </c>
      <c r="J212" s="18" t="s">
        <v>48</v>
      </c>
      <c r="K212" s="18" t="s">
        <v>48</v>
      </c>
      <c r="L212" s="18" t="s">
        <v>48</v>
      </c>
      <c r="M212" s="18">
        <v>0</v>
      </c>
      <c r="N212" s="16" t="s">
        <v>48</v>
      </c>
      <c r="O212" s="16" t="s">
        <v>69</v>
      </c>
      <c r="P212" s="16" t="s">
        <v>48</v>
      </c>
      <c r="Q212" s="35">
        <f t="shared" si="3"/>
        <v>1427272138.244</v>
      </c>
      <c r="R212" s="18">
        <v>0</v>
      </c>
      <c r="S212" s="18">
        <v>978936944.82000005</v>
      </c>
      <c r="T212" s="18">
        <v>0</v>
      </c>
      <c r="U212" s="16" t="s">
        <v>50</v>
      </c>
      <c r="V212" s="18">
        <v>0</v>
      </c>
      <c r="W212" s="18">
        <v>386495856.39999998</v>
      </c>
      <c r="X212" s="16" t="s">
        <v>54</v>
      </c>
      <c r="Y212" s="18">
        <v>61839337.024000011</v>
      </c>
      <c r="Z212" s="18">
        <v>0</v>
      </c>
      <c r="AA212" s="16" t="s">
        <v>50</v>
      </c>
      <c r="AB212" s="18">
        <v>0</v>
      </c>
      <c r="AC212" s="18">
        <v>0</v>
      </c>
      <c r="AD212" s="16" t="s">
        <v>50</v>
      </c>
      <c r="AE212" s="18">
        <v>0</v>
      </c>
      <c r="AF212" s="16">
        <v>0</v>
      </c>
      <c r="AG212" s="16" t="s">
        <v>50</v>
      </c>
      <c r="AH212" s="18">
        <v>0</v>
      </c>
      <c r="AI212" s="18">
        <v>0</v>
      </c>
      <c r="AJ212" s="16" t="s">
        <v>50</v>
      </c>
      <c r="AK212" s="18">
        <v>0</v>
      </c>
      <c r="AL212" s="18">
        <v>0</v>
      </c>
      <c r="AM212" s="17" t="s">
        <v>48</v>
      </c>
      <c r="AN212" s="16" t="s">
        <v>48</v>
      </c>
      <c r="AO212" s="17" t="s">
        <v>48</v>
      </c>
      <c r="AP212" s="16" t="s">
        <v>48</v>
      </c>
    </row>
    <row r="213" spans="1:42" s="19" customFormat="1" x14ac:dyDescent="0.25">
      <c r="A213" s="33" t="s">
        <v>413</v>
      </c>
      <c r="B213" s="29">
        <v>44389</v>
      </c>
      <c r="C213" s="30" t="s">
        <v>47</v>
      </c>
      <c r="D213" s="30" t="s">
        <v>116</v>
      </c>
      <c r="E213" s="30" t="s">
        <v>843</v>
      </c>
      <c r="F213" s="30" t="s">
        <v>868</v>
      </c>
      <c r="G213" s="30" t="s">
        <v>49</v>
      </c>
      <c r="H213" s="16" t="s">
        <v>869</v>
      </c>
      <c r="I213" s="32"/>
      <c r="J213" s="32"/>
      <c r="K213" s="32"/>
      <c r="L213" s="32"/>
      <c r="M213" s="32">
        <v>0</v>
      </c>
      <c r="N213" s="30"/>
      <c r="O213" s="30" t="s">
        <v>69</v>
      </c>
      <c r="P213" s="30"/>
      <c r="Q213" s="35">
        <f t="shared" si="3"/>
        <v>1729701427.392</v>
      </c>
      <c r="R213" s="32">
        <v>0</v>
      </c>
      <c r="S213" s="32">
        <f>1316321858.81-10725600</f>
        <v>1305596258.8099999</v>
      </c>
      <c r="T213" s="32">
        <v>0</v>
      </c>
      <c r="U213" s="30" t="s">
        <v>50</v>
      </c>
      <c r="V213" s="32">
        <v>0</v>
      </c>
      <c r="W213" s="32">
        <v>365607903.94999999</v>
      </c>
      <c r="X213" s="30" t="s">
        <v>54</v>
      </c>
      <c r="Y213" s="32">
        <f>+W213*0.16</f>
        <v>58497264.631999999</v>
      </c>
      <c r="Z213" s="32"/>
      <c r="AA213" s="30"/>
      <c r="AB213" s="32"/>
      <c r="AC213" s="32"/>
      <c r="AD213" s="30"/>
      <c r="AE213" s="32"/>
      <c r="AF213" s="30"/>
      <c r="AG213" s="30"/>
      <c r="AH213" s="32"/>
      <c r="AI213" s="32"/>
      <c r="AJ213" s="30"/>
      <c r="AK213" s="32"/>
      <c r="AL213" s="32"/>
      <c r="AM213" s="31"/>
      <c r="AN213" s="30"/>
      <c r="AO213" s="31"/>
      <c r="AP213" s="30"/>
    </row>
    <row r="214" spans="1:42" s="19" customFormat="1" x14ac:dyDescent="0.25">
      <c r="A214" s="33" t="s">
        <v>415</v>
      </c>
      <c r="B214" s="17" t="s">
        <v>627</v>
      </c>
      <c r="C214" s="16" t="s">
        <v>47</v>
      </c>
      <c r="D214" s="16" t="s">
        <v>118</v>
      </c>
      <c r="E214" s="16" t="s">
        <v>119</v>
      </c>
      <c r="F214" s="16" t="s">
        <v>885</v>
      </c>
      <c r="G214" s="16" t="s">
        <v>49</v>
      </c>
      <c r="H214" s="16" t="s">
        <v>644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6" t="s">
        <v>48</v>
      </c>
      <c r="O214" s="16" t="s">
        <v>69</v>
      </c>
      <c r="P214" s="16" t="s">
        <v>48</v>
      </c>
      <c r="Q214" s="35">
        <f t="shared" si="3"/>
        <v>4326605</v>
      </c>
      <c r="R214" s="18">
        <v>0</v>
      </c>
      <c r="S214" s="18">
        <v>2809325</v>
      </c>
      <c r="T214" s="18">
        <v>0</v>
      </c>
      <c r="U214" s="16" t="s">
        <v>50</v>
      </c>
      <c r="V214" s="18">
        <v>0</v>
      </c>
      <c r="W214" s="18">
        <v>1308000</v>
      </c>
      <c r="X214" s="16" t="s">
        <v>50</v>
      </c>
      <c r="Y214" s="18">
        <v>209280</v>
      </c>
      <c r="Z214" s="18">
        <v>0</v>
      </c>
      <c r="AA214" s="16" t="s">
        <v>50</v>
      </c>
      <c r="AB214" s="18">
        <v>0</v>
      </c>
      <c r="AC214" s="18">
        <v>0</v>
      </c>
      <c r="AD214" s="16" t="s">
        <v>50</v>
      </c>
      <c r="AE214" s="18">
        <v>0</v>
      </c>
      <c r="AF214" s="16">
        <v>0</v>
      </c>
      <c r="AG214" s="16" t="s">
        <v>50</v>
      </c>
      <c r="AH214" s="18">
        <v>0</v>
      </c>
      <c r="AI214" s="18">
        <v>0</v>
      </c>
      <c r="AJ214" s="16" t="s">
        <v>50</v>
      </c>
      <c r="AK214" s="18">
        <v>0</v>
      </c>
      <c r="AL214" s="18">
        <v>0</v>
      </c>
      <c r="AM214" s="17" t="s">
        <v>48</v>
      </c>
      <c r="AN214" s="16" t="s">
        <v>48</v>
      </c>
      <c r="AO214" s="17" t="s">
        <v>48</v>
      </c>
      <c r="AP214" s="16" t="s">
        <v>48</v>
      </c>
    </row>
    <row r="215" spans="1:42" s="19" customFormat="1" x14ac:dyDescent="0.25">
      <c r="A215" s="33" t="s">
        <v>416</v>
      </c>
      <c r="B215" s="17" t="s">
        <v>627</v>
      </c>
      <c r="C215" s="16" t="s">
        <v>47</v>
      </c>
      <c r="D215" s="16" t="s">
        <v>118</v>
      </c>
      <c r="E215" s="16" t="s">
        <v>119</v>
      </c>
      <c r="F215" s="16" t="s">
        <v>885</v>
      </c>
      <c r="G215" s="16" t="s">
        <v>49</v>
      </c>
      <c r="H215" s="16" t="s">
        <v>645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6" t="s">
        <v>48</v>
      </c>
      <c r="O215" s="16" t="s">
        <v>125</v>
      </c>
      <c r="P215" s="16" t="s">
        <v>126</v>
      </c>
      <c r="Q215" s="35">
        <f t="shared" si="3"/>
        <v>19654662</v>
      </c>
      <c r="R215" s="18">
        <v>0</v>
      </c>
      <c r="S215" s="18">
        <v>2736990</v>
      </c>
      <c r="T215" s="18">
        <v>14584200</v>
      </c>
      <c r="U215" s="16" t="s">
        <v>54</v>
      </c>
      <c r="V215" s="18">
        <v>2333472</v>
      </c>
      <c r="W215" s="18">
        <v>0</v>
      </c>
      <c r="X215" s="16" t="s">
        <v>50</v>
      </c>
      <c r="Y215" s="18">
        <v>0</v>
      </c>
      <c r="Z215" s="18">
        <v>0</v>
      </c>
      <c r="AA215" s="16" t="s">
        <v>50</v>
      </c>
      <c r="AB215" s="18">
        <v>0</v>
      </c>
      <c r="AC215" s="18">
        <v>0</v>
      </c>
      <c r="AD215" s="16" t="s">
        <v>50</v>
      </c>
      <c r="AE215" s="18">
        <v>0</v>
      </c>
      <c r="AF215" s="16">
        <v>0</v>
      </c>
      <c r="AG215" s="16" t="s">
        <v>50</v>
      </c>
      <c r="AH215" s="18">
        <v>0</v>
      </c>
      <c r="AI215" s="18">
        <v>0</v>
      </c>
      <c r="AJ215" s="16" t="s">
        <v>50</v>
      </c>
      <c r="AK215" s="18">
        <v>0</v>
      </c>
      <c r="AL215" s="18">
        <v>0</v>
      </c>
      <c r="AM215" s="17" t="s">
        <v>48</v>
      </c>
      <c r="AN215" s="16" t="s">
        <v>48</v>
      </c>
      <c r="AO215" s="17" t="s">
        <v>48</v>
      </c>
      <c r="AP215" s="16" t="s">
        <v>48</v>
      </c>
    </row>
    <row r="216" spans="1:42" s="19" customFormat="1" x14ac:dyDescent="0.25">
      <c r="A216" s="33" t="s">
        <v>417</v>
      </c>
      <c r="B216" s="34" t="s">
        <v>627</v>
      </c>
      <c r="C216" s="33" t="s">
        <v>47</v>
      </c>
      <c r="D216" s="33" t="s">
        <v>118</v>
      </c>
      <c r="E216" s="33" t="s">
        <v>119</v>
      </c>
      <c r="F216" s="33" t="s">
        <v>885</v>
      </c>
      <c r="G216" s="33" t="s">
        <v>49</v>
      </c>
      <c r="H216" s="33" t="s">
        <v>646</v>
      </c>
      <c r="I216" s="35" t="s">
        <v>48</v>
      </c>
      <c r="J216" s="35" t="s">
        <v>48</v>
      </c>
      <c r="K216" s="35" t="s">
        <v>48</v>
      </c>
      <c r="L216" s="35" t="s">
        <v>48</v>
      </c>
      <c r="M216" s="35">
        <v>0</v>
      </c>
      <c r="N216" s="33" t="s">
        <v>48</v>
      </c>
      <c r="O216" s="33" t="s">
        <v>69</v>
      </c>
      <c r="P216" s="33" t="s">
        <v>48</v>
      </c>
      <c r="Q216" s="35">
        <f t="shared" si="3"/>
        <v>825329259.87399995</v>
      </c>
      <c r="R216" s="35">
        <v>0</v>
      </c>
      <c r="S216" s="35">
        <v>437306824.56999993</v>
      </c>
      <c r="T216" s="35">
        <v>0</v>
      </c>
      <c r="U216" s="33" t="s">
        <v>50</v>
      </c>
      <c r="V216" s="35">
        <v>0</v>
      </c>
      <c r="W216" s="35">
        <v>334502099.39999998</v>
      </c>
      <c r="X216" s="33" t="s">
        <v>50</v>
      </c>
      <c r="Y216" s="35">
        <v>53520335.903999999</v>
      </c>
      <c r="Z216" s="35">
        <v>0</v>
      </c>
      <c r="AA216" s="33" t="s">
        <v>50</v>
      </c>
      <c r="AB216" s="35">
        <v>0</v>
      </c>
      <c r="AC216" s="35">
        <v>0</v>
      </c>
      <c r="AD216" s="33" t="s">
        <v>50</v>
      </c>
      <c r="AE216" s="35">
        <v>0</v>
      </c>
      <c r="AF216" s="33">
        <v>0</v>
      </c>
      <c r="AG216" s="33" t="s">
        <v>50</v>
      </c>
      <c r="AH216" s="35">
        <v>0</v>
      </c>
      <c r="AI216" s="35">
        <v>0</v>
      </c>
      <c r="AJ216" s="33" t="s">
        <v>50</v>
      </c>
      <c r="AK216" s="35">
        <v>0</v>
      </c>
      <c r="AL216" s="35">
        <v>0</v>
      </c>
      <c r="AM216" s="34" t="s">
        <v>48</v>
      </c>
      <c r="AN216" s="33" t="s">
        <v>48</v>
      </c>
      <c r="AO216" s="34" t="s">
        <v>48</v>
      </c>
      <c r="AP216" s="33" t="s">
        <v>48</v>
      </c>
    </row>
    <row r="217" spans="1:42" s="21" customFormat="1" x14ac:dyDescent="0.25">
      <c r="A217" s="33" t="s">
        <v>418</v>
      </c>
      <c r="B217" s="26" t="s">
        <v>627</v>
      </c>
      <c r="C217" s="25" t="s">
        <v>47</v>
      </c>
      <c r="D217" s="25" t="s">
        <v>118</v>
      </c>
      <c r="E217" s="25" t="s">
        <v>119</v>
      </c>
      <c r="F217" s="25" t="s">
        <v>885</v>
      </c>
      <c r="G217" s="25" t="s">
        <v>49</v>
      </c>
      <c r="H217" s="25" t="s">
        <v>647</v>
      </c>
      <c r="I217" s="27" t="s">
        <v>48</v>
      </c>
      <c r="J217" s="27" t="s">
        <v>48</v>
      </c>
      <c r="K217" s="27" t="s">
        <v>48</v>
      </c>
      <c r="L217" s="27" t="s">
        <v>48</v>
      </c>
      <c r="M217" s="27">
        <v>0</v>
      </c>
      <c r="N217" s="25" t="s">
        <v>48</v>
      </c>
      <c r="O217" s="25" t="s">
        <v>648</v>
      </c>
      <c r="P217" s="25" t="s">
        <v>649</v>
      </c>
      <c r="Q217" s="35">
        <f t="shared" si="3"/>
        <v>2975700</v>
      </c>
      <c r="R217" s="27">
        <v>0</v>
      </c>
      <c r="S217" s="27">
        <v>2975700</v>
      </c>
      <c r="T217" s="27">
        <v>0</v>
      </c>
      <c r="U217" s="25" t="s">
        <v>50</v>
      </c>
      <c r="V217" s="27">
        <v>0</v>
      </c>
      <c r="W217" s="27">
        <v>0</v>
      </c>
      <c r="X217" s="25" t="s">
        <v>50</v>
      </c>
      <c r="Y217" s="27">
        <v>0</v>
      </c>
      <c r="Z217" s="27">
        <v>0</v>
      </c>
      <c r="AA217" s="25" t="s">
        <v>50</v>
      </c>
      <c r="AB217" s="27">
        <v>0</v>
      </c>
      <c r="AC217" s="27">
        <v>0</v>
      </c>
      <c r="AD217" s="25" t="s">
        <v>50</v>
      </c>
      <c r="AE217" s="27">
        <v>0</v>
      </c>
      <c r="AF217" s="25">
        <v>0</v>
      </c>
      <c r="AG217" s="25" t="s">
        <v>50</v>
      </c>
      <c r="AH217" s="27">
        <v>0</v>
      </c>
      <c r="AI217" s="27">
        <v>0</v>
      </c>
      <c r="AJ217" s="25" t="s">
        <v>50</v>
      </c>
      <c r="AK217" s="27">
        <v>0</v>
      </c>
      <c r="AL217" s="27">
        <v>0</v>
      </c>
      <c r="AM217" s="26" t="s">
        <v>48</v>
      </c>
      <c r="AN217" s="25" t="s">
        <v>48</v>
      </c>
      <c r="AO217" s="26" t="s">
        <v>48</v>
      </c>
      <c r="AP217" s="25" t="s">
        <v>48</v>
      </c>
    </row>
    <row r="218" spans="1:42" s="21" customFormat="1" x14ac:dyDescent="0.25">
      <c r="A218" s="33" t="s">
        <v>419</v>
      </c>
      <c r="B218" s="26" t="s">
        <v>627</v>
      </c>
      <c r="C218" s="25" t="s">
        <v>47</v>
      </c>
      <c r="D218" s="25" t="s">
        <v>118</v>
      </c>
      <c r="E218" s="25" t="s">
        <v>119</v>
      </c>
      <c r="F218" s="25" t="s">
        <v>885</v>
      </c>
      <c r="G218" s="25" t="s">
        <v>49</v>
      </c>
      <c r="H218" s="25" t="s">
        <v>650</v>
      </c>
      <c r="I218" s="27" t="s">
        <v>48</v>
      </c>
      <c r="J218" s="27" t="s">
        <v>48</v>
      </c>
      <c r="K218" s="27" t="s">
        <v>48</v>
      </c>
      <c r="L218" s="27" t="s">
        <v>48</v>
      </c>
      <c r="M218" s="27">
        <v>0</v>
      </c>
      <c r="N218" s="25" t="s">
        <v>48</v>
      </c>
      <c r="O218" s="25" t="s">
        <v>69</v>
      </c>
      <c r="P218" s="25" t="s">
        <v>48</v>
      </c>
      <c r="Q218" s="35">
        <f t="shared" si="3"/>
        <v>391615925.42999995</v>
      </c>
      <c r="R218" s="27">
        <v>0</v>
      </c>
      <c r="S218" s="27">
        <v>183126875.02999997</v>
      </c>
      <c r="T218" s="27">
        <v>0</v>
      </c>
      <c r="U218" s="25" t="s">
        <v>50</v>
      </c>
      <c r="V218" s="27">
        <v>0</v>
      </c>
      <c r="W218" s="27">
        <v>179731940</v>
      </c>
      <c r="X218" s="25" t="s">
        <v>54</v>
      </c>
      <c r="Y218" s="27">
        <v>28757110.400000002</v>
      </c>
      <c r="Z218" s="27">
        <v>0</v>
      </c>
      <c r="AA218" s="25" t="s">
        <v>50</v>
      </c>
      <c r="AB218" s="27">
        <v>0</v>
      </c>
      <c r="AC218" s="27">
        <v>0</v>
      </c>
      <c r="AD218" s="25" t="s">
        <v>50</v>
      </c>
      <c r="AE218" s="27">
        <v>0</v>
      </c>
      <c r="AF218" s="25">
        <v>0</v>
      </c>
      <c r="AG218" s="25" t="s">
        <v>50</v>
      </c>
      <c r="AH218" s="27">
        <v>0</v>
      </c>
      <c r="AI218" s="27">
        <v>0</v>
      </c>
      <c r="AJ218" s="25" t="s">
        <v>50</v>
      </c>
      <c r="AK218" s="27">
        <v>0</v>
      </c>
      <c r="AL218" s="27">
        <v>0</v>
      </c>
      <c r="AM218" s="26" t="s">
        <v>48</v>
      </c>
      <c r="AN218" s="25" t="s">
        <v>48</v>
      </c>
      <c r="AO218" s="26" t="s">
        <v>48</v>
      </c>
      <c r="AP218" s="25" t="s">
        <v>48</v>
      </c>
    </row>
    <row r="219" spans="1:42" s="21" customFormat="1" x14ac:dyDescent="0.25">
      <c r="A219" s="33" t="s">
        <v>420</v>
      </c>
      <c r="B219" s="26" t="s">
        <v>627</v>
      </c>
      <c r="C219" s="25" t="s">
        <v>47</v>
      </c>
      <c r="D219" s="25" t="s">
        <v>118</v>
      </c>
      <c r="E219" s="25" t="s">
        <v>119</v>
      </c>
      <c r="F219" s="25" t="s">
        <v>885</v>
      </c>
      <c r="G219" s="25" t="s">
        <v>95</v>
      </c>
      <c r="H219" s="25" t="s">
        <v>48</v>
      </c>
      <c r="I219" s="27" t="s">
        <v>651</v>
      </c>
      <c r="J219" s="27" t="s">
        <v>48</v>
      </c>
      <c r="K219" s="27" t="s">
        <v>652</v>
      </c>
      <c r="L219" s="27" t="s">
        <v>627</v>
      </c>
      <c r="M219" s="27">
        <v>34996063.210000001</v>
      </c>
      <c r="N219" s="25" t="s">
        <v>98</v>
      </c>
      <c r="O219" s="25" t="s">
        <v>653</v>
      </c>
      <c r="P219" s="25" t="s">
        <v>654</v>
      </c>
      <c r="Q219" s="35">
        <f t="shared" si="3"/>
        <v>-1896600</v>
      </c>
      <c r="R219" s="27">
        <v>0</v>
      </c>
      <c r="S219" s="27">
        <v>0</v>
      </c>
      <c r="T219" s="27">
        <v>0</v>
      </c>
      <c r="U219" s="25" t="s">
        <v>50</v>
      </c>
      <c r="V219" s="27">
        <v>0</v>
      </c>
      <c r="W219" s="27">
        <v>-1635000</v>
      </c>
      <c r="X219" s="25" t="s">
        <v>54</v>
      </c>
      <c r="Y219" s="27">
        <v>-261600</v>
      </c>
      <c r="Z219" s="27">
        <v>0</v>
      </c>
      <c r="AA219" s="25" t="s">
        <v>50</v>
      </c>
      <c r="AB219" s="27">
        <v>0</v>
      </c>
      <c r="AC219" s="27">
        <v>0</v>
      </c>
      <c r="AD219" s="25" t="s">
        <v>50</v>
      </c>
      <c r="AE219" s="27">
        <v>0</v>
      </c>
      <c r="AF219" s="25">
        <v>0</v>
      </c>
      <c r="AG219" s="25" t="s">
        <v>50</v>
      </c>
      <c r="AH219" s="27">
        <v>0</v>
      </c>
      <c r="AI219" s="27">
        <v>0</v>
      </c>
      <c r="AJ219" s="25" t="s">
        <v>50</v>
      </c>
      <c r="AK219" s="27">
        <v>0</v>
      </c>
      <c r="AL219" s="27">
        <v>0</v>
      </c>
      <c r="AM219" s="26" t="s">
        <v>48</v>
      </c>
      <c r="AN219" s="25" t="s">
        <v>48</v>
      </c>
      <c r="AO219" s="26" t="s">
        <v>48</v>
      </c>
      <c r="AP219" s="25" t="s">
        <v>48</v>
      </c>
    </row>
    <row r="220" spans="1:42" s="21" customFormat="1" x14ac:dyDescent="0.25">
      <c r="A220" s="33" t="s">
        <v>421</v>
      </c>
      <c r="B220" s="26" t="s">
        <v>627</v>
      </c>
      <c r="C220" s="25" t="s">
        <v>47</v>
      </c>
      <c r="D220" s="25" t="s">
        <v>156</v>
      </c>
      <c r="E220" s="25" t="s">
        <v>157</v>
      </c>
      <c r="F220" s="25" t="s">
        <v>892</v>
      </c>
      <c r="G220" s="25" t="s">
        <v>49</v>
      </c>
      <c r="H220" s="25" t="s">
        <v>911</v>
      </c>
      <c r="I220" s="27" t="s">
        <v>48</v>
      </c>
      <c r="J220" s="27" t="s">
        <v>48</v>
      </c>
      <c r="K220" s="27" t="s">
        <v>48</v>
      </c>
      <c r="L220" s="27" t="s">
        <v>48</v>
      </c>
      <c r="M220" s="27">
        <v>0</v>
      </c>
      <c r="N220" s="25" t="s">
        <v>48</v>
      </c>
      <c r="O220" s="25" t="s">
        <v>69</v>
      </c>
      <c r="P220" s="25" t="s">
        <v>48</v>
      </c>
      <c r="Q220" s="35">
        <f t="shared" si="3"/>
        <v>1044442990.14</v>
      </c>
      <c r="R220" s="27">
        <v>0</v>
      </c>
      <c r="S220" s="27">
        <v>469851536.54000002</v>
      </c>
      <c r="T220" s="27">
        <v>33824880</v>
      </c>
      <c r="U220" s="25" t="s">
        <v>54</v>
      </c>
      <c r="V220" s="27">
        <f>+T220*0.16</f>
        <v>5411980.7999999998</v>
      </c>
      <c r="W220" s="27">
        <v>461512580</v>
      </c>
      <c r="X220" s="25" t="s">
        <v>54</v>
      </c>
      <c r="Y220" s="27">
        <f>+W220*0.16</f>
        <v>73842012.799999997</v>
      </c>
      <c r="Z220" s="27">
        <v>0</v>
      </c>
      <c r="AA220" s="25" t="s">
        <v>50</v>
      </c>
      <c r="AB220" s="27">
        <v>0</v>
      </c>
      <c r="AC220" s="27">
        <v>0</v>
      </c>
      <c r="AD220" s="25" t="s">
        <v>50</v>
      </c>
      <c r="AE220" s="27">
        <v>0</v>
      </c>
      <c r="AF220" s="25">
        <v>0</v>
      </c>
      <c r="AG220" s="25" t="s">
        <v>50</v>
      </c>
      <c r="AH220" s="27">
        <v>0</v>
      </c>
      <c r="AI220" s="27">
        <v>0</v>
      </c>
      <c r="AJ220" s="25" t="s">
        <v>50</v>
      </c>
      <c r="AK220" s="27">
        <v>0</v>
      </c>
      <c r="AL220" s="27">
        <v>0</v>
      </c>
      <c r="AM220" s="26" t="s">
        <v>48</v>
      </c>
      <c r="AN220" s="25" t="s">
        <v>48</v>
      </c>
      <c r="AO220" s="26" t="s">
        <v>48</v>
      </c>
      <c r="AP220" s="25" t="s">
        <v>48</v>
      </c>
    </row>
    <row r="221" spans="1:42" s="21" customFormat="1" x14ac:dyDescent="0.25">
      <c r="A221" s="33" t="s">
        <v>422</v>
      </c>
      <c r="B221" s="26" t="s">
        <v>655</v>
      </c>
      <c r="C221" s="25" t="s">
        <v>47</v>
      </c>
      <c r="D221" s="25" t="s">
        <v>66</v>
      </c>
      <c r="E221" s="25" t="s">
        <v>67</v>
      </c>
      <c r="F221" s="25" t="s">
        <v>774</v>
      </c>
      <c r="G221" s="25" t="s">
        <v>49</v>
      </c>
      <c r="H221" s="25" t="s">
        <v>656</v>
      </c>
      <c r="I221" s="27" t="s">
        <v>48</v>
      </c>
      <c r="J221" s="27" t="s">
        <v>48</v>
      </c>
      <c r="K221" s="27" t="s">
        <v>48</v>
      </c>
      <c r="L221" s="27" t="s">
        <v>48</v>
      </c>
      <c r="M221" s="27">
        <v>0</v>
      </c>
      <c r="N221" s="25" t="s">
        <v>48</v>
      </c>
      <c r="O221" s="25" t="s">
        <v>657</v>
      </c>
      <c r="P221" s="25" t="s">
        <v>658</v>
      </c>
      <c r="Q221" s="35">
        <f t="shared" si="3"/>
        <v>2780400</v>
      </c>
      <c r="R221" s="27">
        <v>0</v>
      </c>
      <c r="S221" s="27">
        <v>2780400</v>
      </c>
      <c r="T221" s="27">
        <v>0</v>
      </c>
      <c r="U221" s="25" t="s">
        <v>50</v>
      </c>
      <c r="V221" s="27">
        <v>0</v>
      </c>
      <c r="W221" s="27">
        <v>0</v>
      </c>
      <c r="X221" s="25" t="s">
        <v>50</v>
      </c>
      <c r="Y221" s="27">
        <v>0</v>
      </c>
      <c r="Z221" s="27">
        <v>0</v>
      </c>
      <c r="AA221" s="25" t="s">
        <v>50</v>
      </c>
      <c r="AB221" s="27">
        <v>0</v>
      </c>
      <c r="AC221" s="27">
        <v>0</v>
      </c>
      <c r="AD221" s="25" t="s">
        <v>50</v>
      </c>
      <c r="AE221" s="27">
        <v>0</v>
      </c>
      <c r="AF221" s="25">
        <v>0</v>
      </c>
      <c r="AG221" s="25" t="s">
        <v>50</v>
      </c>
      <c r="AH221" s="27">
        <v>0</v>
      </c>
      <c r="AI221" s="27">
        <v>0</v>
      </c>
      <c r="AJ221" s="25" t="s">
        <v>50</v>
      </c>
      <c r="AK221" s="27">
        <v>0</v>
      </c>
      <c r="AL221" s="27">
        <v>0</v>
      </c>
      <c r="AM221" s="26" t="s">
        <v>48</v>
      </c>
      <c r="AN221" s="25" t="s">
        <v>48</v>
      </c>
      <c r="AO221" s="26" t="s">
        <v>48</v>
      </c>
      <c r="AP221" s="25" t="s">
        <v>48</v>
      </c>
    </row>
    <row r="222" spans="1:42" s="21" customFormat="1" x14ac:dyDescent="0.25">
      <c r="A222" s="33" t="s">
        <v>423</v>
      </c>
      <c r="B222" s="26" t="s">
        <v>655</v>
      </c>
      <c r="C222" s="25" t="s">
        <v>47</v>
      </c>
      <c r="D222" s="25" t="s">
        <v>66</v>
      </c>
      <c r="E222" s="25" t="s">
        <v>67</v>
      </c>
      <c r="F222" s="25" t="s">
        <v>774</v>
      </c>
      <c r="G222" s="25" t="s">
        <v>49</v>
      </c>
      <c r="H222" s="25" t="s">
        <v>659</v>
      </c>
      <c r="I222" s="27" t="s">
        <v>48</v>
      </c>
      <c r="J222" s="27" t="s">
        <v>48</v>
      </c>
      <c r="K222" s="27" t="s">
        <v>48</v>
      </c>
      <c r="L222" s="27" t="s">
        <v>48</v>
      </c>
      <c r="M222" s="27">
        <v>0</v>
      </c>
      <c r="N222" s="25" t="s">
        <v>48</v>
      </c>
      <c r="O222" s="25" t="s">
        <v>69</v>
      </c>
      <c r="P222" s="25" t="s">
        <v>48</v>
      </c>
      <c r="Q222" s="35">
        <f t="shared" si="3"/>
        <v>170602000.66999999</v>
      </c>
      <c r="R222" s="27">
        <v>0</v>
      </c>
      <c r="S222" s="27">
        <f>145221715.1+2780399.97</f>
        <v>148002115.06999999</v>
      </c>
      <c r="T222" s="27">
        <v>0</v>
      </c>
      <c r="U222" s="25" t="s">
        <v>50</v>
      </c>
      <c r="V222" s="27">
        <v>0</v>
      </c>
      <c r="W222" s="27">
        <v>19482660</v>
      </c>
      <c r="X222" s="25" t="s">
        <v>50</v>
      </c>
      <c r="Y222" s="27">
        <v>3117225.6</v>
      </c>
      <c r="Z222" s="27">
        <v>0</v>
      </c>
      <c r="AA222" s="25" t="s">
        <v>50</v>
      </c>
      <c r="AB222" s="27">
        <v>0</v>
      </c>
      <c r="AC222" s="27">
        <v>0</v>
      </c>
      <c r="AD222" s="25" t="s">
        <v>50</v>
      </c>
      <c r="AE222" s="27">
        <v>0</v>
      </c>
      <c r="AF222" s="25">
        <v>0</v>
      </c>
      <c r="AG222" s="25" t="s">
        <v>50</v>
      </c>
      <c r="AH222" s="27">
        <v>0</v>
      </c>
      <c r="AI222" s="27">
        <v>0</v>
      </c>
      <c r="AJ222" s="25" t="s">
        <v>50</v>
      </c>
      <c r="AK222" s="27">
        <v>0</v>
      </c>
      <c r="AL222" s="27">
        <v>0</v>
      </c>
      <c r="AM222" s="26" t="s">
        <v>48</v>
      </c>
      <c r="AN222" s="25" t="s">
        <v>48</v>
      </c>
      <c r="AO222" s="26" t="s">
        <v>48</v>
      </c>
      <c r="AP222" s="25" t="s">
        <v>48</v>
      </c>
    </row>
    <row r="223" spans="1:42" s="28" customFormat="1" x14ac:dyDescent="0.25">
      <c r="A223" s="33" t="s">
        <v>424</v>
      </c>
      <c r="B223" s="34" t="s">
        <v>655</v>
      </c>
      <c r="C223" s="33" t="s">
        <v>47</v>
      </c>
      <c r="D223" s="33" t="s">
        <v>66</v>
      </c>
      <c r="E223" s="33" t="s">
        <v>67</v>
      </c>
      <c r="F223" s="33" t="s">
        <v>774</v>
      </c>
      <c r="G223" s="33" t="s">
        <v>49</v>
      </c>
      <c r="H223" s="33" t="s">
        <v>660</v>
      </c>
      <c r="I223" s="35" t="s">
        <v>48</v>
      </c>
      <c r="J223" s="35" t="s">
        <v>48</v>
      </c>
      <c r="K223" s="35" t="s">
        <v>48</v>
      </c>
      <c r="L223" s="35" t="s">
        <v>48</v>
      </c>
      <c r="M223" s="35">
        <v>0</v>
      </c>
      <c r="N223" s="33" t="s">
        <v>48</v>
      </c>
      <c r="O223" s="33" t="s">
        <v>69</v>
      </c>
      <c r="P223" s="33" t="s">
        <v>48</v>
      </c>
      <c r="Q223" s="35">
        <f t="shared" si="3"/>
        <v>458943230.58999997</v>
      </c>
      <c r="R223" s="35">
        <v>0</v>
      </c>
      <c r="S223" s="35">
        <v>407973005.75</v>
      </c>
      <c r="T223" s="35">
        <v>0</v>
      </c>
      <c r="U223" s="33" t="s">
        <v>50</v>
      </c>
      <c r="V223" s="35">
        <v>0</v>
      </c>
      <c r="W223" s="35">
        <v>43939849</v>
      </c>
      <c r="X223" s="33" t="s">
        <v>50</v>
      </c>
      <c r="Y223" s="35">
        <v>7030375.8399999999</v>
      </c>
      <c r="Z223" s="35">
        <v>0</v>
      </c>
      <c r="AA223" s="33" t="s">
        <v>50</v>
      </c>
      <c r="AB223" s="35">
        <v>0</v>
      </c>
      <c r="AC223" s="35">
        <v>0</v>
      </c>
      <c r="AD223" s="33" t="s">
        <v>50</v>
      </c>
      <c r="AE223" s="35">
        <v>0</v>
      </c>
      <c r="AF223" s="33">
        <v>0</v>
      </c>
      <c r="AG223" s="33" t="s">
        <v>50</v>
      </c>
      <c r="AH223" s="35">
        <v>0</v>
      </c>
      <c r="AI223" s="35">
        <v>0</v>
      </c>
      <c r="AJ223" s="33" t="s">
        <v>50</v>
      </c>
      <c r="AK223" s="35">
        <v>0</v>
      </c>
      <c r="AL223" s="35">
        <v>0</v>
      </c>
      <c r="AM223" s="34" t="s">
        <v>48</v>
      </c>
      <c r="AN223" s="33" t="s">
        <v>48</v>
      </c>
      <c r="AO223" s="34" t="s">
        <v>48</v>
      </c>
      <c r="AP223" s="33" t="s">
        <v>48</v>
      </c>
    </row>
    <row r="224" spans="1:42" s="19" customFormat="1" x14ac:dyDescent="0.25">
      <c r="A224" s="33" t="s">
        <v>425</v>
      </c>
      <c r="B224" s="17" t="s">
        <v>655</v>
      </c>
      <c r="C224" s="16" t="s">
        <v>47</v>
      </c>
      <c r="D224" s="16" t="s">
        <v>66</v>
      </c>
      <c r="E224" s="16" t="s">
        <v>67</v>
      </c>
      <c r="F224" s="16" t="s">
        <v>774</v>
      </c>
      <c r="G224" s="16" t="s">
        <v>49</v>
      </c>
      <c r="H224" s="16" t="s">
        <v>661</v>
      </c>
      <c r="I224" s="18" t="s">
        <v>48</v>
      </c>
      <c r="J224" s="18" t="s">
        <v>48</v>
      </c>
      <c r="K224" s="18" t="s">
        <v>48</v>
      </c>
      <c r="L224" s="18" t="s">
        <v>48</v>
      </c>
      <c r="M224" s="18">
        <v>0</v>
      </c>
      <c r="N224" s="16" t="s">
        <v>48</v>
      </c>
      <c r="O224" s="16" t="s">
        <v>107</v>
      </c>
      <c r="P224" s="16" t="s">
        <v>108</v>
      </c>
      <c r="Q224" s="35">
        <f t="shared" si="3"/>
        <v>11704160</v>
      </c>
      <c r="R224" s="18">
        <v>0</v>
      </c>
      <c r="S224" s="18">
        <v>11704160</v>
      </c>
      <c r="T224" s="18">
        <v>0</v>
      </c>
      <c r="U224" s="16" t="s">
        <v>50</v>
      </c>
      <c r="V224" s="18">
        <v>0</v>
      </c>
      <c r="W224" s="18">
        <v>0</v>
      </c>
      <c r="X224" s="16" t="s">
        <v>50</v>
      </c>
      <c r="Y224" s="18">
        <v>0</v>
      </c>
      <c r="Z224" s="18">
        <v>0</v>
      </c>
      <c r="AA224" s="16" t="s">
        <v>50</v>
      </c>
      <c r="AB224" s="18">
        <v>0</v>
      </c>
      <c r="AC224" s="18">
        <v>0</v>
      </c>
      <c r="AD224" s="16" t="s">
        <v>50</v>
      </c>
      <c r="AE224" s="18">
        <v>0</v>
      </c>
      <c r="AF224" s="16">
        <v>0</v>
      </c>
      <c r="AG224" s="16" t="s">
        <v>50</v>
      </c>
      <c r="AH224" s="18">
        <v>0</v>
      </c>
      <c r="AI224" s="18">
        <v>0</v>
      </c>
      <c r="AJ224" s="16" t="s">
        <v>50</v>
      </c>
      <c r="AK224" s="18">
        <v>0</v>
      </c>
      <c r="AL224" s="18">
        <v>0</v>
      </c>
      <c r="AM224" s="17" t="s">
        <v>48</v>
      </c>
      <c r="AN224" s="16" t="s">
        <v>48</v>
      </c>
      <c r="AO224" s="17" t="s">
        <v>48</v>
      </c>
      <c r="AP224" s="16" t="s">
        <v>48</v>
      </c>
    </row>
    <row r="225" spans="1:42" s="19" customFormat="1" x14ac:dyDescent="0.25">
      <c r="A225" s="33" t="s">
        <v>426</v>
      </c>
      <c r="B225" s="17" t="s">
        <v>655</v>
      </c>
      <c r="C225" s="16" t="s">
        <v>47</v>
      </c>
      <c r="D225" s="16" t="s">
        <v>66</v>
      </c>
      <c r="E225" s="16" t="s">
        <v>67</v>
      </c>
      <c r="F225" s="16" t="s">
        <v>774</v>
      </c>
      <c r="G225" s="16" t="s">
        <v>49</v>
      </c>
      <c r="H225" s="16" t="s">
        <v>662</v>
      </c>
      <c r="I225" s="18" t="s">
        <v>48</v>
      </c>
      <c r="J225" s="18" t="s">
        <v>48</v>
      </c>
      <c r="K225" s="18" t="s">
        <v>48</v>
      </c>
      <c r="L225" s="18" t="s">
        <v>48</v>
      </c>
      <c r="M225" s="18">
        <v>0</v>
      </c>
      <c r="N225" s="16" t="s">
        <v>48</v>
      </c>
      <c r="O225" s="16" t="s">
        <v>69</v>
      </c>
      <c r="P225" s="16" t="s">
        <v>48</v>
      </c>
      <c r="Q225" s="35">
        <f t="shared" si="3"/>
        <v>1827803254.71</v>
      </c>
      <c r="R225" s="18">
        <v>0</v>
      </c>
      <c r="S225" s="18">
        <v>1295082948.8299999</v>
      </c>
      <c r="T225" s="18">
        <v>0</v>
      </c>
      <c r="U225" s="16" t="s">
        <v>50</v>
      </c>
      <c r="V225" s="18">
        <v>0</v>
      </c>
      <c r="W225" s="18">
        <v>459241643</v>
      </c>
      <c r="X225" s="16" t="s">
        <v>54</v>
      </c>
      <c r="Y225" s="18">
        <v>73478662.879999995</v>
      </c>
      <c r="Z225" s="18">
        <v>0</v>
      </c>
      <c r="AA225" s="16" t="s">
        <v>50</v>
      </c>
      <c r="AB225" s="18">
        <v>0</v>
      </c>
      <c r="AC225" s="18">
        <v>0</v>
      </c>
      <c r="AD225" s="16" t="s">
        <v>50</v>
      </c>
      <c r="AE225" s="18">
        <v>0</v>
      </c>
      <c r="AF225" s="16">
        <v>0</v>
      </c>
      <c r="AG225" s="16" t="s">
        <v>50</v>
      </c>
      <c r="AH225" s="18">
        <v>0</v>
      </c>
      <c r="AI225" s="18">
        <v>0</v>
      </c>
      <c r="AJ225" s="16" t="s">
        <v>50</v>
      </c>
      <c r="AK225" s="18">
        <v>0</v>
      </c>
      <c r="AL225" s="18">
        <v>0</v>
      </c>
      <c r="AM225" s="17" t="s">
        <v>48</v>
      </c>
      <c r="AN225" s="16" t="s">
        <v>48</v>
      </c>
      <c r="AO225" s="17" t="s">
        <v>48</v>
      </c>
      <c r="AP225" s="16" t="s">
        <v>48</v>
      </c>
    </row>
    <row r="226" spans="1:42" s="19" customFormat="1" x14ac:dyDescent="0.25">
      <c r="A226" s="33" t="s">
        <v>427</v>
      </c>
      <c r="B226" s="17" t="s">
        <v>655</v>
      </c>
      <c r="C226" s="16" t="s">
        <v>47</v>
      </c>
      <c r="D226" s="16" t="s">
        <v>66</v>
      </c>
      <c r="E226" s="16" t="s">
        <v>67</v>
      </c>
      <c r="F226" s="16" t="s">
        <v>774</v>
      </c>
      <c r="G226" s="16" t="s">
        <v>95</v>
      </c>
      <c r="H226" s="16" t="s">
        <v>48</v>
      </c>
      <c r="I226" s="18" t="s">
        <v>663</v>
      </c>
      <c r="J226" s="18" t="s">
        <v>48</v>
      </c>
      <c r="K226" s="18" t="s">
        <v>664</v>
      </c>
      <c r="L226" s="18" t="s">
        <v>655</v>
      </c>
      <c r="M226" s="18">
        <v>6050000</v>
      </c>
      <c r="N226" s="16" t="s">
        <v>98</v>
      </c>
      <c r="O226" s="16" t="s">
        <v>665</v>
      </c>
      <c r="P226" s="16" t="s">
        <v>666</v>
      </c>
      <c r="Q226" s="35">
        <f t="shared" si="3"/>
        <v>-6050000</v>
      </c>
      <c r="R226" s="18">
        <v>0</v>
      </c>
      <c r="S226" s="18">
        <v>-6050000</v>
      </c>
      <c r="T226" s="18">
        <v>0</v>
      </c>
      <c r="U226" s="16" t="s">
        <v>50</v>
      </c>
      <c r="V226" s="18">
        <v>0</v>
      </c>
      <c r="W226" s="18">
        <v>0</v>
      </c>
      <c r="X226" s="16" t="s">
        <v>50</v>
      </c>
      <c r="Y226" s="18">
        <v>0</v>
      </c>
      <c r="Z226" s="18">
        <v>0</v>
      </c>
      <c r="AA226" s="16" t="s">
        <v>50</v>
      </c>
      <c r="AB226" s="18">
        <v>0</v>
      </c>
      <c r="AC226" s="18">
        <v>0</v>
      </c>
      <c r="AD226" s="16" t="s">
        <v>50</v>
      </c>
      <c r="AE226" s="18">
        <v>0</v>
      </c>
      <c r="AF226" s="16">
        <v>0</v>
      </c>
      <c r="AG226" s="16" t="s">
        <v>50</v>
      </c>
      <c r="AH226" s="18">
        <v>0</v>
      </c>
      <c r="AI226" s="18">
        <v>0</v>
      </c>
      <c r="AJ226" s="16" t="s">
        <v>50</v>
      </c>
      <c r="AK226" s="18">
        <v>0</v>
      </c>
      <c r="AL226" s="18">
        <v>0</v>
      </c>
      <c r="AM226" s="17" t="s">
        <v>48</v>
      </c>
      <c r="AN226" s="16" t="s">
        <v>48</v>
      </c>
      <c r="AO226" s="17" t="s">
        <v>48</v>
      </c>
      <c r="AP226" s="16" t="s">
        <v>48</v>
      </c>
    </row>
    <row r="227" spans="1:42" s="19" customFormat="1" x14ac:dyDescent="0.25">
      <c r="A227" s="33" t="s">
        <v>428</v>
      </c>
      <c r="B227" s="17" t="s">
        <v>655</v>
      </c>
      <c r="C227" s="16" t="s">
        <v>47</v>
      </c>
      <c r="D227" s="16" t="s">
        <v>83</v>
      </c>
      <c r="E227" s="16" t="s">
        <v>84</v>
      </c>
      <c r="F227" s="16" t="s">
        <v>785</v>
      </c>
      <c r="G227" s="16" t="s">
        <v>49</v>
      </c>
      <c r="H227" s="16" t="s">
        <v>667</v>
      </c>
      <c r="I227" s="18" t="s">
        <v>48</v>
      </c>
      <c r="J227" s="18" t="s">
        <v>48</v>
      </c>
      <c r="K227" s="18" t="s">
        <v>48</v>
      </c>
      <c r="L227" s="18" t="s">
        <v>48</v>
      </c>
      <c r="M227" s="18">
        <v>0</v>
      </c>
      <c r="N227" s="16" t="s">
        <v>48</v>
      </c>
      <c r="O227" s="16" t="s">
        <v>69</v>
      </c>
      <c r="P227" s="16" t="s">
        <v>48</v>
      </c>
      <c r="Q227" s="35">
        <f t="shared" si="3"/>
        <v>1700159533.398</v>
      </c>
      <c r="R227" s="18">
        <v>0</v>
      </c>
      <c r="S227" s="18">
        <v>1155191802.1700001</v>
      </c>
      <c r="T227" s="18">
        <v>0</v>
      </c>
      <c r="U227" s="16" t="s">
        <v>50</v>
      </c>
      <c r="V227" s="18">
        <v>0</v>
      </c>
      <c r="W227" s="18">
        <v>469799768.30000001</v>
      </c>
      <c r="X227" s="16" t="s">
        <v>54</v>
      </c>
      <c r="Y227" s="18">
        <v>75167962.928000003</v>
      </c>
      <c r="Z227" s="18">
        <v>0</v>
      </c>
      <c r="AA227" s="16" t="s">
        <v>50</v>
      </c>
      <c r="AB227" s="18">
        <v>0</v>
      </c>
      <c r="AC227" s="18">
        <v>0</v>
      </c>
      <c r="AD227" s="16" t="s">
        <v>50</v>
      </c>
      <c r="AE227" s="18">
        <v>0</v>
      </c>
      <c r="AF227" s="16">
        <v>0</v>
      </c>
      <c r="AG227" s="16" t="s">
        <v>50</v>
      </c>
      <c r="AH227" s="18">
        <v>0</v>
      </c>
      <c r="AI227" s="18">
        <v>0</v>
      </c>
      <c r="AJ227" s="16" t="s">
        <v>50</v>
      </c>
      <c r="AK227" s="18">
        <v>0</v>
      </c>
      <c r="AL227" s="18">
        <v>0</v>
      </c>
      <c r="AM227" s="17" t="s">
        <v>48</v>
      </c>
      <c r="AN227" s="16" t="s">
        <v>48</v>
      </c>
      <c r="AO227" s="17" t="s">
        <v>48</v>
      </c>
      <c r="AP227" s="16" t="s">
        <v>48</v>
      </c>
    </row>
    <row r="228" spans="1:42" s="19" customFormat="1" x14ac:dyDescent="0.25">
      <c r="A228" s="33" t="s">
        <v>429</v>
      </c>
      <c r="B228" s="34" t="s">
        <v>655</v>
      </c>
      <c r="C228" s="33" t="s">
        <v>47</v>
      </c>
      <c r="D228" s="33" t="s">
        <v>83</v>
      </c>
      <c r="E228" s="33" t="s">
        <v>84</v>
      </c>
      <c r="F228" s="33" t="s">
        <v>785</v>
      </c>
      <c r="G228" s="33" t="s">
        <v>49</v>
      </c>
      <c r="H228" s="33" t="s">
        <v>668</v>
      </c>
      <c r="I228" s="35" t="s">
        <v>48</v>
      </c>
      <c r="J228" s="35" t="s">
        <v>48</v>
      </c>
      <c r="K228" s="35" t="s">
        <v>48</v>
      </c>
      <c r="L228" s="35" t="s">
        <v>48</v>
      </c>
      <c r="M228" s="35">
        <v>0</v>
      </c>
      <c r="N228" s="33" t="s">
        <v>48</v>
      </c>
      <c r="O228" s="33" t="s">
        <v>669</v>
      </c>
      <c r="P228" s="33" t="s">
        <v>670</v>
      </c>
      <c r="Q228" s="35">
        <f t="shared" si="3"/>
        <v>3350000</v>
      </c>
      <c r="R228" s="35">
        <v>0</v>
      </c>
      <c r="S228" s="35">
        <v>3350000</v>
      </c>
      <c r="T228" s="35">
        <v>0</v>
      </c>
      <c r="U228" s="33" t="s">
        <v>50</v>
      </c>
      <c r="V228" s="35">
        <v>0</v>
      </c>
      <c r="W228" s="35">
        <v>0</v>
      </c>
      <c r="X228" s="33" t="s">
        <v>50</v>
      </c>
      <c r="Y228" s="35">
        <v>0</v>
      </c>
      <c r="Z228" s="35">
        <v>0</v>
      </c>
      <c r="AA228" s="33" t="s">
        <v>50</v>
      </c>
      <c r="AB228" s="35">
        <v>0</v>
      </c>
      <c r="AC228" s="35">
        <v>0</v>
      </c>
      <c r="AD228" s="33" t="s">
        <v>50</v>
      </c>
      <c r="AE228" s="35">
        <v>0</v>
      </c>
      <c r="AF228" s="33">
        <v>0</v>
      </c>
      <c r="AG228" s="33" t="s">
        <v>50</v>
      </c>
      <c r="AH228" s="35">
        <v>0</v>
      </c>
      <c r="AI228" s="35">
        <v>0</v>
      </c>
      <c r="AJ228" s="33" t="s">
        <v>50</v>
      </c>
      <c r="AK228" s="35">
        <v>0</v>
      </c>
      <c r="AL228" s="35">
        <v>0</v>
      </c>
      <c r="AM228" s="34" t="s">
        <v>48</v>
      </c>
      <c r="AN228" s="33" t="s">
        <v>48</v>
      </c>
      <c r="AO228" s="34" t="s">
        <v>48</v>
      </c>
      <c r="AP228" s="33" t="s">
        <v>48</v>
      </c>
    </row>
    <row r="229" spans="1:42" s="19" customFormat="1" x14ac:dyDescent="0.25">
      <c r="A229" s="33" t="s">
        <v>430</v>
      </c>
      <c r="B229" s="34" t="s">
        <v>655</v>
      </c>
      <c r="C229" s="33" t="s">
        <v>47</v>
      </c>
      <c r="D229" s="33" t="s">
        <v>83</v>
      </c>
      <c r="E229" s="33" t="s">
        <v>84</v>
      </c>
      <c r="F229" s="33" t="s">
        <v>785</v>
      </c>
      <c r="G229" s="33" t="s">
        <v>49</v>
      </c>
      <c r="H229" s="33" t="s">
        <v>671</v>
      </c>
      <c r="I229" s="35" t="s">
        <v>48</v>
      </c>
      <c r="J229" s="35" t="s">
        <v>48</v>
      </c>
      <c r="K229" s="35" t="s">
        <v>48</v>
      </c>
      <c r="L229" s="35" t="s">
        <v>48</v>
      </c>
      <c r="M229" s="35">
        <v>0</v>
      </c>
      <c r="N229" s="33" t="s">
        <v>48</v>
      </c>
      <c r="O229" s="33" t="s">
        <v>69</v>
      </c>
      <c r="P229" s="33" t="s">
        <v>48</v>
      </c>
      <c r="Q229" s="35">
        <f t="shared" si="3"/>
        <v>886899760.45000005</v>
      </c>
      <c r="R229" s="35">
        <v>0</v>
      </c>
      <c r="S229" s="35">
        <v>517455839.21000004</v>
      </c>
      <c r="T229" s="35">
        <v>0</v>
      </c>
      <c r="U229" s="33" t="s">
        <v>50</v>
      </c>
      <c r="V229" s="35">
        <v>0</v>
      </c>
      <c r="W229" s="35">
        <v>318486139</v>
      </c>
      <c r="X229" s="33" t="s">
        <v>54</v>
      </c>
      <c r="Y229" s="35">
        <v>50957782.239999995</v>
      </c>
      <c r="Z229" s="35">
        <v>0</v>
      </c>
      <c r="AA229" s="33" t="s">
        <v>50</v>
      </c>
      <c r="AB229" s="35">
        <v>0</v>
      </c>
      <c r="AC229" s="35">
        <v>0</v>
      </c>
      <c r="AD229" s="33" t="s">
        <v>50</v>
      </c>
      <c r="AE229" s="35">
        <v>0</v>
      </c>
      <c r="AF229" s="33">
        <v>0</v>
      </c>
      <c r="AG229" s="33" t="s">
        <v>50</v>
      </c>
      <c r="AH229" s="35">
        <v>0</v>
      </c>
      <c r="AI229" s="35">
        <v>0</v>
      </c>
      <c r="AJ229" s="33" t="s">
        <v>50</v>
      </c>
      <c r="AK229" s="35">
        <v>0</v>
      </c>
      <c r="AL229" s="35">
        <v>0</v>
      </c>
      <c r="AM229" s="34" t="s">
        <v>48</v>
      </c>
      <c r="AN229" s="33" t="s">
        <v>48</v>
      </c>
      <c r="AO229" s="34" t="s">
        <v>48</v>
      </c>
      <c r="AP229" s="33" t="s">
        <v>48</v>
      </c>
    </row>
    <row r="230" spans="1:42" s="19" customFormat="1" x14ac:dyDescent="0.25">
      <c r="A230" s="33" t="s">
        <v>431</v>
      </c>
      <c r="B230" s="17" t="s">
        <v>655</v>
      </c>
      <c r="C230" s="16" t="s">
        <v>47</v>
      </c>
      <c r="D230" s="16" t="s">
        <v>102</v>
      </c>
      <c r="E230" s="16" t="s">
        <v>103</v>
      </c>
      <c r="F230" s="16" t="s">
        <v>799</v>
      </c>
      <c r="G230" s="16" t="s">
        <v>49</v>
      </c>
      <c r="H230" s="16" t="s">
        <v>672</v>
      </c>
      <c r="I230" s="18" t="s">
        <v>48</v>
      </c>
      <c r="J230" s="18" t="s">
        <v>48</v>
      </c>
      <c r="K230" s="18" t="s">
        <v>48</v>
      </c>
      <c r="L230" s="18" t="s">
        <v>48</v>
      </c>
      <c r="M230" s="18">
        <v>0</v>
      </c>
      <c r="N230" s="16" t="s">
        <v>48</v>
      </c>
      <c r="O230" s="16" t="s">
        <v>69</v>
      </c>
      <c r="P230" s="16" t="s">
        <v>48</v>
      </c>
      <c r="Q230" s="35">
        <f t="shared" si="3"/>
        <v>21862947.199999999</v>
      </c>
      <c r="R230" s="18">
        <v>0</v>
      </c>
      <c r="S230" s="18">
        <v>13177772</v>
      </c>
      <c r="T230" s="18">
        <v>0</v>
      </c>
      <c r="U230" s="16" t="s">
        <v>50</v>
      </c>
      <c r="V230" s="18">
        <v>0</v>
      </c>
      <c r="W230" s="18">
        <v>7487220</v>
      </c>
      <c r="X230" s="16" t="s">
        <v>54</v>
      </c>
      <c r="Y230" s="18">
        <v>1197955.2</v>
      </c>
      <c r="Z230" s="18">
        <v>0</v>
      </c>
      <c r="AA230" s="16" t="s">
        <v>50</v>
      </c>
      <c r="AB230" s="18">
        <v>0</v>
      </c>
      <c r="AC230" s="18">
        <v>0</v>
      </c>
      <c r="AD230" s="16" t="s">
        <v>50</v>
      </c>
      <c r="AE230" s="18">
        <v>0</v>
      </c>
      <c r="AF230" s="16">
        <v>0</v>
      </c>
      <c r="AG230" s="16" t="s">
        <v>50</v>
      </c>
      <c r="AH230" s="18">
        <v>0</v>
      </c>
      <c r="AI230" s="18">
        <v>0</v>
      </c>
      <c r="AJ230" s="16" t="s">
        <v>50</v>
      </c>
      <c r="AK230" s="18">
        <v>0</v>
      </c>
      <c r="AL230" s="18">
        <v>0</v>
      </c>
      <c r="AM230" s="17" t="s">
        <v>48</v>
      </c>
      <c r="AN230" s="16" t="s">
        <v>48</v>
      </c>
      <c r="AO230" s="17" t="s">
        <v>48</v>
      </c>
      <c r="AP230" s="16" t="s">
        <v>48</v>
      </c>
    </row>
    <row r="231" spans="1:42" s="19" customFormat="1" x14ac:dyDescent="0.25">
      <c r="A231" s="33" t="s">
        <v>432</v>
      </c>
      <c r="B231" s="17" t="s">
        <v>655</v>
      </c>
      <c r="C231" s="16" t="s">
        <v>47</v>
      </c>
      <c r="D231" s="16" t="s">
        <v>102</v>
      </c>
      <c r="E231" s="16" t="s">
        <v>103</v>
      </c>
      <c r="F231" s="16" t="s">
        <v>799</v>
      </c>
      <c r="G231" s="16" t="s">
        <v>49</v>
      </c>
      <c r="H231" s="16" t="s">
        <v>673</v>
      </c>
      <c r="I231" s="18" t="s">
        <v>48</v>
      </c>
      <c r="J231" s="18" t="s">
        <v>48</v>
      </c>
      <c r="K231" s="18" t="s">
        <v>48</v>
      </c>
      <c r="L231" s="18" t="s">
        <v>48</v>
      </c>
      <c r="M231" s="18">
        <v>0</v>
      </c>
      <c r="N231" s="16" t="s">
        <v>48</v>
      </c>
      <c r="O231" s="16" t="s">
        <v>88</v>
      </c>
      <c r="P231" s="16" t="s">
        <v>89</v>
      </c>
      <c r="Q231" s="35">
        <f t="shared" si="3"/>
        <v>17278200</v>
      </c>
      <c r="R231" s="18">
        <v>0</v>
      </c>
      <c r="S231" s="18">
        <v>12478700</v>
      </c>
      <c r="T231" s="18">
        <v>4137500</v>
      </c>
      <c r="U231" s="16" t="s">
        <v>54</v>
      </c>
      <c r="V231" s="18">
        <v>662000</v>
      </c>
      <c r="W231" s="18">
        <v>0</v>
      </c>
      <c r="X231" s="16" t="s">
        <v>50</v>
      </c>
      <c r="Y231" s="18">
        <v>0</v>
      </c>
      <c r="Z231" s="18">
        <v>0</v>
      </c>
      <c r="AA231" s="16" t="s">
        <v>50</v>
      </c>
      <c r="AB231" s="18">
        <v>0</v>
      </c>
      <c r="AC231" s="18">
        <v>0</v>
      </c>
      <c r="AD231" s="16" t="s">
        <v>50</v>
      </c>
      <c r="AE231" s="18">
        <v>0</v>
      </c>
      <c r="AF231" s="16">
        <v>0</v>
      </c>
      <c r="AG231" s="16" t="s">
        <v>50</v>
      </c>
      <c r="AH231" s="18">
        <v>0</v>
      </c>
      <c r="AI231" s="18">
        <v>0</v>
      </c>
      <c r="AJ231" s="16" t="s">
        <v>50</v>
      </c>
      <c r="AK231" s="18">
        <v>0</v>
      </c>
      <c r="AL231" s="18">
        <v>0</v>
      </c>
      <c r="AM231" s="17" t="s">
        <v>48</v>
      </c>
      <c r="AN231" s="16" t="s">
        <v>48</v>
      </c>
      <c r="AO231" s="17" t="s">
        <v>48</v>
      </c>
      <c r="AP231" s="16" t="s">
        <v>48</v>
      </c>
    </row>
    <row r="232" spans="1:42" s="19" customFormat="1" x14ac:dyDescent="0.25">
      <c r="A232" s="33" t="s">
        <v>433</v>
      </c>
      <c r="B232" s="17" t="s">
        <v>655</v>
      </c>
      <c r="C232" s="16" t="s">
        <v>47</v>
      </c>
      <c r="D232" s="16" t="s">
        <v>102</v>
      </c>
      <c r="E232" s="16" t="s">
        <v>103</v>
      </c>
      <c r="F232" s="16" t="s">
        <v>799</v>
      </c>
      <c r="G232" s="16" t="s">
        <v>49</v>
      </c>
      <c r="H232" s="16" t="s">
        <v>674</v>
      </c>
      <c r="I232" s="18" t="s">
        <v>48</v>
      </c>
      <c r="J232" s="18" t="s">
        <v>48</v>
      </c>
      <c r="K232" s="18" t="s">
        <v>48</v>
      </c>
      <c r="L232" s="18" t="s">
        <v>48</v>
      </c>
      <c r="M232" s="18">
        <v>0</v>
      </c>
      <c r="N232" s="16" t="s">
        <v>48</v>
      </c>
      <c r="O232" s="16" t="s">
        <v>69</v>
      </c>
      <c r="P232" s="16" t="s">
        <v>48</v>
      </c>
      <c r="Q232" s="35">
        <f t="shared" si="3"/>
        <v>2064058919.3599999</v>
      </c>
      <c r="R232" s="18">
        <v>0</v>
      </c>
      <c r="S232" s="18">
        <v>1426926930.25</v>
      </c>
      <c r="T232" s="18">
        <v>0</v>
      </c>
      <c r="U232" s="16" t="s">
        <v>50</v>
      </c>
      <c r="V232" s="18">
        <v>0</v>
      </c>
      <c r="W232" s="18">
        <v>549251714.75</v>
      </c>
      <c r="X232" s="16" t="s">
        <v>54</v>
      </c>
      <c r="Y232" s="18">
        <v>87880274.359999999</v>
      </c>
      <c r="Z232" s="18">
        <v>0</v>
      </c>
      <c r="AA232" s="16" t="s">
        <v>50</v>
      </c>
      <c r="AB232" s="18">
        <v>0</v>
      </c>
      <c r="AC232" s="18">
        <v>0</v>
      </c>
      <c r="AD232" s="16" t="s">
        <v>50</v>
      </c>
      <c r="AE232" s="18">
        <v>0</v>
      </c>
      <c r="AF232" s="16">
        <v>0</v>
      </c>
      <c r="AG232" s="16" t="s">
        <v>50</v>
      </c>
      <c r="AH232" s="18">
        <v>0</v>
      </c>
      <c r="AI232" s="18">
        <v>0</v>
      </c>
      <c r="AJ232" s="16" t="s">
        <v>50</v>
      </c>
      <c r="AK232" s="18">
        <v>0</v>
      </c>
      <c r="AL232" s="18">
        <v>0</v>
      </c>
      <c r="AM232" s="17" t="s">
        <v>48</v>
      </c>
      <c r="AN232" s="16" t="s">
        <v>48</v>
      </c>
      <c r="AO232" s="17" t="s">
        <v>48</v>
      </c>
      <c r="AP232" s="16" t="s">
        <v>48</v>
      </c>
    </row>
    <row r="233" spans="1:42" s="19" customFormat="1" x14ac:dyDescent="0.25">
      <c r="A233" s="33" t="s">
        <v>434</v>
      </c>
      <c r="B233" s="17" t="s">
        <v>655</v>
      </c>
      <c r="C233" s="16" t="s">
        <v>47</v>
      </c>
      <c r="D233" s="16" t="s">
        <v>102</v>
      </c>
      <c r="E233" s="16" t="s">
        <v>103</v>
      </c>
      <c r="F233" s="16" t="s">
        <v>800</v>
      </c>
      <c r="G233" s="16" t="s">
        <v>49</v>
      </c>
      <c r="H233" s="16" t="s">
        <v>801</v>
      </c>
      <c r="I233" s="18" t="s">
        <v>48</v>
      </c>
      <c r="J233" s="18" t="s">
        <v>48</v>
      </c>
      <c r="K233" s="18" t="s">
        <v>48</v>
      </c>
      <c r="L233" s="18" t="s">
        <v>48</v>
      </c>
      <c r="M233" s="18">
        <v>0</v>
      </c>
      <c r="N233" s="16" t="s">
        <v>48</v>
      </c>
      <c r="O233" s="16" t="s">
        <v>802</v>
      </c>
      <c r="P233" s="16" t="s">
        <v>48</v>
      </c>
      <c r="Q233" s="35">
        <f t="shared" si="3"/>
        <v>0</v>
      </c>
      <c r="R233" s="18">
        <v>0</v>
      </c>
      <c r="S233" s="18">
        <v>0</v>
      </c>
      <c r="T233" s="18">
        <v>0</v>
      </c>
      <c r="U233" s="16" t="s">
        <v>50</v>
      </c>
      <c r="V233" s="18">
        <v>0</v>
      </c>
      <c r="W233" s="18">
        <v>0</v>
      </c>
      <c r="X233" s="16" t="s">
        <v>50</v>
      </c>
      <c r="Y233" s="18">
        <v>0</v>
      </c>
      <c r="Z233" s="18">
        <v>0</v>
      </c>
      <c r="AA233" s="16" t="s">
        <v>50</v>
      </c>
      <c r="AB233" s="18">
        <v>0</v>
      </c>
      <c r="AC233" s="18">
        <v>0</v>
      </c>
      <c r="AD233" s="16" t="s">
        <v>50</v>
      </c>
      <c r="AE233" s="18">
        <v>0</v>
      </c>
      <c r="AF233" s="16">
        <v>0</v>
      </c>
      <c r="AG233" s="16" t="s">
        <v>50</v>
      </c>
      <c r="AH233" s="18">
        <v>0</v>
      </c>
      <c r="AI233" s="18">
        <v>0</v>
      </c>
      <c r="AJ233" s="16" t="s">
        <v>50</v>
      </c>
      <c r="AK233" s="18">
        <v>0</v>
      </c>
      <c r="AL233" s="18">
        <v>0</v>
      </c>
      <c r="AM233" s="17" t="s">
        <v>48</v>
      </c>
      <c r="AN233" s="16" t="s">
        <v>48</v>
      </c>
      <c r="AO233" s="17" t="s">
        <v>48</v>
      </c>
      <c r="AP233" s="16" t="s">
        <v>48</v>
      </c>
    </row>
    <row r="234" spans="1:42" s="19" customFormat="1" x14ac:dyDescent="0.25">
      <c r="A234" s="33" t="s">
        <v>435</v>
      </c>
      <c r="B234" s="17" t="s">
        <v>655</v>
      </c>
      <c r="C234" s="16" t="s">
        <v>47</v>
      </c>
      <c r="D234" s="16" t="s">
        <v>112</v>
      </c>
      <c r="E234" s="16" t="s">
        <v>113</v>
      </c>
      <c r="F234" s="16" t="s">
        <v>783</v>
      </c>
      <c r="G234" s="16" t="s">
        <v>49</v>
      </c>
      <c r="H234" s="16" t="s">
        <v>675</v>
      </c>
      <c r="I234" s="18" t="s">
        <v>48</v>
      </c>
      <c r="J234" s="18" t="s">
        <v>48</v>
      </c>
      <c r="K234" s="18" t="s">
        <v>48</v>
      </c>
      <c r="L234" s="18" t="s">
        <v>48</v>
      </c>
      <c r="M234" s="18">
        <v>0</v>
      </c>
      <c r="N234" s="16" t="s">
        <v>48</v>
      </c>
      <c r="O234" s="16" t="s">
        <v>69</v>
      </c>
      <c r="P234" s="16" t="s">
        <v>48</v>
      </c>
      <c r="Q234" s="35">
        <f t="shared" si="3"/>
        <v>1368740346.6399999</v>
      </c>
      <c r="R234" s="18">
        <v>0</v>
      </c>
      <c r="S234" s="18">
        <v>930943761.50999999</v>
      </c>
      <c r="T234" s="18">
        <v>0</v>
      </c>
      <c r="U234" s="16" t="s">
        <v>50</v>
      </c>
      <c r="V234" s="18">
        <v>0</v>
      </c>
      <c r="W234" s="18">
        <v>377410849.25</v>
      </c>
      <c r="X234" s="16" t="s">
        <v>54</v>
      </c>
      <c r="Y234" s="18">
        <v>60385735.879999995</v>
      </c>
      <c r="Z234" s="18">
        <v>0</v>
      </c>
      <c r="AA234" s="16" t="s">
        <v>50</v>
      </c>
      <c r="AB234" s="18">
        <v>0</v>
      </c>
      <c r="AC234" s="18">
        <v>0</v>
      </c>
      <c r="AD234" s="16" t="s">
        <v>50</v>
      </c>
      <c r="AE234" s="18">
        <v>0</v>
      </c>
      <c r="AF234" s="16">
        <v>0</v>
      </c>
      <c r="AG234" s="16" t="s">
        <v>50</v>
      </c>
      <c r="AH234" s="18">
        <v>0</v>
      </c>
      <c r="AI234" s="18">
        <v>0</v>
      </c>
      <c r="AJ234" s="16" t="s">
        <v>50</v>
      </c>
      <c r="AK234" s="18">
        <v>0</v>
      </c>
      <c r="AL234" s="18">
        <v>0</v>
      </c>
      <c r="AM234" s="17" t="s">
        <v>48</v>
      </c>
      <c r="AN234" s="16" t="s">
        <v>48</v>
      </c>
      <c r="AO234" s="17" t="s">
        <v>48</v>
      </c>
      <c r="AP234" s="16" t="s">
        <v>48</v>
      </c>
    </row>
    <row r="235" spans="1:42" s="19" customFormat="1" x14ac:dyDescent="0.25">
      <c r="A235" s="33" t="s">
        <v>436</v>
      </c>
      <c r="B235" s="17" t="s">
        <v>655</v>
      </c>
      <c r="C235" s="16" t="s">
        <v>47</v>
      </c>
      <c r="D235" s="16" t="s">
        <v>205</v>
      </c>
      <c r="E235" s="16" t="s">
        <v>206</v>
      </c>
      <c r="F235" s="16" t="s">
        <v>830</v>
      </c>
      <c r="G235" s="16" t="s">
        <v>49</v>
      </c>
      <c r="H235" s="16" t="s">
        <v>831</v>
      </c>
      <c r="I235" s="18" t="s">
        <v>48</v>
      </c>
      <c r="J235" s="18" t="s">
        <v>48</v>
      </c>
      <c r="K235" s="18" t="s">
        <v>48</v>
      </c>
      <c r="L235" s="18" t="s">
        <v>48</v>
      </c>
      <c r="M235" s="18">
        <v>0</v>
      </c>
      <c r="N235" s="16" t="s">
        <v>48</v>
      </c>
      <c r="O235" s="16" t="s">
        <v>69</v>
      </c>
      <c r="P235" s="16" t="s">
        <v>48</v>
      </c>
      <c r="Q235" s="35">
        <f t="shared" si="3"/>
        <v>1211573608.04</v>
      </c>
      <c r="R235" s="18">
        <v>0</v>
      </c>
      <c r="S235" s="18">
        <v>774824263.95000005</v>
      </c>
      <c r="T235" s="18">
        <v>0</v>
      </c>
      <c r="U235" s="16" t="s">
        <v>50</v>
      </c>
      <c r="V235" s="18">
        <v>0</v>
      </c>
      <c r="W235" s="18">
        <v>376508055.25</v>
      </c>
      <c r="X235" s="16" t="s">
        <v>50</v>
      </c>
      <c r="Y235" s="18">
        <v>60241288.839999996</v>
      </c>
      <c r="Z235" s="18">
        <v>0</v>
      </c>
      <c r="AA235" s="16" t="s">
        <v>50</v>
      </c>
      <c r="AB235" s="18">
        <v>0</v>
      </c>
      <c r="AC235" s="18">
        <v>0</v>
      </c>
      <c r="AD235" s="16" t="s">
        <v>50</v>
      </c>
      <c r="AE235" s="18">
        <v>0</v>
      </c>
      <c r="AF235" s="16">
        <v>0</v>
      </c>
      <c r="AG235" s="16" t="s">
        <v>50</v>
      </c>
      <c r="AH235" s="18">
        <v>0</v>
      </c>
      <c r="AI235" s="18">
        <v>0</v>
      </c>
      <c r="AJ235" s="16" t="s">
        <v>50</v>
      </c>
      <c r="AK235" s="18">
        <v>0</v>
      </c>
      <c r="AL235" s="18">
        <v>0</v>
      </c>
      <c r="AM235" s="17" t="s">
        <v>48</v>
      </c>
      <c r="AN235" s="16" t="s">
        <v>48</v>
      </c>
      <c r="AO235" s="17" t="s">
        <v>48</v>
      </c>
      <c r="AP235" s="16" t="s">
        <v>48</v>
      </c>
    </row>
    <row r="236" spans="1:42" s="19" customFormat="1" x14ac:dyDescent="0.25">
      <c r="A236" s="33" t="s">
        <v>437</v>
      </c>
      <c r="B236" s="29">
        <v>44390</v>
      </c>
      <c r="C236" s="30" t="s">
        <v>47</v>
      </c>
      <c r="D236" s="30" t="s">
        <v>116</v>
      </c>
      <c r="E236" s="30" t="s">
        <v>843</v>
      </c>
      <c r="F236" s="30" t="s">
        <v>870</v>
      </c>
      <c r="G236" s="30" t="s">
        <v>49</v>
      </c>
      <c r="H236" s="16" t="s">
        <v>871</v>
      </c>
      <c r="I236" s="32"/>
      <c r="J236" s="32"/>
      <c r="K236" s="32"/>
      <c r="L236" s="32"/>
      <c r="M236" s="32">
        <v>0</v>
      </c>
      <c r="N236" s="30"/>
      <c r="O236" s="30" t="s">
        <v>69</v>
      </c>
      <c r="P236" s="30"/>
      <c r="Q236" s="35">
        <f t="shared" si="3"/>
        <v>1678331348.7296</v>
      </c>
      <c r="R236" s="32">
        <v>0</v>
      </c>
      <c r="S236" s="32">
        <f>1404356028.59-5829000</f>
        <v>1398527028.5899999</v>
      </c>
      <c r="T236" s="32">
        <v>0</v>
      </c>
      <c r="U236" s="30" t="s">
        <v>50</v>
      </c>
      <c r="V236" s="32">
        <v>0</v>
      </c>
      <c r="W236" s="32">
        <v>241210620.81</v>
      </c>
      <c r="X236" s="30" t="s">
        <v>54</v>
      </c>
      <c r="Y236" s="32">
        <f>+W236*0.16</f>
        <v>38593699.329599999</v>
      </c>
      <c r="Z236" s="32"/>
      <c r="AA236" s="30"/>
      <c r="AB236" s="32"/>
      <c r="AC236" s="32"/>
      <c r="AD236" s="30"/>
      <c r="AE236" s="32"/>
      <c r="AF236" s="30"/>
      <c r="AG236" s="30"/>
      <c r="AH236" s="32"/>
      <c r="AI236" s="32"/>
      <c r="AJ236" s="30"/>
      <c r="AK236" s="32"/>
      <c r="AL236" s="32"/>
      <c r="AM236" s="31"/>
      <c r="AN236" s="30"/>
      <c r="AO236" s="31"/>
      <c r="AP236" s="30"/>
    </row>
    <row r="237" spans="1:42" s="19" customFormat="1" x14ac:dyDescent="0.25">
      <c r="A237" s="33" t="s">
        <v>439</v>
      </c>
      <c r="B237" s="17" t="s">
        <v>655</v>
      </c>
      <c r="C237" s="16" t="s">
        <v>47</v>
      </c>
      <c r="D237" s="16" t="s">
        <v>118</v>
      </c>
      <c r="E237" s="16" t="s">
        <v>119</v>
      </c>
      <c r="F237" s="16" t="s">
        <v>886</v>
      </c>
      <c r="G237" s="16" t="s">
        <v>49</v>
      </c>
      <c r="H237" s="16" t="s">
        <v>676</v>
      </c>
      <c r="I237" s="18" t="s">
        <v>48</v>
      </c>
      <c r="J237" s="18" t="s">
        <v>48</v>
      </c>
      <c r="K237" s="18" t="s">
        <v>48</v>
      </c>
      <c r="L237" s="18" t="s">
        <v>48</v>
      </c>
      <c r="M237" s="18">
        <v>0</v>
      </c>
      <c r="N237" s="16" t="s">
        <v>48</v>
      </c>
      <c r="O237" s="16" t="s">
        <v>69</v>
      </c>
      <c r="P237" s="16" t="s">
        <v>48</v>
      </c>
      <c r="Q237" s="35">
        <f t="shared" si="3"/>
        <v>380696587.35999995</v>
      </c>
      <c r="R237" s="18">
        <v>0</v>
      </c>
      <c r="S237" s="18">
        <v>289164323.51999998</v>
      </c>
      <c r="T237" s="18">
        <v>0</v>
      </c>
      <c r="U237" s="16" t="s">
        <v>50</v>
      </c>
      <c r="V237" s="18">
        <v>0</v>
      </c>
      <c r="W237" s="18">
        <v>78907124</v>
      </c>
      <c r="X237" s="16" t="s">
        <v>54</v>
      </c>
      <c r="Y237" s="18">
        <v>12625139.84</v>
      </c>
      <c r="Z237" s="18">
        <v>0</v>
      </c>
      <c r="AA237" s="16" t="s">
        <v>50</v>
      </c>
      <c r="AB237" s="18">
        <v>0</v>
      </c>
      <c r="AC237" s="18">
        <v>0</v>
      </c>
      <c r="AD237" s="16" t="s">
        <v>50</v>
      </c>
      <c r="AE237" s="18">
        <v>0</v>
      </c>
      <c r="AF237" s="16">
        <v>0</v>
      </c>
      <c r="AG237" s="16" t="s">
        <v>50</v>
      </c>
      <c r="AH237" s="18">
        <v>0</v>
      </c>
      <c r="AI237" s="18">
        <v>0</v>
      </c>
      <c r="AJ237" s="16" t="s">
        <v>50</v>
      </c>
      <c r="AK237" s="18">
        <v>0</v>
      </c>
      <c r="AL237" s="18">
        <v>0</v>
      </c>
      <c r="AM237" s="17" t="s">
        <v>48</v>
      </c>
      <c r="AN237" s="16" t="s">
        <v>48</v>
      </c>
      <c r="AO237" s="17" t="s">
        <v>48</v>
      </c>
      <c r="AP237" s="16" t="s">
        <v>48</v>
      </c>
    </row>
    <row r="238" spans="1:42" s="19" customFormat="1" x14ac:dyDescent="0.25">
      <c r="A238" s="33" t="s">
        <v>441</v>
      </c>
      <c r="B238" s="17" t="s">
        <v>655</v>
      </c>
      <c r="C238" s="16" t="s">
        <v>47</v>
      </c>
      <c r="D238" s="16" t="s">
        <v>118</v>
      </c>
      <c r="E238" s="16" t="s">
        <v>119</v>
      </c>
      <c r="F238" s="16" t="s">
        <v>886</v>
      </c>
      <c r="G238" s="16" t="s">
        <v>49</v>
      </c>
      <c r="H238" s="16" t="s">
        <v>677</v>
      </c>
      <c r="I238" s="18" t="s">
        <v>48</v>
      </c>
      <c r="J238" s="18" t="s">
        <v>48</v>
      </c>
      <c r="K238" s="18" t="s">
        <v>48</v>
      </c>
      <c r="L238" s="18" t="s">
        <v>48</v>
      </c>
      <c r="M238" s="18">
        <v>0</v>
      </c>
      <c r="N238" s="16" t="s">
        <v>48</v>
      </c>
      <c r="O238" s="16" t="s">
        <v>678</v>
      </c>
      <c r="P238" s="16" t="s">
        <v>679</v>
      </c>
      <c r="Q238" s="35">
        <f t="shared" si="3"/>
        <v>59325512</v>
      </c>
      <c r="R238" s="18">
        <v>0</v>
      </c>
      <c r="S238" s="18">
        <v>24736400</v>
      </c>
      <c r="T238" s="18">
        <v>29818200</v>
      </c>
      <c r="U238" s="16" t="s">
        <v>54</v>
      </c>
      <c r="V238" s="18">
        <v>4770912</v>
      </c>
      <c r="W238" s="18">
        <v>0</v>
      </c>
      <c r="X238" s="16" t="s">
        <v>50</v>
      </c>
      <c r="Y238" s="18">
        <v>0</v>
      </c>
      <c r="Z238" s="18">
        <v>0</v>
      </c>
      <c r="AA238" s="16" t="s">
        <v>50</v>
      </c>
      <c r="AB238" s="18">
        <v>0</v>
      </c>
      <c r="AC238" s="18">
        <v>0</v>
      </c>
      <c r="AD238" s="16" t="s">
        <v>50</v>
      </c>
      <c r="AE238" s="18">
        <v>0</v>
      </c>
      <c r="AF238" s="16">
        <v>0</v>
      </c>
      <c r="AG238" s="16" t="s">
        <v>50</v>
      </c>
      <c r="AH238" s="18">
        <v>0</v>
      </c>
      <c r="AI238" s="18">
        <v>0</v>
      </c>
      <c r="AJ238" s="16" t="s">
        <v>50</v>
      </c>
      <c r="AK238" s="18">
        <v>0</v>
      </c>
      <c r="AL238" s="18">
        <v>0</v>
      </c>
      <c r="AM238" s="17" t="s">
        <v>48</v>
      </c>
      <c r="AN238" s="16" t="s">
        <v>48</v>
      </c>
      <c r="AO238" s="17" t="s">
        <v>48</v>
      </c>
      <c r="AP238" s="16" t="s">
        <v>48</v>
      </c>
    </row>
    <row r="239" spans="1:42" s="21" customFormat="1" x14ac:dyDescent="0.25">
      <c r="A239" s="33" t="s">
        <v>445</v>
      </c>
      <c r="B239" s="26" t="s">
        <v>655</v>
      </c>
      <c r="C239" s="25" t="s">
        <v>47</v>
      </c>
      <c r="D239" s="25" t="s">
        <v>118</v>
      </c>
      <c r="E239" s="25" t="s">
        <v>119</v>
      </c>
      <c r="F239" s="25" t="s">
        <v>886</v>
      </c>
      <c r="G239" s="25" t="s">
        <v>49</v>
      </c>
      <c r="H239" s="25" t="s">
        <v>680</v>
      </c>
      <c r="I239" s="27" t="s">
        <v>48</v>
      </c>
      <c r="J239" s="27" t="s">
        <v>48</v>
      </c>
      <c r="K239" s="27" t="s">
        <v>48</v>
      </c>
      <c r="L239" s="27" t="s">
        <v>48</v>
      </c>
      <c r="M239" s="27">
        <v>0</v>
      </c>
      <c r="N239" s="25" t="s">
        <v>48</v>
      </c>
      <c r="O239" s="25" t="s">
        <v>69</v>
      </c>
      <c r="P239" s="25" t="s">
        <v>48</v>
      </c>
      <c r="Q239" s="35">
        <f t="shared" si="3"/>
        <v>742887111.36999989</v>
      </c>
      <c r="R239" s="27">
        <v>0</v>
      </c>
      <c r="S239" s="27">
        <v>377327205.36999989</v>
      </c>
      <c r="T239" s="27">
        <v>0</v>
      </c>
      <c r="U239" s="25" t="s">
        <v>50</v>
      </c>
      <c r="V239" s="27">
        <v>0</v>
      </c>
      <c r="W239" s="27">
        <v>315137850</v>
      </c>
      <c r="X239" s="25" t="s">
        <v>54</v>
      </c>
      <c r="Y239" s="27">
        <v>50422056</v>
      </c>
      <c r="Z239" s="27">
        <v>0</v>
      </c>
      <c r="AA239" s="25" t="s">
        <v>50</v>
      </c>
      <c r="AB239" s="27">
        <v>0</v>
      </c>
      <c r="AC239" s="27">
        <v>0</v>
      </c>
      <c r="AD239" s="25" t="s">
        <v>50</v>
      </c>
      <c r="AE239" s="27">
        <v>0</v>
      </c>
      <c r="AF239" s="25">
        <v>0</v>
      </c>
      <c r="AG239" s="25" t="s">
        <v>50</v>
      </c>
      <c r="AH239" s="27">
        <v>0</v>
      </c>
      <c r="AI239" s="27">
        <v>0</v>
      </c>
      <c r="AJ239" s="25" t="s">
        <v>50</v>
      </c>
      <c r="AK239" s="27">
        <v>0</v>
      </c>
      <c r="AL239" s="27">
        <v>0</v>
      </c>
      <c r="AM239" s="26" t="s">
        <v>48</v>
      </c>
      <c r="AN239" s="25" t="s">
        <v>48</v>
      </c>
      <c r="AO239" s="26" t="s">
        <v>48</v>
      </c>
      <c r="AP239" s="25" t="s">
        <v>48</v>
      </c>
    </row>
    <row r="240" spans="1:42" s="21" customFormat="1" x14ac:dyDescent="0.25">
      <c r="A240" s="33" t="s">
        <v>447</v>
      </c>
      <c r="B240" s="26" t="s">
        <v>655</v>
      </c>
      <c r="C240" s="25" t="s">
        <v>47</v>
      </c>
      <c r="D240" s="25" t="s">
        <v>156</v>
      </c>
      <c r="E240" s="25" t="s">
        <v>157</v>
      </c>
      <c r="F240" s="25" t="s">
        <v>912</v>
      </c>
      <c r="G240" s="25" t="s">
        <v>49</v>
      </c>
      <c r="H240" s="25" t="s">
        <v>913</v>
      </c>
      <c r="I240" s="27" t="s">
        <v>48</v>
      </c>
      <c r="J240" s="27" t="s">
        <v>48</v>
      </c>
      <c r="K240" s="27" t="s">
        <v>48</v>
      </c>
      <c r="L240" s="27" t="s">
        <v>48</v>
      </c>
      <c r="M240" s="27">
        <v>0</v>
      </c>
      <c r="N240" s="25" t="s">
        <v>48</v>
      </c>
      <c r="O240" s="25" t="s">
        <v>69</v>
      </c>
      <c r="P240" s="25" t="s">
        <v>48</v>
      </c>
      <c r="Q240" s="35">
        <f t="shared" si="3"/>
        <v>1079782257.7499998</v>
      </c>
      <c r="R240" s="27">
        <v>0</v>
      </c>
      <c r="S240" s="27">
        <v>686546036.15999985</v>
      </c>
      <c r="T240" s="27">
        <v>0</v>
      </c>
      <c r="U240" s="25" t="s">
        <v>50</v>
      </c>
      <c r="V240" s="27">
        <v>0</v>
      </c>
      <c r="W240" s="27">
        <v>338996742.75</v>
      </c>
      <c r="X240" s="25" t="s">
        <v>54</v>
      </c>
      <c r="Y240" s="27">
        <v>54239478.840000004</v>
      </c>
      <c r="Z240" s="27">
        <v>0</v>
      </c>
      <c r="AA240" s="25" t="s">
        <v>50</v>
      </c>
      <c r="AB240" s="27">
        <v>0</v>
      </c>
      <c r="AC240" s="27">
        <v>0</v>
      </c>
      <c r="AD240" s="25" t="s">
        <v>50</v>
      </c>
      <c r="AE240" s="27">
        <v>0</v>
      </c>
      <c r="AF240" s="25">
        <v>0</v>
      </c>
      <c r="AG240" s="25" t="s">
        <v>50</v>
      </c>
      <c r="AH240" s="27">
        <v>0</v>
      </c>
      <c r="AI240" s="27">
        <v>0</v>
      </c>
      <c r="AJ240" s="25" t="s">
        <v>50</v>
      </c>
      <c r="AK240" s="27">
        <v>0</v>
      </c>
      <c r="AL240" s="27">
        <v>0</v>
      </c>
      <c r="AM240" s="26" t="s">
        <v>48</v>
      </c>
      <c r="AN240" s="25" t="s">
        <v>48</v>
      </c>
      <c r="AO240" s="26" t="s">
        <v>48</v>
      </c>
      <c r="AP240" s="25" t="s">
        <v>48</v>
      </c>
    </row>
    <row r="241" spans="1:42" s="21" customFormat="1" x14ac:dyDescent="0.25">
      <c r="A241" s="33" t="s">
        <v>449</v>
      </c>
      <c r="B241" s="26" t="s">
        <v>681</v>
      </c>
      <c r="C241" s="25" t="s">
        <v>47</v>
      </c>
      <c r="D241" s="25" t="s">
        <v>66</v>
      </c>
      <c r="E241" s="25" t="s">
        <v>67</v>
      </c>
      <c r="F241" s="25" t="s">
        <v>775</v>
      </c>
      <c r="G241" s="25" t="s">
        <v>49</v>
      </c>
      <c r="H241" s="25" t="s">
        <v>682</v>
      </c>
      <c r="I241" s="27" t="s">
        <v>48</v>
      </c>
      <c r="J241" s="27" t="s">
        <v>48</v>
      </c>
      <c r="K241" s="27" t="s">
        <v>48</v>
      </c>
      <c r="L241" s="27" t="s">
        <v>48</v>
      </c>
      <c r="M241" s="27">
        <v>0</v>
      </c>
      <c r="N241" s="25" t="s">
        <v>48</v>
      </c>
      <c r="O241" s="25" t="s">
        <v>69</v>
      </c>
      <c r="P241" s="25" t="s">
        <v>48</v>
      </c>
      <c r="Q241" s="35">
        <f t="shared" si="3"/>
        <v>710482978.37</v>
      </c>
      <c r="R241" s="27">
        <v>0</v>
      </c>
      <c r="S241" s="27">
        <v>552638261.25</v>
      </c>
      <c r="T241" s="27">
        <v>0</v>
      </c>
      <c r="U241" s="25" t="s">
        <v>50</v>
      </c>
      <c r="V241" s="27">
        <v>0</v>
      </c>
      <c r="W241" s="27">
        <v>136073032</v>
      </c>
      <c r="X241" s="25" t="s">
        <v>54</v>
      </c>
      <c r="Y241" s="27">
        <v>21771685.119999997</v>
      </c>
      <c r="Z241" s="27">
        <v>0</v>
      </c>
      <c r="AA241" s="25" t="s">
        <v>50</v>
      </c>
      <c r="AB241" s="27">
        <v>0</v>
      </c>
      <c r="AC241" s="27">
        <v>0</v>
      </c>
      <c r="AD241" s="25" t="s">
        <v>50</v>
      </c>
      <c r="AE241" s="27">
        <v>0</v>
      </c>
      <c r="AF241" s="25">
        <v>0</v>
      </c>
      <c r="AG241" s="25" t="s">
        <v>50</v>
      </c>
      <c r="AH241" s="27">
        <v>0</v>
      </c>
      <c r="AI241" s="27">
        <v>0</v>
      </c>
      <c r="AJ241" s="25" t="s">
        <v>50</v>
      </c>
      <c r="AK241" s="27">
        <v>0</v>
      </c>
      <c r="AL241" s="27">
        <v>0</v>
      </c>
      <c r="AM241" s="26" t="s">
        <v>48</v>
      </c>
      <c r="AN241" s="25" t="s">
        <v>48</v>
      </c>
      <c r="AO241" s="26" t="s">
        <v>48</v>
      </c>
      <c r="AP241" s="25" t="s">
        <v>48</v>
      </c>
    </row>
    <row r="242" spans="1:42" s="28" customFormat="1" x14ac:dyDescent="0.25">
      <c r="A242" s="33" t="s">
        <v>453</v>
      </c>
      <c r="B242" s="34" t="s">
        <v>681</v>
      </c>
      <c r="C242" s="33" t="s">
        <v>47</v>
      </c>
      <c r="D242" s="33" t="s">
        <v>66</v>
      </c>
      <c r="E242" s="33" t="s">
        <v>67</v>
      </c>
      <c r="F242" s="33" t="s">
        <v>775</v>
      </c>
      <c r="G242" s="33" t="s">
        <v>49</v>
      </c>
      <c r="H242" s="33" t="s">
        <v>683</v>
      </c>
      <c r="I242" s="35" t="s">
        <v>48</v>
      </c>
      <c r="J242" s="35" t="s">
        <v>48</v>
      </c>
      <c r="K242" s="35" t="s">
        <v>48</v>
      </c>
      <c r="L242" s="35" t="s">
        <v>48</v>
      </c>
      <c r="M242" s="35">
        <v>0</v>
      </c>
      <c r="N242" s="33" t="s">
        <v>48</v>
      </c>
      <c r="O242" s="33" t="s">
        <v>684</v>
      </c>
      <c r="P242" s="33" t="s">
        <v>685</v>
      </c>
      <c r="Q242" s="35">
        <f t="shared" si="3"/>
        <v>189310344</v>
      </c>
      <c r="R242" s="35">
        <v>0</v>
      </c>
      <c r="S242" s="35">
        <v>117427000</v>
      </c>
      <c r="T242" s="35">
        <v>61968400</v>
      </c>
      <c r="U242" s="33" t="s">
        <v>54</v>
      </c>
      <c r="V242" s="35">
        <v>9914944</v>
      </c>
      <c r="W242" s="35">
        <v>0</v>
      </c>
      <c r="X242" s="33" t="s">
        <v>50</v>
      </c>
      <c r="Y242" s="35">
        <v>0</v>
      </c>
      <c r="Z242" s="35">
        <v>0</v>
      </c>
      <c r="AA242" s="33" t="s">
        <v>50</v>
      </c>
      <c r="AB242" s="35">
        <v>0</v>
      </c>
      <c r="AC242" s="35">
        <v>0</v>
      </c>
      <c r="AD242" s="33" t="s">
        <v>50</v>
      </c>
      <c r="AE242" s="35">
        <v>0</v>
      </c>
      <c r="AF242" s="33">
        <v>0</v>
      </c>
      <c r="AG242" s="33" t="s">
        <v>50</v>
      </c>
      <c r="AH242" s="35">
        <v>0</v>
      </c>
      <c r="AI242" s="35">
        <v>0</v>
      </c>
      <c r="AJ242" s="33" t="s">
        <v>50</v>
      </c>
      <c r="AK242" s="35">
        <v>0</v>
      </c>
      <c r="AL242" s="35">
        <v>0</v>
      </c>
      <c r="AM242" s="34" t="s">
        <v>48</v>
      </c>
      <c r="AN242" s="33" t="s">
        <v>48</v>
      </c>
      <c r="AO242" s="34" t="s">
        <v>48</v>
      </c>
      <c r="AP242" s="33" t="s">
        <v>48</v>
      </c>
    </row>
    <row r="243" spans="1:42" s="19" customFormat="1" x14ac:dyDescent="0.25">
      <c r="A243" s="33" t="s">
        <v>455</v>
      </c>
      <c r="B243" s="17" t="s">
        <v>681</v>
      </c>
      <c r="C243" s="16" t="s">
        <v>47</v>
      </c>
      <c r="D243" s="16" t="s">
        <v>66</v>
      </c>
      <c r="E243" s="16" t="s">
        <v>67</v>
      </c>
      <c r="F243" s="16" t="s">
        <v>775</v>
      </c>
      <c r="G243" s="16" t="s">
        <v>49</v>
      </c>
      <c r="H243" s="16" t="s">
        <v>686</v>
      </c>
      <c r="I243" s="18" t="s">
        <v>48</v>
      </c>
      <c r="J243" s="18" t="s">
        <v>48</v>
      </c>
      <c r="K243" s="18" t="s">
        <v>48</v>
      </c>
      <c r="L243" s="18" t="s">
        <v>48</v>
      </c>
      <c r="M243" s="18">
        <v>0</v>
      </c>
      <c r="N243" s="16" t="s">
        <v>48</v>
      </c>
      <c r="O243" s="16" t="s">
        <v>69</v>
      </c>
      <c r="P243" s="16" t="s">
        <v>48</v>
      </c>
      <c r="Q243" s="35">
        <f t="shared" si="3"/>
        <v>2108907624.04</v>
      </c>
      <c r="R243" s="18">
        <v>0</v>
      </c>
      <c r="S243" s="18">
        <v>1462866917</v>
      </c>
      <c r="T243" s="18">
        <v>0</v>
      </c>
      <c r="U243" s="16" t="s">
        <v>50</v>
      </c>
      <c r="V243" s="18">
        <v>0</v>
      </c>
      <c r="W243" s="18">
        <v>556931644</v>
      </c>
      <c r="X243" s="16" t="s">
        <v>54</v>
      </c>
      <c r="Y243" s="18">
        <v>89109063.040000007</v>
      </c>
      <c r="Z243" s="18">
        <v>0</v>
      </c>
      <c r="AA243" s="16" t="s">
        <v>50</v>
      </c>
      <c r="AB243" s="18">
        <v>0</v>
      </c>
      <c r="AC243" s="18">
        <v>0</v>
      </c>
      <c r="AD243" s="16" t="s">
        <v>50</v>
      </c>
      <c r="AE243" s="18">
        <v>0</v>
      </c>
      <c r="AF243" s="16">
        <v>0</v>
      </c>
      <c r="AG243" s="16" t="s">
        <v>50</v>
      </c>
      <c r="AH243" s="18">
        <v>0</v>
      </c>
      <c r="AI243" s="18">
        <v>0</v>
      </c>
      <c r="AJ243" s="16" t="s">
        <v>50</v>
      </c>
      <c r="AK243" s="18">
        <v>0</v>
      </c>
      <c r="AL243" s="18">
        <v>0</v>
      </c>
      <c r="AM243" s="17" t="s">
        <v>48</v>
      </c>
      <c r="AN243" s="16" t="s">
        <v>48</v>
      </c>
      <c r="AO243" s="17" t="s">
        <v>48</v>
      </c>
      <c r="AP243" s="16" t="s">
        <v>48</v>
      </c>
    </row>
    <row r="244" spans="1:42" s="19" customFormat="1" x14ac:dyDescent="0.25">
      <c r="A244" s="33" t="s">
        <v>457</v>
      </c>
      <c r="B244" s="17" t="s">
        <v>681</v>
      </c>
      <c r="C244" s="16" t="s">
        <v>47</v>
      </c>
      <c r="D244" s="16" t="s">
        <v>66</v>
      </c>
      <c r="E244" s="16" t="s">
        <v>67</v>
      </c>
      <c r="F244" s="16" t="s">
        <v>775</v>
      </c>
      <c r="G244" s="16" t="s">
        <v>95</v>
      </c>
      <c r="H244" s="16" t="s">
        <v>48</v>
      </c>
      <c r="I244" s="18" t="s">
        <v>687</v>
      </c>
      <c r="J244" s="18" t="s">
        <v>48</v>
      </c>
      <c r="K244" s="18" t="s">
        <v>688</v>
      </c>
      <c r="L244" s="18" t="s">
        <v>681</v>
      </c>
      <c r="M244" s="18">
        <v>4331600</v>
      </c>
      <c r="N244" s="16" t="s">
        <v>98</v>
      </c>
      <c r="O244" s="16" t="s">
        <v>689</v>
      </c>
      <c r="P244" s="16" t="s">
        <v>690</v>
      </c>
      <c r="Q244" s="35">
        <f t="shared" si="3"/>
        <v>-4331600</v>
      </c>
      <c r="R244" s="18">
        <v>0</v>
      </c>
      <c r="S244" s="18">
        <v>-4331600</v>
      </c>
      <c r="T244" s="18">
        <v>0</v>
      </c>
      <c r="U244" s="16" t="s">
        <v>50</v>
      </c>
      <c r="V244" s="18">
        <v>0</v>
      </c>
      <c r="W244" s="18">
        <v>0</v>
      </c>
      <c r="X244" s="16" t="s">
        <v>50</v>
      </c>
      <c r="Y244" s="18">
        <v>0</v>
      </c>
      <c r="Z244" s="18">
        <v>0</v>
      </c>
      <c r="AA244" s="16" t="s">
        <v>50</v>
      </c>
      <c r="AB244" s="18">
        <v>0</v>
      </c>
      <c r="AC244" s="18">
        <v>0</v>
      </c>
      <c r="AD244" s="16" t="s">
        <v>50</v>
      </c>
      <c r="AE244" s="18">
        <v>0</v>
      </c>
      <c r="AF244" s="16">
        <v>0</v>
      </c>
      <c r="AG244" s="16" t="s">
        <v>50</v>
      </c>
      <c r="AH244" s="18">
        <v>0</v>
      </c>
      <c r="AI244" s="18">
        <v>0</v>
      </c>
      <c r="AJ244" s="16" t="s">
        <v>50</v>
      </c>
      <c r="AK244" s="18">
        <v>0</v>
      </c>
      <c r="AL244" s="18">
        <v>0</v>
      </c>
      <c r="AM244" s="17" t="s">
        <v>48</v>
      </c>
      <c r="AN244" s="16" t="s">
        <v>48</v>
      </c>
      <c r="AO244" s="17" t="s">
        <v>48</v>
      </c>
      <c r="AP244" s="16" t="s">
        <v>48</v>
      </c>
    </row>
    <row r="245" spans="1:42" s="19" customFormat="1" x14ac:dyDescent="0.25">
      <c r="A245" s="33" t="s">
        <v>461</v>
      </c>
      <c r="B245" s="17" t="s">
        <v>681</v>
      </c>
      <c r="C245" s="16" t="s">
        <v>47</v>
      </c>
      <c r="D245" s="16" t="s">
        <v>83</v>
      </c>
      <c r="E245" s="16" t="s">
        <v>84</v>
      </c>
      <c r="F245" s="16" t="s">
        <v>786</v>
      </c>
      <c r="G245" s="16" t="s">
        <v>49</v>
      </c>
      <c r="H245" s="16" t="s">
        <v>691</v>
      </c>
      <c r="I245" s="18" t="s">
        <v>48</v>
      </c>
      <c r="J245" s="18" t="s">
        <v>48</v>
      </c>
      <c r="K245" s="18" t="s">
        <v>48</v>
      </c>
      <c r="L245" s="18" t="s">
        <v>48</v>
      </c>
      <c r="M245" s="18">
        <v>0</v>
      </c>
      <c r="N245" s="16" t="s">
        <v>48</v>
      </c>
      <c r="O245" s="16" t="s">
        <v>69</v>
      </c>
      <c r="P245" s="16" t="s">
        <v>48</v>
      </c>
      <c r="Q245" s="35">
        <f t="shared" si="3"/>
        <v>1083239354.3499999</v>
      </c>
      <c r="R245" s="18">
        <v>0</v>
      </c>
      <c r="S245" s="18">
        <v>814682145.75</v>
      </c>
      <c r="T245" s="18">
        <v>0</v>
      </c>
      <c r="U245" s="16" t="s">
        <v>50</v>
      </c>
      <c r="V245" s="18">
        <v>0</v>
      </c>
      <c r="W245" s="18">
        <v>231514835</v>
      </c>
      <c r="X245" s="16" t="s">
        <v>50</v>
      </c>
      <c r="Y245" s="18">
        <v>37042373.600000001</v>
      </c>
      <c r="Z245" s="18">
        <v>0</v>
      </c>
      <c r="AA245" s="16" t="s">
        <v>50</v>
      </c>
      <c r="AB245" s="18">
        <v>0</v>
      </c>
      <c r="AC245" s="18">
        <v>0</v>
      </c>
      <c r="AD245" s="16" t="s">
        <v>50</v>
      </c>
      <c r="AE245" s="18">
        <v>0</v>
      </c>
      <c r="AF245" s="16">
        <v>0</v>
      </c>
      <c r="AG245" s="16" t="s">
        <v>50</v>
      </c>
      <c r="AH245" s="18">
        <v>0</v>
      </c>
      <c r="AI245" s="18">
        <v>0</v>
      </c>
      <c r="AJ245" s="16" t="s">
        <v>50</v>
      </c>
      <c r="AK245" s="18">
        <v>0</v>
      </c>
      <c r="AL245" s="18">
        <v>0</v>
      </c>
      <c r="AM245" s="17" t="s">
        <v>48</v>
      </c>
      <c r="AN245" s="16" t="s">
        <v>48</v>
      </c>
      <c r="AO245" s="17" t="s">
        <v>48</v>
      </c>
      <c r="AP245" s="16" t="s">
        <v>48</v>
      </c>
    </row>
    <row r="246" spans="1:42" s="19" customFormat="1" x14ac:dyDescent="0.25">
      <c r="A246" s="33" t="s">
        <v>463</v>
      </c>
      <c r="B246" s="17" t="s">
        <v>681</v>
      </c>
      <c r="C246" s="16" t="s">
        <v>47</v>
      </c>
      <c r="D246" s="16" t="s">
        <v>83</v>
      </c>
      <c r="E246" s="16" t="s">
        <v>84</v>
      </c>
      <c r="F246" s="16" t="s">
        <v>786</v>
      </c>
      <c r="G246" s="16" t="s">
        <v>49</v>
      </c>
      <c r="H246" s="16" t="s">
        <v>692</v>
      </c>
      <c r="I246" s="18" t="s">
        <v>48</v>
      </c>
      <c r="J246" s="18" t="s">
        <v>48</v>
      </c>
      <c r="K246" s="18" t="s">
        <v>48</v>
      </c>
      <c r="L246" s="18" t="s">
        <v>48</v>
      </c>
      <c r="M246" s="18">
        <v>0</v>
      </c>
      <c r="N246" s="16" t="s">
        <v>48</v>
      </c>
      <c r="O246" s="16" t="s">
        <v>392</v>
      </c>
      <c r="P246" s="16" t="s">
        <v>393</v>
      </c>
      <c r="Q246" s="35">
        <f t="shared" si="3"/>
        <v>7978542</v>
      </c>
      <c r="R246" s="18">
        <v>0</v>
      </c>
      <c r="S246" s="18">
        <v>7978542</v>
      </c>
      <c r="T246" s="18">
        <v>0</v>
      </c>
      <c r="U246" s="16" t="s">
        <v>50</v>
      </c>
      <c r="V246" s="18">
        <v>0</v>
      </c>
      <c r="W246" s="18">
        <v>0</v>
      </c>
      <c r="X246" s="16" t="s">
        <v>50</v>
      </c>
      <c r="Y246" s="18">
        <v>0</v>
      </c>
      <c r="Z246" s="18">
        <v>0</v>
      </c>
      <c r="AA246" s="16" t="s">
        <v>50</v>
      </c>
      <c r="AB246" s="18">
        <v>0</v>
      </c>
      <c r="AC246" s="18">
        <v>0</v>
      </c>
      <c r="AD246" s="16" t="s">
        <v>50</v>
      </c>
      <c r="AE246" s="18">
        <v>0</v>
      </c>
      <c r="AF246" s="16">
        <v>0</v>
      </c>
      <c r="AG246" s="16" t="s">
        <v>50</v>
      </c>
      <c r="AH246" s="18">
        <v>0</v>
      </c>
      <c r="AI246" s="18">
        <v>0</v>
      </c>
      <c r="AJ246" s="16" t="s">
        <v>50</v>
      </c>
      <c r="AK246" s="18">
        <v>0</v>
      </c>
      <c r="AL246" s="18">
        <v>0</v>
      </c>
      <c r="AM246" s="17" t="s">
        <v>48</v>
      </c>
      <c r="AN246" s="16" t="s">
        <v>48</v>
      </c>
      <c r="AO246" s="17" t="s">
        <v>48</v>
      </c>
      <c r="AP246" s="16" t="s">
        <v>48</v>
      </c>
    </row>
    <row r="247" spans="1:42" s="19" customFormat="1" x14ac:dyDescent="0.25">
      <c r="A247" s="33" t="s">
        <v>464</v>
      </c>
      <c r="B247" s="17" t="s">
        <v>681</v>
      </c>
      <c r="C247" s="16" t="s">
        <v>47</v>
      </c>
      <c r="D247" s="16" t="s">
        <v>83</v>
      </c>
      <c r="E247" s="16" t="s">
        <v>84</v>
      </c>
      <c r="F247" s="16" t="s">
        <v>786</v>
      </c>
      <c r="G247" s="16" t="s">
        <v>49</v>
      </c>
      <c r="H247" s="16" t="s">
        <v>693</v>
      </c>
      <c r="I247" s="18" t="s">
        <v>48</v>
      </c>
      <c r="J247" s="18" t="s">
        <v>48</v>
      </c>
      <c r="K247" s="18" t="s">
        <v>48</v>
      </c>
      <c r="L247" s="18" t="s">
        <v>48</v>
      </c>
      <c r="M247" s="18">
        <v>0</v>
      </c>
      <c r="N247" s="16" t="s">
        <v>48</v>
      </c>
      <c r="O247" s="16" t="s">
        <v>69</v>
      </c>
      <c r="P247" s="16" t="s">
        <v>48</v>
      </c>
      <c r="Q247" s="35">
        <f t="shared" si="3"/>
        <v>1378748292.77</v>
      </c>
      <c r="R247" s="18">
        <v>0</v>
      </c>
      <c r="S247" s="18">
        <v>865816145.00999999</v>
      </c>
      <c r="T247" s="18">
        <v>0</v>
      </c>
      <c r="U247" s="16" t="s">
        <v>50</v>
      </c>
      <c r="V247" s="18">
        <v>0</v>
      </c>
      <c r="W247" s="18">
        <v>442182886</v>
      </c>
      <c r="X247" s="16" t="s">
        <v>50</v>
      </c>
      <c r="Y247" s="18">
        <v>70749261.75999999</v>
      </c>
      <c r="Z247" s="18">
        <v>0</v>
      </c>
      <c r="AA247" s="16" t="s">
        <v>50</v>
      </c>
      <c r="AB247" s="18">
        <v>0</v>
      </c>
      <c r="AC247" s="18">
        <v>0</v>
      </c>
      <c r="AD247" s="16" t="s">
        <v>50</v>
      </c>
      <c r="AE247" s="18">
        <v>0</v>
      </c>
      <c r="AF247" s="16">
        <v>0</v>
      </c>
      <c r="AG247" s="16" t="s">
        <v>50</v>
      </c>
      <c r="AH247" s="18">
        <v>0</v>
      </c>
      <c r="AI247" s="18">
        <v>0</v>
      </c>
      <c r="AJ247" s="16" t="s">
        <v>50</v>
      </c>
      <c r="AK247" s="18">
        <v>0</v>
      </c>
      <c r="AL247" s="18">
        <v>0</v>
      </c>
      <c r="AM247" s="17" t="s">
        <v>48</v>
      </c>
      <c r="AN247" s="16" t="s">
        <v>48</v>
      </c>
      <c r="AO247" s="17" t="s">
        <v>48</v>
      </c>
      <c r="AP247" s="16" t="s">
        <v>48</v>
      </c>
    </row>
    <row r="248" spans="1:42" s="19" customFormat="1" x14ac:dyDescent="0.25">
      <c r="A248" s="33" t="s">
        <v>466</v>
      </c>
      <c r="B248" s="17" t="s">
        <v>681</v>
      </c>
      <c r="C248" s="16" t="s">
        <v>47</v>
      </c>
      <c r="D248" s="16" t="s">
        <v>102</v>
      </c>
      <c r="E248" s="16" t="s">
        <v>103</v>
      </c>
      <c r="F248" s="16" t="s">
        <v>803</v>
      </c>
      <c r="G248" s="16" t="s">
        <v>49</v>
      </c>
      <c r="H248" s="16" t="s">
        <v>694</v>
      </c>
      <c r="I248" s="18" t="s">
        <v>48</v>
      </c>
      <c r="J248" s="18" t="s">
        <v>48</v>
      </c>
      <c r="K248" s="18" t="s">
        <v>48</v>
      </c>
      <c r="L248" s="18" t="s">
        <v>48</v>
      </c>
      <c r="M248" s="18">
        <v>0</v>
      </c>
      <c r="N248" s="16" t="s">
        <v>48</v>
      </c>
      <c r="O248" s="16" t="s">
        <v>69</v>
      </c>
      <c r="P248" s="16" t="s">
        <v>48</v>
      </c>
      <c r="Q248" s="35">
        <f t="shared" si="3"/>
        <v>1769785808.4000001</v>
      </c>
      <c r="R248" s="18">
        <v>0</v>
      </c>
      <c r="S248" s="18">
        <v>1235859294.5</v>
      </c>
      <c r="T248" s="18">
        <v>0</v>
      </c>
      <c r="U248" s="16" t="s">
        <v>50</v>
      </c>
      <c r="V248" s="18">
        <v>0</v>
      </c>
      <c r="W248" s="18">
        <v>460281477.5</v>
      </c>
      <c r="X248" s="16" t="s">
        <v>50</v>
      </c>
      <c r="Y248" s="18">
        <v>73645036.400000006</v>
      </c>
      <c r="Z248" s="18">
        <v>0</v>
      </c>
      <c r="AA248" s="16" t="s">
        <v>50</v>
      </c>
      <c r="AB248" s="18">
        <v>0</v>
      </c>
      <c r="AC248" s="18">
        <v>0</v>
      </c>
      <c r="AD248" s="16" t="s">
        <v>50</v>
      </c>
      <c r="AE248" s="18">
        <v>0</v>
      </c>
      <c r="AF248" s="16">
        <v>0</v>
      </c>
      <c r="AG248" s="16" t="s">
        <v>50</v>
      </c>
      <c r="AH248" s="18">
        <v>0</v>
      </c>
      <c r="AI248" s="18">
        <v>0</v>
      </c>
      <c r="AJ248" s="16" t="s">
        <v>50</v>
      </c>
      <c r="AK248" s="18">
        <v>0</v>
      </c>
      <c r="AL248" s="18">
        <v>0</v>
      </c>
      <c r="AM248" s="17" t="s">
        <v>48</v>
      </c>
      <c r="AN248" s="16" t="s">
        <v>48</v>
      </c>
      <c r="AO248" s="17" t="s">
        <v>48</v>
      </c>
      <c r="AP248" s="16" t="s">
        <v>48</v>
      </c>
    </row>
    <row r="249" spans="1:42" s="19" customFormat="1" x14ac:dyDescent="0.25">
      <c r="A249" s="33" t="s">
        <v>469</v>
      </c>
      <c r="B249" s="17" t="s">
        <v>681</v>
      </c>
      <c r="C249" s="16" t="s">
        <v>47</v>
      </c>
      <c r="D249" s="16" t="s">
        <v>112</v>
      </c>
      <c r="E249" s="16" t="s">
        <v>113</v>
      </c>
      <c r="F249" s="16" t="s">
        <v>784</v>
      </c>
      <c r="G249" s="16" t="s">
        <v>49</v>
      </c>
      <c r="H249" s="16" t="s">
        <v>695</v>
      </c>
      <c r="I249" s="18" t="s">
        <v>48</v>
      </c>
      <c r="J249" s="18" t="s">
        <v>48</v>
      </c>
      <c r="K249" s="18" t="s">
        <v>48</v>
      </c>
      <c r="L249" s="18" t="s">
        <v>48</v>
      </c>
      <c r="M249" s="18">
        <v>0</v>
      </c>
      <c r="N249" s="16" t="s">
        <v>48</v>
      </c>
      <c r="O249" s="16" t="s">
        <v>69</v>
      </c>
      <c r="P249" s="16" t="s">
        <v>48</v>
      </c>
      <c r="Q249" s="35">
        <f t="shared" si="3"/>
        <v>740028905.50999999</v>
      </c>
      <c r="R249" s="18">
        <v>0</v>
      </c>
      <c r="S249" s="18">
        <v>623862112.00999999</v>
      </c>
      <c r="T249" s="18">
        <v>0</v>
      </c>
      <c r="U249" s="16" t="s">
        <v>50</v>
      </c>
      <c r="V249" s="18">
        <v>0</v>
      </c>
      <c r="W249" s="18">
        <v>100143787.5</v>
      </c>
      <c r="X249" s="16" t="s">
        <v>50</v>
      </c>
      <c r="Y249" s="18">
        <v>16023006</v>
      </c>
      <c r="Z249" s="18">
        <v>0</v>
      </c>
      <c r="AA249" s="16" t="s">
        <v>50</v>
      </c>
      <c r="AB249" s="18">
        <v>0</v>
      </c>
      <c r="AC249" s="18">
        <v>0</v>
      </c>
      <c r="AD249" s="16" t="s">
        <v>50</v>
      </c>
      <c r="AE249" s="18">
        <v>0</v>
      </c>
      <c r="AF249" s="16">
        <v>0</v>
      </c>
      <c r="AG249" s="16" t="s">
        <v>50</v>
      </c>
      <c r="AH249" s="18">
        <v>0</v>
      </c>
      <c r="AI249" s="18">
        <v>0</v>
      </c>
      <c r="AJ249" s="16" t="s">
        <v>50</v>
      </c>
      <c r="AK249" s="18">
        <v>0</v>
      </c>
      <c r="AL249" s="18">
        <v>0</v>
      </c>
      <c r="AM249" s="17" t="s">
        <v>48</v>
      </c>
      <c r="AN249" s="16" t="s">
        <v>48</v>
      </c>
      <c r="AO249" s="17" t="s">
        <v>48</v>
      </c>
      <c r="AP249" s="16" t="s">
        <v>48</v>
      </c>
    </row>
    <row r="250" spans="1:42" s="19" customFormat="1" x14ac:dyDescent="0.25">
      <c r="A250" s="33" t="s">
        <v>470</v>
      </c>
      <c r="B250" s="17" t="s">
        <v>681</v>
      </c>
      <c r="C250" s="16" t="s">
        <v>47</v>
      </c>
      <c r="D250" s="16" t="s">
        <v>112</v>
      </c>
      <c r="E250" s="16" t="s">
        <v>113</v>
      </c>
      <c r="F250" s="16" t="s">
        <v>784</v>
      </c>
      <c r="G250" s="16" t="s">
        <v>49</v>
      </c>
      <c r="H250" s="16" t="s">
        <v>696</v>
      </c>
      <c r="I250" s="18" t="s">
        <v>48</v>
      </c>
      <c r="J250" s="18" t="s">
        <v>48</v>
      </c>
      <c r="K250" s="18" t="s">
        <v>48</v>
      </c>
      <c r="L250" s="18" t="s">
        <v>48</v>
      </c>
      <c r="M250" s="18">
        <v>0</v>
      </c>
      <c r="N250" s="16" t="s">
        <v>48</v>
      </c>
      <c r="O250" s="16" t="s">
        <v>697</v>
      </c>
      <c r="P250" s="16" t="s">
        <v>698</v>
      </c>
      <c r="Q250" s="35">
        <f t="shared" si="3"/>
        <v>20100800</v>
      </c>
      <c r="R250" s="18">
        <v>0</v>
      </c>
      <c r="S250" s="18">
        <v>20100800</v>
      </c>
      <c r="T250" s="18">
        <v>0</v>
      </c>
      <c r="U250" s="16" t="s">
        <v>50</v>
      </c>
      <c r="V250" s="18">
        <v>0</v>
      </c>
      <c r="W250" s="18">
        <v>0</v>
      </c>
      <c r="X250" s="16" t="s">
        <v>50</v>
      </c>
      <c r="Y250" s="18">
        <v>0</v>
      </c>
      <c r="Z250" s="18">
        <v>0</v>
      </c>
      <c r="AA250" s="16" t="s">
        <v>50</v>
      </c>
      <c r="AB250" s="18">
        <v>0</v>
      </c>
      <c r="AC250" s="18">
        <v>0</v>
      </c>
      <c r="AD250" s="16" t="s">
        <v>50</v>
      </c>
      <c r="AE250" s="18">
        <v>0</v>
      </c>
      <c r="AF250" s="16">
        <v>0</v>
      </c>
      <c r="AG250" s="16" t="s">
        <v>50</v>
      </c>
      <c r="AH250" s="18">
        <v>0</v>
      </c>
      <c r="AI250" s="18">
        <v>0</v>
      </c>
      <c r="AJ250" s="16" t="s">
        <v>50</v>
      </c>
      <c r="AK250" s="18">
        <v>0</v>
      </c>
      <c r="AL250" s="18">
        <v>0</v>
      </c>
      <c r="AM250" s="17" t="s">
        <v>48</v>
      </c>
      <c r="AN250" s="16" t="s">
        <v>48</v>
      </c>
      <c r="AO250" s="17" t="s">
        <v>48</v>
      </c>
      <c r="AP250" s="16" t="s">
        <v>48</v>
      </c>
    </row>
    <row r="251" spans="1:42" s="19" customFormat="1" x14ac:dyDescent="0.25">
      <c r="A251" s="33" t="s">
        <v>471</v>
      </c>
      <c r="B251" s="34" t="s">
        <v>681</v>
      </c>
      <c r="C251" s="33" t="s">
        <v>47</v>
      </c>
      <c r="D251" s="33" t="s">
        <v>112</v>
      </c>
      <c r="E251" s="33" t="s">
        <v>113</v>
      </c>
      <c r="F251" s="33" t="s">
        <v>784</v>
      </c>
      <c r="G251" s="33" t="s">
        <v>49</v>
      </c>
      <c r="H251" s="16" t="s">
        <v>699</v>
      </c>
      <c r="I251" s="35" t="s">
        <v>48</v>
      </c>
      <c r="J251" s="35" t="s">
        <v>48</v>
      </c>
      <c r="K251" s="35" t="s">
        <v>48</v>
      </c>
      <c r="L251" s="35" t="s">
        <v>48</v>
      </c>
      <c r="M251" s="35">
        <v>0</v>
      </c>
      <c r="N251" s="33" t="s">
        <v>48</v>
      </c>
      <c r="O251" s="33" t="s">
        <v>669</v>
      </c>
      <c r="P251" s="33" t="s">
        <v>700</v>
      </c>
      <c r="Q251" s="35">
        <f t="shared" si="3"/>
        <v>12990380</v>
      </c>
      <c r="R251" s="35">
        <v>0</v>
      </c>
      <c r="S251" s="35">
        <v>8178700</v>
      </c>
      <c r="T251" s="35">
        <v>4148000</v>
      </c>
      <c r="U251" s="33" t="s">
        <v>54</v>
      </c>
      <c r="V251" s="35">
        <v>663680</v>
      </c>
      <c r="W251" s="35">
        <v>0</v>
      </c>
      <c r="X251" s="33" t="s">
        <v>50</v>
      </c>
      <c r="Y251" s="35">
        <v>0</v>
      </c>
      <c r="Z251" s="35">
        <v>0</v>
      </c>
      <c r="AA251" s="33" t="s">
        <v>50</v>
      </c>
      <c r="AB251" s="35">
        <v>0</v>
      </c>
      <c r="AC251" s="35">
        <v>0</v>
      </c>
      <c r="AD251" s="33" t="s">
        <v>50</v>
      </c>
      <c r="AE251" s="35">
        <v>0</v>
      </c>
      <c r="AF251" s="33">
        <v>0</v>
      </c>
      <c r="AG251" s="33" t="s">
        <v>50</v>
      </c>
      <c r="AH251" s="35">
        <v>0</v>
      </c>
      <c r="AI251" s="35">
        <v>0</v>
      </c>
      <c r="AJ251" s="33" t="s">
        <v>50</v>
      </c>
      <c r="AK251" s="35">
        <v>0</v>
      </c>
      <c r="AL251" s="35">
        <v>0</v>
      </c>
      <c r="AM251" s="34" t="s">
        <v>48</v>
      </c>
      <c r="AN251" s="33" t="s">
        <v>48</v>
      </c>
      <c r="AO251" s="34" t="s">
        <v>48</v>
      </c>
      <c r="AP251" s="33" t="s">
        <v>48</v>
      </c>
    </row>
    <row r="252" spans="1:42" s="19" customFormat="1" x14ac:dyDescent="0.25">
      <c r="A252" s="33" t="s">
        <v>474</v>
      </c>
      <c r="B252" s="17" t="s">
        <v>681</v>
      </c>
      <c r="C252" s="16" t="s">
        <v>47</v>
      </c>
      <c r="D252" s="16" t="s">
        <v>112</v>
      </c>
      <c r="E252" s="16" t="s">
        <v>113</v>
      </c>
      <c r="F252" s="16" t="s">
        <v>784</v>
      </c>
      <c r="G252" s="16" t="s">
        <v>49</v>
      </c>
      <c r="H252" s="16" t="s">
        <v>701</v>
      </c>
      <c r="I252" s="18" t="s">
        <v>48</v>
      </c>
      <c r="J252" s="18" t="s">
        <v>48</v>
      </c>
      <c r="K252" s="18" t="s">
        <v>48</v>
      </c>
      <c r="L252" s="18" t="s">
        <v>48</v>
      </c>
      <c r="M252" s="18">
        <v>0</v>
      </c>
      <c r="N252" s="16" t="s">
        <v>48</v>
      </c>
      <c r="O252" s="16" t="s">
        <v>69</v>
      </c>
      <c r="P252" s="16" t="s">
        <v>48</v>
      </c>
      <c r="Q252" s="35">
        <f t="shared" si="3"/>
        <v>601691919.10000002</v>
      </c>
      <c r="R252" s="18">
        <v>0</v>
      </c>
      <c r="S252" s="18">
        <v>331157360</v>
      </c>
      <c r="T252" s="18">
        <v>0</v>
      </c>
      <c r="U252" s="16" t="s">
        <v>50</v>
      </c>
      <c r="V252" s="18">
        <v>0</v>
      </c>
      <c r="W252" s="18">
        <v>233219447.5</v>
      </c>
      <c r="X252" s="16" t="s">
        <v>54</v>
      </c>
      <c r="Y252" s="18">
        <v>37315111.600000001</v>
      </c>
      <c r="Z252" s="18">
        <v>0</v>
      </c>
      <c r="AA252" s="16" t="s">
        <v>50</v>
      </c>
      <c r="AB252" s="18">
        <v>0</v>
      </c>
      <c r="AC252" s="18">
        <v>0</v>
      </c>
      <c r="AD252" s="16" t="s">
        <v>50</v>
      </c>
      <c r="AE252" s="18">
        <v>0</v>
      </c>
      <c r="AF252" s="16">
        <v>0</v>
      </c>
      <c r="AG252" s="16" t="s">
        <v>50</v>
      </c>
      <c r="AH252" s="18">
        <v>0</v>
      </c>
      <c r="AI252" s="18">
        <v>0</v>
      </c>
      <c r="AJ252" s="16" t="s">
        <v>50</v>
      </c>
      <c r="AK252" s="18">
        <v>0</v>
      </c>
      <c r="AL252" s="18">
        <v>0</v>
      </c>
      <c r="AM252" s="17" t="s">
        <v>48</v>
      </c>
      <c r="AN252" s="16" t="s">
        <v>48</v>
      </c>
      <c r="AO252" s="17" t="s">
        <v>48</v>
      </c>
      <c r="AP252" s="16" t="s">
        <v>48</v>
      </c>
    </row>
    <row r="253" spans="1:42" s="19" customFormat="1" x14ac:dyDescent="0.25">
      <c r="A253" s="33" t="s">
        <v>475</v>
      </c>
      <c r="B253" s="17" t="s">
        <v>681</v>
      </c>
      <c r="C253" s="16" t="s">
        <v>47</v>
      </c>
      <c r="D253" s="16" t="s">
        <v>112</v>
      </c>
      <c r="E253" s="16" t="s">
        <v>113</v>
      </c>
      <c r="F253" s="16" t="s">
        <v>784</v>
      </c>
      <c r="G253" s="16" t="s">
        <v>49</v>
      </c>
      <c r="H253" s="16" t="s">
        <v>702</v>
      </c>
      <c r="I253" s="18" t="s">
        <v>48</v>
      </c>
      <c r="J253" s="18" t="s">
        <v>48</v>
      </c>
      <c r="K253" s="18" t="s">
        <v>48</v>
      </c>
      <c r="L253" s="18" t="s">
        <v>48</v>
      </c>
      <c r="M253" s="18">
        <v>0</v>
      </c>
      <c r="N253" s="16" t="s">
        <v>48</v>
      </c>
      <c r="O253" s="16" t="s">
        <v>703</v>
      </c>
      <c r="P253" s="16" t="s">
        <v>704</v>
      </c>
      <c r="Q253" s="35">
        <f t="shared" si="3"/>
        <v>195232576.40000001</v>
      </c>
      <c r="R253" s="18">
        <v>0</v>
      </c>
      <c r="S253" s="18">
        <v>143926658</v>
      </c>
      <c r="T253" s="18">
        <v>44229240</v>
      </c>
      <c r="U253" s="16" t="s">
        <v>54</v>
      </c>
      <c r="V253" s="18">
        <v>7076678.4000000004</v>
      </c>
      <c r="W253" s="18">
        <v>0</v>
      </c>
      <c r="X253" s="16" t="s">
        <v>50</v>
      </c>
      <c r="Y253" s="18">
        <v>0</v>
      </c>
      <c r="Z253" s="18">
        <v>0</v>
      </c>
      <c r="AA253" s="16" t="s">
        <v>50</v>
      </c>
      <c r="AB253" s="18">
        <v>0</v>
      </c>
      <c r="AC253" s="18">
        <v>0</v>
      </c>
      <c r="AD253" s="16" t="s">
        <v>50</v>
      </c>
      <c r="AE253" s="18">
        <v>0</v>
      </c>
      <c r="AF253" s="16">
        <v>0</v>
      </c>
      <c r="AG253" s="16" t="s">
        <v>50</v>
      </c>
      <c r="AH253" s="18">
        <v>0</v>
      </c>
      <c r="AI253" s="18">
        <v>0</v>
      </c>
      <c r="AJ253" s="16" t="s">
        <v>50</v>
      </c>
      <c r="AK253" s="18">
        <v>0</v>
      </c>
      <c r="AL253" s="18">
        <v>0</v>
      </c>
      <c r="AM253" s="17" t="s">
        <v>48</v>
      </c>
      <c r="AN253" s="16" t="s">
        <v>48</v>
      </c>
      <c r="AO253" s="17" t="s">
        <v>48</v>
      </c>
      <c r="AP253" s="16" t="s">
        <v>48</v>
      </c>
    </row>
    <row r="254" spans="1:42" s="19" customFormat="1" x14ac:dyDescent="0.25">
      <c r="A254" s="33" t="s">
        <v>476</v>
      </c>
      <c r="B254" s="17" t="s">
        <v>681</v>
      </c>
      <c r="C254" s="16" t="s">
        <v>47</v>
      </c>
      <c r="D254" s="16" t="s">
        <v>112</v>
      </c>
      <c r="E254" s="16" t="s">
        <v>113</v>
      </c>
      <c r="F254" s="16" t="s">
        <v>784</v>
      </c>
      <c r="G254" s="16" t="s">
        <v>49</v>
      </c>
      <c r="H254" s="16" t="s">
        <v>705</v>
      </c>
      <c r="I254" s="18" t="s">
        <v>48</v>
      </c>
      <c r="J254" s="18" t="s">
        <v>48</v>
      </c>
      <c r="K254" s="18" t="s">
        <v>48</v>
      </c>
      <c r="L254" s="18" t="s">
        <v>48</v>
      </c>
      <c r="M254" s="18">
        <v>0</v>
      </c>
      <c r="N254" s="16" t="s">
        <v>48</v>
      </c>
      <c r="O254" s="16" t="s">
        <v>69</v>
      </c>
      <c r="P254" s="16" t="s">
        <v>48</v>
      </c>
      <c r="Q254" s="35">
        <f t="shared" si="3"/>
        <v>275214786.20999998</v>
      </c>
      <c r="R254" s="18">
        <v>0</v>
      </c>
      <c r="S254" s="18">
        <v>157360967.00999999</v>
      </c>
      <c r="T254" s="18">
        <v>0</v>
      </c>
      <c r="U254" s="16" t="s">
        <v>50</v>
      </c>
      <c r="V254" s="18">
        <v>0</v>
      </c>
      <c r="W254" s="18">
        <v>101598120</v>
      </c>
      <c r="X254" s="16" t="s">
        <v>54</v>
      </c>
      <c r="Y254" s="18">
        <v>16255699.199999999</v>
      </c>
      <c r="Z254" s="18">
        <v>0</v>
      </c>
      <c r="AA254" s="16" t="s">
        <v>50</v>
      </c>
      <c r="AB254" s="18">
        <v>0</v>
      </c>
      <c r="AC254" s="18">
        <v>0</v>
      </c>
      <c r="AD254" s="16" t="s">
        <v>50</v>
      </c>
      <c r="AE254" s="18">
        <v>0</v>
      </c>
      <c r="AF254" s="16">
        <v>0</v>
      </c>
      <c r="AG254" s="16" t="s">
        <v>50</v>
      </c>
      <c r="AH254" s="18">
        <v>0</v>
      </c>
      <c r="AI254" s="18">
        <v>0</v>
      </c>
      <c r="AJ254" s="16" t="s">
        <v>50</v>
      </c>
      <c r="AK254" s="18">
        <v>0</v>
      </c>
      <c r="AL254" s="18">
        <v>0</v>
      </c>
      <c r="AM254" s="17" t="s">
        <v>48</v>
      </c>
      <c r="AN254" s="16" t="s">
        <v>48</v>
      </c>
      <c r="AO254" s="17" t="s">
        <v>48</v>
      </c>
      <c r="AP254" s="16" t="s">
        <v>48</v>
      </c>
    </row>
    <row r="255" spans="1:42" s="19" customFormat="1" x14ac:dyDescent="0.25">
      <c r="A255" s="33" t="s">
        <v>477</v>
      </c>
      <c r="B255" s="36">
        <v>44391</v>
      </c>
      <c r="C255" s="16" t="s">
        <v>47</v>
      </c>
      <c r="D255" s="16" t="s">
        <v>205</v>
      </c>
      <c r="E255" s="16" t="s">
        <v>206</v>
      </c>
      <c r="F255" s="16" t="s">
        <v>832</v>
      </c>
      <c r="G255" s="16"/>
      <c r="H255" s="16" t="s">
        <v>833</v>
      </c>
      <c r="I255" s="18"/>
      <c r="J255" s="18"/>
      <c r="K255" s="18"/>
      <c r="L255" s="18"/>
      <c r="M255" s="18">
        <v>0</v>
      </c>
      <c r="N255" s="16"/>
      <c r="O255" s="16" t="s">
        <v>802</v>
      </c>
      <c r="P255" s="16"/>
      <c r="Q255" s="35">
        <f t="shared" si="3"/>
        <v>0</v>
      </c>
      <c r="R255" s="18"/>
      <c r="S255" s="18">
        <v>0</v>
      </c>
      <c r="T255" s="18">
        <v>0</v>
      </c>
      <c r="U255" s="16" t="s">
        <v>50</v>
      </c>
      <c r="V255" s="18">
        <v>0</v>
      </c>
      <c r="W255" s="18">
        <v>0</v>
      </c>
      <c r="X255" s="16" t="s">
        <v>50</v>
      </c>
      <c r="Y255" s="18">
        <v>0</v>
      </c>
      <c r="Z255" s="18">
        <v>0</v>
      </c>
      <c r="AA255" s="16" t="s">
        <v>50</v>
      </c>
      <c r="AB255" s="18">
        <v>0</v>
      </c>
      <c r="AC255" s="18">
        <v>0</v>
      </c>
      <c r="AD255" s="16" t="s">
        <v>50</v>
      </c>
      <c r="AE255" s="18">
        <v>0</v>
      </c>
      <c r="AF255" s="16">
        <v>0</v>
      </c>
      <c r="AG255" s="16" t="s">
        <v>50</v>
      </c>
      <c r="AH255" s="18">
        <v>0</v>
      </c>
      <c r="AI255" s="18">
        <v>0</v>
      </c>
      <c r="AJ255" s="16" t="s">
        <v>50</v>
      </c>
      <c r="AK255" s="18">
        <v>0</v>
      </c>
      <c r="AL255" s="18">
        <v>0</v>
      </c>
      <c r="AM255" s="17" t="s">
        <v>48</v>
      </c>
      <c r="AN255" s="16" t="s">
        <v>48</v>
      </c>
      <c r="AO255" s="17" t="s">
        <v>48</v>
      </c>
      <c r="AP255" s="16" t="s">
        <v>48</v>
      </c>
    </row>
    <row r="256" spans="1:42" s="19" customFormat="1" x14ac:dyDescent="0.25">
      <c r="A256" s="33" t="s">
        <v>479</v>
      </c>
      <c r="B256" s="29">
        <v>44391</v>
      </c>
      <c r="C256" s="30" t="s">
        <v>47</v>
      </c>
      <c r="D256" s="30" t="s">
        <v>116</v>
      </c>
      <c r="E256" s="30" t="s">
        <v>843</v>
      </c>
      <c r="F256" s="30" t="s">
        <v>872</v>
      </c>
      <c r="G256" s="30" t="s">
        <v>49</v>
      </c>
      <c r="H256" s="16" t="s">
        <v>873</v>
      </c>
      <c r="I256" s="32"/>
      <c r="J256" s="32"/>
      <c r="K256" s="32"/>
      <c r="L256" s="32"/>
      <c r="M256" s="32">
        <v>0</v>
      </c>
      <c r="N256" s="30"/>
      <c r="O256" s="30" t="s">
        <v>69</v>
      </c>
      <c r="P256" s="30"/>
      <c r="Q256" s="35">
        <f t="shared" si="3"/>
        <v>3471444910.7608004</v>
      </c>
      <c r="R256" s="32">
        <v>0</v>
      </c>
      <c r="S256" s="32">
        <f>1609213153.13-4455500</f>
        <v>1604757653.1300001</v>
      </c>
      <c r="T256" s="32">
        <v>0</v>
      </c>
      <c r="U256" s="30" t="s">
        <v>50</v>
      </c>
      <c r="V256" s="32">
        <v>0</v>
      </c>
      <c r="W256" s="32">
        <v>1609213153.1300001</v>
      </c>
      <c r="X256" s="30" t="s">
        <v>54</v>
      </c>
      <c r="Y256" s="32">
        <f>+W256*0.16</f>
        <v>257474104.50080001</v>
      </c>
      <c r="Z256" s="32"/>
      <c r="AA256" s="30"/>
      <c r="AB256" s="32"/>
      <c r="AC256" s="32"/>
      <c r="AD256" s="30"/>
      <c r="AE256" s="32"/>
      <c r="AF256" s="30"/>
      <c r="AG256" s="30"/>
      <c r="AH256" s="32"/>
      <c r="AI256" s="32"/>
      <c r="AJ256" s="30"/>
      <c r="AK256" s="32"/>
      <c r="AL256" s="32"/>
      <c r="AM256" s="31"/>
      <c r="AN256" s="30"/>
      <c r="AO256" s="31"/>
      <c r="AP256" s="30"/>
    </row>
    <row r="257" spans="1:42" s="21" customFormat="1" x14ac:dyDescent="0.25">
      <c r="A257" s="33" t="s">
        <v>480</v>
      </c>
      <c r="B257" s="26" t="s">
        <v>681</v>
      </c>
      <c r="C257" s="25" t="s">
        <v>47</v>
      </c>
      <c r="D257" s="25" t="s">
        <v>118</v>
      </c>
      <c r="E257" s="25" t="s">
        <v>119</v>
      </c>
      <c r="F257" s="25" t="s">
        <v>887</v>
      </c>
      <c r="G257" s="25" t="s">
        <v>49</v>
      </c>
      <c r="H257" s="25" t="s">
        <v>706</v>
      </c>
      <c r="I257" s="27" t="s">
        <v>48</v>
      </c>
      <c r="J257" s="27" t="s">
        <v>48</v>
      </c>
      <c r="K257" s="27" t="s">
        <v>48</v>
      </c>
      <c r="L257" s="27" t="s">
        <v>48</v>
      </c>
      <c r="M257" s="27">
        <v>0</v>
      </c>
      <c r="N257" s="25" t="s">
        <v>48</v>
      </c>
      <c r="O257" s="25" t="s">
        <v>69</v>
      </c>
      <c r="P257" s="25" t="s">
        <v>48</v>
      </c>
      <c r="Q257" s="35">
        <f t="shared" si="3"/>
        <v>345872281</v>
      </c>
      <c r="R257" s="27">
        <v>0</v>
      </c>
      <c r="S257" s="27">
        <v>277727965</v>
      </c>
      <c r="T257" s="27">
        <v>0</v>
      </c>
      <c r="U257" s="25" t="s">
        <v>50</v>
      </c>
      <c r="V257" s="27">
        <v>0</v>
      </c>
      <c r="W257" s="27">
        <v>58745100</v>
      </c>
      <c r="X257" s="25" t="s">
        <v>54</v>
      </c>
      <c r="Y257" s="27">
        <v>9399216</v>
      </c>
      <c r="Z257" s="27">
        <v>0</v>
      </c>
      <c r="AA257" s="25" t="s">
        <v>50</v>
      </c>
      <c r="AB257" s="27">
        <v>0</v>
      </c>
      <c r="AC257" s="27">
        <v>0</v>
      </c>
      <c r="AD257" s="25" t="s">
        <v>50</v>
      </c>
      <c r="AE257" s="27">
        <v>0</v>
      </c>
      <c r="AF257" s="25">
        <v>0</v>
      </c>
      <c r="AG257" s="25" t="s">
        <v>50</v>
      </c>
      <c r="AH257" s="27">
        <v>0</v>
      </c>
      <c r="AI257" s="27">
        <v>0</v>
      </c>
      <c r="AJ257" s="25" t="s">
        <v>50</v>
      </c>
      <c r="AK257" s="27">
        <v>0</v>
      </c>
      <c r="AL257" s="27">
        <v>0</v>
      </c>
      <c r="AM257" s="26" t="s">
        <v>48</v>
      </c>
      <c r="AN257" s="25" t="s">
        <v>48</v>
      </c>
      <c r="AO257" s="26" t="s">
        <v>48</v>
      </c>
      <c r="AP257" s="25" t="s">
        <v>48</v>
      </c>
    </row>
    <row r="258" spans="1:42" s="21" customFormat="1" x14ac:dyDescent="0.25">
      <c r="A258" s="33" t="s">
        <v>481</v>
      </c>
      <c r="B258" s="26" t="s">
        <v>681</v>
      </c>
      <c r="C258" s="25" t="s">
        <v>47</v>
      </c>
      <c r="D258" s="25" t="s">
        <v>118</v>
      </c>
      <c r="E258" s="25" t="s">
        <v>119</v>
      </c>
      <c r="F258" s="25" t="s">
        <v>887</v>
      </c>
      <c r="G258" s="25" t="s">
        <v>49</v>
      </c>
      <c r="H258" s="25" t="s">
        <v>707</v>
      </c>
      <c r="I258" s="27" t="s">
        <v>48</v>
      </c>
      <c r="J258" s="27" t="s">
        <v>48</v>
      </c>
      <c r="K258" s="27" t="s">
        <v>48</v>
      </c>
      <c r="L258" s="27" t="s">
        <v>48</v>
      </c>
      <c r="M258" s="27">
        <v>0</v>
      </c>
      <c r="N258" s="25" t="s">
        <v>48</v>
      </c>
      <c r="O258" s="25" t="s">
        <v>135</v>
      </c>
      <c r="P258" s="25" t="s">
        <v>136</v>
      </c>
      <c r="Q258" s="35">
        <f t="shared" si="3"/>
        <v>39100000.009999998</v>
      </c>
      <c r="R258" s="27">
        <v>0</v>
      </c>
      <c r="S258" s="27">
        <v>39100000.009999998</v>
      </c>
      <c r="T258" s="27">
        <v>0</v>
      </c>
      <c r="U258" s="25" t="s">
        <v>50</v>
      </c>
      <c r="V258" s="27">
        <v>0</v>
      </c>
      <c r="W258" s="27">
        <v>0</v>
      </c>
      <c r="X258" s="25" t="s">
        <v>50</v>
      </c>
      <c r="Y258" s="27">
        <v>0</v>
      </c>
      <c r="Z258" s="27">
        <v>0</v>
      </c>
      <c r="AA258" s="25" t="s">
        <v>50</v>
      </c>
      <c r="AB258" s="27">
        <v>0</v>
      </c>
      <c r="AC258" s="27">
        <v>0</v>
      </c>
      <c r="AD258" s="25" t="s">
        <v>50</v>
      </c>
      <c r="AE258" s="27">
        <v>0</v>
      </c>
      <c r="AF258" s="25">
        <v>0</v>
      </c>
      <c r="AG258" s="25" t="s">
        <v>50</v>
      </c>
      <c r="AH258" s="27">
        <v>0</v>
      </c>
      <c r="AI258" s="27">
        <v>0</v>
      </c>
      <c r="AJ258" s="25" t="s">
        <v>50</v>
      </c>
      <c r="AK258" s="27">
        <v>0</v>
      </c>
      <c r="AL258" s="27">
        <v>0</v>
      </c>
      <c r="AM258" s="26" t="s">
        <v>48</v>
      </c>
      <c r="AN258" s="25" t="s">
        <v>48</v>
      </c>
      <c r="AO258" s="26" t="s">
        <v>48</v>
      </c>
      <c r="AP258" s="25" t="s">
        <v>48</v>
      </c>
    </row>
    <row r="259" spans="1:42" s="21" customFormat="1" x14ac:dyDescent="0.25">
      <c r="A259" s="33" t="s">
        <v>482</v>
      </c>
      <c r="B259" s="26" t="s">
        <v>681</v>
      </c>
      <c r="C259" s="25" t="s">
        <v>47</v>
      </c>
      <c r="D259" s="25" t="s">
        <v>118</v>
      </c>
      <c r="E259" s="25" t="s">
        <v>119</v>
      </c>
      <c r="F259" s="25" t="s">
        <v>887</v>
      </c>
      <c r="G259" s="25" t="s">
        <v>49</v>
      </c>
      <c r="H259" s="25" t="s">
        <v>708</v>
      </c>
      <c r="I259" s="27" t="s">
        <v>48</v>
      </c>
      <c r="J259" s="27" t="s">
        <v>48</v>
      </c>
      <c r="K259" s="27" t="s">
        <v>48</v>
      </c>
      <c r="L259" s="27" t="s">
        <v>48</v>
      </c>
      <c r="M259" s="27">
        <v>0</v>
      </c>
      <c r="N259" s="25" t="s">
        <v>48</v>
      </c>
      <c r="O259" s="25" t="s">
        <v>69</v>
      </c>
      <c r="P259" s="25" t="s">
        <v>48</v>
      </c>
      <c r="Q259" s="35">
        <f t="shared" si="3"/>
        <v>357177458.45999992</v>
      </c>
      <c r="R259" s="27">
        <v>0</v>
      </c>
      <c r="S259" s="27">
        <v>266786500.05999994</v>
      </c>
      <c r="T259" s="27">
        <v>0</v>
      </c>
      <c r="U259" s="25" t="s">
        <v>50</v>
      </c>
      <c r="V259" s="27">
        <v>0</v>
      </c>
      <c r="W259" s="27">
        <v>77923240</v>
      </c>
      <c r="X259" s="25" t="s">
        <v>50</v>
      </c>
      <c r="Y259" s="27">
        <v>12467718.4</v>
      </c>
      <c r="Z259" s="27">
        <v>0</v>
      </c>
      <c r="AA259" s="25" t="s">
        <v>50</v>
      </c>
      <c r="AB259" s="27">
        <v>0</v>
      </c>
      <c r="AC259" s="27">
        <v>0</v>
      </c>
      <c r="AD259" s="25" t="s">
        <v>50</v>
      </c>
      <c r="AE259" s="27">
        <v>0</v>
      </c>
      <c r="AF259" s="25">
        <v>0</v>
      </c>
      <c r="AG259" s="25" t="s">
        <v>50</v>
      </c>
      <c r="AH259" s="27">
        <v>0</v>
      </c>
      <c r="AI259" s="27">
        <v>0</v>
      </c>
      <c r="AJ259" s="25" t="s">
        <v>50</v>
      </c>
      <c r="AK259" s="27">
        <v>0</v>
      </c>
      <c r="AL259" s="27">
        <v>0</v>
      </c>
      <c r="AM259" s="26" t="s">
        <v>48</v>
      </c>
      <c r="AN259" s="25" t="s">
        <v>48</v>
      </c>
      <c r="AO259" s="26" t="s">
        <v>48</v>
      </c>
      <c r="AP259" s="25" t="s">
        <v>48</v>
      </c>
    </row>
    <row r="260" spans="1:42" s="21" customFormat="1" x14ac:dyDescent="0.25">
      <c r="A260" s="33" t="s">
        <v>483</v>
      </c>
      <c r="B260" s="26" t="s">
        <v>681</v>
      </c>
      <c r="C260" s="25" t="s">
        <v>47</v>
      </c>
      <c r="D260" s="25" t="s">
        <v>118</v>
      </c>
      <c r="E260" s="25" t="s">
        <v>119</v>
      </c>
      <c r="F260" s="25" t="s">
        <v>887</v>
      </c>
      <c r="G260" s="25" t="s">
        <v>49</v>
      </c>
      <c r="H260" s="25" t="s">
        <v>709</v>
      </c>
      <c r="I260" s="27" t="s">
        <v>48</v>
      </c>
      <c r="J260" s="27" t="s">
        <v>48</v>
      </c>
      <c r="K260" s="27" t="s">
        <v>48</v>
      </c>
      <c r="L260" s="27" t="s">
        <v>48</v>
      </c>
      <c r="M260" s="27">
        <v>0</v>
      </c>
      <c r="N260" s="25" t="s">
        <v>48</v>
      </c>
      <c r="O260" s="25" t="s">
        <v>69</v>
      </c>
      <c r="P260" s="25" t="s">
        <v>48</v>
      </c>
      <c r="Q260" s="35">
        <f t="shared" si="3"/>
        <v>132182784.02000001</v>
      </c>
      <c r="R260" s="27">
        <v>0</v>
      </c>
      <c r="S260" s="27">
        <v>101593120.02000001</v>
      </c>
      <c r="T260" s="27">
        <v>0</v>
      </c>
      <c r="U260" s="25" t="s">
        <v>50</v>
      </c>
      <c r="V260" s="27">
        <v>0</v>
      </c>
      <c r="W260" s="27">
        <v>26370400</v>
      </c>
      <c r="X260" s="25" t="s">
        <v>54</v>
      </c>
      <c r="Y260" s="27">
        <v>4219264</v>
      </c>
      <c r="Z260" s="27">
        <v>0</v>
      </c>
      <c r="AA260" s="25" t="s">
        <v>50</v>
      </c>
      <c r="AB260" s="27">
        <v>0</v>
      </c>
      <c r="AC260" s="27">
        <v>0</v>
      </c>
      <c r="AD260" s="25" t="s">
        <v>50</v>
      </c>
      <c r="AE260" s="27">
        <v>0</v>
      </c>
      <c r="AF260" s="25">
        <v>0</v>
      </c>
      <c r="AG260" s="25" t="s">
        <v>50</v>
      </c>
      <c r="AH260" s="27">
        <v>0</v>
      </c>
      <c r="AI260" s="27">
        <v>0</v>
      </c>
      <c r="AJ260" s="25" t="s">
        <v>50</v>
      </c>
      <c r="AK260" s="27">
        <v>0</v>
      </c>
      <c r="AL260" s="27">
        <v>0</v>
      </c>
      <c r="AM260" s="26" t="s">
        <v>48</v>
      </c>
      <c r="AN260" s="25" t="s">
        <v>48</v>
      </c>
      <c r="AO260" s="26" t="s">
        <v>48</v>
      </c>
      <c r="AP260" s="25" t="s">
        <v>48</v>
      </c>
    </row>
    <row r="261" spans="1:42" s="21" customFormat="1" x14ac:dyDescent="0.25">
      <c r="A261" s="33" t="s">
        <v>484</v>
      </c>
      <c r="B261" s="26" t="s">
        <v>681</v>
      </c>
      <c r="C261" s="25" t="s">
        <v>47</v>
      </c>
      <c r="D261" s="25" t="s">
        <v>118</v>
      </c>
      <c r="E261" s="25" t="s">
        <v>119</v>
      </c>
      <c r="F261" s="25" t="s">
        <v>887</v>
      </c>
      <c r="G261" s="25" t="s">
        <v>49</v>
      </c>
      <c r="H261" s="25" t="s">
        <v>710</v>
      </c>
      <c r="I261" s="27" t="s">
        <v>48</v>
      </c>
      <c r="J261" s="27" t="s">
        <v>48</v>
      </c>
      <c r="K261" s="27" t="s">
        <v>48</v>
      </c>
      <c r="L261" s="27" t="s">
        <v>48</v>
      </c>
      <c r="M261" s="27">
        <v>0</v>
      </c>
      <c r="N261" s="25" t="s">
        <v>48</v>
      </c>
      <c r="O261" s="25" t="s">
        <v>125</v>
      </c>
      <c r="P261" s="25" t="s">
        <v>126</v>
      </c>
      <c r="Q261" s="35">
        <f t="shared" si="3"/>
        <v>18564000</v>
      </c>
      <c r="R261" s="27">
        <v>0</v>
      </c>
      <c r="S261" s="27">
        <v>18564000</v>
      </c>
      <c r="T261" s="27">
        <v>0</v>
      </c>
      <c r="U261" s="25" t="s">
        <v>50</v>
      </c>
      <c r="V261" s="27">
        <v>0</v>
      </c>
      <c r="W261" s="27">
        <v>0</v>
      </c>
      <c r="X261" s="25" t="s">
        <v>50</v>
      </c>
      <c r="Y261" s="27">
        <v>0</v>
      </c>
      <c r="Z261" s="27">
        <v>0</v>
      </c>
      <c r="AA261" s="25" t="s">
        <v>50</v>
      </c>
      <c r="AB261" s="27">
        <v>0</v>
      </c>
      <c r="AC261" s="27">
        <v>0</v>
      </c>
      <c r="AD261" s="25" t="s">
        <v>50</v>
      </c>
      <c r="AE261" s="27">
        <v>0</v>
      </c>
      <c r="AF261" s="25">
        <v>0</v>
      </c>
      <c r="AG261" s="25" t="s">
        <v>50</v>
      </c>
      <c r="AH261" s="27">
        <v>0</v>
      </c>
      <c r="AI261" s="27">
        <v>0</v>
      </c>
      <c r="AJ261" s="25" t="s">
        <v>50</v>
      </c>
      <c r="AK261" s="27">
        <v>0</v>
      </c>
      <c r="AL261" s="27">
        <v>0</v>
      </c>
      <c r="AM261" s="26" t="s">
        <v>48</v>
      </c>
      <c r="AN261" s="25" t="s">
        <v>48</v>
      </c>
      <c r="AO261" s="26" t="s">
        <v>48</v>
      </c>
      <c r="AP261" s="25" t="s">
        <v>48</v>
      </c>
    </row>
    <row r="262" spans="1:42" s="21" customFormat="1" x14ac:dyDescent="0.25">
      <c r="A262" s="33" t="s">
        <v>485</v>
      </c>
      <c r="B262" s="26" t="s">
        <v>681</v>
      </c>
      <c r="C262" s="25" t="s">
        <v>47</v>
      </c>
      <c r="D262" s="25" t="s">
        <v>118</v>
      </c>
      <c r="E262" s="25" t="s">
        <v>119</v>
      </c>
      <c r="F262" s="25" t="s">
        <v>887</v>
      </c>
      <c r="G262" s="25" t="s">
        <v>49</v>
      </c>
      <c r="H262" s="25" t="s">
        <v>711</v>
      </c>
      <c r="I262" s="27" t="s">
        <v>48</v>
      </c>
      <c r="J262" s="27" t="s">
        <v>48</v>
      </c>
      <c r="K262" s="27" t="s">
        <v>48</v>
      </c>
      <c r="L262" s="27" t="s">
        <v>48</v>
      </c>
      <c r="M262" s="27">
        <v>0</v>
      </c>
      <c r="N262" s="25" t="s">
        <v>48</v>
      </c>
      <c r="O262" s="25" t="s">
        <v>69</v>
      </c>
      <c r="P262" s="25" t="s">
        <v>48</v>
      </c>
      <c r="Q262" s="35">
        <f t="shared" ref="Q262:Q288" si="4">SUM(S262:AP262)</f>
        <v>205261480.04999998</v>
      </c>
      <c r="R262" s="27">
        <v>0</v>
      </c>
      <c r="S262" s="27">
        <v>178462000.04999998</v>
      </c>
      <c r="T262" s="27">
        <v>0</v>
      </c>
      <c r="U262" s="25" t="s">
        <v>50</v>
      </c>
      <c r="V262" s="27">
        <v>0</v>
      </c>
      <c r="W262" s="27">
        <v>23103000</v>
      </c>
      <c r="X262" s="25" t="s">
        <v>54</v>
      </c>
      <c r="Y262" s="27">
        <v>3696480</v>
      </c>
      <c r="Z262" s="27">
        <v>0</v>
      </c>
      <c r="AA262" s="25" t="s">
        <v>50</v>
      </c>
      <c r="AB262" s="27">
        <v>0</v>
      </c>
      <c r="AC262" s="27">
        <v>0</v>
      </c>
      <c r="AD262" s="25" t="s">
        <v>50</v>
      </c>
      <c r="AE262" s="27">
        <v>0</v>
      </c>
      <c r="AF262" s="25">
        <v>0</v>
      </c>
      <c r="AG262" s="25" t="s">
        <v>50</v>
      </c>
      <c r="AH262" s="27">
        <v>0</v>
      </c>
      <c r="AI262" s="27">
        <v>0</v>
      </c>
      <c r="AJ262" s="25" t="s">
        <v>50</v>
      </c>
      <c r="AK262" s="27">
        <v>0</v>
      </c>
      <c r="AL262" s="27">
        <v>0</v>
      </c>
      <c r="AM262" s="26" t="s">
        <v>48</v>
      </c>
      <c r="AN262" s="25" t="s">
        <v>48</v>
      </c>
      <c r="AO262" s="26" t="s">
        <v>48</v>
      </c>
      <c r="AP262" s="25" t="s">
        <v>48</v>
      </c>
    </row>
    <row r="263" spans="1:42" s="21" customFormat="1" x14ac:dyDescent="0.25">
      <c r="A263" s="33" t="s">
        <v>486</v>
      </c>
      <c r="B263" s="26" t="s">
        <v>681</v>
      </c>
      <c r="C263" s="25" t="s">
        <v>47</v>
      </c>
      <c r="D263" s="25" t="s">
        <v>118</v>
      </c>
      <c r="E263" s="25" t="s">
        <v>119</v>
      </c>
      <c r="F263" s="25" t="s">
        <v>887</v>
      </c>
      <c r="G263" s="25" t="s">
        <v>49</v>
      </c>
      <c r="H263" s="25" t="s">
        <v>712</v>
      </c>
      <c r="I263" s="27" t="s">
        <v>48</v>
      </c>
      <c r="J263" s="27" t="s">
        <v>48</v>
      </c>
      <c r="K263" s="27" t="s">
        <v>48</v>
      </c>
      <c r="L263" s="27" t="s">
        <v>48</v>
      </c>
      <c r="M263" s="27">
        <v>0</v>
      </c>
      <c r="N263" s="25" t="s">
        <v>48</v>
      </c>
      <c r="O263" s="25" t="s">
        <v>713</v>
      </c>
      <c r="P263" s="25" t="s">
        <v>714</v>
      </c>
      <c r="Q263" s="35">
        <f t="shared" si="4"/>
        <v>20391840</v>
      </c>
      <c r="R263" s="27">
        <v>0</v>
      </c>
      <c r="S263" s="27">
        <v>17000000</v>
      </c>
      <c r="T263" s="27">
        <v>2924000</v>
      </c>
      <c r="U263" s="25" t="s">
        <v>54</v>
      </c>
      <c r="V263" s="27">
        <v>467840</v>
      </c>
      <c r="W263" s="27">
        <v>0</v>
      </c>
      <c r="X263" s="25" t="s">
        <v>50</v>
      </c>
      <c r="Y263" s="27">
        <v>0</v>
      </c>
      <c r="Z263" s="27">
        <v>0</v>
      </c>
      <c r="AA263" s="25" t="s">
        <v>50</v>
      </c>
      <c r="AB263" s="27">
        <v>0</v>
      </c>
      <c r="AC263" s="27">
        <v>0</v>
      </c>
      <c r="AD263" s="25" t="s">
        <v>50</v>
      </c>
      <c r="AE263" s="27">
        <v>0</v>
      </c>
      <c r="AF263" s="25">
        <v>0</v>
      </c>
      <c r="AG263" s="25" t="s">
        <v>50</v>
      </c>
      <c r="AH263" s="27">
        <v>0</v>
      </c>
      <c r="AI263" s="27">
        <v>0</v>
      </c>
      <c r="AJ263" s="25" t="s">
        <v>50</v>
      </c>
      <c r="AK263" s="27">
        <v>0</v>
      </c>
      <c r="AL263" s="27">
        <v>0</v>
      </c>
      <c r="AM263" s="26" t="s">
        <v>48</v>
      </c>
      <c r="AN263" s="25" t="s">
        <v>48</v>
      </c>
      <c r="AO263" s="26" t="s">
        <v>48</v>
      </c>
      <c r="AP263" s="25" t="s">
        <v>48</v>
      </c>
    </row>
    <row r="264" spans="1:42" s="21" customFormat="1" x14ac:dyDescent="0.25">
      <c r="A264" s="33" t="s">
        <v>487</v>
      </c>
      <c r="B264" s="26" t="s">
        <v>681</v>
      </c>
      <c r="C264" s="25" t="s">
        <v>47</v>
      </c>
      <c r="D264" s="25" t="s">
        <v>118</v>
      </c>
      <c r="E264" s="25" t="s">
        <v>119</v>
      </c>
      <c r="F264" s="25" t="s">
        <v>887</v>
      </c>
      <c r="G264" s="25" t="s">
        <v>49</v>
      </c>
      <c r="H264" s="25" t="s">
        <v>715</v>
      </c>
      <c r="I264" s="27" t="s">
        <v>48</v>
      </c>
      <c r="J264" s="27" t="s">
        <v>48</v>
      </c>
      <c r="K264" s="27" t="s">
        <v>48</v>
      </c>
      <c r="L264" s="27" t="s">
        <v>48</v>
      </c>
      <c r="M264" s="27">
        <v>0</v>
      </c>
      <c r="N264" s="25" t="s">
        <v>48</v>
      </c>
      <c r="O264" s="25" t="s">
        <v>69</v>
      </c>
      <c r="P264" s="25" t="s">
        <v>48</v>
      </c>
      <c r="Q264" s="35">
        <f t="shared" si="4"/>
        <v>79575300</v>
      </c>
      <c r="R264" s="27">
        <v>0</v>
      </c>
      <c r="S264" s="27">
        <v>64785300</v>
      </c>
      <c r="T264" s="27">
        <v>0</v>
      </c>
      <c r="U264" s="25" t="s">
        <v>50</v>
      </c>
      <c r="V264" s="27">
        <v>0</v>
      </c>
      <c r="W264" s="27">
        <v>12750000</v>
      </c>
      <c r="X264" s="25" t="s">
        <v>50</v>
      </c>
      <c r="Y264" s="27">
        <v>2040000</v>
      </c>
      <c r="Z264" s="27">
        <v>0</v>
      </c>
      <c r="AA264" s="25" t="s">
        <v>50</v>
      </c>
      <c r="AB264" s="27">
        <v>0</v>
      </c>
      <c r="AC264" s="27">
        <v>0</v>
      </c>
      <c r="AD264" s="25" t="s">
        <v>50</v>
      </c>
      <c r="AE264" s="27">
        <v>0</v>
      </c>
      <c r="AF264" s="25">
        <v>0</v>
      </c>
      <c r="AG264" s="25" t="s">
        <v>50</v>
      </c>
      <c r="AH264" s="27">
        <v>0</v>
      </c>
      <c r="AI264" s="27">
        <v>0</v>
      </c>
      <c r="AJ264" s="25" t="s">
        <v>50</v>
      </c>
      <c r="AK264" s="27">
        <v>0</v>
      </c>
      <c r="AL264" s="27">
        <v>0</v>
      </c>
      <c r="AM264" s="26" t="s">
        <v>48</v>
      </c>
      <c r="AN264" s="25" t="s">
        <v>48</v>
      </c>
      <c r="AO264" s="26" t="s">
        <v>48</v>
      </c>
      <c r="AP264" s="25" t="s">
        <v>48</v>
      </c>
    </row>
    <row r="265" spans="1:42" s="21" customFormat="1" x14ac:dyDescent="0.25">
      <c r="A265" s="33" t="s">
        <v>488</v>
      </c>
      <c r="B265" s="26" t="s">
        <v>681</v>
      </c>
      <c r="C265" s="25" t="s">
        <v>47</v>
      </c>
      <c r="D265" s="25" t="s">
        <v>118</v>
      </c>
      <c r="E265" s="25" t="s">
        <v>119</v>
      </c>
      <c r="F265" s="25" t="s">
        <v>887</v>
      </c>
      <c r="G265" s="25" t="s">
        <v>49</v>
      </c>
      <c r="H265" s="25" t="s">
        <v>716</v>
      </c>
      <c r="I265" s="27" t="s">
        <v>48</v>
      </c>
      <c r="J265" s="27" t="s">
        <v>48</v>
      </c>
      <c r="K265" s="27" t="s">
        <v>48</v>
      </c>
      <c r="L265" s="27" t="s">
        <v>48</v>
      </c>
      <c r="M265" s="27">
        <v>0</v>
      </c>
      <c r="N265" s="25" t="s">
        <v>48</v>
      </c>
      <c r="O265" s="25" t="s">
        <v>717</v>
      </c>
      <c r="P265" s="25" t="s">
        <v>718</v>
      </c>
      <c r="Q265" s="35">
        <f t="shared" si="4"/>
        <v>10274256</v>
      </c>
      <c r="R265" s="27">
        <v>0</v>
      </c>
      <c r="S265" s="27">
        <v>6531400</v>
      </c>
      <c r="T265" s="27">
        <v>3226600</v>
      </c>
      <c r="U265" s="25" t="s">
        <v>54</v>
      </c>
      <c r="V265" s="27">
        <v>516256</v>
      </c>
      <c r="W265" s="27">
        <v>0</v>
      </c>
      <c r="X265" s="25" t="s">
        <v>50</v>
      </c>
      <c r="Y265" s="27">
        <v>0</v>
      </c>
      <c r="Z265" s="27">
        <v>0</v>
      </c>
      <c r="AA265" s="25" t="s">
        <v>50</v>
      </c>
      <c r="AB265" s="27">
        <v>0</v>
      </c>
      <c r="AC265" s="27">
        <v>0</v>
      </c>
      <c r="AD265" s="25" t="s">
        <v>50</v>
      </c>
      <c r="AE265" s="27">
        <v>0</v>
      </c>
      <c r="AF265" s="25">
        <v>0</v>
      </c>
      <c r="AG265" s="25" t="s">
        <v>50</v>
      </c>
      <c r="AH265" s="27">
        <v>0</v>
      </c>
      <c r="AI265" s="27">
        <v>0</v>
      </c>
      <c r="AJ265" s="25" t="s">
        <v>50</v>
      </c>
      <c r="AK265" s="27">
        <v>0</v>
      </c>
      <c r="AL265" s="27">
        <v>0</v>
      </c>
      <c r="AM265" s="26" t="s">
        <v>48</v>
      </c>
      <c r="AN265" s="25" t="s">
        <v>48</v>
      </c>
      <c r="AO265" s="26" t="s">
        <v>48</v>
      </c>
      <c r="AP265" s="25" t="s">
        <v>48</v>
      </c>
    </row>
    <row r="266" spans="1:42" s="21" customFormat="1" x14ac:dyDescent="0.25">
      <c r="A266" s="33" t="s">
        <v>489</v>
      </c>
      <c r="B266" s="34" t="s">
        <v>681</v>
      </c>
      <c r="C266" s="33" t="s">
        <v>47</v>
      </c>
      <c r="D266" s="33" t="s">
        <v>118</v>
      </c>
      <c r="E266" s="33" t="s">
        <v>119</v>
      </c>
      <c r="F266" s="33" t="s">
        <v>887</v>
      </c>
      <c r="G266" s="33" t="s">
        <v>49</v>
      </c>
      <c r="H266" s="25" t="s">
        <v>888</v>
      </c>
      <c r="I266" s="35" t="s">
        <v>48</v>
      </c>
      <c r="J266" s="35" t="s">
        <v>48</v>
      </c>
      <c r="K266" s="35" t="s">
        <v>48</v>
      </c>
      <c r="L266" s="35" t="s">
        <v>48</v>
      </c>
      <c r="M266" s="35">
        <v>0</v>
      </c>
      <c r="N266" s="33" t="s">
        <v>48</v>
      </c>
      <c r="O266" s="33" t="s">
        <v>69</v>
      </c>
      <c r="P266" s="33" t="s">
        <v>48</v>
      </c>
      <c r="Q266" s="35">
        <f t="shared" si="4"/>
        <v>462043800.42999995</v>
      </c>
      <c r="R266" s="35">
        <v>0</v>
      </c>
      <c r="S266" s="35">
        <v>233099890.02999997</v>
      </c>
      <c r="T266" s="35">
        <v>0</v>
      </c>
      <c r="U266" s="33" t="s">
        <v>50</v>
      </c>
      <c r="V266" s="35">
        <v>0</v>
      </c>
      <c r="W266" s="35">
        <v>197365440</v>
      </c>
      <c r="X266" s="33" t="s">
        <v>50</v>
      </c>
      <c r="Y266" s="35">
        <v>31578470.399999999</v>
      </c>
      <c r="Z266" s="35">
        <v>0</v>
      </c>
      <c r="AA266" s="33" t="s">
        <v>50</v>
      </c>
      <c r="AB266" s="35">
        <v>0</v>
      </c>
      <c r="AC266" s="35">
        <v>0</v>
      </c>
      <c r="AD266" s="33" t="s">
        <v>50</v>
      </c>
      <c r="AE266" s="35">
        <v>0</v>
      </c>
      <c r="AF266" s="33">
        <v>0</v>
      </c>
      <c r="AG266" s="33" t="s">
        <v>50</v>
      </c>
      <c r="AH266" s="35">
        <v>0</v>
      </c>
      <c r="AI266" s="35">
        <v>0</v>
      </c>
      <c r="AJ266" s="33" t="s">
        <v>50</v>
      </c>
      <c r="AK266" s="35">
        <v>0</v>
      </c>
      <c r="AL266" s="35">
        <v>0</v>
      </c>
      <c r="AM266" s="34" t="s">
        <v>48</v>
      </c>
      <c r="AN266" s="33" t="s">
        <v>48</v>
      </c>
      <c r="AO266" s="34" t="s">
        <v>48</v>
      </c>
      <c r="AP266" s="33" t="s">
        <v>48</v>
      </c>
    </row>
    <row r="267" spans="1:42" s="21" customFormat="1" x14ac:dyDescent="0.25">
      <c r="A267" s="33" t="s">
        <v>490</v>
      </c>
      <c r="B267" s="34" t="s">
        <v>681</v>
      </c>
      <c r="C267" s="33" t="s">
        <v>47</v>
      </c>
      <c r="D267" s="33" t="s">
        <v>118</v>
      </c>
      <c r="E267" s="33" t="s">
        <v>119</v>
      </c>
      <c r="F267" s="33" t="s">
        <v>887</v>
      </c>
      <c r="G267" s="33" t="s">
        <v>49</v>
      </c>
      <c r="H267" s="25" t="s">
        <v>719</v>
      </c>
      <c r="I267" s="35" t="s">
        <v>48</v>
      </c>
      <c r="J267" s="35" t="s">
        <v>48</v>
      </c>
      <c r="K267" s="35" t="s">
        <v>48</v>
      </c>
      <c r="L267" s="35" t="s">
        <v>48</v>
      </c>
      <c r="M267" s="35">
        <v>0</v>
      </c>
      <c r="N267" s="33" t="s">
        <v>48</v>
      </c>
      <c r="O267" s="33" t="s">
        <v>720</v>
      </c>
      <c r="P267" s="33" t="s">
        <v>721</v>
      </c>
      <c r="Q267" s="35">
        <f t="shared" si="4"/>
        <v>6791840</v>
      </c>
      <c r="R267" s="35">
        <v>0</v>
      </c>
      <c r="S267" s="35">
        <v>3400000</v>
      </c>
      <c r="T267" s="35">
        <v>0</v>
      </c>
      <c r="U267" s="33" t="s">
        <v>50</v>
      </c>
      <c r="V267" s="35">
        <v>0</v>
      </c>
      <c r="W267" s="35">
        <v>2924000</v>
      </c>
      <c r="X267" s="33" t="s">
        <v>54</v>
      </c>
      <c r="Y267" s="35">
        <v>467840</v>
      </c>
      <c r="Z267" s="35">
        <v>0</v>
      </c>
      <c r="AA267" s="33" t="s">
        <v>50</v>
      </c>
      <c r="AB267" s="35">
        <v>0</v>
      </c>
      <c r="AC267" s="35">
        <v>0</v>
      </c>
      <c r="AD267" s="33" t="s">
        <v>50</v>
      </c>
      <c r="AE267" s="35">
        <v>0</v>
      </c>
      <c r="AF267" s="33">
        <v>0</v>
      </c>
      <c r="AG267" s="33" t="s">
        <v>50</v>
      </c>
      <c r="AH267" s="35">
        <v>0</v>
      </c>
      <c r="AI267" s="35">
        <v>0</v>
      </c>
      <c r="AJ267" s="33" t="s">
        <v>50</v>
      </c>
      <c r="AK267" s="35">
        <v>0</v>
      </c>
      <c r="AL267" s="35">
        <v>0</v>
      </c>
      <c r="AM267" s="34" t="s">
        <v>48</v>
      </c>
      <c r="AN267" s="33" t="s">
        <v>48</v>
      </c>
      <c r="AO267" s="34" t="s">
        <v>48</v>
      </c>
      <c r="AP267" s="33" t="s">
        <v>48</v>
      </c>
    </row>
    <row r="268" spans="1:42" s="19" customFormat="1" x14ac:dyDescent="0.25">
      <c r="A268" s="33" t="s">
        <v>491</v>
      </c>
      <c r="B268" s="34" t="s">
        <v>722</v>
      </c>
      <c r="C268" s="33" t="s">
        <v>47</v>
      </c>
      <c r="D268" s="33" t="s">
        <v>66</v>
      </c>
      <c r="E268" s="33" t="s">
        <v>67</v>
      </c>
      <c r="F268" s="33" t="s">
        <v>915</v>
      </c>
      <c r="G268" s="33" t="s">
        <v>49</v>
      </c>
      <c r="H268" s="16" t="s">
        <v>723</v>
      </c>
      <c r="I268" s="35" t="s">
        <v>48</v>
      </c>
      <c r="J268" s="35" t="s">
        <v>48</v>
      </c>
      <c r="K268" s="35" t="s">
        <v>48</v>
      </c>
      <c r="L268" s="35" t="s">
        <v>48</v>
      </c>
      <c r="M268" s="35">
        <v>0</v>
      </c>
      <c r="N268" s="33" t="s">
        <v>48</v>
      </c>
      <c r="O268" s="33" t="s">
        <v>69</v>
      </c>
      <c r="P268" s="33" t="s">
        <v>48</v>
      </c>
      <c r="Q268" s="35">
        <f t="shared" si="4"/>
        <v>2998603524.9100003</v>
      </c>
      <c r="R268" s="35">
        <v>0</v>
      </c>
      <c r="S268" s="35">
        <v>1874987052.5100002</v>
      </c>
      <c r="T268" s="35">
        <v>0</v>
      </c>
      <c r="U268" s="33" t="s">
        <v>50</v>
      </c>
      <c r="V268" s="35">
        <v>0</v>
      </c>
      <c r="W268" s="35">
        <v>968634890</v>
      </c>
      <c r="X268" s="33" t="s">
        <v>50</v>
      </c>
      <c r="Y268" s="35">
        <v>154981582.40000001</v>
      </c>
      <c r="Z268" s="35">
        <v>0</v>
      </c>
      <c r="AA268" s="33" t="s">
        <v>50</v>
      </c>
      <c r="AB268" s="35">
        <v>0</v>
      </c>
      <c r="AC268" s="35">
        <v>0</v>
      </c>
      <c r="AD268" s="33" t="s">
        <v>50</v>
      </c>
      <c r="AE268" s="35">
        <v>0</v>
      </c>
      <c r="AF268" s="33">
        <v>0</v>
      </c>
      <c r="AG268" s="33" t="s">
        <v>50</v>
      </c>
      <c r="AH268" s="35">
        <v>0</v>
      </c>
      <c r="AI268" s="35">
        <v>0</v>
      </c>
      <c r="AJ268" s="33" t="s">
        <v>50</v>
      </c>
      <c r="AK268" s="35">
        <v>0</v>
      </c>
      <c r="AL268" s="35">
        <v>0</v>
      </c>
      <c r="AM268" s="34" t="s">
        <v>48</v>
      </c>
      <c r="AN268" s="33" t="s">
        <v>48</v>
      </c>
      <c r="AO268" s="34" t="s">
        <v>48</v>
      </c>
      <c r="AP268" s="33" t="s">
        <v>48</v>
      </c>
    </row>
    <row r="269" spans="1:42" s="19" customFormat="1" x14ac:dyDescent="0.25">
      <c r="A269" s="33" t="s">
        <v>493</v>
      </c>
      <c r="B269" s="34" t="s">
        <v>722</v>
      </c>
      <c r="C269" s="33" t="s">
        <v>47</v>
      </c>
      <c r="D269" s="33" t="s">
        <v>66</v>
      </c>
      <c r="E269" s="33" t="s">
        <v>67</v>
      </c>
      <c r="F269" s="33" t="s">
        <v>915</v>
      </c>
      <c r="G269" s="33" t="s">
        <v>95</v>
      </c>
      <c r="H269" s="16" t="s">
        <v>48</v>
      </c>
      <c r="I269" s="35" t="s">
        <v>724</v>
      </c>
      <c r="J269" s="35" t="s">
        <v>48</v>
      </c>
      <c r="K269" s="35" t="s">
        <v>725</v>
      </c>
      <c r="L269" s="35" t="s">
        <v>722</v>
      </c>
      <c r="M269" s="35">
        <v>6671875</v>
      </c>
      <c r="N269" s="33" t="s">
        <v>98</v>
      </c>
      <c r="O269" s="33" t="s">
        <v>726</v>
      </c>
      <c r="P269" s="33" t="s">
        <v>727</v>
      </c>
      <c r="Q269" s="35">
        <f t="shared" si="4"/>
        <v>-2909375</v>
      </c>
      <c r="R269" s="35">
        <v>0</v>
      </c>
      <c r="S269" s="35">
        <v>-2909375</v>
      </c>
      <c r="T269" s="35">
        <v>0</v>
      </c>
      <c r="U269" s="33" t="s">
        <v>50</v>
      </c>
      <c r="V269" s="35">
        <v>0</v>
      </c>
      <c r="W269" s="35">
        <v>0</v>
      </c>
      <c r="X269" s="33" t="s">
        <v>50</v>
      </c>
      <c r="Y269" s="35">
        <v>0</v>
      </c>
      <c r="Z269" s="35">
        <v>0</v>
      </c>
      <c r="AA269" s="33" t="s">
        <v>50</v>
      </c>
      <c r="AB269" s="35">
        <v>0</v>
      </c>
      <c r="AC269" s="35">
        <v>0</v>
      </c>
      <c r="AD269" s="33" t="s">
        <v>50</v>
      </c>
      <c r="AE269" s="35">
        <v>0</v>
      </c>
      <c r="AF269" s="33">
        <v>0</v>
      </c>
      <c r="AG269" s="33" t="s">
        <v>50</v>
      </c>
      <c r="AH269" s="35">
        <v>0</v>
      </c>
      <c r="AI269" s="35">
        <v>0</v>
      </c>
      <c r="AJ269" s="33" t="s">
        <v>50</v>
      </c>
      <c r="AK269" s="35">
        <v>0</v>
      </c>
      <c r="AL269" s="35">
        <v>0</v>
      </c>
      <c r="AM269" s="34" t="s">
        <v>48</v>
      </c>
      <c r="AN269" s="33" t="s">
        <v>48</v>
      </c>
      <c r="AO269" s="34" t="s">
        <v>48</v>
      </c>
      <c r="AP269" s="33" t="s">
        <v>48</v>
      </c>
    </row>
    <row r="270" spans="1:42" x14ac:dyDescent="0.25">
      <c r="A270" s="33" t="s">
        <v>498</v>
      </c>
      <c r="B270" s="31" t="s">
        <v>722</v>
      </c>
      <c r="C270" s="13" t="s">
        <v>47</v>
      </c>
      <c r="D270" s="13" t="s">
        <v>83</v>
      </c>
      <c r="E270" s="13" t="s">
        <v>84</v>
      </c>
      <c r="F270" s="13" t="s">
        <v>916</v>
      </c>
      <c r="G270" s="13" t="s">
        <v>49</v>
      </c>
      <c r="H270" s="30" t="s">
        <v>728</v>
      </c>
      <c r="I270" s="15" t="s">
        <v>48</v>
      </c>
      <c r="J270" s="15" t="s">
        <v>48</v>
      </c>
      <c r="K270" s="15" t="s">
        <v>48</v>
      </c>
      <c r="L270" s="15" t="s">
        <v>48</v>
      </c>
      <c r="M270" s="15">
        <v>0</v>
      </c>
      <c r="N270" s="13" t="s">
        <v>48</v>
      </c>
      <c r="O270" s="13" t="s">
        <v>69</v>
      </c>
      <c r="P270" s="13" t="s">
        <v>48</v>
      </c>
      <c r="Q270" s="35">
        <f t="shared" si="4"/>
        <v>2550023168.3000002</v>
      </c>
      <c r="R270" s="15">
        <v>0</v>
      </c>
      <c r="S270" s="15">
        <v>1848615315</v>
      </c>
      <c r="T270" s="15">
        <v>0</v>
      </c>
      <c r="U270" s="13" t="s">
        <v>50</v>
      </c>
      <c r="V270" s="15">
        <v>0</v>
      </c>
      <c r="W270" s="15">
        <v>604661942.5</v>
      </c>
      <c r="X270" s="13" t="s">
        <v>50</v>
      </c>
      <c r="Y270" s="15">
        <v>96745910.800000012</v>
      </c>
      <c r="Z270" s="15">
        <v>0</v>
      </c>
      <c r="AA270" s="13" t="s">
        <v>50</v>
      </c>
      <c r="AB270" s="15">
        <v>0</v>
      </c>
      <c r="AC270" s="15">
        <v>0</v>
      </c>
      <c r="AD270" s="13" t="s">
        <v>50</v>
      </c>
      <c r="AE270" s="15">
        <v>0</v>
      </c>
      <c r="AF270" s="13">
        <v>0</v>
      </c>
      <c r="AG270" s="13" t="s">
        <v>50</v>
      </c>
      <c r="AH270" s="15">
        <v>0</v>
      </c>
      <c r="AI270" s="15">
        <v>0</v>
      </c>
      <c r="AJ270" s="13" t="s">
        <v>50</v>
      </c>
      <c r="AK270" s="15">
        <v>0</v>
      </c>
      <c r="AL270" s="15">
        <v>0</v>
      </c>
      <c r="AM270" s="14" t="s">
        <v>48</v>
      </c>
      <c r="AN270" s="13" t="s">
        <v>48</v>
      </c>
      <c r="AO270" s="14" t="s">
        <v>48</v>
      </c>
      <c r="AP270" s="13" t="s">
        <v>48</v>
      </c>
    </row>
    <row r="271" spans="1:42" s="19" customFormat="1" x14ac:dyDescent="0.25">
      <c r="A271" s="33" t="s">
        <v>500</v>
      </c>
      <c r="B271" s="34" t="s">
        <v>722</v>
      </c>
      <c r="C271" s="33" t="s">
        <v>47</v>
      </c>
      <c r="D271" s="33" t="s">
        <v>102</v>
      </c>
      <c r="E271" s="33" t="s">
        <v>103</v>
      </c>
      <c r="F271" s="33" t="s">
        <v>917</v>
      </c>
      <c r="G271" s="33" t="s">
        <v>49</v>
      </c>
      <c r="H271" s="16" t="s">
        <v>729</v>
      </c>
      <c r="I271" s="35" t="s">
        <v>48</v>
      </c>
      <c r="J271" s="35" t="s">
        <v>48</v>
      </c>
      <c r="K271" s="35" t="s">
        <v>48</v>
      </c>
      <c r="L271" s="35" t="s">
        <v>48</v>
      </c>
      <c r="M271" s="35">
        <v>0</v>
      </c>
      <c r="N271" s="33" t="s">
        <v>48</v>
      </c>
      <c r="O271" s="33" t="s">
        <v>69</v>
      </c>
      <c r="P271" s="33" t="s">
        <v>48</v>
      </c>
      <c r="Q271" s="35">
        <f t="shared" si="4"/>
        <v>1323160675.5</v>
      </c>
      <c r="R271" s="35">
        <v>0</v>
      </c>
      <c r="S271" s="35">
        <v>951548237.5</v>
      </c>
      <c r="T271" s="35">
        <v>0</v>
      </c>
      <c r="U271" s="33" t="s">
        <v>50</v>
      </c>
      <c r="V271" s="35">
        <v>0</v>
      </c>
      <c r="W271" s="35">
        <v>320355550</v>
      </c>
      <c r="X271" s="33" t="s">
        <v>50</v>
      </c>
      <c r="Y271" s="35">
        <v>51256888</v>
      </c>
      <c r="Z271" s="35">
        <v>0</v>
      </c>
      <c r="AA271" s="33" t="s">
        <v>50</v>
      </c>
      <c r="AB271" s="35">
        <v>0</v>
      </c>
      <c r="AC271" s="35">
        <v>0</v>
      </c>
      <c r="AD271" s="33" t="s">
        <v>50</v>
      </c>
      <c r="AE271" s="35">
        <v>0</v>
      </c>
      <c r="AF271" s="33">
        <v>0</v>
      </c>
      <c r="AG271" s="33" t="s">
        <v>50</v>
      </c>
      <c r="AH271" s="35">
        <v>0</v>
      </c>
      <c r="AI271" s="35">
        <v>0</v>
      </c>
      <c r="AJ271" s="33" t="s">
        <v>50</v>
      </c>
      <c r="AK271" s="35">
        <v>0</v>
      </c>
      <c r="AL271" s="35">
        <v>0</v>
      </c>
      <c r="AM271" s="34" t="s">
        <v>48</v>
      </c>
      <c r="AN271" s="33" t="s">
        <v>48</v>
      </c>
      <c r="AO271" s="34" t="s">
        <v>48</v>
      </c>
      <c r="AP271" s="33" t="s">
        <v>48</v>
      </c>
    </row>
    <row r="272" spans="1:42" s="19" customFormat="1" x14ac:dyDescent="0.25">
      <c r="A272" s="33" t="s">
        <v>503</v>
      </c>
      <c r="B272" s="34" t="s">
        <v>722</v>
      </c>
      <c r="C272" s="33" t="s">
        <v>47</v>
      </c>
      <c r="D272" s="33" t="s">
        <v>112</v>
      </c>
      <c r="E272" s="33" t="s">
        <v>113</v>
      </c>
      <c r="F272" s="33" t="s">
        <v>785</v>
      </c>
      <c r="G272" s="33" t="s">
        <v>49</v>
      </c>
      <c r="H272" s="16" t="s">
        <v>730</v>
      </c>
      <c r="I272" s="35" t="s">
        <v>48</v>
      </c>
      <c r="J272" s="35" t="s">
        <v>48</v>
      </c>
      <c r="K272" s="35" t="s">
        <v>48</v>
      </c>
      <c r="L272" s="35" t="s">
        <v>48</v>
      </c>
      <c r="M272" s="35">
        <v>0</v>
      </c>
      <c r="N272" s="33" t="s">
        <v>48</v>
      </c>
      <c r="O272" s="33" t="s">
        <v>69</v>
      </c>
      <c r="P272" s="33" t="s">
        <v>48</v>
      </c>
      <c r="Q272" s="35">
        <f t="shared" si="4"/>
        <v>1409671250.3</v>
      </c>
      <c r="R272" s="35">
        <v>0</v>
      </c>
      <c r="S272" s="35">
        <v>843248450</v>
      </c>
      <c r="T272" s="35">
        <v>0</v>
      </c>
      <c r="U272" s="33" t="s">
        <v>50</v>
      </c>
      <c r="V272" s="35">
        <v>0</v>
      </c>
      <c r="W272" s="35">
        <v>488295517.5</v>
      </c>
      <c r="X272" s="33" t="s">
        <v>54</v>
      </c>
      <c r="Y272" s="35">
        <v>78127282.799999997</v>
      </c>
      <c r="Z272" s="35">
        <v>0</v>
      </c>
      <c r="AA272" s="33" t="s">
        <v>50</v>
      </c>
      <c r="AB272" s="35">
        <v>0</v>
      </c>
      <c r="AC272" s="35">
        <v>0</v>
      </c>
      <c r="AD272" s="33" t="s">
        <v>50</v>
      </c>
      <c r="AE272" s="35">
        <v>0</v>
      </c>
      <c r="AF272" s="33">
        <v>0</v>
      </c>
      <c r="AG272" s="33" t="s">
        <v>50</v>
      </c>
      <c r="AH272" s="35">
        <v>0</v>
      </c>
      <c r="AI272" s="35">
        <v>0</v>
      </c>
      <c r="AJ272" s="33" t="s">
        <v>50</v>
      </c>
      <c r="AK272" s="35">
        <v>0</v>
      </c>
      <c r="AL272" s="35">
        <v>0</v>
      </c>
      <c r="AM272" s="34" t="s">
        <v>48</v>
      </c>
      <c r="AN272" s="33" t="s">
        <v>48</v>
      </c>
      <c r="AO272" s="34" t="s">
        <v>48</v>
      </c>
      <c r="AP272" s="33" t="s">
        <v>48</v>
      </c>
    </row>
    <row r="273" spans="1:42" s="28" customFormat="1" x14ac:dyDescent="0.25">
      <c r="A273" s="33" t="s">
        <v>505</v>
      </c>
      <c r="B273" s="34" t="s">
        <v>722</v>
      </c>
      <c r="C273" s="33" t="s">
        <v>47</v>
      </c>
      <c r="D273" s="33" t="s">
        <v>205</v>
      </c>
      <c r="E273" s="33" t="s">
        <v>206</v>
      </c>
      <c r="F273" s="33" t="s">
        <v>918</v>
      </c>
      <c r="G273" s="33" t="s">
        <v>49</v>
      </c>
      <c r="H273" s="33" t="s">
        <v>919</v>
      </c>
      <c r="I273" s="35" t="s">
        <v>48</v>
      </c>
      <c r="J273" s="35" t="s">
        <v>48</v>
      </c>
      <c r="K273" s="35" t="s">
        <v>48</v>
      </c>
      <c r="L273" s="35" t="s">
        <v>48</v>
      </c>
      <c r="M273" s="35">
        <v>0</v>
      </c>
      <c r="N273" s="33" t="s">
        <v>48</v>
      </c>
      <c r="O273" s="33" t="s">
        <v>69</v>
      </c>
      <c r="P273" s="33" t="s">
        <v>48</v>
      </c>
      <c r="Q273" s="35">
        <f t="shared" si="4"/>
        <v>864294728.39999998</v>
      </c>
      <c r="R273" s="35">
        <v>0</v>
      </c>
      <c r="S273" s="35">
        <v>554352890</v>
      </c>
      <c r="T273" s="35">
        <v>0</v>
      </c>
      <c r="U273" s="33" t="s">
        <v>50</v>
      </c>
      <c r="V273" s="35">
        <v>0</v>
      </c>
      <c r="W273" s="35">
        <v>267191240</v>
      </c>
      <c r="X273" s="33" t="s">
        <v>50</v>
      </c>
      <c r="Y273" s="35">
        <v>42750598.399999999</v>
      </c>
      <c r="Z273" s="35">
        <v>0</v>
      </c>
      <c r="AA273" s="33" t="s">
        <v>50</v>
      </c>
      <c r="AB273" s="35">
        <v>0</v>
      </c>
      <c r="AC273" s="35">
        <v>0</v>
      </c>
      <c r="AD273" s="33" t="s">
        <v>50</v>
      </c>
      <c r="AE273" s="35">
        <v>0</v>
      </c>
      <c r="AF273" s="33">
        <v>0</v>
      </c>
      <c r="AG273" s="33" t="s">
        <v>50</v>
      </c>
      <c r="AH273" s="35">
        <v>0</v>
      </c>
      <c r="AI273" s="35">
        <v>0</v>
      </c>
      <c r="AJ273" s="33" t="s">
        <v>50</v>
      </c>
      <c r="AK273" s="35">
        <v>0</v>
      </c>
      <c r="AL273" s="35">
        <v>0</v>
      </c>
      <c r="AM273" s="34" t="s">
        <v>48</v>
      </c>
      <c r="AN273" s="33" t="s">
        <v>48</v>
      </c>
      <c r="AO273" s="34" t="s">
        <v>48</v>
      </c>
      <c r="AP273" s="33" t="s">
        <v>48</v>
      </c>
    </row>
    <row r="274" spans="1:42" s="28" customFormat="1" x14ac:dyDescent="0.25">
      <c r="A274" s="33" t="s">
        <v>510</v>
      </c>
      <c r="B274" s="34" t="s">
        <v>722</v>
      </c>
      <c r="C274" s="33" t="s">
        <v>47</v>
      </c>
      <c r="D274" s="33" t="s">
        <v>205</v>
      </c>
      <c r="E274" s="33" t="s">
        <v>206</v>
      </c>
      <c r="F274" s="33" t="s">
        <v>918</v>
      </c>
      <c r="G274" s="33" t="s">
        <v>49</v>
      </c>
      <c r="H274" s="33" t="s">
        <v>731</v>
      </c>
      <c r="I274" s="35" t="s">
        <v>48</v>
      </c>
      <c r="J274" s="35" t="s">
        <v>48</v>
      </c>
      <c r="K274" s="35" t="s">
        <v>48</v>
      </c>
      <c r="L274" s="35" t="s">
        <v>48</v>
      </c>
      <c r="M274" s="35">
        <v>0</v>
      </c>
      <c r="N274" s="33" t="s">
        <v>48</v>
      </c>
      <c r="O274" s="33" t="s">
        <v>732</v>
      </c>
      <c r="P274" s="33" t="s">
        <v>733</v>
      </c>
      <c r="Q274" s="35">
        <f t="shared" si="4"/>
        <v>82190500</v>
      </c>
      <c r="R274" s="35">
        <v>0</v>
      </c>
      <c r="S274" s="35">
        <v>82190500</v>
      </c>
      <c r="T274" s="35">
        <v>0</v>
      </c>
      <c r="U274" s="33" t="s">
        <v>50</v>
      </c>
      <c r="V274" s="35">
        <v>0</v>
      </c>
      <c r="W274" s="35">
        <v>0</v>
      </c>
      <c r="X274" s="33" t="s">
        <v>50</v>
      </c>
      <c r="Y274" s="35">
        <v>0</v>
      </c>
      <c r="Z274" s="35">
        <v>0</v>
      </c>
      <c r="AA274" s="33" t="s">
        <v>50</v>
      </c>
      <c r="AB274" s="35">
        <v>0</v>
      </c>
      <c r="AC274" s="35">
        <v>0</v>
      </c>
      <c r="AD274" s="33" t="s">
        <v>50</v>
      </c>
      <c r="AE274" s="35">
        <v>0</v>
      </c>
      <c r="AF274" s="33">
        <v>0</v>
      </c>
      <c r="AG274" s="33" t="s">
        <v>50</v>
      </c>
      <c r="AH274" s="35">
        <v>0</v>
      </c>
      <c r="AI274" s="35">
        <v>0</v>
      </c>
      <c r="AJ274" s="33" t="s">
        <v>50</v>
      </c>
      <c r="AK274" s="35">
        <v>0</v>
      </c>
      <c r="AL274" s="35">
        <v>0</v>
      </c>
      <c r="AM274" s="34" t="s">
        <v>48</v>
      </c>
      <c r="AN274" s="33" t="s">
        <v>48</v>
      </c>
      <c r="AO274" s="34" t="s">
        <v>48</v>
      </c>
      <c r="AP274" s="33" t="s">
        <v>48</v>
      </c>
    </row>
    <row r="275" spans="1:42" s="28" customFormat="1" x14ac:dyDescent="0.25">
      <c r="A275" s="33" t="s">
        <v>512</v>
      </c>
      <c r="B275" s="34" t="s">
        <v>722</v>
      </c>
      <c r="C275" s="33" t="s">
        <v>47</v>
      </c>
      <c r="D275" s="33" t="s">
        <v>205</v>
      </c>
      <c r="E275" s="33" t="s">
        <v>206</v>
      </c>
      <c r="F275" s="33" t="s">
        <v>918</v>
      </c>
      <c r="G275" s="33" t="s">
        <v>49</v>
      </c>
      <c r="H275" s="33" t="s">
        <v>920</v>
      </c>
      <c r="I275" s="35" t="s">
        <v>48</v>
      </c>
      <c r="J275" s="35" t="s">
        <v>48</v>
      </c>
      <c r="K275" s="35" t="s">
        <v>48</v>
      </c>
      <c r="L275" s="35" t="s">
        <v>48</v>
      </c>
      <c r="M275" s="35">
        <v>0</v>
      </c>
      <c r="N275" s="33" t="s">
        <v>48</v>
      </c>
      <c r="O275" s="33" t="s">
        <v>69</v>
      </c>
      <c r="P275" s="33" t="s">
        <v>48</v>
      </c>
      <c r="Q275" s="35">
        <f t="shared" si="4"/>
        <v>536153674.19999999</v>
      </c>
      <c r="R275" s="35">
        <v>0</v>
      </c>
      <c r="S275" s="35">
        <v>375448440</v>
      </c>
      <c r="T275" s="35">
        <v>0</v>
      </c>
      <c r="U275" s="33" t="s">
        <v>50</v>
      </c>
      <c r="V275" s="35">
        <v>0</v>
      </c>
      <c r="W275" s="35">
        <v>138538995</v>
      </c>
      <c r="X275" s="33" t="s">
        <v>54</v>
      </c>
      <c r="Y275" s="35">
        <v>22166239.199999999</v>
      </c>
      <c r="Z275" s="35">
        <v>0</v>
      </c>
      <c r="AA275" s="33" t="s">
        <v>50</v>
      </c>
      <c r="AB275" s="35">
        <v>0</v>
      </c>
      <c r="AC275" s="35">
        <v>0</v>
      </c>
      <c r="AD275" s="33" t="s">
        <v>50</v>
      </c>
      <c r="AE275" s="35">
        <v>0</v>
      </c>
      <c r="AF275" s="33">
        <v>0</v>
      </c>
      <c r="AG275" s="33" t="s">
        <v>50</v>
      </c>
      <c r="AH275" s="35">
        <v>0</v>
      </c>
      <c r="AI275" s="35">
        <v>0</v>
      </c>
      <c r="AJ275" s="33" t="s">
        <v>50</v>
      </c>
      <c r="AK275" s="35">
        <v>0</v>
      </c>
      <c r="AL275" s="35">
        <v>0</v>
      </c>
      <c r="AM275" s="34" t="s">
        <v>48</v>
      </c>
      <c r="AN275" s="33" t="s">
        <v>48</v>
      </c>
      <c r="AO275" s="34" t="s">
        <v>48</v>
      </c>
      <c r="AP275" s="33" t="s">
        <v>48</v>
      </c>
    </row>
    <row r="276" spans="1:42" s="19" customFormat="1" x14ac:dyDescent="0.25">
      <c r="A276" s="33" t="s">
        <v>516</v>
      </c>
      <c r="B276" s="29">
        <v>44392</v>
      </c>
      <c r="C276" s="30" t="s">
        <v>47</v>
      </c>
      <c r="D276" s="30" t="s">
        <v>116</v>
      </c>
      <c r="E276" s="30" t="s">
        <v>843</v>
      </c>
      <c r="F276" s="30" t="s">
        <v>921</v>
      </c>
      <c r="G276" s="30" t="s">
        <v>49</v>
      </c>
      <c r="H276" s="16" t="s">
        <v>922</v>
      </c>
      <c r="I276" s="32"/>
      <c r="J276" s="32"/>
      <c r="K276" s="32"/>
      <c r="L276" s="32"/>
      <c r="M276" s="32">
        <v>0</v>
      </c>
      <c r="N276" s="30"/>
      <c r="O276" s="30" t="s">
        <v>69</v>
      </c>
      <c r="P276" s="30"/>
      <c r="Q276" s="35">
        <f t="shared" si="4"/>
        <v>2507213036.9527998</v>
      </c>
      <c r="R276" s="32">
        <v>0</v>
      </c>
      <c r="S276" s="32">
        <f>2125479768.45-35067215.8</f>
        <v>2090412552.6500001</v>
      </c>
      <c r="T276" s="32">
        <v>0</v>
      </c>
      <c r="U276" s="30" t="s">
        <v>50</v>
      </c>
      <c r="V276" s="32">
        <v>0</v>
      </c>
      <c r="W276" s="32">
        <v>359310762.32999998</v>
      </c>
      <c r="X276" s="30" t="s">
        <v>54</v>
      </c>
      <c r="Y276" s="32">
        <f>+W276*0.16</f>
        <v>57489721.972800002</v>
      </c>
      <c r="Z276" s="32"/>
      <c r="AA276" s="30"/>
      <c r="AB276" s="32"/>
      <c r="AC276" s="32"/>
      <c r="AD276" s="30"/>
      <c r="AE276" s="32"/>
      <c r="AF276" s="30"/>
      <c r="AG276" s="30"/>
      <c r="AH276" s="32"/>
      <c r="AI276" s="32"/>
      <c r="AJ276" s="30"/>
      <c r="AK276" s="32"/>
      <c r="AL276" s="32"/>
      <c r="AM276" s="31"/>
      <c r="AN276" s="30"/>
      <c r="AO276" s="31"/>
      <c r="AP276" s="30"/>
    </row>
    <row r="277" spans="1:42" s="28" customFormat="1" x14ac:dyDescent="0.25">
      <c r="A277" s="33" t="s">
        <v>518</v>
      </c>
      <c r="B277" s="34" t="s">
        <v>722</v>
      </c>
      <c r="C277" s="33" t="s">
        <v>47</v>
      </c>
      <c r="D277" s="33" t="s">
        <v>118</v>
      </c>
      <c r="E277" s="33" t="s">
        <v>119</v>
      </c>
      <c r="F277" s="33" t="s">
        <v>923</v>
      </c>
      <c r="G277" s="33" t="s">
        <v>49</v>
      </c>
      <c r="H277" s="33" t="s">
        <v>734</v>
      </c>
      <c r="I277" s="35" t="s">
        <v>48</v>
      </c>
      <c r="J277" s="35" t="s">
        <v>48</v>
      </c>
      <c r="K277" s="35" t="s">
        <v>48</v>
      </c>
      <c r="L277" s="35" t="s">
        <v>48</v>
      </c>
      <c r="M277" s="35">
        <v>0</v>
      </c>
      <c r="N277" s="33" t="s">
        <v>48</v>
      </c>
      <c r="O277" s="33" t="s">
        <v>69</v>
      </c>
      <c r="P277" s="33" t="s">
        <v>48</v>
      </c>
      <c r="Q277" s="35">
        <f t="shared" si="4"/>
        <v>267260396.62999997</v>
      </c>
      <c r="R277" s="35">
        <v>0</v>
      </c>
      <c r="S277" s="35">
        <v>215296010.02999997</v>
      </c>
      <c r="T277" s="35">
        <v>0</v>
      </c>
      <c r="U277" s="33" t="s">
        <v>50</v>
      </c>
      <c r="V277" s="35">
        <v>0</v>
      </c>
      <c r="W277" s="35">
        <v>44796885</v>
      </c>
      <c r="X277" s="33" t="s">
        <v>54</v>
      </c>
      <c r="Y277" s="35">
        <v>7167501.5999999996</v>
      </c>
      <c r="Z277" s="35">
        <v>0</v>
      </c>
      <c r="AA277" s="33" t="s">
        <v>50</v>
      </c>
      <c r="AB277" s="35">
        <v>0</v>
      </c>
      <c r="AC277" s="35">
        <v>0</v>
      </c>
      <c r="AD277" s="33" t="s">
        <v>50</v>
      </c>
      <c r="AE277" s="35">
        <v>0</v>
      </c>
      <c r="AF277" s="33">
        <v>0</v>
      </c>
      <c r="AG277" s="33" t="s">
        <v>50</v>
      </c>
      <c r="AH277" s="35">
        <v>0</v>
      </c>
      <c r="AI277" s="35">
        <v>0</v>
      </c>
      <c r="AJ277" s="33" t="s">
        <v>50</v>
      </c>
      <c r="AK277" s="35">
        <v>0</v>
      </c>
      <c r="AL277" s="35">
        <v>0</v>
      </c>
      <c r="AM277" s="34" t="s">
        <v>48</v>
      </c>
      <c r="AN277" s="33" t="s">
        <v>48</v>
      </c>
      <c r="AO277" s="34" t="s">
        <v>48</v>
      </c>
      <c r="AP277" s="33" t="s">
        <v>48</v>
      </c>
    </row>
    <row r="278" spans="1:42" s="28" customFormat="1" x14ac:dyDescent="0.25">
      <c r="A278" s="33" t="s">
        <v>522</v>
      </c>
      <c r="B278" s="34" t="s">
        <v>722</v>
      </c>
      <c r="C278" s="33" t="s">
        <v>47</v>
      </c>
      <c r="D278" s="33" t="s">
        <v>118</v>
      </c>
      <c r="E278" s="33" t="s">
        <v>119</v>
      </c>
      <c r="F278" s="33" t="s">
        <v>923</v>
      </c>
      <c r="G278" s="33" t="s">
        <v>49</v>
      </c>
      <c r="H278" s="33" t="s">
        <v>735</v>
      </c>
      <c r="I278" s="35" t="s">
        <v>48</v>
      </c>
      <c r="J278" s="35" t="s">
        <v>48</v>
      </c>
      <c r="K278" s="35" t="s">
        <v>48</v>
      </c>
      <c r="L278" s="35" t="s">
        <v>48</v>
      </c>
      <c r="M278" s="35">
        <v>0</v>
      </c>
      <c r="N278" s="33" t="s">
        <v>48</v>
      </c>
      <c r="O278" s="33" t="s">
        <v>717</v>
      </c>
      <c r="P278" s="33" t="s">
        <v>718</v>
      </c>
      <c r="Q278" s="35">
        <f t="shared" si="4"/>
        <v>3500000.01</v>
      </c>
      <c r="R278" s="35">
        <v>0</v>
      </c>
      <c r="S278" s="35">
        <v>3500000.01</v>
      </c>
      <c r="T278" s="35">
        <v>0</v>
      </c>
      <c r="U278" s="33" t="s">
        <v>50</v>
      </c>
      <c r="V278" s="35">
        <v>0</v>
      </c>
      <c r="W278" s="35">
        <v>0</v>
      </c>
      <c r="X278" s="33" t="s">
        <v>50</v>
      </c>
      <c r="Y278" s="35">
        <v>0</v>
      </c>
      <c r="Z278" s="35">
        <v>0</v>
      </c>
      <c r="AA278" s="33" t="s">
        <v>50</v>
      </c>
      <c r="AB278" s="35">
        <v>0</v>
      </c>
      <c r="AC278" s="35">
        <v>0</v>
      </c>
      <c r="AD278" s="33" t="s">
        <v>50</v>
      </c>
      <c r="AE278" s="35">
        <v>0</v>
      </c>
      <c r="AF278" s="33">
        <v>0</v>
      </c>
      <c r="AG278" s="33" t="s">
        <v>50</v>
      </c>
      <c r="AH278" s="35">
        <v>0</v>
      </c>
      <c r="AI278" s="35">
        <v>0</v>
      </c>
      <c r="AJ278" s="33" t="s">
        <v>50</v>
      </c>
      <c r="AK278" s="35">
        <v>0</v>
      </c>
      <c r="AL278" s="35">
        <v>0</v>
      </c>
      <c r="AM278" s="34" t="s">
        <v>48</v>
      </c>
      <c r="AN278" s="33" t="s">
        <v>48</v>
      </c>
      <c r="AO278" s="34" t="s">
        <v>48</v>
      </c>
      <c r="AP278" s="33" t="s">
        <v>48</v>
      </c>
    </row>
    <row r="279" spans="1:42" s="28" customFormat="1" x14ac:dyDescent="0.25">
      <c r="A279" s="33" t="s">
        <v>524</v>
      </c>
      <c r="B279" s="34" t="s">
        <v>722</v>
      </c>
      <c r="C279" s="33" t="s">
        <v>47</v>
      </c>
      <c r="D279" s="33" t="s">
        <v>118</v>
      </c>
      <c r="E279" s="33" t="s">
        <v>119</v>
      </c>
      <c r="F279" s="33" t="s">
        <v>923</v>
      </c>
      <c r="G279" s="33" t="s">
        <v>49</v>
      </c>
      <c r="H279" s="33" t="s">
        <v>736</v>
      </c>
      <c r="I279" s="35" t="s">
        <v>48</v>
      </c>
      <c r="J279" s="35" t="s">
        <v>48</v>
      </c>
      <c r="K279" s="35" t="s">
        <v>48</v>
      </c>
      <c r="L279" s="35" t="s">
        <v>48</v>
      </c>
      <c r="M279" s="35">
        <v>0</v>
      </c>
      <c r="N279" s="33" t="s">
        <v>48</v>
      </c>
      <c r="O279" s="33" t="s">
        <v>69</v>
      </c>
      <c r="P279" s="33" t="s">
        <v>48</v>
      </c>
      <c r="Q279" s="35">
        <f t="shared" si="4"/>
        <v>115067780.02</v>
      </c>
      <c r="R279" s="35">
        <v>0</v>
      </c>
      <c r="S279" s="35">
        <v>63656000.019999996</v>
      </c>
      <c r="T279" s="35">
        <v>0</v>
      </c>
      <c r="U279" s="33" t="s">
        <v>50</v>
      </c>
      <c r="V279" s="35">
        <v>0</v>
      </c>
      <c r="W279" s="35">
        <v>44320500</v>
      </c>
      <c r="X279" s="33" t="s">
        <v>54</v>
      </c>
      <c r="Y279" s="35">
        <v>7091280</v>
      </c>
      <c r="Z279" s="35">
        <v>0</v>
      </c>
      <c r="AA279" s="33" t="s">
        <v>50</v>
      </c>
      <c r="AB279" s="35">
        <v>0</v>
      </c>
      <c r="AC279" s="35">
        <v>0</v>
      </c>
      <c r="AD279" s="33" t="s">
        <v>50</v>
      </c>
      <c r="AE279" s="35">
        <v>0</v>
      </c>
      <c r="AF279" s="33">
        <v>0</v>
      </c>
      <c r="AG279" s="33" t="s">
        <v>50</v>
      </c>
      <c r="AH279" s="35">
        <v>0</v>
      </c>
      <c r="AI279" s="35">
        <v>0</v>
      </c>
      <c r="AJ279" s="33" t="s">
        <v>50</v>
      </c>
      <c r="AK279" s="35">
        <v>0</v>
      </c>
      <c r="AL279" s="35">
        <v>0</v>
      </c>
      <c r="AM279" s="34" t="s">
        <v>48</v>
      </c>
      <c r="AN279" s="33" t="s">
        <v>48</v>
      </c>
      <c r="AO279" s="34" t="s">
        <v>48</v>
      </c>
      <c r="AP279" s="33" t="s">
        <v>48</v>
      </c>
    </row>
    <row r="280" spans="1:42" s="28" customFormat="1" x14ac:dyDescent="0.25">
      <c r="A280" s="33" t="s">
        <v>526</v>
      </c>
      <c r="B280" s="34" t="s">
        <v>722</v>
      </c>
      <c r="C280" s="33" t="s">
        <v>47</v>
      </c>
      <c r="D280" s="33" t="s">
        <v>118</v>
      </c>
      <c r="E280" s="33" t="s">
        <v>119</v>
      </c>
      <c r="F280" s="33" t="s">
        <v>923</v>
      </c>
      <c r="G280" s="33" t="s">
        <v>49</v>
      </c>
      <c r="H280" s="33" t="s">
        <v>737</v>
      </c>
      <c r="I280" s="35" t="s">
        <v>48</v>
      </c>
      <c r="J280" s="35" t="s">
        <v>48</v>
      </c>
      <c r="K280" s="35" t="s">
        <v>48</v>
      </c>
      <c r="L280" s="35" t="s">
        <v>48</v>
      </c>
      <c r="M280" s="35">
        <v>0</v>
      </c>
      <c r="N280" s="33" t="s">
        <v>48</v>
      </c>
      <c r="O280" s="33" t="s">
        <v>459</v>
      </c>
      <c r="P280" s="33" t="s">
        <v>460</v>
      </c>
      <c r="Q280" s="35">
        <f t="shared" si="4"/>
        <v>19249020</v>
      </c>
      <c r="R280" s="35">
        <v>0</v>
      </c>
      <c r="S280" s="35">
        <v>7000000</v>
      </c>
      <c r="T280" s="35">
        <v>10559500</v>
      </c>
      <c r="U280" s="33" t="s">
        <v>54</v>
      </c>
      <c r="V280" s="35">
        <v>1689520</v>
      </c>
      <c r="W280" s="35">
        <v>0</v>
      </c>
      <c r="X280" s="33" t="s">
        <v>50</v>
      </c>
      <c r="Y280" s="35">
        <v>0</v>
      </c>
      <c r="Z280" s="35">
        <v>0</v>
      </c>
      <c r="AA280" s="33" t="s">
        <v>50</v>
      </c>
      <c r="AB280" s="35">
        <v>0</v>
      </c>
      <c r="AC280" s="35">
        <v>0</v>
      </c>
      <c r="AD280" s="33" t="s">
        <v>50</v>
      </c>
      <c r="AE280" s="35">
        <v>0</v>
      </c>
      <c r="AF280" s="33">
        <v>0</v>
      </c>
      <c r="AG280" s="33" t="s">
        <v>50</v>
      </c>
      <c r="AH280" s="35">
        <v>0</v>
      </c>
      <c r="AI280" s="35">
        <v>0</v>
      </c>
      <c r="AJ280" s="33" t="s">
        <v>50</v>
      </c>
      <c r="AK280" s="35">
        <v>0</v>
      </c>
      <c r="AL280" s="35">
        <v>0</v>
      </c>
      <c r="AM280" s="34" t="s">
        <v>48</v>
      </c>
      <c r="AN280" s="33" t="s">
        <v>48</v>
      </c>
      <c r="AO280" s="34" t="s">
        <v>48</v>
      </c>
      <c r="AP280" s="33" t="s">
        <v>48</v>
      </c>
    </row>
    <row r="281" spans="1:42" s="28" customFormat="1" x14ac:dyDescent="0.25">
      <c r="A281" s="33" t="s">
        <v>530</v>
      </c>
      <c r="B281" s="34" t="s">
        <v>722</v>
      </c>
      <c r="C281" s="33" t="s">
        <v>47</v>
      </c>
      <c r="D281" s="33" t="s">
        <v>118</v>
      </c>
      <c r="E281" s="33" t="s">
        <v>119</v>
      </c>
      <c r="F281" s="33" t="s">
        <v>923</v>
      </c>
      <c r="G281" s="33" t="s">
        <v>49</v>
      </c>
      <c r="H281" s="33" t="s">
        <v>738</v>
      </c>
      <c r="I281" s="35" t="s">
        <v>48</v>
      </c>
      <c r="J281" s="35" t="s">
        <v>48</v>
      </c>
      <c r="K281" s="35" t="s">
        <v>48</v>
      </c>
      <c r="L281" s="35" t="s">
        <v>48</v>
      </c>
      <c r="M281" s="35">
        <v>0</v>
      </c>
      <c r="N281" s="33" t="s">
        <v>48</v>
      </c>
      <c r="O281" s="33" t="s">
        <v>459</v>
      </c>
      <c r="P281" s="33" t="s">
        <v>460</v>
      </c>
      <c r="Q281" s="35">
        <f t="shared" si="4"/>
        <v>2920000</v>
      </c>
      <c r="R281" s="35">
        <v>0</v>
      </c>
      <c r="S281" s="35">
        <v>2920000</v>
      </c>
      <c r="T281" s="35">
        <v>0</v>
      </c>
      <c r="U281" s="33" t="s">
        <v>50</v>
      </c>
      <c r="V281" s="35">
        <v>0</v>
      </c>
      <c r="W281" s="35">
        <v>0</v>
      </c>
      <c r="X281" s="33" t="s">
        <v>50</v>
      </c>
      <c r="Y281" s="35">
        <v>0</v>
      </c>
      <c r="Z281" s="35">
        <v>0</v>
      </c>
      <c r="AA281" s="33" t="s">
        <v>50</v>
      </c>
      <c r="AB281" s="35">
        <v>0</v>
      </c>
      <c r="AC281" s="35">
        <v>0</v>
      </c>
      <c r="AD281" s="33" t="s">
        <v>50</v>
      </c>
      <c r="AE281" s="35">
        <v>0</v>
      </c>
      <c r="AF281" s="33">
        <v>0</v>
      </c>
      <c r="AG281" s="33" t="s">
        <v>50</v>
      </c>
      <c r="AH281" s="35">
        <v>0</v>
      </c>
      <c r="AI281" s="35">
        <v>0</v>
      </c>
      <c r="AJ281" s="33" t="s">
        <v>50</v>
      </c>
      <c r="AK281" s="35">
        <v>0</v>
      </c>
      <c r="AL281" s="35">
        <v>0</v>
      </c>
      <c r="AM281" s="34" t="s">
        <v>48</v>
      </c>
      <c r="AN281" s="33" t="s">
        <v>48</v>
      </c>
      <c r="AO281" s="34" t="s">
        <v>48</v>
      </c>
      <c r="AP281" s="33" t="s">
        <v>48</v>
      </c>
    </row>
    <row r="282" spans="1:42" s="28" customFormat="1" x14ac:dyDescent="0.25">
      <c r="A282" s="33" t="s">
        <v>532</v>
      </c>
      <c r="B282" s="34" t="s">
        <v>722</v>
      </c>
      <c r="C282" s="33" t="s">
        <v>47</v>
      </c>
      <c r="D282" s="33" t="s">
        <v>118</v>
      </c>
      <c r="E282" s="33" t="s">
        <v>119</v>
      </c>
      <c r="F282" s="33" t="s">
        <v>923</v>
      </c>
      <c r="G282" s="33" t="s">
        <v>49</v>
      </c>
      <c r="H282" s="33" t="s">
        <v>739</v>
      </c>
      <c r="I282" s="35" t="s">
        <v>48</v>
      </c>
      <c r="J282" s="35" t="s">
        <v>48</v>
      </c>
      <c r="K282" s="35" t="s">
        <v>48</v>
      </c>
      <c r="L282" s="35" t="s">
        <v>48</v>
      </c>
      <c r="M282" s="35">
        <v>0</v>
      </c>
      <c r="N282" s="33" t="s">
        <v>48</v>
      </c>
      <c r="O282" s="33" t="s">
        <v>69</v>
      </c>
      <c r="P282" s="33" t="s">
        <v>48</v>
      </c>
      <c r="Q282" s="35">
        <f t="shared" si="4"/>
        <v>347874320.03999996</v>
      </c>
      <c r="R282" s="35">
        <v>0</v>
      </c>
      <c r="S282" s="35">
        <v>190744200.03999996</v>
      </c>
      <c r="T282" s="35">
        <v>0</v>
      </c>
      <c r="U282" s="33" t="s">
        <v>50</v>
      </c>
      <c r="V282" s="35">
        <v>0</v>
      </c>
      <c r="W282" s="35">
        <v>135457000</v>
      </c>
      <c r="X282" s="33" t="s">
        <v>54</v>
      </c>
      <c r="Y282" s="35">
        <v>21673120</v>
      </c>
      <c r="Z282" s="35">
        <v>0</v>
      </c>
      <c r="AA282" s="33" t="s">
        <v>50</v>
      </c>
      <c r="AB282" s="35">
        <v>0</v>
      </c>
      <c r="AC282" s="35">
        <v>0</v>
      </c>
      <c r="AD282" s="33" t="s">
        <v>50</v>
      </c>
      <c r="AE282" s="35">
        <v>0</v>
      </c>
      <c r="AF282" s="33">
        <v>0</v>
      </c>
      <c r="AG282" s="33" t="s">
        <v>50</v>
      </c>
      <c r="AH282" s="35">
        <v>0</v>
      </c>
      <c r="AI282" s="35">
        <v>0</v>
      </c>
      <c r="AJ282" s="33" t="s">
        <v>50</v>
      </c>
      <c r="AK282" s="35">
        <v>0</v>
      </c>
      <c r="AL282" s="35">
        <v>0</v>
      </c>
      <c r="AM282" s="34" t="s">
        <v>48</v>
      </c>
      <c r="AN282" s="33" t="s">
        <v>48</v>
      </c>
      <c r="AO282" s="34" t="s">
        <v>48</v>
      </c>
      <c r="AP282" s="33" t="s">
        <v>48</v>
      </c>
    </row>
    <row r="283" spans="1:42" s="28" customFormat="1" x14ac:dyDescent="0.25">
      <c r="A283" s="33" t="s">
        <v>533</v>
      </c>
      <c r="B283" s="34" t="s">
        <v>722</v>
      </c>
      <c r="C283" s="33" t="s">
        <v>47</v>
      </c>
      <c r="D283" s="33" t="s">
        <v>118</v>
      </c>
      <c r="E283" s="33" t="s">
        <v>119</v>
      </c>
      <c r="F283" s="33" t="s">
        <v>923</v>
      </c>
      <c r="G283" s="33" t="s">
        <v>49</v>
      </c>
      <c r="H283" s="33" t="s">
        <v>740</v>
      </c>
      <c r="I283" s="35" t="s">
        <v>48</v>
      </c>
      <c r="J283" s="35" t="s">
        <v>48</v>
      </c>
      <c r="K283" s="35" t="s">
        <v>48</v>
      </c>
      <c r="L283" s="35" t="s">
        <v>48</v>
      </c>
      <c r="M283" s="35">
        <v>0</v>
      </c>
      <c r="N283" s="33" t="s">
        <v>48</v>
      </c>
      <c r="O283" s="33" t="s">
        <v>231</v>
      </c>
      <c r="P283" s="33" t="s">
        <v>232</v>
      </c>
      <c r="Q283" s="35">
        <f t="shared" si="4"/>
        <v>20098120</v>
      </c>
      <c r="R283" s="35">
        <v>0</v>
      </c>
      <c r="S283" s="35">
        <v>14000000</v>
      </c>
      <c r="T283" s="35">
        <v>5257000</v>
      </c>
      <c r="U283" s="33" t="s">
        <v>54</v>
      </c>
      <c r="V283" s="35">
        <v>841120</v>
      </c>
      <c r="W283" s="35">
        <v>0</v>
      </c>
      <c r="X283" s="33" t="s">
        <v>50</v>
      </c>
      <c r="Y283" s="35">
        <v>0</v>
      </c>
      <c r="Z283" s="35">
        <v>0</v>
      </c>
      <c r="AA283" s="33" t="s">
        <v>50</v>
      </c>
      <c r="AB283" s="35">
        <v>0</v>
      </c>
      <c r="AC283" s="35">
        <v>0</v>
      </c>
      <c r="AD283" s="33" t="s">
        <v>50</v>
      </c>
      <c r="AE283" s="35">
        <v>0</v>
      </c>
      <c r="AF283" s="33">
        <v>0</v>
      </c>
      <c r="AG283" s="33" t="s">
        <v>50</v>
      </c>
      <c r="AH283" s="35">
        <v>0</v>
      </c>
      <c r="AI283" s="35">
        <v>0</v>
      </c>
      <c r="AJ283" s="33" t="s">
        <v>50</v>
      </c>
      <c r="AK283" s="35">
        <v>0</v>
      </c>
      <c r="AL283" s="35">
        <v>0</v>
      </c>
      <c r="AM283" s="34" t="s">
        <v>48</v>
      </c>
      <c r="AN283" s="33" t="s">
        <v>48</v>
      </c>
      <c r="AO283" s="34" t="s">
        <v>48</v>
      </c>
      <c r="AP283" s="33" t="s">
        <v>48</v>
      </c>
    </row>
    <row r="284" spans="1:42" s="28" customFormat="1" x14ac:dyDescent="0.25">
      <c r="A284" s="33" t="s">
        <v>535</v>
      </c>
      <c r="B284" s="34" t="s">
        <v>722</v>
      </c>
      <c r="C284" s="33" t="s">
        <v>47</v>
      </c>
      <c r="D284" s="33" t="s">
        <v>118</v>
      </c>
      <c r="E284" s="33" t="s">
        <v>119</v>
      </c>
      <c r="F284" s="33" t="s">
        <v>923</v>
      </c>
      <c r="G284" s="33" t="s">
        <v>49</v>
      </c>
      <c r="H284" s="33" t="s">
        <v>741</v>
      </c>
      <c r="I284" s="35" t="s">
        <v>48</v>
      </c>
      <c r="J284" s="35" t="s">
        <v>48</v>
      </c>
      <c r="K284" s="35" t="s">
        <v>48</v>
      </c>
      <c r="L284" s="35" t="s">
        <v>48</v>
      </c>
      <c r="M284" s="35">
        <v>0</v>
      </c>
      <c r="N284" s="33" t="s">
        <v>48</v>
      </c>
      <c r="O284" s="33" t="s">
        <v>69</v>
      </c>
      <c r="P284" s="33" t="s">
        <v>48</v>
      </c>
      <c r="Q284" s="35">
        <f t="shared" si="4"/>
        <v>714973801.98999989</v>
      </c>
      <c r="R284" s="35">
        <v>0</v>
      </c>
      <c r="S284" s="35">
        <v>525009487.58999991</v>
      </c>
      <c r="T284" s="35">
        <v>0</v>
      </c>
      <c r="U284" s="33" t="s">
        <v>50</v>
      </c>
      <c r="V284" s="35">
        <v>0</v>
      </c>
      <c r="W284" s="35">
        <v>163762340</v>
      </c>
      <c r="X284" s="33" t="s">
        <v>50</v>
      </c>
      <c r="Y284" s="35">
        <v>26201974.399999999</v>
      </c>
      <c r="Z284" s="35">
        <v>0</v>
      </c>
      <c r="AA284" s="33" t="s">
        <v>50</v>
      </c>
      <c r="AB284" s="35">
        <v>0</v>
      </c>
      <c r="AC284" s="35">
        <v>0</v>
      </c>
      <c r="AD284" s="33" t="s">
        <v>50</v>
      </c>
      <c r="AE284" s="35">
        <v>0</v>
      </c>
      <c r="AF284" s="33">
        <v>0</v>
      </c>
      <c r="AG284" s="33" t="s">
        <v>50</v>
      </c>
      <c r="AH284" s="35">
        <v>0</v>
      </c>
      <c r="AI284" s="35">
        <v>0</v>
      </c>
      <c r="AJ284" s="33" t="s">
        <v>50</v>
      </c>
      <c r="AK284" s="35">
        <v>0</v>
      </c>
      <c r="AL284" s="35">
        <v>0</v>
      </c>
      <c r="AM284" s="34" t="s">
        <v>48</v>
      </c>
      <c r="AN284" s="33" t="s">
        <v>48</v>
      </c>
      <c r="AO284" s="34" t="s">
        <v>48</v>
      </c>
      <c r="AP284" s="33" t="s">
        <v>48</v>
      </c>
    </row>
    <row r="285" spans="1:42" s="28" customFormat="1" x14ac:dyDescent="0.25">
      <c r="A285" s="33" t="s">
        <v>536</v>
      </c>
      <c r="B285" s="34" t="s">
        <v>722</v>
      </c>
      <c r="C285" s="33" t="s">
        <v>47</v>
      </c>
      <c r="D285" s="33" t="s">
        <v>118</v>
      </c>
      <c r="E285" s="33" t="s">
        <v>119</v>
      </c>
      <c r="F285" s="33" t="s">
        <v>923</v>
      </c>
      <c r="G285" s="33" t="s">
        <v>95</v>
      </c>
      <c r="H285" s="33" t="s">
        <v>48</v>
      </c>
      <c r="I285" s="35" t="s">
        <v>742</v>
      </c>
      <c r="J285" s="35" t="s">
        <v>48</v>
      </c>
      <c r="K285" s="35" t="s">
        <v>743</v>
      </c>
      <c r="L285" s="35" t="s">
        <v>722</v>
      </c>
      <c r="M285" s="35">
        <v>52209360.009999998</v>
      </c>
      <c r="N285" s="33" t="s">
        <v>98</v>
      </c>
      <c r="O285" s="33" t="s">
        <v>744</v>
      </c>
      <c r="P285" s="33" t="s">
        <v>745</v>
      </c>
      <c r="Q285" s="35">
        <f t="shared" si="4"/>
        <v>-4961320</v>
      </c>
      <c r="R285" s="35">
        <v>0</v>
      </c>
      <c r="S285" s="35">
        <v>0</v>
      </c>
      <c r="T285" s="35">
        <v>0</v>
      </c>
      <c r="U285" s="33" t="s">
        <v>50</v>
      </c>
      <c r="V285" s="35">
        <v>0</v>
      </c>
      <c r="W285" s="35">
        <v>-4277000</v>
      </c>
      <c r="X285" s="33" t="s">
        <v>54</v>
      </c>
      <c r="Y285" s="35">
        <v>-684320</v>
      </c>
      <c r="Z285" s="35">
        <v>0</v>
      </c>
      <c r="AA285" s="33" t="s">
        <v>50</v>
      </c>
      <c r="AB285" s="35">
        <v>0</v>
      </c>
      <c r="AC285" s="35">
        <v>0</v>
      </c>
      <c r="AD285" s="33" t="s">
        <v>50</v>
      </c>
      <c r="AE285" s="35">
        <v>0</v>
      </c>
      <c r="AF285" s="33">
        <v>0</v>
      </c>
      <c r="AG285" s="33" t="s">
        <v>50</v>
      </c>
      <c r="AH285" s="35">
        <v>0</v>
      </c>
      <c r="AI285" s="35">
        <v>0</v>
      </c>
      <c r="AJ285" s="33" t="s">
        <v>50</v>
      </c>
      <c r="AK285" s="35">
        <v>0</v>
      </c>
      <c r="AL285" s="35">
        <v>0</v>
      </c>
      <c r="AM285" s="34" t="s">
        <v>48</v>
      </c>
      <c r="AN285" s="33" t="s">
        <v>48</v>
      </c>
      <c r="AO285" s="34" t="s">
        <v>48</v>
      </c>
      <c r="AP285" s="33" t="s">
        <v>48</v>
      </c>
    </row>
    <row r="286" spans="1:42" s="28" customFormat="1" x14ac:dyDescent="0.25">
      <c r="A286" s="33"/>
      <c r="B286" s="37">
        <v>44391</v>
      </c>
      <c r="C286" s="33" t="s">
        <v>47</v>
      </c>
      <c r="D286" s="33" t="s">
        <v>156</v>
      </c>
      <c r="E286" s="33" t="s">
        <v>157</v>
      </c>
      <c r="F286" s="33" t="s">
        <v>924</v>
      </c>
      <c r="G286" s="33"/>
      <c r="H286" s="33" t="s">
        <v>926</v>
      </c>
      <c r="I286" s="35"/>
      <c r="J286" s="35"/>
      <c r="K286" s="35"/>
      <c r="L286" s="35"/>
      <c r="M286" s="35"/>
      <c r="N286" s="33"/>
      <c r="O286" s="33" t="s">
        <v>69</v>
      </c>
      <c r="P286" s="33"/>
      <c r="Q286" s="35">
        <f t="shared" si="4"/>
        <v>1343307264.1299999</v>
      </c>
      <c r="R286" s="35">
        <v>0</v>
      </c>
      <c r="S286" s="35">
        <v>831697555.80999994</v>
      </c>
      <c r="T286" s="35">
        <v>0</v>
      </c>
      <c r="U286" s="33" t="s">
        <v>50</v>
      </c>
      <c r="V286" s="35">
        <v>0</v>
      </c>
      <c r="W286" s="35">
        <v>441042852</v>
      </c>
      <c r="X286" s="33" t="s">
        <v>54</v>
      </c>
      <c r="Y286" s="35">
        <v>70566856.319999993</v>
      </c>
      <c r="Z286" s="35">
        <v>0</v>
      </c>
      <c r="AA286" s="33" t="s">
        <v>50</v>
      </c>
      <c r="AB286" s="35">
        <v>0</v>
      </c>
      <c r="AC286" s="35">
        <v>0</v>
      </c>
      <c r="AD286" s="33" t="s">
        <v>50</v>
      </c>
      <c r="AE286" s="35">
        <v>0</v>
      </c>
      <c r="AF286" s="33">
        <v>0</v>
      </c>
      <c r="AG286" s="33" t="s">
        <v>50</v>
      </c>
      <c r="AH286" s="35">
        <v>0</v>
      </c>
      <c r="AI286" s="35">
        <v>0</v>
      </c>
      <c r="AJ286" s="33" t="s">
        <v>50</v>
      </c>
      <c r="AK286" s="35">
        <v>0</v>
      </c>
      <c r="AL286" s="35">
        <v>0</v>
      </c>
      <c r="AM286" s="34" t="s">
        <v>48</v>
      </c>
      <c r="AN286" s="33" t="s">
        <v>48</v>
      </c>
      <c r="AO286" s="34" t="s">
        <v>48</v>
      </c>
      <c r="AP286" s="33" t="s">
        <v>48</v>
      </c>
    </row>
    <row r="287" spans="1:42" s="28" customFormat="1" x14ac:dyDescent="0.25">
      <c r="A287" s="33" t="s">
        <v>537</v>
      </c>
      <c r="B287" s="34" t="s">
        <v>722</v>
      </c>
      <c r="C287" s="33" t="s">
        <v>47</v>
      </c>
      <c r="D287" s="33" t="s">
        <v>156</v>
      </c>
      <c r="E287" s="33" t="s">
        <v>157</v>
      </c>
      <c r="F287" s="33" t="s">
        <v>925</v>
      </c>
      <c r="G287" s="33" t="s">
        <v>49</v>
      </c>
      <c r="H287" s="33" t="s">
        <v>927</v>
      </c>
      <c r="I287" s="35" t="s">
        <v>48</v>
      </c>
      <c r="J287" s="35" t="s">
        <v>48</v>
      </c>
      <c r="K287" s="35" t="s">
        <v>48</v>
      </c>
      <c r="L287" s="35" t="s">
        <v>48</v>
      </c>
      <c r="M287" s="35">
        <v>0</v>
      </c>
      <c r="N287" s="33" t="s">
        <v>48</v>
      </c>
      <c r="O287" s="33" t="s">
        <v>69</v>
      </c>
      <c r="P287" s="33" t="s">
        <v>48</v>
      </c>
      <c r="Q287" s="35">
        <f t="shared" si="4"/>
        <v>1493878035.1199999</v>
      </c>
      <c r="R287" s="35">
        <v>0</v>
      </c>
      <c r="S287" s="35">
        <v>1021632755.1199999</v>
      </c>
      <c r="T287" s="35">
        <v>0</v>
      </c>
      <c r="U287" s="33" t="s">
        <v>50</v>
      </c>
      <c r="V287" s="35">
        <v>0</v>
      </c>
      <c r="W287" s="35">
        <v>407108000</v>
      </c>
      <c r="X287" s="33" t="s">
        <v>54</v>
      </c>
      <c r="Y287" s="35">
        <v>65137280</v>
      </c>
      <c r="Z287" s="35">
        <v>0</v>
      </c>
      <c r="AA287" s="33" t="s">
        <v>50</v>
      </c>
      <c r="AB287" s="35">
        <v>0</v>
      </c>
      <c r="AC287" s="35">
        <v>0</v>
      </c>
      <c r="AD287" s="33" t="s">
        <v>50</v>
      </c>
      <c r="AE287" s="35">
        <v>0</v>
      </c>
      <c r="AF287" s="33">
        <v>0</v>
      </c>
      <c r="AG287" s="33" t="s">
        <v>50</v>
      </c>
      <c r="AH287" s="35">
        <v>0</v>
      </c>
      <c r="AI287" s="35">
        <v>0</v>
      </c>
      <c r="AJ287" s="33" t="s">
        <v>50</v>
      </c>
      <c r="AK287" s="35">
        <v>0</v>
      </c>
      <c r="AL287" s="35">
        <v>0</v>
      </c>
      <c r="AM287" s="34" t="s">
        <v>48</v>
      </c>
      <c r="AN287" s="33" t="s">
        <v>48</v>
      </c>
      <c r="AO287" s="34" t="s">
        <v>48</v>
      </c>
      <c r="AP287" s="33" t="s">
        <v>48</v>
      </c>
    </row>
    <row r="288" spans="1:42" s="28" customFormat="1" x14ac:dyDescent="0.25">
      <c r="A288" s="33" t="s">
        <v>538</v>
      </c>
      <c r="B288" s="34" t="s">
        <v>722</v>
      </c>
      <c r="C288" s="33" t="s">
        <v>47</v>
      </c>
      <c r="D288" s="33" t="s">
        <v>156</v>
      </c>
      <c r="E288" s="33" t="s">
        <v>157</v>
      </c>
      <c r="F288" s="33" t="s">
        <v>925</v>
      </c>
      <c r="G288" s="33" t="s">
        <v>95</v>
      </c>
      <c r="H288" s="33" t="s">
        <v>48</v>
      </c>
      <c r="I288" s="35" t="s">
        <v>746</v>
      </c>
      <c r="J288" s="35" t="s">
        <v>48</v>
      </c>
      <c r="K288" s="35" t="s">
        <v>747</v>
      </c>
      <c r="L288" s="35" t="s">
        <v>722</v>
      </c>
      <c r="M288" s="35">
        <v>3543750</v>
      </c>
      <c r="N288" s="33" t="s">
        <v>98</v>
      </c>
      <c r="O288" s="33" t="s">
        <v>748</v>
      </c>
      <c r="P288" s="33" t="s">
        <v>749</v>
      </c>
      <c r="Q288" s="35">
        <f t="shared" si="4"/>
        <v>-3543750</v>
      </c>
      <c r="R288" s="35">
        <v>0</v>
      </c>
      <c r="S288" s="35">
        <v>-3543750</v>
      </c>
      <c r="T288" s="35">
        <v>0</v>
      </c>
      <c r="U288" s="33" t="s">
        <v>50</v>
      </c>
      <c r="V288" s="35">
        <v>0</v>
      </c>
      <c r="W288" s="35">
        <v>0</v>
      </c>
      <c r="X288" s="33" t="s">
        <v>50</v>
      </c>
      <c r="Y288" s="35">
        <v>0</v>
      </c>
      <c r="Z288" s="35">
        <v>0</v>
      </c>
      <c r="AA288" s="33" t="s">
        <v>50</v>
      </c>
      <c r="AB288" s="35">
        <v>0</v>
      </c>
      <c r="AC288" s="35">
        <v>0</v>
      </c>
      <c r="AD288" s="33" t="s">
        <v>50</v>
      </c>
      <c r="AE288" s="35">
        <v>0</v>
      </c>
      <c r="AF288" s="33">
        <v>0</v>
      </c>
      <c r="AG288" s="33" t="s">
        <v>50</v>
      </c>
      <c r="AH288" s="35">
        <v>0</v>
      </c>
      <c r="AI288" s="35">
        <v>0</v>
      </c>
      <c r="AJ288" s="33" t="s">
        <v>50</v>
      </c>
      <c r="AK288" s="35">
        <v>0</v>
      </c>
      <c r="AL288" s="35">
        <v>0</v>
      </c>
      <c r="AM288" s="34" t="s">
        <v>48</v>
      </c>
      <c r="AN288" s="33" t="s">
        <v>48</v>
      </c>
      <c r="AO288" s="34" t="s">
        <v>48</v>
      </c>
      <c r="AP288" s="33" t="s">
        <v>48</v>
      </c>
    </row>
    <row r="290" spans="9:38" x14ac:dyDescent="0.25">
      <c r="Q290" s="9">
        <f>SUM(Q2:Q288)</f>
        <v>236696408471.42834</v>
      </c>
      <c r="R290" s="9">
        <f>SUM(R2:R288)</f>
        <v>0</v>
      </c>
      <c r="S290" s="9">
        <f>SUM(S2:S288)</f>
        <v>164292747382.06</v>
      </c>
      <c r="T290" s="9">
        <f>SUM(T2:T288)</f>
        <v>645140229.75</v>
      </c>
      <c r="V290" s="9">
        <f>SUM(V2:V288)</f>
        <v>103222436.76000001</v>
      </c>
      <c r="W290" s="9">
        <f>SUM(W2:W288)</f>
        <v>61752179370.740005</v>
      </c>
      <c r="Y290" s="9">
        <f>SUM(Y2:Y288)</f>
        <v>9880348699.3183994</v>
      </c>
      <c r="Z290" s="9">
        <f>SUM(Z2:Z288)</f>
        <v>0</v>
      </c>
      <c r="AB290" s="9">
        <f>SUM(AB2:AB288)</f>
        <v>0</v>
      </c>
      <c r="AC290" s="9">
        <f>SUM(AC2:AC288)</f>
        <v>21083660</v>
      </c>
      <c r="AE290" s="9">
        <f>SUM(AE2:AE288)</f>
        <v>1686692.8</v>
      </c>
      <c r="AI290" s="9">
        <f>SUM(AI2:AI288)</f>
        <v>0</v>
      </c>
      <c r="AK290" s="9">
        <f>SUM(AK2:AK288)</f>
        <v>0</v>
      </c>
      <c r="AL290" s="9">
        <f>SUM(AL2:AL288)</f>
        <v>0</v>
      </c>
    </row>
    <row r="292" spans="9:38" x14ac:dyDescent="0.25">
      <c r="J292" s="8" t="s">
        <v>750</v>
      </c>
    </row>
    <row r="294" spans="9:38" x14ac:dyDescent="0.25">
      <c r="J294" s="8" t="s">
        <v>751</v>
      </c>
      <c r="K294" s="8" t="s">
        <v>752</v>
      </c>
      <c r="L294" s="8" t="s">
        <v>753</v>
      </c>
    </row>
    <row r="296" spans="9:38" x14ac:dyDescent="0.25">
      <c r="I296" s="8" t="s">
        <v>754</v>
      </c>
      <c r="J296" s="8">
        <f>S290</f>
        <v>164292747382.06</v>
      </c>
    </row>
    <row r="298" spans="9:38" x14ac:dyDescent="0.25">
      <c r="I298" s="8" t="s">
        <v>755</v>
      </c>
      <c r="J298" s="8">
        <f>T290+W290</f>
        <v>62397319600.490005</v>
      </c>
      <c r="K298" s="8">
        <f>V290+Y290</f>
        <v>9983571136.0783997</v>
      </c>
    </row>
    <row r="300" spans="9:38" x14ac:dyDescent="0.25">
      <c r="I300" s="8" t="s">
        <v>756</v>
      </c>
      <c r="J300" s="8">
        <f>AC290</f>
        <v>21083660</v>
      </c>
      <c r="K300" s="8">
        <f>AE290</f>
        <v>1686692.8</v>
      </c>
      <c r="L300" s="8">
        <v>0</v>
      </c>
    </row>
    <row r="302" spans="9:38" x14ac:dyDescent="0.25">
      <c r="I302" s="8" t="s">
        <v>757</v>
      </c>
      <c r="J302" s="8">
        <v>0</v>
      </c>
      <c r="K302" s="8">
        <v>0</v>
      </c>
    </row>
    <row r="304" spans="9:38" x14ac:dyDescent="0.25">
      <c r="I304" s="8" t="s">
        <v>758</v>
      </c>
      <c r="J304" s="8">
        <f>SUM(J296:J303)</f>
        <v>226711150642.54999</v>
      </c>
      <c r="K304" s="8">
        <f>SUM(K296:K303)</f>
        <v>9985257828.8783989</v>
      </c>
      <c r="L304" s="8">
        <f>SUM(L296:L303)</f>
        <v>0</v>
      </c>
      <c r="M304" s="8">
        <f>J304+K304</f>
        <v>236696408471.42838</v>
      </c>
    </row>
  </sheetData>
  <autoFilter ref="A7:AP288" xr:uid="{7483A853-8EEE-4303-8283-82393DD14D64}">
    <sortState ref="A8:AP288">
      <sortCondition ref="B8:B288"/>
      <sortCondition ref="D8:D288"/>
    </sortState>
  </autoFilter>
  <sortState ref="A8:AP288">
    <sortCondition ref="B8:B288"/>
    <sortCondition ref="D8:D288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2021-07-16T13:21:22Z</dcterms:created>
  <dcterms:modified xsi:type="dcterms:W3CDTF">2021-07-19T15:38:51Z</dcterms:modified>
</cp:coreProperties>
</file>