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0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97" i="1" l="1"/>
  <c r="Y363" i="1"/>
  <c r="W363" i="1"/>
  <c r="S363" i="1"/>
  <c r="Y370" i="1"/>
  <c r="W370" i="1"/>
  <c r="S370" i="1"/>
  <c r="Y379" i="1"/>
  <c r="W379" i="1"/>
  <c r="S379" i="1"/>
  <c r="Y129" i="1" l="1"/>
  <c r="W129" i="1"/>
  <c r="Q22" i="1" l="1"/>
  <c r="Q92" i="1"/>
  <c r="S103" i="1"/>
  <c r="S383" i="1" s="1"/>
  <c r="J389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40" i="1"/>
  <c r="Q241" i="1"/>
  <c r="Q242" i="1"/>
  <c r="Q243" i="1"/>
  <c r="Q244" i="1"/>
  <c r="Q245" i="1"/>
  <c r="Q232" i="1"/>
  <c r="Q233" i="1"/>
  <c r="Q234" i="1"/>
  <c r="Q235" i="1"/>
  <c r="Q236" i="1"/>
  <c r="Q237" i="1"/>
  <c r="Q238" i="1"/>
  <c r="Q239" i="1"/>
  <c r="Q246" i="1"/>
  <c r="Q247" i="1"/>
  <c r="Q258" i="1"/>
  <c r="Q259" i="1"/>
  <c r="Q260" i="1"/>
  <c r="Q261" i="1"/>
  <c r="Q262" i="1"/>
  <c r="Q248" i="1"/>
  <c r="Q249" i="1"/>
  <c r="Q250" i="1"/>
  <c r="Q251" i="1"/>
  <c r="Q252" i="1"/>
  <c r="Q253" i="1"/>
  <c r="Q254" i="1"/>
  <c r="Q255" i="1"/>
  <c r="Q256" i="1"/>
  <c r="Q257" i="1"/>
  <c r="Q263" i="1"/>
  <c r="Q264" i="1"/>
  <c r="Q282" i="1"/>
  <c r="Q283" i="1"/>
  <c r="Q284" i="1"/>
  <c r="Q285" i="1"/>
  <c r="Q286" i="1"/>
  <c r="Q287" i="1"/>
  <c r="Q288" i="1"/>
  <c r="Q289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8" i="1"/>
  <c r="Q383" i="1" l="1"/>
  <c r="AF383" i="1"/>
  <c r="AE383" i="1"/>
  <c r="AC383" i="1"/>
  <c r="AB383" i="1"/>
  <c r="Z383" i="1"/>
  <c r="Y383" i="1"/>
  <c r="W383" i="1"/>
  <c r="V383" i="1"/>
  <c r="K391" i="1" s="1"/>
  <c r="K397" i="1" s="1"/>
  <c r="T383" i="1"/>
  <c r="J391" i="1" s="1"/>
  <c r="J397" i="1" s="1"/>
  <c r="R383" i="1"/>
  <c r="M397" i="1" l="1"/>
</calcChain>
</file>

<file path=xl/sharedStrings.xml><?xml version="1.0" encoding="utf-8"?>
<sst xmlns="http://schemas.openxmlformats.org/spreadsheetml/2006/main" count="7507" uniqueCount="995">
  <si>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</si>
  <si>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</si>
  <si>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</si>
  <si>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</si>
  <si>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</si>
  <si>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</si>
  <si>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</si>
  <si>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</si>
  <si>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</si>
  <si>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</si>
  <si>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</si>
  <si>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</si>
  <si>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</si>
  <si>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</si>
  <si>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</si>
  <si>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</si>
  <si>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</si>
  <si>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</si>
  <si>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</si>
  <si>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</si>
  <si>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</si>
  <si>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</si>
  <si>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</si>
  <si>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</si>
  <si>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</si>
  <si>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</si>
  <si>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</si>
  <si>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</si>
  <si>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</si>
  <si>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</si>
  <si>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</si>
  <si>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</si>
  <si>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</si>
  <si>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</si>
  <si>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</si>
  <si>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</si>
  <si>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</si>
  <si>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16-11-2020</t>
  </si>
  <si>
    <t>0203</t>
  </si>
  <si>
    <t>001</t>
  </si>
  <si>
    <t>FC</t>
  </si>
  <si>
    <t>00090014-00090073</t>
  </si>
  <si>
    <t/>
  </si>
  <si>
    <t>VENTAS NO CONTRIBUYENTES</t>
  </si>
  <si>
    <t>-</t>
  </si>
  <si>
    <t>2</t>
  </si>
  <si>
    <t>00090074-00090094</t>
  </si>
  <si>
    <t>3</t>
  </si>
  <si>
    <t>00090095</t>
  </si>
  <si>
    <t>LUIS CRESPO</t>
  </si>
  <si>
    <t xml:space="preserve">V3258964 </t>
  </si>
  <si>
    <t>4</t>
  </si>
  <si>
    <t>00090096-00090104</t>
  </si>
  <si>
    <t>16</t>
  </si>
  <si>
    <t>5</t>
  </si>
  <si>
    <t>00090105-00090124</t>
  </si>
  <si>
    <t>6</t>
  </si>
  <si>
    <t>00090125-00090134</t>
  </si>
  <si>
    <t>7</t>
  </si>
  <si>
    <t>00090135-00090219</t>
  </si>
  <si>
    <t>8</t>
  </si>
  <si>
    <t>002</t>
  </si>
  <si>
    <t>Z1F0008966</t>
  </si>
  <si>
    <t>00093950-00094087</t>
  </si>
  <si>
    <t>9</t>
  </si>
  <si>
    <t>003</t>
  </si>
  <si>
    <t>00052485-00052564</t>
  </si>
  <si>
    <t>10</t>
  </si>
  <si>
    <t>00052565</t>
  </si>
  <si>
    <t>TIBISAY HERNADEZ</t>
  </si>
  <si>
    <t xml:space="preserve">V6393430 </t>
  </si>
  <si>
    <t>11</t>
  </si>
  <si>
    <t>00052566-00052581</t>
  </si>
  <si>
    <t>12</t>
  </si>
  <si>
    <t>00052582-00052629</t>
  </si>
  <si>
    <t>13</t>
  </si>
  <si>
    <t>00052630-00052646</t>
  </si>
  <si>
    <t>14</t>
  </si>
  <si>
    <t>00052647-00052649</t>
  </si>
  <si>
    <t>15</t>
  </si>
  <si>
    <t>005</t>
  </si>
  <si>
    <t>00034148-00034218</t>
  </si>
  <si>
    <t>00034219-00034245</t>
  </si>
  <si>
    <t>17</t>
  </si>
  <si>
    <t>00034246-00034254</t>
  </si>
  <si>
    <t>18</t>
  </si>
  <si>
    <t>00034255-00034292</t>
  </si>
  <si>
    <t>19</t>
  </si>
  <si>
    <t>00034293-00034303</t>
  </si>
  <si>
    <t>20</t>
  </si>
  <si>
    <t>00034304-00034314</t>
  </si>
  <si>
    <t>21</t>
  </si>
  <si>
    <t>00034315-00034325</t>
  </si>
  <si>
    <t>22</t>
  </si>
  <si>
    <t>00034326-00034342</t>
  </si>
  <si>
    <t>23</t>
  </si>
  <si>
    <t>00034343-00034355</t>
  </si>
  <si>
    <t>24</t>
  </si>
  <si>
    <t>17-11-2020</t>
  </si>
  <si>
    <t>00090220-00090274</t>
  </si>
  <si>
    <t>25</t>
  </si>
  <si>
    <t>00090275-00090313</t>
  </si>
  <si>
    <t>26</t>
  </si>
  <si>
    <t>00090314-00090332</t>
  </si>
  <si>
    <t>27</t>
  </si>
  <si>
    <t>00090333-00090373</t>
  </si>
  <si>
    <t>28</t>
  </si>
  <si>
    <t>00090374-00090379</t>
  </si>
  <si>
    <t>29</t>
  </si>
  <si>
    <t>00090380-00090397</t>
  </si>
  <si>
    <t>30</t>
  </si>
  <si>
    <t>00090398-00090408</t>
  </si>
  <si>
    <t>31</t>
  </si>
  <si>
    <t>00090409-00090415</t>
  </si>
  <si>
    <t>32</t>
  </si>
  <si>
    <t>00090416-00090431</t>
  </si>
  <si>
    <t>33</t>
  </si>
  <si>
    <t>00094088-00094119</t>
  </si>
  <si>
    <t>34</t>
  </si>
  <si>
    <t>0497</t>
  </si>
  <si>
    <t>00094120</t>
  </si>
  <si>
    <t>SAN ONOFRE BAR C.A</t>
  </si>
  <si>
    <t xml:space="preserve">J-001194479 </t>
  </si>
  <si>
    <t>35</t>
  </si>
  <si>
    <t>00094121-00094305</t>
  </si>
  <si>
    <t>36</t>
  </si>
  <si>
    <t>00052650-00052676</t>
  </si>
  <si>
    <t>37</t>
  </si>
  <si>
    <t>00052677-00052704</t>
  </si>
  <si>
    <t>38</t>
  </si>
  <si>
    <t>00052705-00052734</t>
  </si>
  <si>
    <t>39</t>
  </si>
  <si>
    <t>00052735-00052737</t>
  </si>
  <si>
    <t>40</t>
  </si>
  <si>
    <t>00052738-00052742</t>
  </si>
  <si>
    <t>41</t>
  </si>
  <si>
    <t>00052743-00052750</t>
  </si>
  <si>
    <t>42</t>
  </si>
  <si>
    <t>00034356-00034381</t>
  </si>
  <si>
    <t>43</t>
  </si>
  <si>
    <t>00034382</t>
  </si>
  <si>
    <t>INVERSINES MLAK</t>
  </si>
  <si>
    <t>V500006241</t>
  </si>
  <si>
    <t>44</t>
  </si>
  <si>
    <t>00034383-00034424</t>
  </si>
  <si>
    <t>45</t>
  </si>
  <si>
    <t>00034425-00034493</t>
  </si>
  <si>
    <t>46</t>
  </si>
  <si>
    <t>00034494-00034500</t>
  </si>
  <si>
    <t>47</t>
  </si>
  <si>
    <t>18-11-2020</t>
  </si>
  <si>
    <t>00090432-00090557</t>
  </si>
  <si>
    <t>48</t>
  </si>
  <si>
    <t>00090558-00090585</t>
  </si>
  <si>
    <t>49</t>
  </si>
  <si>
    <t>00090586-00090592</t>
  </si>
  <si>
    <t>50</t>
  </si>
  <si>
    <t>00090593-00090652</t>
  </si>
  <si>
    <t>51</t>
  </si>
  <si>
    <t>00090653-00090668</t>
  </si>
  <si>
    <t>52</t>
  </si>
  <si>
    <t>00094306-00094524</t>
  </si>
  <si>
    <t>53</t>
  </si>
  <si>
    <t>00052751-00052764</t>
  </si>
  <si>
    <t>54</t>
  </si>
  <si>
    <t>00052765-00052772</t>
  </si>
  <si>
    <t>55</t>
  </si>
  <si>
    <t>00052773-00052783</t>
  </si>
  <si>
    <t>56</t>
  </si>
  <si>
    <t>00052784-00052798</t>
  </si>
  <si>
    <t>57</t>
  </si>
  <si>
    <t>00052799-00052851</t>
  </si>
  <si>
    <t>58</t>
  </si>
  <si>
    <t>00052852</t>
  </si>
  <si>
    <t>JOSE MORENO</t>
  </si>
  <si>
    <t xml:space="preserve">V11040851 </t>
  </si>
  <si>
    <t>59</t>
  </si>
  <si>
    <t>00052853-00052919</t>
  </si>
  <si>
    <t>60</t>
  </si>
  <si>
    <t>00034501-00034507</t>
  </si>
  <si>
    <t>61</t>
  </si>
  <si>
    <t>00034508-00034535</t>
  </si>
  <si>
    <t>62</t>
  </si>
  <si>
    <t>00034536-00034574</t>
  </si>
  <si>
    <t>63</t>
  </si>
  <si>
    <t>00034575-00034588</t>
  </si>
  <si>
    <t>64</t>
  </si>
  <si>
    <t>00034589</t>
  </si>
  <si>
    <t>JESUS MORALES</t>
  </si>
  <si>
    <t xml:space="preserve">V5453543 </t>
  </si>
  <si>
    <t>65</t>
  </si>
  <si>
    <t>00034590-00034593</t>
  </si>
  <si>
    <t>66</t>
  </si>
  <si>
    <t>00034594-00034597</t>
  </si>
  <si>
    <t>67</t>
  </si>
  <si>
    <t>00034598-00034660</t>
  </si>
  <si>
    <t>68</t>
  </si>
  <si>
    <t>00034661</t>
  </si>
  <si>
    <t>JULIO MAITA</t>
  </si>
  <si>
    <t>J-404706739</t>
  </si>
  <si>
    <t>69</t>
  </si>
  <si>
    <t>00034662-00034671</t>
  </si>
  <si>
    <t>70</t>
  </si>
  <si>
    <t>00034672-00034677</t>
  </si>
  <si>
    <t>71</t>
  </si>
  <si>
    <t>00034678-00034689</t>
  </si>
  <si>
    <t>72</t>
  </si>
  <si>
    <t>00034690-00034702</t>
  </si>
  <si>
    <t>73</t>
  </si>
  <si>
    <t>19-11-2020</t>
  </si>
  <si>
    <t>00090669-00090768</t>
  </si>
  <si>
    <t>74</t>
  </si>
  <si>
    <t>00090769-00090855</t>
  </si>
  <si>
    <t>75</t>
  </si>
  <si>
    <t>00090856-00090866</t>
  </si>
  <si>
    <t>76</t>
  </si>
  <si>
    <t>00094525-00094738</t>
  </si>
  <si>
    <t>77</t>
  </si>
  <si>
    <t>00052920-00052939</t>
  </si>
  <si>
    <t>78</t>
  </si>
  <si>
    <t>00052940-00052943</t>
  </si>
  <si>
    <t>79</t>
  </si>
  <si>
    <t>00052944-00052955</t>
  </si>
  <si>
    <t>80</t>
  </si>
  <si>
    <t>00052956-00053007</t>
  </si>
  <si>
    <t>81</t>
  </si>
  <si>
    <t>00053008-00053035</t>
  </si>
  <si>
    <t>82</t>
  </si>
  <si>
    <t>00053036-00053075</t>
  </si>
  <si>
    <t>83</t>
  </si>
  <si>
    <t>00053076</t>
  </si>
  <si>
    <t>DULCE REGINA</t>
  </si>
  <si>
    <t xml:space="preserve">J-29778362-8 </t>
  </si>
  <si>
    <t>84</t>
  </si>
  <si>
    <t>00053077-00053082</t>
  </si>
  <si>
    <t>85</t>
  </si>
  <si>
    <t>00034703-00034705</t>
  </si>
  <si>
    <t>86</t>
  </si>
  <si>
    <t>00034706</t>
  </si>
  <si>
    <t>LUIS MACHADO</t>
  </si>
  <si>
    <t xml:space="preserve">V8683509 </t>
  </si>
  <si>
    <t>87</t>
  </si>
  <si>
    <t>00034707-00034737</t>
  </si>
  <si>
    <t>88</t>
  </si>
  <si>
    <t>00034738-00034762</t>
  </si>
  <si>
    <t>89</t>
  </si>
  <si>
    <t>00034763-00034806</t>
  </si>
  <si>
    <t>90</t>
  </si>
  <si>
    <t>00034807-00034829</t>
  </si>
  <si>
    <t>91</t>
  </si>
  <si>
    <t>00034830-00034921</t>
  </si>
  <si>
    <t>92</t>
  </si>
  <si>
    <t>00034922-00034927</t>
  </si>
  <si>
    <t>93</t>
  </si>
  <si>
    <t>00034928-00034931</t>
  </si>
  <si>
    <t>94</t>
  </si>
  <si>
    <t>20-11-2020</t>
  </si>
  <si>
    <t>00090867-00090921</t>
  </si>
  <si>
    <t>95</t>
  </si>
  <si>
    <t>00090922</t>
  </si>
  <si>
    <t>NOVEDADES AZAR</t>
  </si>
  <si>
    <t xml:space="preserve">J-305065306 </t>
  </si>
  <si>
    <t>96</t>
  </si>
  <si>
    <t>97</t>
  </si>
  <si>
    <t>00090978-00091007</t>
  </si>
  <si>
    <t>98</t>
  </si>
  <si>
    <t>00091008-00091074</t>
  </si>
  <si>
    <t>99</t>
  </si>
  <si>
    <t>00091075-00091081</t>
  </si>
  <si>
    <t>100</t>
  </si>
  <si>
    <t>00091082-00091094</t>
  </si>
  <si>
    <t>101</t>
  </si>
  <si>
    <t>00091095-00091102</t>
  </si>
  <si>
    <t>102</t>
  </si>
  <si>
    <t>00091103-00091105</t>
  </si>
  <si>
    <t>103</t>
  </si>
  <si>
    <t>00091106-00091113</t>
  </si>
  <si>
    <t>104</t>
  </si>
  <si>
    <t>NC</t>
  </si>
  <si>
    <t>00000000</t>
  </si>
  <si>
    <t>00091076</t>
  </si>
  <si>
    <t>VEN</t>
  </si>
  <si>
    <t>NIXON CARRASQUEL</t>
  </si>
  <si>
    <t xml:space="preserve">V20411953 </t>
  </si>
  <si>
    <t>105</t>
  </si>
  <si>
    <t>00094739-00094771</t>
  </si>
  <si>
    <t>106</t>
  </si>
  <si>
    <t>0500</t>
  </si>
  <si>
    <t>00094772</t>
  </si>
  <si>
    <t>TEQUE EMPANADAS C,A</t>
  </si>
  <si>
    <t xml:space="preserve">J-294208320 </t>
  </si>
  <si>
    <t>107</t>
  </si>
  <si>
    <t>00094773-00094977</t>
  </si>
  <si>
    <t>108</t>
  </si>
  <si>
    <t>00053083-00053126</t>
  </si>
  <si>
    <t>109</t>
  </si>
  <si>
    <t>00053127-00053165</t>
  </si>
  <si>
    <t>110</t>
  </si>
  <si>
    <t>00053166-00053197</t>
  </si>
  <si>
    <t>111</t>
  </si>
  <si>
    <t>00053198-00053254</t>
  </si>
  <si>
    <t>112</t>
  </si>
  <si>
    <t>00053255-00053268</t>
  </si>
  <si>
    <t>113</t>
  </si>
  <si>
    <t>00053269-00053281</t>
  </si>
  <si>
    <t>114</t>
  </si>
  <si>
    <t>00053282-00053295</t>
  </si>
  <si>
    <t>115</t>
  </si>
  <si>
    <t>00034932-00034986</t>
  </si>
  <si>
    <t>116</t>
  </si>
  <si>
    <t>00034987</t>
  </si>
  <si>
    <t>117</t>
  </si>
  <si>
    <t>00034988-00034994</t>
  </si>
  <si>
    <t>118</t>
  </si>
  <si>
    <t>00034995-00035020</t>
  </si>
  <si>
    <t>119</t>
  </si>
  <si>
    <t>00035021</t>
  </si>
  <si>
    <t>EUTEBIO MORALEZ</t>
  </si>
  <si>
    <t>V83610051</t>
  </si>
  <si>
    <t>120</t>
  </si>
  <si>
    <t>00035022-00035057</t>
  </si>
  <si>
    <t>121</t>
  </si>
  <si>
    <t>00035058-00035074</t>
  </si>
  <si>
    <t>122</t>
  </si>
  <si>
    <t>00035075-00035095</t>
  </si>
  <si>
    <t>123</t>
  </si>
  <si>
    <t>21-11-2020</t>
  </si>
  <si>
    <t>00091114-00091192</t>
  </si>
  <si>
    <t>124</t>
  </si>
  <si>
    <t>00091193-00091243</t>
  </si>
  <si>
    <t>125</t>
  </si>
  <si>
    <t>00091244-00091281</t>
  </si>
  <si>
    <t>126</t>
  </si>
  <si>
    <t>00091282-00091293</t>
  </si>
  <si>
    <t>127</t>
  </si>
  <si>
    <t>00091294-00091320</t>
  </si>
  <si>
    <t>128</t>
  </si>
  <si>
    <t>00091321-00091330</t>
  </si>
  <si>
    <t>129</t>
  </si>
  <si>
    <t>00094978-00095241</t>
  </si>
  <si>
    <t>130</t>
  </si>
  <si>
    <t>00053296-00053323</t>
  </si>
  <si>
    <t>131</t>
  </si>
  <si>
    <t>00053324</t>
  </si>
  <si>
    <t>LUNCHERIA DALIEXIS</t>
  </si>
  <si>
    <t>V293835291</t>
  </si>
  <si>
    <t>132</t>
  </si>
  <si>
    <t>00053325-00053332</t>
  </si>
  <si>
    <t>133</t>
  </si>
  <si>
    <t>00053333-00053359</t>
  </si>
  <si>
    <t>134</t>
  </si>
  <si>
    <t>00053360</t>
  </si>
  <si>
    <t>GABRIEL IZQUIERDO</t>
  </si>
  <si>
    <t xml:space="preserve">V24462628 </t>
  </si>
  <si>
    <t>135</t>
  </si>
  <si>
    <t>00053361</t>
  </si>
  <si>
    <t>LUZ COLMENARES</t>
  </si>
  <si>
    <t xml:space="preserve">V17725364 </t>
  </si>
  <si>
    <t>136</t>
  </si>
  <si>
    <t>00053362-00053380</t>
  </si>
  <si>
    <t>137</t>
  </si>
  <si>
    <t>00053381</t>
  </si>
  <si>
    <t>INVERSIONES LA MONTAÑITA 1707 C.A</t>
  </si>
  <si>
    <t xml:space="preserve">J-40157748-2 </t>
  </si>
  <si>
    <t>138</t>
  </si>
  <si>
    <t>00053382-00053395</t>
  </si>
  <si>
    <t>139</t>
  </si>
  <si>
    <t>00053396-00053401</t>
  </si>
  <si>
    <t>140</t>
  </si>
  <si>
    <t>00053402-00053422</t>
  </si>
  <si>
    <t>141</t>
  </si>
  <si>
    <t>00053423-00053425</t>
  </si>
  <si>
    <t>142</t>
  </si>
  <si>
    <t>00035096-00035218</t>
  </si>
  <si>
    <t>143</t>
  </si>
  <si>
    <t>00035219-00035250</t>
  </si>
  <si>
    <t>144</t>
  </si>
  <si>
    <t>00035251-00035255</t>
  </si>
  <si>
    <t>145</t>
  </si>
  <si>
    <t>00035256-00035329</t>
  </si>
  <si>
    <t>146</t>
  </si>
  <si>
    <t>00035330-00035334</t>
  </si>
  <si>
    <t>147</t>
  </si>
  <si>
    <t>00035335-00035340</t>
  </si>
  <si>
    <t>148</t>
  </si>
  <si>
    <t>22-11-2020</t>
  </si>
  <si>
    <t>00091331-00091357</t>
  </si>
  <si>
    <t>149</t>
  </si>
  <si>
    <t>00091358-00091389</t>
  </si>
  <si>
    <t>150</t>
  </si>
  <si>
    <t>00091390-00091418</t>
  </si>
  <si>
    <t>151</t>
  </si>
  <si>
    <t>00091419-00091428</t>
  </si>
  <si>
    <t>152</t>
  </si>
  <si>
    <t>00091429-00091439</t>
  </si>
  <si>
    <t>153</t>
  </si>
  <si>
    <t>00091440-00091445</t>
  </si>
  <si>
    <t>154</t>
  </si>
  <si>
    <t>00091418</t>
  </si>
  <si>
    <t>JULIO</t>
  </si>
  <si>
    <t xml:space="preserve">V4919863 </t>
  </si>
  <si>
    <t>155</t>
  </si>
  <si>
    <t>00095242-00095305</t>
  </si>
  <si>
    <t>156</t>
  </si>
  <si>
    <t>0502</t>
  </si>
  <si>
    <t>00095306</t>
  </si>
  <si>
    <t>ANTONIO MADURO</t>
  </si>
  <si>
    <t xml:space="preserve">V168898505 </t>
  </si>
  <si>
    <t>157</t>
  </si>
  <si>
    <t>00095307-00095469</t>
  </si>
  <si>
    <t>158</t>
  </si>
  <si>
    <t>00053426-00053465</t>
  </si>
  <si>
    <t>159</t>
  </si>
  <si>
    <t>00053466-00053517</t>
  </si>
  <si>
    <t>160</t>
  </si>
  <si>
    <t>00053518-00053572</t>
  </si>
  <si>
    <t>161</t>
  </si>
  <si>
    <t>00053573-00053591</t>
  </si>
  <si>
    <t>162</t>
  </si>
  <si>
    <t>00053592-00053593</t>
  </si>
  <si>
    <t>163</t>
  </si>
  <si>
    <t>00053594-00053611</t>
  </si>
  <si>
    <t>164</t>
  </si>
  <si>
    <t>00053612</t>
  </si>
  <si>
    <t>JOSE DA SILVA</t>
  </si>
  <si>
    <t xml:space="preserve">J405908653 </t>
  </si>
  <si>
    <t>165</t>
  </si>
  <si>
    <t>00053613-00053624</t>
  </si>
  <si>
    <t>166</t>
  </si>
  <si>
    <t>00053625-00053635</t>
  </si>
  <si>
    <t>167</t>
  </si>
  <si>
    <t>00053636</t>
  </si>
  <si>
    <t>RUIZ CAROLINA</t>
  </si>
  <si>
    <t xml:space="preserve">V17424830 </t>
  </si>
  <si>
    <t>168</t>
  </si>
  <si>
    <t>00053610</t>
  </si>
  <si>
    <t>RAFAEL TORRES</t>
  </si>
  <si>
    <t xml:space="preserve">V4052641 </t>
  </si>
  <si>
    <t>169</t>
  </si>
  <si>
    <t>00035341-00035342</t>
  </si>
  <si>
    <t>170</t>
  </si>
  <si>
    <t>00035343-00035344</t>
  </si>
  <si>
    <t>171</t>
  </si>
  <si>
    <t>00035345</t>
  </si>
  <si>
    <t>VICENTE MERCHAN</t>
  </si>
  <si>
    <t xml:space="preserve">V9027125 </t>
  </si>
  <si>
    <t>172</t>
  </si>
  <si>
    <t>00035346-00035393</t>
  </si>
  <si>
    <t>173</t>
  </si>
  <si>
    <t>00035394-00035404</t>
  </si>
  <si>
    <t>174</t>
  </si>
  <si>
    <t>00035405</t>
  </si>
  <si>
    <t>MARBELYS CARREO</t>
  </si>
  <si>
    <t xml:space="preserve">V15713827 </t>
  </si>
  <si>
    <t>175</t>
  </si>
  <si>
    <t>00035406</t>
  </si>
  <si>
    <t>RUSBELI MANCILLA</t>
  </si>
  <si>
    <t xml:space="preserve">V26624778 </t>
  </si>
  <si>
    <t>176</t>
  </si>
  <si>
    <t>00035407-00035412</t>
  </si>
  <si>
    <t>177</t>
  </si>
  <si>
    <t>00035413-00035423</t>
  </si>
  <si>
    <t>178</t>
  </si>
  <si>
    <t>23-11-2020</t>
  </si>
  <si>
    <t>00091446-00091496</t>
  </si>
  <si>
    <t>179</t>
  </si>
  <si>
    <t>00091497</t>
  </si>
  <si>
    <t>INVERSIONES STRUBINGER C,A</t>
  </si>
  <si>
    <t>J-31747868-1</t>
  </si>
  <si>
    <t>180</t>
  </si>
  <si>
    <t>00091498-00091524</t>
  </si>
  <si>
    <t>181</t>
  </si>
  <si>
    <t>00091525-00091553</t>
  </si>
  <si>
    <t>182</t>
  </si>
  <si>
    <t>00091554-00091567</t>
  </si>
  <si>
    <t>183</t>
  </si>
  <si>
    <t>00095470-00095618</t>
  </si>
  <si>
    <t>184</t>
  </si>
  <si>
    <t>00053637-00053698</t>
  </si>
  <si>
    <t>185</t>
  </si>
  <si>
    <t>00053699-00053707</t>
  </si>
  <si>
    <t>186</t>
  </si>
  <si>
    <t>00053708-00053710</t>
  </si>
  <si>
    <t>187</t>
  </si>
  <si>
    <t>00053711-00053725</t>
  </si>
  <si>
    <t>188</t>
  </si>
  <si>
    <t>00053726-00053748</t>
  </si>
  <si>
    <t>189</t>
  </si>
  <si>
    <t>00053749-00053766</t>
  </si>
  <si>
    <t>190</t>
  </si>
  <si>
    <t>00053767-00053768</t>
  </si>
  <si>
    <t>191</t>
  </si>
  <si>
    <t>00053769-00053770</t>
  </si>
  <si>
    <t>192</t>
  </si>
  <si>
    <t>00035424-00035441</t>
  </si>
  <si>
    <t>193</t>
  </si>
  <si>
    <t>00035442</t>
  </si>
  <si>
    <t xml:space="preserve">J-293835291 </t>
  </si>
  <si>
    <t>194</t>
  </si>
  <si>
    <t>00035443-00035456</t>
  </si>
  <si>
    <t>195</t>
  </si>
  <si>
    <t>00035457</t>
  </si>
  <si>
    <t>OLGA GUSTAMANTE</t>
  </si>
  <si>
    <t xml:space="preserve">V3979617 </t>
  </si>
  <si>
    <t>196</t>
  </si>
  <si>
    <t>00035458</t>
  </si>
  <si>
    <t>ATELIER VBLADIMIR STYLE</t>
  </si>
  <si>
    <t xml:space="preserve">J-308137871 </t>
  </si>
  <si>
    <t>197</t>
  </si>
  <si>
    <t>00035459-00035461</t>
  </si>
  <si>
    <t>198</t>
  </si>
  <si>
    <t>00035462-00035515</t>
  </si>
  <si>
    <t>199</t>
  </si>
  <si>
    <t>00035516-00035528</t>
  </si>
  <si>
    <t>200</t>
  </si>
  <si>
    <t>00035529-00035531</t>
  </si>
  <si>
    <t>201</t>
  </si>
  <si>
    <t>00035532</t>
  </si>
  <si>
    <t>OSWALDO SIERRA</t>
  </si>
  <si>
    <t xml:space="preserve">V17144516 </t>
  </si>
  <si>
    <t>202</t>
  </si>
  <si>
    <t>24-11-2020</t>
  </si>
  <si>
    <t>00091568-00091679</t>
  </si>
  <si>
    <t>203</t>
  </si>
  <si>
    <t>00091680-00091726</t>
  </si>
  <si>
    <t>204</t>
  </si>
  <si>
    <t>00095619-00095680</t>
  </si>
  <si>
    <t>205</t>
  </si>
  <si>
    <t>0504</t>
  </si>
  <si>
    <t>00095681</t>
  </si>
  <si>
    <t>YULEIWUI</t>
  </si>
  <si>
    <t xml:space="preserve">J298336714 </t>
  </si>
  <si>
    <t>206</t>
  </si>
  <si>
    <t>00095682-00095761</t>
  </si>
  <si>
    <t>207</t>
  </si>
  <si>
    <t>00095762</t>
  </si>
  <si>
    <t>HERMANAS SARIFA</t>
  </si>
  <si>
    <t xml:space="preserve">J402742070 </t>
  </si>
  <si>
    <t>208</t>
  </si>
  <si>
    <t>00095763-00095796</t>
  </si>
  <si>
    <t>209</t>
  </si>
  <si>
    <t>00053771-00053776</t>
  </si>
  <si>
    <t>210</t>
  </si>
  <si>
    <t>00053777</t>
  </si>
  <si>
    <t>FERIA AGRICOLA LOS PINGUINOS C,A</t>
  </si>
  <si>
    <t xml:space="preserve">J-297977023 </t>
  </si>
  <si>
    <t>211</t>
  </si>
  <si>
    <t>00053778-00053797</t>
  </si>
  <si>
    <t>212</t>
  </si>
  <si>
    <t>00053798-00053848</t>
  </si>
  <si>
    <t>213</t>
  </si>
  <si>
    <t>00053849</t>
  </si>
  <si>
    <t>214</t>
  </si>
  <si>
    <t>00053850-00053859</t>
  </si>
  <si>
    <t>215</t>
  </si>
  <si>
    <t>00053860-00053865</t>
  </si>
  <si>
    <t>216</t>
  </si>
  <si>
    <t>00035533-00035571</t>
  </si>
  <si>
    <t>217</t>
  </si>
  <si>
    <t>00035572</t>
  </si>
  <si>
    <t>YENNI AVILAN</t>
  </si>
  <si>
    <t xml:space="preserve">V6872213 </t>
  </si>
  <si>
    <t>218</t>
  </si>
  <si>
    <t>00035573-00035581</t>
  </si>
  <si>
    <t>219</t>
  </si>
  <si>
    <t>00035582-00035608</t>
  </si>
  <si>
    <t>220</t>
  </si>
  <si>
    <t>00035609-00035668</t>
  </si>
  <si>
    <t>221</t>
  </si>
  <si>
    <t>00035669</t>
  </si>
  <si>
    <t>VICTOR DAVILA</t>
  </si>
  <si>
    <t xml:space="preserve">V16924333 </t>
  </si>
  <si>
    <t>222</t>
  </si>
  <si>
    <t>00035670-00035674</t>
  </si>
  <si>
    <t>223</t>
  </si>
  <si>
    <t>00035675-00035681</t>
  </si>
  <si>
    <t>224</t>
  </si>
  <si>
    <t>00035682-00035711</t>
  </si>
  <si>
    <t>225</t>
  </si>
  <si>
    <t>00035712-00035764</t>
  </si>
  <si>
    <t>226</t>
  </si>
  <si>
    <t>00035765-00035780</t>
  </si>
  <si>
    <t>227</t>
  </si>
  <si>
    <t>00035781-00035820</t>
  </si>
  <si>
    <t>228</t>
  </si>
  <si>
    <t>00035821</t>
  </si>
  <si>
    <t>OSCAR MARTINEZ</t>
  </si>
  <si>
    <t>V23637972</t>
  </si>
  <si>
    <t>229</t>
  </si>
  <si>
    <t>25-11-2020</t>
  </si>
  <si>
    <t>00091727-00091743</t>
  </si>
  <si>
    <t>230</t>
  </si>
  <si>
    <t>00091744-00091830</t>
  </si>
  <si>
    <t>231</t>
  </si>
  <si>
    <t>00091831-00091911</t>
  </si>
  <si>
    <t>232</t>
  </si>
  <si>
    <t>00095797-00095995</t>
  </si>
  <si>
    <t>233</t>
  </si>
  <si>
    <t>00053866-00053901</t>
  </si>
  <si>
    <t>234</t>
  </si>
  <si>
    <t>00053902-00053936</t>
  </si>
  <si>
    <t>235</t>
  </si>
  <si>
    <t>00053937-00053946</t>
  </si>
  <si>
    <t>236</t>
  </si>
  <si>
    <t>00053947-00054021</t>
  </si>
  <si>
    <t>237</t>
  </si>
  <si>
    <t>00035822-00035837</t>
  </si>
  <si>
    <t>238</t>
  </si>
  <si>
    <t>00035838</t>
  </si>
  <si>
    <t>ARSENYS CARRILLO</t>
  </si>
  <si>
    <t xml:space="preserve">V15518361 </t>
  </si>
  <si>
    <t>239</t>
  </si>
  <si>
    <t>00035839-00035885</t>
  </si>
  <si>
    <t>240</t>
  </si>
  <si>
    <t>00035886-00035979</t>
  </si>
  <si>
    <t>241</t>
  </si>
  <si>
    <t>00035980-00036003</t>
  </si>
  <si>
    <t>242</t>
  </si>
  <si>
    <t>00036004</t>
  </si>
  <si>
    <t>IBRAIN CORREA</t>
  </si>
  <si>
    <t>V28463899</t>
  </si>
  <si>
    <t>243</t>
  </si>
  <si>
    <t>00035885</t>
  </si>
  <si>
    <t>ANA CECILIA PIÑANGO</t>
  </si>
  <si>
    <t xml:space="preserve">V5454343 </t>
  </si>
  <si>
    <t>244</t>
  </si>
  <si>
    <t>26-11-2020</t>
  </si>
  <si>
    <t>00091912-00092000</t>
  </si>
  <si>
    <t>245</t>
  </si>
  <si>
    <t>00092001-00092009</t>
  </si>
  <si>
    <t>246</t>
  </si>
  <si>
    <t>00092010-00092018</t>
  </si>
  <si>
    <t>247</t>
  </si>
  <si>
    <t>00092019-00092070</t>
  </si>
  <si>
    <t>248</t>
  </si>
  <si>
    <t>00095996-00096215</t>
  </si>
  <si>
    <t>249</t>
  </si>
  <si>
    <t>00054022-00054088</t>
  </si>
  <si>
    <t>250</t>
  </si>
  <si>
    <t>00054089-00054135</t>
  </si>
  <si>
    <t>251</t>
  </si>
  <si>
    <t>00054136</t>
  </si>
  <si>
    <t>252</t>
  </si>
  <si>
    <t>00054137-00054149</t>
  </si>
  <si>
    <t>253</t>
  </si>
  <si>
    <t>00054150-00054154</t>
  </si>
  <si>
    <t>254</t>
  </si>
  <si>
    <t>00036005-00036010</t>
  </si>
  <si>
    <t>255</t>
  </si>
  <si>
    <t>00036011-00036015</t>
  </si>
  <si>
    <t>256</t>
  </si>
  <si>
    <t>00036016-00036023</t>
  </si>
  <si>
    <t>257</t>
  </si>
  <si>
    <t>00036024-00036046</t>
  </si>
  <si>
    <t>258</t>
  </si>
  <si>
    <t>00036047-00036077</t>
  </si>
  <si>
    <t>259</t>
  </si>
  <si>
    <t>00036078</t>
  </si>
  <si>
    <t>INVERSIONE MILAK</t>
  </si>
  <si>
    <t xml:space="preserve">J-500006241 </t>
  </si>
  <si>
    <t>260</t>
  </si>
  <si>
    <t>00036079-00036082</t>
  </si>
  <si>
    <t>261</t>
  </si>
  <si>
    <t>00036083-00036120</t>
  </si>
  <si>
    <t>262</t>
  </si>
  <si>
    <t>00036121-00036133</t>
  </si>
  <si>
    <t>263</t>
  </si>
  <si>
    <t>00036134-00036136</t>
  </si>
  <si>
    <t>264</t>
  </si>
  <si>
    <t>27-11-2020</t>
  </si>
  <si>
    <t>00092071-00092092</t>
  </si>
  <si>
    <t>265</t>
  </si>
  <si>
    <t>00092093-00092182</t>
  </si>
  <si>
    <t>266</t>
  </si>
  <si>
    <t>00092183-00092217</t>
  </si>
  <si>
    <t>267</t>
  </si>
  <si>
    <t>00092218-00092221</t>
  </si>
  <si>
    <t>268</t>
  </si>
  <si>
    <t>00092222-00092228</t>
  </si>
  <si>
    <t>269</t>
  </si>
  <si>
    <t>00092229-00092239</t>
  </si>
  <si>
    <t>270</t>
  </si>
  <si>
    <t>00092240-00092249</t>
  </si>
  <si>
    <t>271</t>
  </si>
  <si>
    <t>00096216-00096401</t>
  </si>
  <si>
    <t>272</t>
  </si>
  <si>
    <t>00054155-00054158</t>
  </si>
  <si>
    <t>273</t>
  </si>
  <si>
    <t>00054159-00054204</t>
  </si>
  <si>
    <t>274</t>
  </si>
  <si>
    <t>00054205</t>
  </si>
  <si>
    <t>INVERSIONES LUGUICARLE, C.A.</t>
  </si>
  <si>
    <t xml:space="preserve">J-413168057 </t>
  </si>
  <si>
    <t>275</t>
  </si>
  <si>
    <t>00054206-00054215</t>
  </si>
  <si>
    <t>276</t>
  </si>
  <si>
    <t>00054216-00054239</t>
  </si>
  <si>
    <t>277</t>
  </si>
  <si>
    <t>00054240-00054267</t>
  </si>
  <si>
    <t>278</t>
  </si>
  <si>
    <t>00054268-00054283</t>
  </si>
  <si>
    <t>279</t>
  </si>
  <si>
    <t>00054284-00054325</t>
  </si>
  <si>
    <t>280</t>
  </si>
  <si>
    <t>00054326-00054342</t>
  </si>
  <si>
    <t>281</t>
  </si>
  <si>
    <t>00036137-00036154</t>
  </si>
  <si>
    <t>282</t>
  </si>
  <si>
    <t>00036155-00036156</t>
  </si>
  <si>
    <t>283</t>
  </si>
  <si>
    <t>00036157-00036159</t>
  </si>
  <si>
    <t>284</t>
  </si>
  <si>
    <t>00036160-00036164</t>
  </si>
  <si>
    <t>285</t>
  </si>
  <si>
    <t>00036165</t>
  </si>
  <si>
    <t>JOSE ORTEGA</t>
  </si>
  <si>
    <t xml:space="preserve">V148851443 </t>
  </si>
  <si>
    <t>286</t>
  </si>
  <si>
    <t>00036166-00036171</t>
  </si>
  <si>
    <t>287</t>
  </si>
  <si>
    <t>28-11-2020</t>
  </si>
  <si>
    <t>00092250-00092280</t>
  </si>
  <si>
    <t>288</t>
  </si>
  <si>
    <t>00092281-00092357</t>
  </si>
  <si>
    <t>289</t>
  </si>
  <si>
    <t>00092358-00092372</t>
  </si>
  <si>
    <t>290</t>
  </si>
  <si>
    <t>00092373-00092417</t>
  </si>
  <si>
    <t>291</t>
  </si>
  <si>
    <t>00092418</t>
  </si>
  <si>
    <t>JOSE OCHOA</t>
  </si>
  <si>
    <t xml:space="preserve">V6456578 </t>
  </si>
  <si>
    <t>292</t>
  </si>
  <si>
    <t>00092419-00092420</t>
  </si>
  <si>
    <t>293</t>
  </si>
  <si>
    <t>00092421-00092427</t>
  </si>
  <si>
    <t>294</t>
  </si>
  <si>
    <t>00092428-00092436</t>
  </si>
  <si>
    <t>295</t>
  </si>
  <si>
    <t>00092437-00092440</t>
  </si>
  <si>
    <t>296</t>
  </si>
  <si>
    <t>00096402-00096597</t>
  </si>
  <si>
    <t>297</t>
  </si>
  <si>
    <t>00054343-00054389</t>
  </si>
  <si>
    <t>298</t>
  </si>
  <si>
    <t>00054390-00054406</t>
  </si>
  <si>
    <t>299</t>
  </si>
  <si>
    <t>00054407-00054425</t>
  </si>
  <si>
    <t>300</t>
  </si>
  <si>
    <t>00054426-00054433</t>
  </si>
  <si>
    <t>301</t>
  </si>
  <si>
    <t>00054434-00054454</t>
  </si>
  <si>
    <t>302</t>
  </si>
  <si>
    <t>00054455-00054470</t>
  </si>
  <si>
    <t>303</t>
  </si>
  <si>
    <t>00054471-00054482</t>
  </si>
  <si>
    <t>304</t>
  </si>
  <si>
    <t>00054483-00054497</t>
  </si>
  <si>
    <t>305</t>
  </si>
  <si>
    <t>00054498-00054504</t>
  </si>
  <si>
    <t>306</t>
  </si>
  <si>
    <t>00054505-00054511</t>
  </si>
  <si>
    <t>307</t>
  </si>
  <si>
    <t>00054512-00054523</t>
  </si>
  <si>
    <t>308</t>
  </si>
  <si>
    <t>00036172-00036221</t>
  </si>
  <si>
    <t>309</t>
  </si>
  <si>
    <t>00036222-00036247</t>
  </si>
  <si>
    <t>310</t>
  </si>
  <si>
    <t>00036248-00036279</t>
  </si>
  <si>
    <t>311</t>
  </si>
  <si>
    <t>00036280-00036283</t>
  </si>
  <si>
    <t>312</t>
  </si>
  <si>
    <t>00036284-00036288</t>
  </si>
  <si>
    <t>313</t>
  </si>
  <si>
    <t>00036289-00036308</t>
  </si>
  <si>
    <t>314</t>
  </si>
  <si>
    <t>00036309-00036311</t>
  </si>
  <si>
    <t>315</t>
  </si>
  <si>
    <t>00036312-00036316</t>
  </si>
  <si>
    <t>316</t>
  </si>
  <si>
    <t>00036317-00036320</t>
  </si>
  <si>
    <t>317</t>
  </si>
  <si>
    <t>00036321-00036336</t>
  </si>
  <si>
    <t>318</t>
  </si>
  <si>
    <t>00036337-00036338</t>
  </si>
  <si>
    <t>319</t>
  </si>
  <si>
    <t>00036339-00036341</t>
  </si>
  <si>
    <t>320</t>
  </si>
  <si>
    <t>00036342-00036352</t>
  </si>
  <si>
    <t>321</t>
  </si>
  <si>
    <t>00036353-00036378</t>
  </si>
  <si>
    <t>322</t>
  </si>
  <si>
    <t>00036379-00036386</t>
  </si>
  <si>
    <t>323</t>
  </si>
  <si>
    <t>00036387</t>
  </si>
  <si>
    <t>CARLOS RADA</t>
  </si>
  <si>
    <t xml:space="preserve">V4843118 </t>
  </si>
  <si>
    <t>324</t>
  </si>
  <si>
    <t>29-11-2020</t>
  </si>
  <si>
    <t>00092441-00092477</t>
  </si>
  <si>
    <t>325</t>
  </si>
  <si>
    <t>00092478-00092561</t>
  </si>
  <si>
    <t>326</t>
  </si>
  <si>
    <t>00092562-00092572</t>
  </si>
  <si>
    <t>327</t>
  </si>
  <si>
    <t>00092573-00092595</t>
  </si>
  <si>
    <t>328</t>
  </si>
  <si>
    <t>00092596-00092616</t>
  </si>
  <si>
    <t>329</t>
  </si>
  <si>
    <t>00092617-00092628</t>
  </si>
  <si>
    <t>330</t>
  </si>
  <si>
    <t>00096598-00096617</t>
  </si>
  <si>
    <t>331</t>
  </si>
  <si>
    <t>0509</t>
  </si>
  <si>
    <t>00096618</t>
  </si>
  <si>
    <t>INV. YASFRAN</t>
  </si>
  <si>
    <t xml:space="preserve">J407555715 </t>
  </si>
  <si>
    <t>332</t>
  </si>
  <si>
    <t>00096619-00096677</t>
  </si>
  <si>
    <t>333</t>
  </si>
  <si>
    <t>00096678</t>
  </si>
  <si>
    <t>INV. DIOS</t>
  </si>
  <si>
    <t xml:space="preserve">J410108843 </t>
  </si>
  <si>
    <t>334</t>
  </si>
  <si>
    <t>00096679-00096762</t>
  </si>
  <si>
    <t>335</t>
  </si>
  <si>
    <t>00054524-00054538</t>
  </si>
  <si>
    <t>336</t>
  </si>
  <si>
    <t>00054539</t>
  </si>
  <si>
    <t>337</t>
  </si>
  <si>
    <t>00054540-00054544</t>
  </si>
  <si>
    <t>338</t>
  </si>
  <si>
    <t>00054545-00054556</t>
  </si>
  <si>
    <t>339</t>
  </si>
  <si>
    <t>00054557-00054577</t>
  </si>
  <si>
    <t>340</t>
  </si>
  <si>
    <t>00054578</t>
  </si>
  <si>
    <t>INVERSIONES YAFRAN</t>
  </si>
  <si>
    <t xml:space="preserve">J-407555715 </t>
  </si>
  <si>
    <t>341</t>
  </si>
  <si>
    <t>00054579-00054627</t>
  </si>
  <si>
    <t>342</t>
  </si>
  <si>
    <t>00054628-00054649</t>
  </si>
  <si>
    <t>343</t>
  </si>
  <si>
    <t>00054650</t>
  </si>
  <si>
    <t xml:space="preserve">J-298336714 </t>
  </si>
  <si>
    <t>344</t>
  </si>
  <si>
    <t>00054651-00054659</t>
  </si>
  <si>
    <t>345</t>
  </si>
  <si>
    <t>00054660-00054671</t>
  </si>
  <si>
    <t>346</t>
  </si>
  <si>
    <t>00054672-00054682</t>
  </si>
  <si>
    <t>347</t>
  </si>
  <si>
    <t>00054683-00054710</t>
  </si>
  <si>
    <t>348</t>
  </si>
  <si>
    <t>00054711-00054718</t>
  </si>
  <si>
    <t>349</t>
  </si>
  <si>
    <t>00054719-00054723</t>
  </si>
  <si>
    <t>350</t>
  </si>
  <si>
    <t>00054724</t>
  </si>
  <si>
    <t>FUNERARIA LOS ALTOS C.A</t>
  </si>
  <si>
    <t xml:space="preserve">J-40046165-5 </t>
  </si>
  <si>
    <t>351</t>
  </si>
  <si>
    <t>00054725-00054731</t>
  </si>
  <si>
    <t>352</t>
  </si>
  <si>
    <t>00054732</t>
  </si>
  <si>
    <t>SAID YEGELL</t>
  </si>
  <si>
    <t xml:space="preserve">V17837632 </t>
  </si>
  <si>
    <t>353</t>
  </si>
  <si>
    <t>00054656</t>
  </si>
  <si>
    <t>PEÑA LUIS</t>
  </si>
  <si>
    <t xml:space="preserve">V3123127 </t>
  </si>
  <si>
    <t>354</t>
  </si>
  <si>
    <t>30-11-2020</t>
  </si>
  <si>
    <t>00092629-00092656</t>
  </si>
  <si>
    <t>355</t>
  </si>
  <si>
    <t>00092657-00092709</t>
  </si>
  <si>
    <t>356</t>
  </si>
  <si>
    <t>00092710-00092754</t>
  </si>
  <si>
    <t>357</t>
  </si>
  <si>
    <t>00092755</t>
  </si>
  <si>
    <t>SEMINARIO TEOLOGICO BAUTISTA DE V.</t>
  </si>
  <si>
    <t xml:space="preserve">J40083779-0 </t>
  </si>
  <si>
    <t>358</t>
  </si>
  <si>
    <t>00092756</t>
  </si>
  <si>
    <t>DINA NUÑEZ</t>
  </si>
  <si>
    <t xml:space="preserve">V4464186 </t>
  </si>
  <si>
    <t>359</t>
  </si>
  <si>
    <t>360</t>
  </si>
  <si>
    <t>361</t>
  </si>
  <si>
    <t>00054733-00054786</t>
  </si>
  <si>
    <t>362</t>
  </si>
  <si>
    <t>00054787-00054799</t>
  </si>
  <si>
    <t>363</t>
  </si>
  <si>
    <t>00054800-00054809</t>
  </si>
  <si>
    <t>364</t>
  </si>
  <si>
    <t>00054810</t>
  </si>
  <si>
    <t>WILSON RODRIGUEZ</t>
  </si>
  <si>
    <t>V312716215</t>
  </si>
  <si>
    <t>365</t>
  </si>
  <si>
    <t>00054811-00054817</t>
  </si>
  <si>
    <t>366</t>
  </si>
  <si>
    <t>00054818</t>
  </si>
  <si>
    <t>MARVELL</t>
  </si>
  <si>
    <t>V402016409</t>
  </si>
  <si>
    <t>367</t>
  </si>
  <si>
    <t>00054819-00054841</t>
  </si>
  <si>
    <t>368</t>
  </si>
  <si>
    <t>00054842-00054869</t>
  </si>
  <si>
    <t>369</t>
  </si>
  <si>
    <t>370</t>
  </si>
  <si>
    <t>00036388-00036415</t>
  </si>
  <si>
    <t>371</t>
  </si>
  <si>
    <t>00036416-00036462</t>
  </si>
  <si>
    <t>372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</si>
  <si>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</si>
  <si>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</si>
  <si>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</si>
  <si>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</si>
  <si>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</si>
  <si>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</si>
  <si>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</si>
  <si>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</si>
  <si>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</si>
  <si>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16-11-20 HASTA 30-11-20</t>
  </si>
  <si>
    <t>Z1F0008949</t>
  </si>
  <si>
    <t>0511</t>
  </si>
  <si>
    <t>0512</t>
  </si>
  <si>
    <t>0513</t>
  </si>
  <si>
    <t>0514</t>
  </si>
  <si>
    <t>0515</t>
  </si>
  <si>
    <t>00090923-00090977</t>
  </si>
  <si>
    <t>0516</t>
  </si>
  <si>
    <t>0517</t>
  </si>
  <si>
    <t>0518</t>
  </si>
  <si>
    <t>0520</t>
  </si>
  <si>
    <t>0521</t>
  </si>
  <si>
    <t>0522</t>
  </si>
  <si>
    <t>0523</t>
  </si>
  <si>
    <t>0524</t>
  </si>
  <si>
    <t>0525</t>
  </si>
  <si>
    <t>0496</t>
  </si>
  <si>
    <t>0498</t>
  </si>
  <si>
    <t>0499</t>
  </si>
  <si>
    <t>0501</t>
  </si>
  <si>
    <t>0503</t>
  </si>
  <si>
    <t>0505</t>
  </si>
  <si>
    <t>0506</t>
  </si>
  <si>
    <t>0507</t>
  </si>
  <si>
    <t>0508</t>
  </si>
  <si>
    <t>Z1F0008934</t>
  </si>
  <si>
    <t>0480</t>
  </si>
  <si>
    <t>0481</t>
  </si>
  <si>
    <t>0482</t>
  </si>
  <si>
    <t>0483</t>
  </si>
  <si>
    <t>0484</t>
  </si>
  <si>
    <t>00053082</t>
  </si>
  <si>
    <t>CAJA SIN ACTIVIDAD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</si>
  <si>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</si>
  <si>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</si>
  <si>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</si>
  <si>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</si>
  <si>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</si>
  <si>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</si>
  <si>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</si>
  <si>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</si>
  <si>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</si>
  <si>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</si>
  <si>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Z1F0013517</t>
  </si>
  <si>
    <t>0267</t>
  </si>
  <si>
    <t>00034147</t>
  </si>
  <si>
    <t>0268</t>
  </si>
  <si>
    <t>0270</t>
  </si>
  <si>
    <t>0271</t>
  </si>
  <si>
    <t>0273</t>
  </si>
  <si>
    <t>0474</t>
  </si>
  <si>
    <t>0475</t>
  </si>
  <si>
    <t>0276</t>
  </si>
  <si>
    <t>0277</t>
  </si>
  <si>
    <t>0278</t>
  </si>
  <si>
    <t>0279</t>
  </si>
  <si>
    <t>0280</t>
  </si>
  <si>
    <t>0281</t>
  </si>
  <si>
    <t>0282</t>
  </si>
  <si>
    <t>0285</t>
  </si>
  <si>
    <t>00036463-00036550</t>
  </si>
  <si>
    <t>0495</t>
  </si>
  <si>
    <t>00054870-00054962</t>
  </si>
  <si>
    <t>0510</t>
  </si>
  <si>
    <t>00096763-00097043</t>
  </si>
  <si>
    <t>0526</t>
  </si>
  <si>
    <t>00092757-00092899</t>
  </si>
  <si>
    <t>373</t>
  </si>
  <si>
    <t>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</si>
</sst>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97"/>
  <sheetViews>
    <sheetView tabSelected="1" topLeftCell="AC1" workbookViewId="0">
      <pane ySplit="7" topLeftCell="A378" activePane="bottomLeft" state="frozen"/>
      <selection pane="bottomLeft" activeCell="AJ4" sqref="AJ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6.28515625" style="2" bestFit="1" customWidth="1"/>
    <col min="16" max="16" width="12.5703125" style="2" bestFit="1" customWidth="1"/>
    <col min="17" max="17" width="17" style="6" bestFit="1" customWidth="1"/>
    <col min="18" max="18" width="8" style="6" customWidth="1"/>
    <col min="19" max="19" width="17" style="6" bestFit="1" customWidth="1"/>
    <col min="20" max="20" width="15.28515625" style="6" customWidth="1"/>
    <col min="21" max="21" width="13.42578125" style="2" customWidth="1"/>
    <col min="22" max="22" width="15.140625" style="6" customWidth="1"/>
    <col min="23" max="23" width="15.85546875" style="6" bestFit="1" customWidth="1"/>
    <col min="24" max="24" width="13.85546875" style="2" customWidth="1"/>
    <col min="25" max="25" width="15.28515625" style="6" customWidth="1"/>
    <col min="26" max="26" width="15.42578125" style="6" customWidth="1"/>
    <col min="27" max="27" width="13.42578125" style="2" customWidth="1"/>
    <col min="28" max="28" width="13.140625" style="6" customWidth="1"/>
    <col min="29" max="29" width="16.5703125" style="6" customWidth="1"/>
    <col min="30" max="30" width="14.28515625" style="2" customWidth="1"/>
    <col min="31" max="31" width="15.7109375" style="6" customWidth="1"/>
    <col min="32" max="32" width="10.7109375" style="6" customWidth="1"/>
    <col min="33" max="33" width="17.42578125" style="2" bestFit="1" customWidth="1"/>
  </cols>
  <sheetData>
    <row r="2" spans="1:33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7" t="s">
        <v>925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1" customFormat="1" ht="96.7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21</v>
      </c>
      <c r="T7" s="20" t="s">
        <v>22</v>
      </c>
      <c r="U7" s="18" t="s">
        <v>23</v>
      </c>
      <c r="V7" s="20" t="s">
        <v>24</v>
      </c>
      <c r="W7" s="20" t="s">
        <v>25</v>
      </c>
      <c r="X7" s="18" t="s">
        <v>26</v>
      </c>
      <c r="Y7" s="20" t="s">
        <v>27</v>
      </c>
      <c r="Z7" s="20" t="s">
        <v>28</v>
      </c>
      <c r="AA7" s="18" t="s">
        <v>29</v>
      </c>
      <c r="AB7" s="20" t="s">
        <v>30</v>
      </c>
      <c r="AC7" s="20" t="s">
        <v>31</v>
      </c>
      <c r="AD7" s="18" t="s">
        <v>32</v>
      </c>
      <c r="AE7" s="20" t="s">
        <v>33</v>
      </c>
      <c r="AF7" s="20" t="s">
        <v>34</v>
      </c>
      <c r="AG7" s="18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926</v>
      </c>
      <c r="F8" s="11" t="s">
        <v>927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55873842.200000003</v>
      </c>
      <c r="R8" s="13">
        <v>0</v>
      </c>
      <c r="S8" s="13">
        <v>48605752</v>
      </c>
      <c r="T8" s="13">
        <v>0</v>
      </c>
      <c r="U8" s="11" t="s">
        <v>44</v>
      </c>
      <c r="V8" s="13">
        <v>0</v>
      </c>
      <c r="W8" s="13">
        <v>6265595</v>
      </c>
      <c r="X8" s="11" t="s">
        <v>44</v>
      </c>
      <c r="Y8" s="13">
        <v>1002495.2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926</v>
      </c>
      <c r="F9" s="11" t="s">
        <v>927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19311024.764399998</v>
      </c>
      <c r="R9" s="13">
        <v>0</v>
      </c>
      <c r="S9" s="13">
        <v>15563314.349999998</v>
      </c>
      <c r="T9" s="13">
        <v>0</v>
      </c>
      <c r="U9" s="11" t="s">
        <v>44</v>
      </c>
      <c r="V9" s="13">
        <v>0</v>
      </c>
      <c r="W9" s="13">
        <v>3230784.84</v>
      </c>
      <c r="X9" s="11" t="s">
        <v>44</v>
      </c>
      <c r="Y9" s="13">
        <v>516925.57440000004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47</v>
      </c>
      <c r="B10" s="12" t="s">
        <v>37</v>
      </c>
      <c r="C10" s="11" t="s">
        <v>38</v>
      </c>
      <c r="D10" s="11" t="s">
        <v>39</v>
      </c>
      <c r="E10" s="11" t="s">
        <v>926</v>
      </c>
      <c r="F10" s="11" t="s">
        <v>927</v>
      </c>
      <c r="G10" s="11" t="s">
        <v>40</v>
      </c>
      <c r="H10" s="11" t="s">
        <v>48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49</v>
      </c>
      <c r="P10" s="11" t="s">
        <v>50</v>
      </c>
      <c r="Q10" s="13">
        <f>SUM(S10:AG10)</f>
        <v>400000</v>
      </c>
      <c r="R10" s="13">
        <v>0</v>
      </c>
      <c r="S10" s="13">
        <v>400000</v>
      </c>
      <c r="T10" s="13">
        <v>0</v>
      </c>
      <c r="U10" s="11" t="s">
        <v>44</v>
      </c>
      <c r="V10" s="13">
        <v>0</v>
      </c>
      <c r="W10" s="13">
        <v>0</v>
      </c>
      <c r="X10" s="11" t="s">
        <v>44</v>
      </c>
      <c r="Y10" s="13">
        <v>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51</v>
      </c>
      <c r="B11" s="12" t="s">
        <v>37</v>
      </c>
      <c r="C11" s="11" t="s">
        <v>38</v>
      </c>
      <c r="D11" s="11" t="s">
        <v>39</v>
      </c>
      <c r="E11" s="11" t="s">
        <v>926</v>
      </c>
      <c r="F11" s="11" t="s">
        <v>927</v>
      </c>
      <c r="G11" s="11" t="s">
        <v>40</v>
      </c>
      <c r="H11" s="11" t="s">
        <v>52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7539487</v>
      </c>
      <c r="R11" s="13">
        <v>0</v>
      </c>
      <c r="S11" s="13">
        <v>4314223</v>
      </c>
      <c r="T11" s="13">
        <v>0</v>
      </c>
      <c r="U11" s="11" t="s">
        <v>44</v>
      </c>
      <c r="V11" s="13">
        <v>0</v>
      </c>
      <c r="W11" s="13">
        <v>2780400</v>
      </c>
      <c r="X11" s="11" t="s">
        <v>53</v>
      </c>
      <c r="Y11" s="13">
        <v>444864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54</v>
      </c>
      <c r="B12" s="12" t="s">
        <v>37</v>
      </c>
      <c r="C12" s="11" t="s">
        <v>38</v>
      </c>
      <c r="D12" s="11" t="s">
        <v>39</v>
      </c>
      <c r="E12" s="11" t="s">
        <v>926</v>
      </c>
      <c r="F12" s="11" t="s">
        <v>927</v>
      </c>
      <c r="G12" s="11" t="s">
        <v>40</v>
      </c>
      <c r="H12" s="11" t="s">
        <v>55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19225520.4144</v>
      </c>
      <c r="R12" s="13">
        <v>0</v>
      </c>
      <c r="S12" s="13">
        <v>15440864</v>
      </c>
      <c r="T12" s="13">
        <v>0</v>
      </c>
      <c r="U12" s="11" t="s">
        <v>44</v>
      </c>
      <c r="V12" s="13">
        <v>0</v>
      </c>
      <c r="W12" s="13">
        <v>3262634.84</v>
      </c>
      <c r="X12" s="11" t="s">
        <v>44</v>
      </c>
      <c r="Y12" s="13">
        <v>522021.57440000004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56</v>
      </c>
      <c r="B13" s="12" t="s">
        <v>37</v>
      </c>
      <c r="C13" s="11" t="s">
        <v>38</v>
      </c>
      <c r="D13" s="11" t="s">
        <v>39</v>
      </c>
      <c r="E13" s="11" t="s">
        <v>926</v>
      </c>
      <c r="F13" s="11" t="s">
        <v>927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9859076</v>
      </c>
      <c r="R13" s="13">
        <v>0</v>
      </c>
      <c r="S13" s="13">
        <v>6886460</v>
      </c>
      <c r="T13" s="13">
        <v>0</v>
      </c>
      <c r="U13" s="11" t="s">
        <v>44</v>
      </c>
      <c r="V13" s="13">
        <v>0</v>
      </c>
      <c r="W13" s="13">
        <v>2562600</v>
      </c>
      <c r="X13" s="11" t="s">
        <v>44</v>
      </c>
      <c r="Y13" s="13">
        <v>410016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39</v>
      </c>
      <c r="E14" s="11" t="s">
        <v>926</v>
      </c>
      <c r="F14" s="11" t="s">
        <v>927</v>
      </c>
      <c r="G14" s="11" t="s">
        <v>40</v>
      </c>
      <c r="H14" s="11" t="s">
        <v>59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108436429.68399999</v>
      </c>
      <c r="R14" s="13">
        <v>0</v>
      </c>
      <c r="S14" s="13">
        <v>73818804.999999985</v>
      </c>
      <c r="T14" s="13">
        <v>0</v>
      </c>
      <c r="U14" s="11" t="s">
        <v>44</v>
      </c>
      <c r="V14" s="13">
        <v>0</v>
      </c>
      <c r="W14" s="13">
        <v>29842779.900000002</v>
      </c>
      <c r="X14" s="11" t="s">
        <v>53</v>
      </c>
      <c r="Y14" s="13">
        <v>4774844.7839999981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x14ac:dyDescent="0.25">
      <c r="A15" s="11" t="s">
        <v>60</v>
      </c>
      <c r="B15" s="9" t="s">
        <v>37</v>
      </c>
      <c r="C15" s="8" t="s">
        <v>38</v>
      </c>
      <c r="D15" s="8" t="s">
        <v>61</v>
      </c>
      <c r="E15" s="8" t="s">
        <v>62</v>
      </c>
      <c r="F15" s="8" t="s">
        <v>942</v>
      </c>
      <c r="G15" s="8" t="s">
        <v>40</v>
      </c>
      <c r="H15" s="8" t="s">
        <v>63</v>
      </c>
      <c r="I15" s="10" t="s">
        <v>42</v>
      </c>
      <c r="J15" s="10" t="s">
        <v>42</v>
      </c>
      <c r="K15" s="10" t="s">
        <v>42</v>
      </c>
      <c r="L15" s="10" t="s">
        <v>42</v>
      </c>
      <c r="M15" s="10">
        <v>0</v>
      </c>
      <c r="N15" s="8" t="s">
        <v>42</v>
      </c>
      <c r="O15" s="8" t="s">
        <v>43</v>
      </c>
      <c r="P15" s="8" t="s">
        <v>42</v>
      </c>
      <c r="Q15" s="13">
        <f>SUM(S15:AG15)</f>
        <v>175888623.0334</v>
      </c>
      <c r="R15" s="10">
        <v>0</v>
      </c>
      <c r="S15" s="10">
        <v>143658079.88499999</v>
      </c>
      <c r="T15" s="10">
        <v>0</v>
      </c>
      <c r="U15" s="8" t="s">
        <v>44</v>
      </c>
      <c r="V15" s="10">
        <v>0</v>
      </c>
      <c r="W15" s="10">
        <v>27784950.990000002</v>
      </c>
      <c r="X15" s="8" t="s">
        <v>53</v>
      </c>
      <c r="Y15" s="10">
        <v>4445592.1583999991</v>
      </c>
      <c r="Z15" s="10">
        <v>0</v>
      </c>
      <c r="AA15" s="8" t="s">
        <v>44</v>
      </c>
      <c r="AB15" s="10">
        <v>0</v>
      </c>
      <c r="AC15" s="10">
        <v>0</v>
      </c>
      <c r="AD15" s="8" t="s">
        <v>44</v>
      </c>
      <c r="AE15" s="10">
        <v>0</v>
      </c>
      <c r="AF15" s="10">
        <v>0</v>
      </c>
      <c r="AG15" s="8" t="s">
        <v>42</v>
      </c>
    </row>
    <row r="16" spans="1:33" s="14" customFormat="1" x14ac:dyDescent="0.25">
      <c r="A16" s="11" t="s">
        <v>64</v>
      </c>
      <c r="B16" s="12" t="s">
        <v>37</v>
      </c>
      <c r="C16" s="11" t="s">
        <v>38</v>
      </c>
      <c r="D16" s="11" t="s">
        <v>65</v>
      </c>
      <c r="E16" s="11" t="s">
        <v>951</v>
      </c>
      <c r="F16" s="11" t="s">
        <v>952</v>
      </c>
      <c r="G16" s="11" t="s">
        <v>40</v>
      </c>
      <c r="H16" s="11" t="s">
        <v>66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43</v>
      </c>
      <c r="P16" s="11" t="s">
        <v>42</v>
      </c>
      <c r="Q16" s="13">
        <f>SUM(S16:AG16)</f>
        <v>108776845.92400001</v>
      </c>
      <c r="R16" s="13">
        <v>0</v>
      </c>
      <c r="S16" s="13">
        <v>97026292.25</v>
      </c>
      <c r="T16" s="13">
        <v>0</v>
      </c>
      <c r="U16" s="11" t="s">
        <v>44</v>
      </c>
      <c r="V16" s="13">
        <v>0</v>
      </c>
      <c r="W16" s="13">
        <v>10129787.65</v>
      </c>
      <c r="X16" s="11" t="s">
        <v>44</v>
      </c>
      <c r="Y16" s="13">
        <v>1620766.024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67</v>
      </c>
      <c r="B17" s="12" t="s">
        <v>37</v>
      </c>
      <c r="C17" s="11" t="s">
        <v>38</v>
      </c>
      <c r="D17" s="11" t="s">
        <v>65</v>
      </c>
      <c r="E17" s="11" t="s">
        <v>951</v>
      </c>
      <c r="F17" s="11" t="s">
        <v>952</v>
      </c>
      <c r="G17" s="11" t="s">
        <v>40</v>
      </c>
      <c r="H17" s="11" t="s">
        <v>68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69</v>
      </c>
      <c r="P17" s="11" t="s">
        <v>70</v>
      </c>
      <c r="Q17" s="13">
        <f>SUM(S17:AG17)</f>
        <v>7917966.6724000005</v>
      </c>
      <c r="R17" s="13">
        <v>0</v>
      </c>
      <c r="S17" s="13">
        <v>4667380</v>
      </c>
      <c r="T17" s="13">
        <v>0</v>
      </c>
      <c r="U17" s="11" t="s">
        <v>44</v>
      </c>
      <c r="V17" s="13">
        <v>0</v>
      </c>
      <c r="W17" s="13">
        <v>2802229.89</v>
      </c>
      <c r="X17" s="11" t="s">
        <v>53</v>
      </c>
      <c r="Y17" s="13">
        <v>448356.78240000003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4" customFormat="1" x14ac:dyDescent="0.25">
      <c r="A18" s="11" t="s">
        <v>71</v>
      </c>
      <c r="B18" s="12" t="s">
        <v>37</v>
      </c>
      <c r="C18" s="11" t="s">
        <v>38</v>
      </c>
      <c r="D18" s="11" t="s">
        <v>65</v>
      </c>
      <c r="E18" s="11" t="s">
        <v>951</v>
      </c>
      <c r="F18" s="11" t="s">
        <v>952</v>
      </c>
      <c r="G18" s="11" t="s">
        <v>40</v>
      </c>
      <c r="H18" s="11" t="s">
        <v>72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43</v>
      </c>
      <c r="P18" s="11" t="s">
        <v>42</v>
      </c>
      <c r="Q18" s="13">
        <f>SUM(S18:AG18)</f>
        <v>23727478.318</v>
      </c>
      <c r="R18" s="13">
        <v>0</v>
      </c>
      <c r="S18" s="13">
        <v>21105706</v>
      </c>
      <c r="T18" s="13">
        <v>0</v>
      </c>
      <c r="U18" s="11" t="s">
        <v>44</v>
      </c>
      <c r="V18" s="13">
        <v>0</v>
      </c>
      <c r="W18" s="13">
        <v>2260148.5499999998</v>
      </c>
      <c r="X18" s="11" t="s">
        <v>44</v>
      </c>
      <c r="Y18" s="13">
        <v>361623.76799999998</v>
      </c>
      <c r="Z18" s="13">
        <v>0</v>
      </c>
      <c r="AA18" s="11" t="s">
        <v>44</v>
      </c>
      <c r="AB18" s="13">
        <v>0</v>
      </c>
      <c r="AC18" s="13">
        <v>0</v>
      </c>
      <c r="AD18" s="11" t="s">
        <v>44</v>
      </c>
      <c r="AE18" s="13">
        <v>0</v>
      </c>
      <c r="AF18" s="13">
        <v>0</v>
      </c>
      <c r="AG18" s="11" t="s">
        <v>42</v>
      </c>
    </row>
    <row r="19" spans="1:33" s="14" customFormat="1" x14ac:dyDescent="0.25">
      <c r="A19" s="11" t="s">
        <v>73</v>
      </c>
      <c r="B19" s="12" t="s">
        <v>37</v>
      </c>
      <c r="C19" s="11" t="s">
        <v>38</v>
      </c>
      <c r="D19" s="11" t="s">
        <v>65</v>
      </c>
      <c r="E19" s="11" t="s">
        <v>951</v>
      </c>
      <c r="F19" s="11" t="s">
        <v>952</v>
      </c>
      <c r="G19" s="11" t="s">
        <v>40</v>
      </c>
      <c r="H19" s="11" t="s">
        <v>74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50920378.919200003</v>
      </c>
      <c r="R19" s="13">
        <v>0</v>
      </c>
      <c r="S19" s="13">
        <v>39600640</v>
      </c>
      <c r="T19" s="13">
        <v>0</v>
      </c>
      <c r="U19" s="11" t="s">
        <v>44</v>
      </c>
      <c r="V19" s="13">
        <v>0</v>
      </c>
      <c r="W19" s="13">
        <v>9758395.620000001</v>
      </c>
      <c r="X19" s="11" t="s">
        <v>44</v>
      </c>
      <c r="Y19" s="13">
        <v>1561343.2992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75</v>
      </c>
      <c r="B20" s="12" t="s">
        <v>37</v>
      </c>
      <c r="C20" s="11" t="s">
        <v>38</v>
      </c>
      <c r="D20" s="11" t="s">
        <v>65</v>
      </c>
      <c r="E20" s="11" t="s">
        <v>951</v>
      </c>
      <c r="F20" s="11" t="s">
        <v>952</v>
      </c>
      <c r="G20" s="11" t="s">
        <v>40</v>
      </c>
      <c r="H20" s="11" t="s">
        <v>76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40844768.707200006</v>
      </c>
      <c r="R20" s="13">
        <v>0</v>
      </c>
      <c r="S20" s="13">
        <v>32501709.5</v>
      </c>
      <c r="T20" s="13">
        <v>0</v>
      </c>
      <c r="U20" s="11" t="s">
        <v>44</v>
      </c>
      <c r="V20" s="13">
        <v>0</v>
      </c>
      <c r="W20" s="13">
        <v>7192292.4199999999</v>
      </c>
      <c r="X20" s="11" t="s">
        <v>53</v>
      </c>
      <c r="Y20" s="13">
        <v>1150766.7872000001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77</v>
      </c>
      <c r="B21" s="12" t="s">
        <v>37</v>
      </c>
      <c r="C21" s="11" t="s">
        <v>38</v>
      </c>
      <c r="D21" s="11" t="s">
        <v>65</v>
      </c>
      <c r="E21" s="11" t="s">
        <v>951</v>
      </c>
      <c r="F21" s="11" t="s">
        <v>952</v>
      </c>
      <c r="G21" s="11" t="s">
        <v>40</v>
      </c>
      <c r="H21" s="11" t="s">
        <v>78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5149315.9000000004</v>
      </c>
      <c r="R21" s="13">
        <v>0</v>
      </c>
      <c r="S21" s="13">
        <v>4409421.5</v>
      </c>
      <c r="T21" s="13">
        <v>0</v>
      </c>
      <c r="U21" s="11" t="s">
        <v>44</v>
      </c>
      <c r="V21" s="13">
        <v>0</v>
      </c>
      <c r="W21" s="13">
        <v>637840</v>
      </c>
      <c r="X21" s="11" t="s">
        <v>53</v>
      </c>
      <c r="Y21" s="13">
        <v>102054.39999999999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79</v>
      </c>
      <c r="B22" s="12" t="s">
        <v>37</v>
      </c>
      <c r="C22" s="11" t="s">
        <v>38</v>
      </c>
      <c r="D22" s="11" t="s">
        <v>80</v>
      </c>
      <c r="E22" s="11" t="s">
        <v>969</v>
      </c>
      <c r="F22" s="11" t="s">
        <v>970</v>
      </c>
      <c r="G22" s="11" t="s">
        <v>40</v>
      </c>
      <c r="H22" s="11" t="s">
        <v>971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958</v>
      </c>
      <c r="P22" s="11" t="s">
        <v>42</v>
      </c>
      <c r="Q22" s="13">
        <f>SUM(S22:AG22)</f>
        <v>0</v>
      </c>
      <c r="R22" s="13">
        <v>0</v>
      </c>
      <c r="S22" s="13">
        <v>0</v>
      </c>
      <c r="T22" s="13">
        <v>0</v>
      </c>
      <c r="U22" s="11" t="s">
        <v>44</v>
      </c>
      <c r="V22" s="13">
        <v>0</v>
      </c>
      <c r="W22" s="13">
        <v>0</v>
      </c>
      <c r="X22" s="11" t="s">
        <v>44</v>
      </c>
      <c r="Y22" s="13">
        <v>0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53</v>
      </c>
      <c r="B23" s="12" t="s">
        <v>37</v>
      </c>
      <c r="C23" s="11" t="s">
        <v>38</v>
      </c>
      <c r="D23" s="11" t="s">
        <v>80</v>
      </c>
      <c r="E23" s="11" t="s">
        <v>969</v>
      </c>
      <c r="F23" s="11" t="s">
        <v>972</v>
      </c>
      <c r="G23" s="11" t="s">
        <v>40</v>
      </c>
      <c r="H23" s="11" t="s">
        <v>81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81971866.407200009</v>
      </c>
      <c r="R23" s="13">
        <v>0</v>
      </c>
      <c r="S23" s="13">
        <v>79870860</v>
      </c>
      <c r="T23" s="13">
        <v>0</v>
      </c>
      <c r="U23" s="11" t="s">
        <v>44</v>
      </c>
      <c r="V23" s="13">
        <v>0</v>
      </c>
      <c r="W23" s="13">
        <v>1811212.42</v>
      </c>
      <c r="X23" s="11" t="s">
        <v>44</v>
      </c>
      <c r="Y23" s="13">
        <v>289793.98719999997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83</v>
      </c>
      <c r="B24" s="12" t="s">
        <v>37</v>
      </c>
      <c r="C24" s="11" t="s">
        <v>38</v>
      </c>
      <c r="D24" s="11" t="s">
        <v>80</v>
      </c>
      <c r="E24" s="11" t="s">
        <v>969</v>
      </c>
      <c r="F24" s="11" t="s">
        <v>972</v>
      </c>
      <c r="G24" s="11" t="s">
        <v>40</v>
      </c>
      <c r="H24" s="11" t="s">
        <v>82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47755075.732000001</v>
      </c>
      <c r="R24" s="13">
        <v>0</v>
      </c>
      <c r="S24" s="13">
        <v>44097102.5</v>
      </c>
      <c r="T24" s="13">
        <v>0</v>
      </c>
      <c r="U24" s="11" t="s">
        <v>44</v>
      </c>
      <c r="V24" s="13">
        <v>0</v>
      </c>
      <c r="W24" s="13">
        <v>3153425.2</v>
      </c>
      <c r="X24" s="11" t="s">
        <v>44</v>
      </c>
      <c r="Y24" s="13">
        <v>504548.03200000001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85</v>
      </c>
      <c r="B25" s="12" t="s">
        <v>37</v>
      </c>
      <c r="C25" s="11" t="s">
        <v>38</v>
      </c>
      <c r="D25" s="11" t="s">
        <v>80</v>
      </c>
      <c r="E25" s="11" t="s">
        <v>969</v>
      </c>
      <c r="F25" s="11" t="s">
        <v>972</v>
      </c>
      <c r="G25" s="11" t="s">
        <v>40</v>
      </c>
      <c r="H25" s="11" t="s">
        <v>84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11405710.007200001</v>
      </c>
      <c r="R25" s="13">
        <v>0</v>
      </c>
      <c r="S25" s="13">
        <v>10790710</v>
      </c>
      <c r="T25" s="13">
        <v>0</v>
      </c>
      <c r="U25" s="11" t="s">
        <v>44</v>
      </c>
      <c r="V25" s="13">
        <v>0</v>
      </c>
      <c r="W25" s="13">
        <v>530172.42000000004</v>
      </c>
      <c r="X25" s="11" t="s">
        <v>44</v>
      </c>
      <c r="Y25" s="13">
        <v>84827.587199999994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87</v>
      </c>
      <c r="B26" s="12" t="s">
        <v>37</v>
      </c>
      <c r="C26" s="11" t="s">
        <v>38</v>
      </c>
      <c r="D26" s="11" t="s">
        <v>80</v>
      </c>
      <c r="E26" s="11" t="s">
        <v>969</v>
      </c>
      <c r="F26" s="11" t="s">
        <v>972</v>
      </c>
      <c r="G26" s="11" t="s">
        <v>40</v>
      </c>
      <c r="H26" s="11" t="s">
        <v>86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37415414.100000001</v>
      </c>
      <c r="R26" s="13">
        <v>0</v>
      </c>
      <c r="S26" s="13">
        <v>31894962.5</v>
      </c>
      <c r="T26" s="13">
        <v>0</v>
      </c>
      <c r="U26" s="11" t="s">
        <v>44</v>
      </c>
      <c r="V26" s="13">
        <v>0</v>
      </c>
      <c r="W26" s="13">
        <v>4759010</v>
      </c>
      <c r="X26" s="11" t="s">
        <v>44</v>
      </c>
      <c r="Y26" s="13">
        <v>761441.6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89</v>
      </c>
      <c r="B27" s="12" t="s">
        <v>37</v>
      </c>
      <c r="C27" s="11" t="s">
        <v>38</v>
      </c>
      <c r="D27" s="11" t="s">
        <v>80</v>
      </c>
      <c r="E27" s="11" t="s">
        <v>969</v>
      </c>
      <c r="F27" s="11" t="s">
        <v>972</v>
      </c>
      <c r="G27" s="11" t="s">
        <v>40</v>
      </c>
      <c r="H27" s="11" t="s">
        <v>88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8957910</v>
      </c>
      <c r="R27" s="13">
        <v>0</v>
      </c>
      <c r="S27" s="13">
        <v>8841330</v>
      </c>
      <c r="T27" s="13">
        <v>0</v>
      </c>
      <c r="U27" s="11" t="s">
        <v>44</v>
      </c>
      <c r="V27" s="13">
        <v>0</v>
      </c>
      <c r="W27" s="13">
        <v>100500</v>
      </c>
      <c r="X27" s="11" t="s">
        <v>44</v>
      </c>
      <c r="Y27" s="13">
        <v>16080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91</v>
      </c>
      <c r="B28" s="12" t="s">
        <v>37</v>
      </c>
      <c r="C28" s="11" t="s">
        <v>38</v>
      </c>
      <c r="D28" s="11" t="s">
        <v>80</v>
      </c>
      <c r="E28" s="11" t="s">
        <v>969</v>
      </c>
      <c r="F28" s="11" t="s">
        <v>972</v>
      </c>
      <c r="G28" s="11" t="s">
        <v>40</v>
      </c>
      <c r="H28" s="11" t="s">
        <v>90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8787560</v>
      </c>
      <c r="R28" s="13">
        <v>0</v>
      </c>
      <c r="S28" s="13">
        <v>8787560</v>
      </c>
      <c r="T28" s="13">
        <v>0</v>
      </c>
      <c r="U28" s="11" t="s">
        <v>44</v>
      </c>
      <c r="V28" s="13">
        <v>0</v>
      </c>
      <c r="W28" s="13">
        <v>0</v>
      </c>
      <c r="X28" s="11" t="s">
        <v>44</v>
      </c>
      <c r="Y28" s="13">
        <v>0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93</v>
      </c>
      <c r="B29" s="12" t="s">
        <v>37</v>
      </c>
      <c r="C29" s="11" t="s">
        <v>38</v>
      </c>
      <c r="D29" s="11" t="s">
        <v>80</v>
      </c>
      <c r="E29" s="11" t="s">
        <v>969</v>
      </c>
      <c r="F29" s="11" t="s">
        <v>972</v>
      </c>
      <c r="G29" s="11" t="s">
        <v>40</v>
      </c>
      <c r="H29" s="11" t="s">
        <v>92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9049620</v>
      </c>
      <c r="R29" s="13">
        <v>0</v>
      </c>
      <c r="S29" s="13">
        <v>8350140</v>
      </c>
      <c r="T29" s="13">
        <v>0</v>
      </c>
      <c r="U29" s="11" t="s">
        <v>44</v>
      </c>
      <c r="V29" s="13">
        <v>0</v>
      </c>
      <c r="W29" s="13">
        <v>603000</v>
      </c>
      <c r="X29" s="11" t="s">
        <v>44</v>
      </c>
      <c r="Y29" s="13">
        <v>96480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95</v>
      </c>
      <c r="B30" s="12" t="s">
        <v>37</v>
      </c>
      <c r="C30" s="11" t="s">
        <v>38</v>
      </c>
      <c r="D30" s="11" t="s">
        <v>80</v>
      </c>
      <c r="E30" s="11" t="s">
        <v>969</v>
      </c>
      <c r="F30" s="11" t="s">
        <v>972</v>
      </c>
      <c r="G30" s="11" t="s">
        <v>40</v>
      </c>
      <c r="H30" s="11" t="s">
        <v>94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20224989.305199999</v>
      </c>
      <c r="R30" s="13">
        <v>0</v>
      </c>
      <c r="S30" s="13">
        <v>11680372.5</v>
      </c>
      <c r="T30" s="13">
        <v>0</v>
      </c>
      <c r="U30" s="11" t="s">
        <v>44</v>
      </c>
      <c r="V30" s="13">
        <v>0</v>
      </c>
      <c r="W30" s="13">
        <v>7366048.9699999997</v>
      </c>
      <c r="X30" s="11" t="s">
        <v>53</v>
      </c>
      <c r="Y30" s="13">
        <v>1178567.8352000001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97</v>
      </c>
      <c r="B31" s="12" t="s">
        <v>37</v>
      </c>
      <c r="C31" s="11" t="s">
        <v>38</v>
      </c>
      <c r="D31" s="11" t="s">
        <v>80</v>
      </c>
      <c r="E31" s="11" t="s">
        <v>969</v>
      </c>
      <c r="F31" s="11" t="s">
        <v>972</v>
      </c>
      <c r="G31" s="11" t="s">
        <v>40</v>
      </c>
      <c r="H31" s="11" t="s">
        <v>96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15288151.09</v>
      </c>
      <c r="R31" s="13">
        <v>0</v>
      </c>
      <c r="S31" s="13">
        <v>13540228.289999999</v>
      </c>
      <c r="T31" s="13">
        <v>0</v>
      </c>
      <c r="U31" s="11" t="s">
        <v>44</v>
      </c>
      <c r="V31" s="13">
        <v>0</v>
      </c>
      <c r="W31" s="13">
        <v>1506830</v>
      </c>
      <c r="X31" s="11" t="s">
        <v>44</v>
      </c>
      <c r="Y31" s="13">
        <v>241092.8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100</v>
      </c>
      <c r="B32" s="12" t="s">
        <v>98</v>
      </c>
      <c r="C32" s="11" t="s">
        <v>38</v>
      </c>
      <c r="D32" s="11" t="s">
        <v>39</v>
      </c>
      <c r="E32" s="11" t="s">
        <v>926</v>
      </c>
      <c r="F32" s="11" t="s">
        <v>928</v>
      </c>
      <c r="G32" s="11" t="s">
        <v>40</v>
      </c>
      <c r="H32" s="11" t="s">
        <v>99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56747576.565400004</v>
      </c>
      <c r="R32" s="13">
        <v>0</v>
      </c>
      <c r="S32" s="13">
        <v>51698120.415000007</v>
      </c>
      <c r="T32" s="13">
        <v>0</v>
      </c>
      <c r="U32" s="11" t="s">
        <v>44</v>
      </c>
      <c r="V32" s="13">
        <v>0</v>
      </c>
      <c r="W32" s="13">
        <v>4352979.4400000004</v>
      </c>
      <c r="X32" s="11" t="s">
        <v>44</v>
      </c>
      <c r="Y32" s="13">
        <v>696476.71039999998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102</v>
      </c>
      <c r="B33" s="12" t="s">
        <v>98</v>
      </c>
      <c r="C33" s="11" t="s">
        <v>38</v>
      </c>
      <c r="D33" s="11" t="s">
        <v>39</v>
      </c>
      <c r="E33" s="11" t="s">
        <v>926</v>
      </c>
      <c r="F33" s="11" t="s">
        <v>928</v>
      </c>
      <c r="G33" s="11" t="s">
        <v>40</v>
      </c>
      <c r="H33" s="11" t="s">
        <v>101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36608916.636</v>
      </c>
      <c r="R33" s="13">
        <v>0</v>
      </c>
      <c r="S33" s="13">
        <v>32630134.5</v>
      </c>
      <c r="T33" s="13">
        <v>0</v>
      </c>
      <c r="U33" s="11" t="s">
        <v>44</v>
      </c>
      <c r="V33" s="13">
        <v>0</v>
      </c>
      <c r="W33" s="13">
        <v>3429984.6</v>
      </c>
      <c r="X33" s="11" t="s">
        <v>44</v>
      </c>
      <c r="Y33" s="13">
        <v>548797.53599999996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104</v>
      </c>
      <c r="B34" s="12" t="s">
        <v>98</v>
      </c>
      <c r="C34" s="11" t="s">
        <v>38</v>
      </c>
      <c r="D34" s="11" t="s">
        <v>39</v>
      </c>
      <c r="E34" s="11" t="s">
        <v>926</v>
      </c>
      <c r="F34" s="11" t="s">
        <v>928</v>
      </c>
      <c r="G34" s="11" t="s">
        <v>40</v>
      </c>
      <c r="H34" s="11" t="s">
        <v>103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24789098.750000004</v>
      </c>
      <c r="R34" s="13">
        <v>0</v>
      </c>
      <c r="S34" s="13">
        <v>24412933.950000003</v>
      </c>
      <c r="T34" s="13">
        <v>0</v>
      </c>
      <c r="U34" s="11" t="s">
        <v>44</v>
      </c>
      <c r="V34" s="13">
        <v>0</v>
      </c>
      <c r="W34" s="13">
        <v>324280</v>
      </c>
      <c r="X34" s="11" t="s">
        <v>44</v>
      </c>
      <c r="Y34" s="13">
        <v>51884.800000000003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106</v>
      </c>
      <c r="B35" s="12" t="s">
        <v>98</v>
      </c>
      <c r="C35" s="11" t="s">
        <v>38</v>
      </c>
      <c r="D35" s="11" t="s">
        <v>39</v>
      </c>
      <c r="E35" s="11" t="s">
        <v>926</v>
      </c>
      <c r="F35" s="11" t="s">
        <v>928</v>
      </c>
      <c r="G35" s="11" t="s">
        <v>40</v>
      </c>
      <c r="H35" s="11" t="s">
        <v>105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45575122.5612</v>
      </c>
      <c r="R35" s="13">
        <v>0</v>
      </c>
      <c r="S35" s="13">
        <v>38423690</v>
      </c>
      <c r="T35" s="13">
        <v>0</v>
      </c>
      <c r="U35" s="11" t="s">
        <v>44</v>
      </c>
      <c r="V35" s="13">
        <v>0</v>
      </c>
      <c r="W35" s="13">
        <v>6165028.0700000003</v>
      </c>
      <c r="X35" s="11" t="s">
        <v>44</v>
      </c>
      <c r="Y35" s="13">
        <v>986404.49120000005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108</v>
      </c>
      <c r="B36" s="12" t="s">
        <v>98</v>
      </c>
      <c r="C36" s="11" t="s">
        <v>38</v>
      </c>
      <c r="D36" s="11" t="s">
        <v>39</v>
      </c>
      <c r="E36" s="11" t="s">
        <v>926</v>
      </c>
      <c r="F36" s="11" t="s">
        <v>928</v>
      </c>
      <c r="G36" s="11" t="s">
        <v>40</v>
      </c>
      <c r="H36" s="11" t="s">
        <v>107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13045941.0436</v>
      </c>
      <c r="R36" s="13">
        <v>0</v>
      </c>
      <c r="S36" s="13">
        <v>11893069</v>
      </c>
      <c r="T36" s="13">
        <v>0</v>
      </c>
      <c r="U36" s="11" t="s">
        <v>44</v>
      </c>
      <c r="V36" s="13">
        <v>0</v>
      </c>
      <c r="W36" s="13">
        <v>993855.21</v>
      </c>
      <c r="X36" s="11" t="s">
        <v>53</v>
      </c>
      <c r="Y36" s="13">
        <v>159016.83359999998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110</v>
      </c>
      <c r="B37" s="12" t="s">
        <v>98</v>
      </c>
      <c r="C37" s="11" t="s">
        <v>38</v>
      </c>
      <c r="D37" s="11" t="s">
        <v>39</v>
      </c>
      <c r="E37" s="11" t="s">
        <v>926</v>
      </c>
      <c r="F37" s="11" t="s">
        <v>928</v>
      </c>
      <c r="G37" s="11" t="s">
        <v>40</v>
      </c>
      <c r="H37" s="11" t="s">
        <v>109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21338221.5</v>
      </c>
      <c r="R37" s="13">
        <v>0</v>
      </c>
      <c r="S37" s="13">
        <v>20390037.5</v>
      </c>
      <c r="T37" s="13">
        <v>0</v>
      </c>
      <c r="U37" s="11" t="s">
        <v>44</v>
      </c>
      <c r="V37" s="13">
        <v>0</v>
      </c>
      <c r="W37" s="13">
        <v>817400</v>
      </c>
      <c r="X37" s="11" t="s">
        <v>44</v>
      </c>
      <c r="Y37" s="13">
        <v>130784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112</v>
      </c>
      <c r="B38" s="12" t="s">
        <v>98</v>
      </c>
      <c r="C38" s="11" t="s">
        <v>38</v>
      </c>
      <c r="D38" s="11" t="s">
        <v>39</v>
      </c>
      <c r="E38" s="11" t="s">
        <v>926</v>
      </c>
      <c r="F38" s="11" t="s">
        <v>928</v>
      </c>
      <c r="G38" s="11" t="s">
        <v>40</v>
      </c>
      <c r="H38" s="11" t="s">
        <v>111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43</v>
      </c>
      <c r="P38" s="11" t="s">
        <v>42</v>
      </c>
      <c r="Q38" s="13">
        <f>SUM(S38:AG38)</f>
        <v>18345261.699999999</v>
      </c>
      <c r="R38" s="13">
        <v>0</v>
      </c>
      <c r="S38" s="13">
        <v>16087690</v>
      </c>
      <c r="T38" s="13">
        <v>0</v>
      </c>
      <c r="U38" s="11" t="s">
        <v>44</v>
      </c>
      <c r="V38" s="13">
        <v>0</v>
      </c>
      <c r="W38" s="13">
        <v>1946182.5</v>
      </c>
      <c r="X38" s="11" t="s">
        <v>53</v>
      </c>
      <c r="Y38" s="13">
        <v>311389.2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114</v>
      </c>
      <c r="B39" s="12" t="s">
        <v>98</v>
      </c>
      <c r="C39" s="11" t="s">
        <v>38</v>
      </c>
      <c r="D39" s="11" t="s">
        <v>39</v>
      </c>
      <c r="E39" s="11" t="s">
        <v>926</v>
      </c>
      <c r="F39" s="11" t="s">
        <v>928</v>
      </c>
      <c r="G39" s="11" t="s">
        <v>40</v>
      </c>
      <c r="H39" s="11" t="s">
        <v>113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11537023.800000001</v>
      </c>
      <c r="R39" s="13">
        <v>0</v>
      </c>
      <c r="S39" s="13">
        <v>9206201</v>
      </c>
      <c r="T39" s="13">
        <v>0</v>
      </c>
      <c r="U39" s="11" t="s">
        <v>44</v>
      </c>
      <c r="V39" s="13">
        <v>0</v>
      </c>
      <c r="W39" s="13">
        <v>2009330</v>
      </c>
      <c r="X39" s="11" t="s">
        <v>44</v>
      </c>
      <c r="Y39" s="13">
        <v>321492.8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116</v>
      </c>
      <c r="B40" s="12" t="s">
        <v>98</v>
      </c>
      <c r="C40" s="11" t="s">
        <v>38</v>
      </c>
      <c r="D40" s="11" t="s">
        <v>39</v>
      </c>
      <c r="E40" s="11" t="s">
        <v>926</v>
      </c>
      <c r="F40" s="11" t="s">
        <v>928</v>
      </c>
      <c r="G40" s="11" t="s">
        <v>40</v>
      </c>
      <c r="H40" s="11" t="s">
        <v>115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15773628.9</v>
      </c>
      <c r="R40" s="13">
        <v>0</v>
      </c>
      <c r="S40" s="13">
        <v>13240374.5</v>
      </c>
      <c r="T40" s="13">
        <v>0</v>
      </c>
      <c r="U40" s="11" t="s">
        <v>44</v>
      </c>
      <c r="V40" s="13">
        <v>0</v>
      </c>
      <c r="W40" s="13">
        <v>2183840</v>
      </c>
      <c r="X40" s="11" t="s">
        <v>53</v>
      </c>
      <c r="Y40" s="13">
        <v>349414.40000000002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118</v>
      </c>
      <c r="B41" s="12" t="s">
        <v>98</v>
      </c>
      <c r="C41" s="11" t="s">
        <v>38</v>
      </c>
      <c r="D41" s="11" t="s">
        <v>61</v>
      </c>
      <c r="E41" s="11" t="s">
        <v>62</v>
      </c>
      <c r="F41" s="11" t="s">
        <v>119</v>
      </c>
      <c r="G41" s="11" t="s">
        <v>40</v>
      </c>
      <c r="H41" s="11" t="s">
        <v>117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32880564.019600004</v>
      </c>
      <c r="R41" s="13">
        <v>0</v>
      </c>
      <c r="S41" s="13">
        <v>27671220</v>
      </c>
      <c r="T41" s="13">
        <v>0</v>
      </c>
      <c r="U41" s="11" t="s">
        <v>44</v>
      </c>
      <c r="V41" s="13">
        <v>0</v>
      </c>
      <c r="W41" s="13">
        <v>4490813.8100000005</v>
      </c>
      <c r="X41" s="11" t="s">
        <v>44</v>
      </c>
      <c r="Y41" s="13">
        <v>718530.20959999994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123</v>
      </c>
      <c r="B42" s="12" t="s">
        <v>98</v>
      </c>
      <c r="C42" s="11" t="s">
        <v>38</v>
      </c>
      <c r="D42" s="11" t="s">
        <v>61</v>
      </c>
      <c r="E42" s="11" t="s">
        <v>62</v>
      </c>
      <c r="F42" s="11" t="s">
        <v>119</v>
      </c>
      <c r="G42" s="11" t="s">
        <v>40</v>
      </c>
      <c r="H42" s="11" t="s">
        <v>120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121</v>
      </c>
      <c r="P42" s="11" t="s">
        <v>122</v>
      </c>
      <c r="Q42" s="13">
        <f>SUM(S42:AG42)</f>
        <v>1300000</v>
      </c>
      <c r="R42" s="13">
        <v>0</v>
      </c>
      <c r="S42" s="13">
        <v>1300000</v>
      </c>
      <c r="T42" s="13">
        <v>0</v>
      </c>
      <c r="U42" s="11" t="s">
        <v>44</v>
      </c>
      <c r="V42" s="13">
        <v>0</v>
      </c>
      <c r="W42" s="13">
        <v>0</v>
      </c>
      <c r="X42" s="11" t="s">
        <v>44</v>
      </c>
      <c r="Y42" s="13">
        <v>0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125</v>
      </c>
      <c r="B43" s="12" t="s">
        <v>98</v>
      </c>
      <c r="C43" s="11" t="s">
        <v>38</v>
      </c>
      <c r="D43" s="11" t="s">
        <v>61</v>
      </c>
      <c r="E43" s="11" t="s">
        <v>62</v>
      </c>
      <c r="F43" s="11" t="s">
        <v>119</v>
      </c>
      <c r="G43" s="11" t="s">
        <v>40</v>
      </c>
      <c r="H43" s="11" t="s">
        <v>124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228902845.97920001</v>
      </c>
      <c r="R43" s="13">
        <v>0</v>
      </c>
      <c r="S43" s="13">
        <v>194610803.16999999</v>
      </c>
      <c r="T43" s="13">
        <v>0</v>
      </c>
      <c r="U43" s="11" t="s">
        <v>44</v>
      </c>
      <c r="V43" s="13">
        <v>0</v>
      </c>
      <c r="W43" s="13">
        <v>29562105.870000001</v>
      </c>
      <c r="X43" s="11" t="s">
        <v>53</v>
      </c>
      <c r="Y43" s="13">
        <v>4729936.9391999999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127</v>
      </c>
      <c r="B44" s="12" t="s">
        <v>98</v>
      </c>
      <c r="C44" s="11" t="s">
        <v>38</v>
      </c>
      <c r="D44" s="11" t="s">
        <v>65</v>
      </c>
      <c r="E44" s="11" t="s">
        <v>951</v>
      </c>
      <c r="F44" s="11" t="s">
        <v>953</v>
      </c>
      <c r="G44" s="11" t="s">
        <v>40</v>
      </c>
      <c r="H44" s="11" t="s">
        <v>126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29085061.843600001</v>
      </c>
      <c r="R44" s="13">
        <v>0</v>
      </c>
      <c r="S44" s="13">
        <v>26357223</v>
      </c>
      <c r="T44" s="13">
        <v>0</v>
      </c>
      <c r="U44" s="11" t="s">
        <v>44</v>
      </c>
      <c r="V44" s="13">
        <v>0</v>
      </c>
      <c r="W44" s="13">
        <v>2351585.21</v>
      </c>
      <c r="X44" s="11" t="s">
        <v>44</v>
      </c>
      <c r="Y44" s="13">
        <v>376253.6336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129</v>
      </c>
      <c r="B45" s="12" t="s">
        <v>98</v>
      </c>
      <c r="C45" s="11" t="s">
        <v>38</v>
      </c>
      <c r="D45" s="11" t="s">
        <v>65</v>
      </c>
      <c r="E45" s="11" t="s">
        <v>951</v>
      </c>
      <c r="F45" s="11" t="s">
        <v>953</v>
      </c>
      <c r="G45" s="11" t="s">
        <v>40</v>
      </c>
      <c r="H45" s="11" t="s">
        <v>128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25568849.007200003</v>
      </c>
      <c r="R45" s="13">
        <v>0</v>
      </c>
      <c r="S45" s="13">
        <v>21425361</v>
      </c>
      <c r="T45" s="13">
        <v>0</v>
      </c>
      <c r="U45" s="11" t="s">
        <v>44</v>
      </c>
      <c r="V45" s="13">
        <v>0</v>
      </c>
      <c r="W45" s="13">
        <v>3571972.42</v>
      </c>
      <c r="X45" s="11" t="s">
        <v>44</v>
      </c>
      <c r="Y45" s="13">
        <v>571515.58719999995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131</v>
      </c>
      <c r="B46" s="12" t="s">
        <v>98</v>
      </c>
      <c r="C46" s="11" t="s">
        <v>38</v>
      </c>
      <c r="D46" s="11" t="s">
        <v>65</v>
      </c>
      <c r="E46" s="11" t="s">
        <v>951</v>
      </c>
      <c r="F46" s="11" t="s">
        <v>953</v>
      </c>
      <c r="G46" s="11" t="s">
        <v>40</v>
      </c>
      <c r="H46" s="11" t="s">
        <v>130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33322870.827999998</v>
      </c>
      <c r="R46" s="13">
        <v>0</v>
      </c>
      <c r="S46" s="13">
        <v>17602677.499999996</v>
      </c>
      <c r="T46" s="13">
        <v>0</v>
      </c>
      <c r="U46" s="11" t="s">
        <v>44</v>
      </c>
      <c r="V46" s="13">
        <v>0</v>
      </c>
      <c r="W46" s="13">
        <v>13551890.800000001</v>
      </c>
      <c r="X46" s="11" t="s">
        <v>53</v>
      </c>
      <c r="Y46" s="13">
        <v>2168302.5279999999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133</v>
      </c>
      <c r="B47" s="12" t="s">
        <v>98</v>
      </c>
      <c r="C47" s="11" t="s">
        <v>38</v>
      </c>
      <c r="D47" s="11" t="s">
        <v>65</v>
      </c>
      <c r="E47" s="11" t="s">
        <v>951</v>
      </c>
      <c r="F47" s="11" t="s">
        <v>953</v>
      </c>
      <c r="G47" s="11" t="s">
        <v>40</v>
      </c>
      <c r="H47" s="11" t="s">
        <v>132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4108919</v>
      </c>
      <c r="R47" s="13">
        <v>0</v>
      </c>
      <c r="S47" s="13">
        <v>4108919</v>
      </c>
      <c r="T47" s="13">
        <v>0</v>
      </c>
      <c r="U47" s="11" t="s">
        <v>44</v>
      </c>
      <c r="V47" s="13">
        <v>0</v>
      </c>
      <c r="W47" s="13">
        <v>0</v>
      </c>
      <c r="X47" s="11" t="s">
        <v>44</v>
      </c>
      <c r="Y47" s="13">
        <v>0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135</v>
      </c>
      <c r="B48" s="12" t="s">
        <v>98</v>
      </c>
      <c r="C48" s="11" t="s">
        <v>38</v>
      </c>
      <c r="D48" s="11" t="s">
        <v>65</v>
      </c>
      <c r="E48" s="11" t="s">
        <v>951</v>
      </c>
      <c r="F48" s="11" t="s">
        <v>953</v>
      </c>
      <c r="G48" s="11" t="s">
        <v>40</v>
      </c>
      <c r="H48" s="11" t="s">
        <v>134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3707924</v>
      </c>
      <c r="R48" s="13">
        <v>0</v>
      </c>
      <c r="S48" s="13">
        <v>3459220</v>
      </c>
      <c r="T48" s="13">
        <v>0</v>
      </c>
      <c r="U48" s="11" t="s">
        <v>44</v>
      </c>
      <c r="V48" s="13">
        <v>0</v>
      </c>
      <c r="W48" s="13">
        <v>214400</v>
      </c>
      <c r="X48" s="11" t="s">
        <v>44</v>
      </c>
      <c r="Y48" s="13">
        <v>34304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137</v>
      </c>
      <c r="B49" s="12" t="s">
        <v>98</v>
      </c>
      <c r="C49" s="11" t="s">
        <v>38</v>
      </c>
      <c r="D49" s="11" t="s">
        <v>65</v>
      </c>
      <c r="E49" s="11" t="s">
        <v>951</v>
      </c>
      <c r="F49" s="11" t="s">
        <v>953</v>
      </c>
      <c r="G49" s="11" t="s">
        <v>40</v>
      </c>
      <c r="H49" s="11" t="s">
        <v>136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17674240.443600003</v>
      </c>
      <c r="R49" s="13">
        <v>0</v>
      </c>
      <c r="S49" s="13">
        <v>15727070</v>
      </c>
      <c r="T49" s="13">
        <v>0</v>
      </c>
      <c r="U49" s="11" t="s">
        <v>44</v>
      </c>
      <c r="V49" s="13">
        <v>0</v>
      </c>
      <c r="W49" s="13">
        <v>1678595.21</v>
      </c>
      <c r="X49" s="11" t="s">
        <v>53</v>
      </c>
      <c r="Y49" s="13">
        <v>268575.23359999998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139</v>
      </c>
      <c r="B50" s="12" t="s">
        <v>98</v>
      </c>
      <c r="C50" s="11" t="s">
        <v>38</v>
      </c>
      <c r="D50" s="11" t="s">
        <v>80</v>
      </c>
      <c r="E50" s="11" t="s">
        <v>969</v>
      </c>
      <c r="F50" s="11" t="s">
        <v>973</v>
      </c>
      <c r="G50" s="11" t="s">
        <v>40</v>
      </c>
      <c r="H50" s="11" t="s">
        <v>138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28756761.600000001</v>
      </c>
      <c r="R50" s="13">
        <v>0</v>
      </c>
      <c r="S50" s="13">
        <v>28074380</v>
      </c>
      <c r="T50" s="13">
        <v>0</v>
      </c>
      <c r="U50" s="11" t="s">
        <v>44</v>
      </c>
      <c r="V50" s="13">
        <v>0</v>
      </c>
      <c r="W50" s="13">
        <v>588260</v>
      </c>
      <c r="X50" s="11" t="s">
        <v>44</v>
      </c>
      <c r="Y50" s="13">
        <v>94121.600000000006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143</v>
      </c>
      <c r="B51" s="12" t="s">
        <v>98</v>
      </c>
      <c r="C51" s="11" t="s">
        <v>38</v>
      </c>
      <c r="D51" s="11" t="s">
        <v>80</v>
      </c>
      <c r="E51" s="11" t="s">
        <v>969</v>
      </c>
      <c r="F51" s="11" t="s">
        <v>973</v>
      </c>
      <c r="G51" s="11" t="s">
        <v>40</v>
      </c>
      <c r="H51" s="11" t="s">
        <v>140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141</v>
      </c>
      <c r="P51" s="11" t="s">
        <v>142</v>
      </c>
      <c r="Q51" s="13">
        <f>SUM(S51:AG51)</f>
        <v>2914500</v>
      </c>
      <c r="R51" s="13">
        <v>0</v>
      </c>
      <c r="S51" s="13">
        <v>2914500</v>
      </c>
      <c r="T51" s="13">
        <v>0</v>
      </c>
      <c r="U51" s="11" t="s">
        <v>44</v>
      </c>
      <c r="V51" s="13">
        <v>0</v>
      </c>
      <c r="W51" s="13">
        <v>0</v>
      </c>
      <c r="X51" s="11" t="s">
        <v>44</v>
      </c>
      <c r="Y51" s="13">
        <v>0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145</v>
      </c>
      <c r="B52" s="12" t="s">
        <v>98</v>
      </c>
      <c r="C52" s="11" t="s">
        <v>38</v>
      </c>
      <c r="D52" s="11" t="s">
        <v>80</v>
      </c>
      <c r="E52" s="11" t="s">
        <v>969</v>
      </c>
      <c r="F52" s="11" t="s">
        <v>973</v>
      </c>
      <c r="G52" s="11" t="s">
        <v>40</v>
      </c>
      <c r="H52" s="11" t="s">
        <v>144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73252562</v>
      </c>
      <c r="R52" s="13">
        <v>0</v>
      </c>
      <c r="S52" s="13">
        <v>72335466</v>
      </c>
      <c r="T52" s="13">
        <v>0</v>
      </c>
      <c r="U52" s="11" t="s">
        <v>44</v>
      </c>
      <c r="V52" s="13">
        <v>0</v>
      </c>
      <c r="W52" s="13">
        <v>790600</v>
      </c>
      <c r="X52" s="11" t="s">
        <v>44</v>
      </c>
      <c r="Y52" s="13">
        <v>126496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147</v>
      </c>
      <c r="B53" s="12" t="s">
        <v>98</v>
      </c>
      <c r="C53" s="11" t="s">
        <v>38</v>
      </c>
      <c r="D53" s="11" t="s">
        <v>80</v>
      </c>
      <c r="E53" s="11" t="s">
        <v>969</v>
      </c>
      <c r="F53" s="11" t="s">
        <v>973</v>
      </c>
      <c r="G53" s="11" t="s">
        <v>40</v>
      </c>
      <c r="H53" s="11" t="s">
        <v>146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75817079.599999994</v>
      </c>
      <c r="R53" s="13">
        <v>0</v>
      </c>
      <c r="S53" s="13">
        <v>74734440</v>
      </c>
      <c r="T53" s="13">
        <v>0</v>
      </c>
      <c r="U53" s="11" t="s">
        <v>44</v>
      </c>
      <c r="V53" s="13">
        <v>0</v>
      </c>
      <c r="W53" s="13">
        <v>933310</v>
      </c>
      <c r="X53" s="11" t="s">
        <v>44</v>
      </c>
      <c r="Y53" s="13">
        <v>149329.60000000001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149</v>
      </c>
      <c r="B54" s="12" t="s">
        <v>98</v>
      </c>
      <c r="C54" s="11" t="s">
        <v>38</v>
      </c>
      <c r="D54" s="11" t="s">
        <v>80</v>
      </c>
      <c r="E54" s="11" t="s">
        <v>969</v>
      </c>
      <c r="F54" s="11" t="s">
        <v>973</v>
      </c>
      <c r="G54" s="11" t="s">
        <v>40</v>
      </c>
      <c r="H54" s="11" t="s">
        <v>148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8062390</v>
      </c>
      <c r="R54" s="13">
        <v>0</v>
      </c>
      <c r="S54" s="13">
        <v>8062390</v>
      </c>
      <c r="T54" s="13">
        <v>0</v>
      </c>
      <c r="U54" s="11" t="s">
        <v>44</v>
      </c>
      <c r="V54" s="13">
        <v>0</v>
      </c>
      <c r="W54" s="13">
        <v>0</v>
      </c>
      <c r="X54" s="11" t="s">
        <v>44</v>
      </c>
      <c r="Y54" s="13">
        <v>0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152</v>
      </c>
      <c r="B55" s="12" t="s">
        <v>150</v>
      </c>
      <c r="C55" s="11" t="s">
        <v>38</v>
      </c>
      <c r="D55" s="11" t="s">
        <v>39</v>
      </c>
      <c r="E55" s="11" t="s">
        <v>926</v>
      </c>
      <c r="F55" s="11" t="s">
        <v>929</v>
      </c>
      <c r="G55" s="11" t="s">
        <v>40</v>
      </c>
      <c r="H55" s="11" t="s">
        <v>151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139004943.82239997</v>
      </c>
      <c r="R55" s="13">
        <v>0</v>
      </c>
      <c r="S55" s="13">
        <v>119279432.49999999</v>
      </c>
      <c r="T55" s="13">
        <v>0</v>
      </c>
      <c r="U55" s="11" t="s">
        <v>44</v>
      </c>
      <c r="V55" s="13">
        <v>0</v>
      </c>
      <c r="W55" s="13">
        <v>17004751.140000001</v>
      </c>
      <c r="X55" s="11" t="s">
        <v>53</v>
      </c>
      <c r="Y55" s="13">
        <v>2720760.1824000003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154</v>
      </c>
      <c r="B56" s="12" t="s">
        <v>150</v>
      </c>
      <c r="C56" s="11" t="s">
        <v>38</v>
      </c>
      <c r="D56" s="11" t="s">
        <v>39</v>
      </c>
      <c r="E56" s="11" t="s">
        <v>926</v>
      </c>
      <c r="F56" s="11" t="s">
        <v>929</v>
      </c>
      <c r="G56" s="11" t="s">
        <v>40</v>
      </c>
      <c r="H56" s="11" t="s">
        <v>153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28262113.089200001</v>
      </c>
      <c r="R56" s="13">
        <v>0</v>
      </c>
      <c r="S56" s="13">
        <v>21635559.300000001</v>
      </c>
      <c r="T56" s="13">
        <v>0</v>
      </c>
      <c r="U56" s="11" t="s">
        <v>44</v>
      </c>
      <c r="V56" s="13">
        <v>0</v>
      </c>
      <c r="W56" s="13">
        <v>5712546.3700000001</v>
      </c>
      <c r="X56" s="11" t="s">
        <v>53</v>
      </c>
      <c r="Y56" s="13">
        <v>914007.4192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156</v>
      </c>
      <c r="B57" s="12" t="s">
        <v>150</v>
      </c>
      <c r="C57" s="11" t="s">
        <v>38</v>
      </c>
      <c r="D57" s="11" t="s">
        <v>39</v>
      </c>
      <c r="E57" s="11" t="s">
        <v>926</v>
      </c>
      <c r="F57" s="11" t="s">
        <v>929</v>
      </c>
      <c r="G57" s="11" t="s">
        <v>40</v>
      </c>
      <c r="H57" s="11" t="s">
        <v>155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6667046</v>
      </c>
      <c r="R57" s="13">
        <v>0</v>
      </c>
      <c r="S57" s="13">
        <v>5343486</v>
      </c>
      <c r="T57" s="13">
        <v>0</v>
      </c>
      <c r="U57" s="11" t="s">
        <v>44</v>
      </c>
      <c r="V57" s="13">
        <v>0</v>
      </c>
      <c r="W57" s="13">
        <v>1141000</v>
      </c>
      <c r="X57" s="11" t="s">
        <v>53</v>
      </c>
      <c r="Y57" s="13">
        <v>182560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158</v>
      </c>
      <c r="B58" s="12" t="s">
        <v>150</v>
      </c>
      <c r="C58" s="11" t="s">
        <v>38</v>
      </c>
      <c r="D58" s="11" t="s">
        <v>39</v>
      </c>
      <c r="E58" s="11" t="s">
        <v>926</v>
      </c>
      <c r="F58" s="11" t="s">
        <v>929</v>
      </c>
      <c r="G58" s="11" t="s">
        <v>40</v>
      </c>
      <c r="H58" s="11" t="s">
        <v>157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73334369.56840001</v>
      </c>
      <c r="R58" s="13">
        <v>0</v>
      </c>
      <c r="S58" s="13">
        <v>52986026.000000007</v>
      </c>
      <c r="T58" s="13">
        <v>0</v>
      </c>
      <c r="U58" s="11" t="s">
        <v>44</v>
      </c>
      <c r="V58" s="13">
        <v>0</v>
      </c>
      <c r="W58" s="13">
        <v>17541675.490000002</v>
      </c>
      <c r="X58" s="11" t="s">
        <v>44</v>
      </c>
      <c r="Y58" s="13">
        <v>2806668.0784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160</v>
      </c>
      <c r="B59" s="12" t="s">
        <v>150</v>
      </c>
      <c r="C59" s="11" t="s">
        <v>38</v>
      </c>
      <c r="D59" s="11" t="s">
        <v>39</v>
      </c>
      <c r="E59" s="11" t="s">
        <v>926</v>
      </c>
      <c r="F59" s="11" t="s">
        <v>929</v>
      </c>
      <c r="G59" s="11" t="s">
        <v>40</v>
      </c>
      <c r="H59" s="11" t="s">
        <v>159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26810026.007200003</v>
      </c>
      <c r="R59" s="13">
        <v>0</v>
      </c>
      <c r="S59" s="13">
        <v>22493321</v>
      </c>
      <c r="T59" s="13">
        <v>0</v>
      </c>
      <c r="U59" s="11" t="s">
        <v>44</v>
      </c>
      <c r="V59" s="13">
        <v>0</v>
      </c>
      <c r="W59" s="13">
        <v>3721297.42</v>
      </c>
      <c r="X59" s="11" t="s">
        <v>44</v>
      </c>
      <c r="Y59" s="13">
        <v>595407.58720000007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162</v>
      </c>
      <c r="B60" s="12" t="s">
        <v>150</v>
      </c>
      <c r="C60" s="11" t="s">
        <v>38</v>
      </c>
      <c r="D60" s="11" t="s">
        <v>61</v>
      </c>
      <c r="E60" s="11" t="s">
        <v>62</v>
      </c>
      <c r="F60" s="11" t="s">
        <v>943</v>
      </c>
      <c r="G60" s="11" t="s">
        <v>40</v>
      </c>
      <c r="H60" s="11" t="s">
        <v>161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>SUM(S60:AG60)</f>
        <v>258323125.5688</v>
      </c>
      <c r="R60" s="13">
        <v>0</v>
      </c>
      <c r="S60" s="13">
        <v>205270481.85999998</v>
      </c>
      <c r="T60" s="13">
        <v>0</v>
      </c>
      <c r="U60" s="11" t="s">
        <v>44</v>
      </c>
      <c r="V60" s="13">
        <v>0</v>
      </c>
      <c r="W60" s="13">
        <v>45735037.680000007</v>
      </c>
      <c r="X60" s="11" t="s">
        <v>53</v>
      </c>
      <c r="Y60" s="13">
        <v>7317606.0288000014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164</v>
      </c>
      <c r="B61" s="12" t="s">
        <v>150</v>
      </c>
      <c r="C61" s="11" t="s">
        <v>38</v>
      </c>
      <c r="D61" s="11" t="s">
        <v>65</v>
      </c>
      <c r="E61" s="11" t="s">
        <v>951</v>
      </c>
      <c r="F61" s="11" t="s">
        <v>954</v>
      </c>
      <c r="G61" s="11" t="s">
        <v>40</v>
      </c>
      <c r="H61" s="11" t="s">
        <v>163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16608807</v>
      </c>
      <c r="R61" s="13">
        <v>0</v>
      </c>
      <c r="S61" s="13">
        <v>16492227</v>
      </c>
      <c r="T61" s="13">
        <v>0</v>
      </c>
      <c r="U61" s="11" t="s">
        <v>44</v>
      </c>
      <c r="V61" s="13">
        <v>0</v>
      </c>
      <c r="W61" s="13">
        <v>100500</v>
      </c>
      <c r="X61" s="11" t="s">
        <v>44</v>
      </c>
      <c r="Y61" s="13">
        <v>16080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166</v>
      </c>
      <c r="B62" s="12" t="s">
        <v>150</v>
      </c>
      <c r="C62" s="11" t="s">
        <v>38</v>
      </c>
      <c r="D62" s="11" t="s">
        <v>65</v>
      </c>
      <c r="E62" s="11" t="s">
        <v>951</v>
      </c>
      <c r="F62" s="11" t="s">
        <v>954</v>
      </c>
      <c r="G62" s="11" t="s">
        <v>40</v>
      </c>
      <c r="H62" s="11" t="s">
        <v>165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8101774</v>
      </c>
      <c r="R62" s="13">
        <v>0</v>
      </c>
      <c r="S62" s="13">
        <v>8101774</v>
      </c>
      <c r="T62" s="13">
        <v>0</v>
      </c>
      <c r="U62" s="11" t="s">
        <v>44</v>
      </c>
      <c r="V62" s="13">
        <v>0</v>
      </c>
      <c r="W62" s="13">
        <v>0</v>
      </c>
      <c r="X62" s="11" t="s">
        <v>44</v>
      </c>
      <c r="Y62" s="13">
        <v>0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168</v>
      </c>
      <c r="B63" s="12" t="s">
        <v>150</v>
      </c>
      <c r="C63" s="11" t="s">
        <v>38</v>
      </c>
      <c r="D63" s="11" t="s">
        <v>65</v>
      </c>
      <c r="E63" s="11" t="s">
        <v>951</v>
      </c>
      <c r="F63" s="11" t="s">
        <v>954</v>
      </c>
      <c r="G63" s="11" t="s">
        <v>40</v>
      </c>
      <c r="H63" s="11" t="s">
        <v>167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19341240</v>
      </c>
      <c r="R63" s="13">
        <v>0</v>
      </c>
      <c r="S63" s="13">
        <v>19341240</v>
      </c>
      <c r="T63" s="13">
        <v>0</v>
      </c>
      <c r="U63" s="11" t="s">
        <v>44</v>
      </c>
      <c r="V63" s="13">
        <v>0</v>
      </c>
      <c r="W63" s="13">
        <v>0</v>
      </c>
      <c r="X63" s="11" t="s">
        <v>44</v>
      </c>
      <c r="Y63" s="13">
        <v>0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170</v>
      </c>
      <c r="B64" s="12" t="s">
        <v>150</v>
      </c>
      <c r="C64" s="11" t="s">
        <v>38</v>
      </c>
      <c r="D64" s="11" t="s">
        <v>65</v>
      </c>
      <c r="E64" s="11" t="s">
        <v>951</v>
      </c>
      <c r="F64" s="11" t="s">
        <v>954</v>
      </c>
      <c r="G64" s="11" t="s">
        <v>40</v>
      </c>
      <c r="H64" s="11" t="s">
        <v>169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21863641.600000001</v>
      </c>
      <c r="R64" s="13">
        <v>0</v>
      </c>
      <c r="S64" s="13">
        <v>20024160</v>
      </c>
      <c r="T64" s="13">
        <v>0</v>
      </c>
      <c r="U64" s="11" t="s">
        <v>44</v>
      </c>
      <c r="V64" s="13">
        <v>0</v>
      </c>
      <c r="W64" s="13">
        <v>1585760</v>
      </c>
      <c r="X64" s="11" t="s">
        <v>44</v>
      </c>
      <c r="Y64" s="13">
        <v>253721.60000000001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172</v>
      </c>
      <c r="B65" s="12" t="s">
        <v>150</v>
      </c>
      <c r="C65" s="11" t="s">
        <v>38</v>
      </c>
      <c r="D65" s="11" t="s">
        <v>65</v>
      </c>
      <c r="E65" s="11" t="s">
        <v>951</v>
      </c>
      <c r="F65" s="11" t="s">
        <v>954</v>
      </c>
      <c r="G65" s="11" t="s">
        <v>40</v>
      </c>
      <c r="H65" s="11" t="s">
        <v>171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52637329.144000001</v>
      </c>
      <c r="R65" s="13">
        <v>0</v>
      </c>
      <c r="S65" s="13">
        <v>42524219</v>
      </c>
      <c r="T65" s="13">
        <v>0</v>
      </c>
      <c r="U65" s="11" t="s">
        <v>44</v>
      </c>
      <c r="V65" s="13">
        <v>0</v>
      </c>
      <c r="W65" s="13">
        <v>8718198.4000000004</v>
      </c>
      <c r="X65" s="11" t="s">
        <v>44</v>
      </c>
      <c r="Y65" s="13">
        <v>1394911.7440000004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176</v>
      </c>
      <c r="B66" s="12" t="s">
        <v>150</v>
      </c>
      <c r="C66" s="11" t="s">
        <v>38</v>
      </c>
      <c r="D66" s="11" t="s">
        <v>65</v>
      </c>
      <c r="E66" s="11" t="s">
        <v>951</v>
      </c>
      <c r="F66" s="11" t="s">
        <v>954</v>
      </c>
      <c r="G66" s="11" t="s">
        <v>40</v>
      </c>
      <c r="H66" s="11" t="s">
        <v>173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174</v>
      </c>
      <c r="P66" s="11" t="s">
        <v>175</v>
      </c>
      <c r="Q66" s="13">
        <f>SUM(S66:AG66)</f>
        <v>2131902.2000000002</v>
      </c>
      <c r="R66" s="13">
        <v>0</v>
      </c>
      <c r="S66" s="13">
        <v>1816382.2</v>
      </c>
      <c r="T66" s="13">
        <v>0</v>
      </c>
      <c r="U66" s="11" t="s">
        <v>44</v>
      </c>
      <c r="V66" s="13">
        <v>0</v>
      </c>
      <c r="W66" s="13">
        <v>272000</v>
      </c>
      <c r="X66" s="11" t="s">
        <v>53</v>
      </c>
      <c r="Y66" s="13">
        <v>43520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178</v>
      </c>
      <c r="B67" s="12" t="s">
        <v>150</v>
      </c>
      <c r="C67" s="11" t="s">
        <v>38</v>
      </c>
      <c r="D67" s="11" t="s">
        <v>65</v>
      </c>
      <c r="E67" s="11" t="s">
        <v>951</v>
      </c>
      <c r="F67" s="11" t="s">
        <v>954</v>
      </c>
      <c r="G67" s="11" t="s">
        <v>40</v>
      </c>
      <c r="H67" s="11" t="s">
        <v>177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64850031.687200002</v>
      </c>
      <c r="R67" s="13">
        <v>0</v>
      </c>
      <c r="S67" s="13">
        <v>57800685.68</v>
      </c>
      <c r="T67" s="13">
        <v>0</v>
      </c>
      <c r="U67" s="11" t="s">
        <v>44</v>
      </c>
      <c r="V67" s="13">
        <v>0</v>
      </c>
      <c r="W67" s="13">
        <v>6077022.4199999999</v>
      </c>
      <c r="X67" s="11" t="s">
        <v>44</v>
      </c>
      <c r="Y67" s="13">
        <v>972323.58719999995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180</v>
      </c>
      <c r="B68" s="12" t="s">
        <v>150</v>
      </c>
      <c r="C68" s="11" t="s">
        <v>38</v>
      </c>
      <c r="D68" s="11" t="s">
        <v>80</v>
      </c>
      <c r="E68" s="11" t="s">
        <v>969</v>
      </c>
      <c r="F68" s="11" t="s">
        <v>973</v>
      </c>
      <c r="G68" s="11" t="s">
        <v>40</v>
      </c>
      <c r="H68" s="11" t="s">
        <v>179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7436505</v>
      </c>
      <c r="R68" s="13">
        <v>0</v>
      </c>
      <c r="S68" s="13">
        <v>7436505</v>
      </c>
      <c r="T68" s="13">
        <v>0</v>
      </c>
      <c r="U68" s="11" t="s">
        <v>44</v>
      </c>
      <c r="V68" s="13">
        <v>0</v>
      </c>
      <c r="W68" s="13">
        <v>0</v>
      </c>
      <c r="X68" s="11" t="s">
        <v>44</v>
      </c>
      <c r="Y68" s="13">
        <v>0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182</v>
      </c>
      <c r="B69" s="12" t="s">
        <v>150</v>
      </c>
      <c r="C69" s="11" t="s">
        <v>38</v>
      </c>
      <c r="D69" s="11" t="s">
        <v>80</v>
      </c>
      <c r="E69" s="11" t="s">
        <v>969</v>
      </c>
      <c r="F69" s="11" t="s">
        <v>973</v>
      </c>
      <c r="G69" s="11" t="s">
        <v>40</v>
      </c>
      <c r="H69" s="11" t="s">
        <v>181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41505081.799999997</v>
      </c>
      <c r="R69" s="13">
        <v>0</v>
      </c>
      <c r="S69" s="13">
        <v>41276585</v>
      </c>
      <c r="T69" s="13">
        <v>0</v>
      </c>
      <c r="U69" s="11" t="s">
        <v>44</v>
      </c>
      <c r="V69" s="13">
        <v>0</v>
      </c>
      <c r="W69" s="13">
        <v>196980</v>
      </c>
      <c r="X69" s="11" t="s">
        <v>44</v>
      </c>
      <c r="Y69" s="13">
        <v>31516.799999999999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184</v>
      </c>
      <c r="B70" s="12" t="s">
        <v>150</v>
      </c>
      <c r="C70" s="11" t="s">
        <v>38</v>
      </c>
      <c r="D70" s="11" t="s">
        <v>80</v>
      </c>
      <c r="E70" s="11" t="s">
        <v>969</v>
      </c>
      <c r="F70" s="11" t="s">
        <v>973</v>
      </c>
      <c r="G70" s="11" t="s">
        <v>40</v>
      </c>
      <c r="H70" s="11" t="s">
        <v>183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32093618.399999999</v>
      </c>
      <c r="R70" s="13">
        <v>0</v>
      </c>
      <c r="S70" s="13">
        <v>31649060</v>
      </c>
      <c r="T70" s="13">
        <v>0</v>
      </c>
      <c r="U70" s="11" t="s">
        <v>44</v>
      </c>
      <c r="V70" s="13">
        <v>0</v>
      </c>
      <c r="W70" s="13">
        <v>383240</v>
      </c>
      <c r="X70" s="11" t="s">
        <v>44</v>
      </c>
      <c r="Y70" s="13">
        <v>61318.400000000001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186</v>
      </c>
      <c r="B71" s="12" t="s">
        <v>150</v>
      </c>
      <c r="C71" s="11" t="s">
        <v>38</v>
      </c>
      <c r="D71" s="11" t="s">
        <v>80</v>
      </c>
      <c r="E71" s="11" t="s">
        <v>969</v>
      </c>
      <c r="F71" s="11" t="s">
        <v>973</v>
      </c>
      <c r="G71" s="11" t="s">
        <v>40</v>
      </c>
      <c r="H71" s="11" t="s">
        <v>185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9918600</v>
      </c>
      <c r="R71" s="13">
        <v>0</v>
      </c>
      <c r="S71" s="13">
        <v>9918600</v>
      </c>
      <c r="T71" s="13">
        <v>0</v>
      </c>
      <c r="U71" s="11" t="s">
        <v>44</v>
      </c>
      <c r="V71" s="13">
        <v>0</v>
      </c>
      <c r="W71" s="13">
        <v>0</v>
      </c>
      <c r="X71" s="11" t="s">
        <v>44</v>
      </c>
      <c r="Y71" s="13">
        <v>0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190</v>
      </c>
      <c r="B72" s="12" t="s">
        <v>150</v>
      </c>
      <c r="C72" s="11" t="s">
        <v>38</v>
      </c>
      <c r="D72" s="11" t="s">
        <v>80</v>
      </c>
      <c r="E72" s="11" t="s">
        <v>969</v>
      </c>
      <c r="F72" s="11" t="s">
        <v>973</v>
      </c>
      <c r="G72" s="11" t="s">
        <v>40</v>
      </c>
      <c r="H72" s="11" t="s">
        <v>187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188</v>
      </c>
      <c r="P72" s="11" t="s">
        <v>189</v>
      </c>
      <c r="Q72" s="13">
        <f>SUM(S72:AG72)</f>
        <v>2213680</v>
      </c>
      <c r="R72" s="13">
        <v>0</v>
      </c>
      <c r="S72" s="13">
        <v>1514200</v>
      </c>
      <c r="T72" s="13">
        <v>0</v>
      </c>
      <c r="U72" s="11" t="s">
        <v>44</v>
      </c>
      <c r="V72" s="13">
        <v>0</v>
      </c>
      <c r="W72" s="13">
        <v>603000</v>
      </c>
      <c r="X72" s="11" t="s">
        <v>53</v>
      </c>
      <c r="Y72" s="13">
        <v>96480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192</v>
      </c>
      <c r="B73" s="12" t="s">
        <v>150</v>
      </c>
      <c r="C73" s="11" t="s">
        <v>38</v>
      </c>
      <c r="D73" s="11" t="s">
        <v>80</v>
      </c>
      <c r="E73" s="11" t="s">
        <v>969</v>
      </c>
      <c r="F73" s="11" t="s">
        <v>973</v>
      </c>
      <c r="G73" s="11" t="s">
        <v>40</v>
      </c>
      <c r="H73" s="11" t="s">
        <v>191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2850802.0175999999</v>
      </c>
      <c r="R73" s="13">
        <v>0</v>
      </c>
      <c r="S73" s="13">
        <v>2425360</v>
      </c>
      <c r="T73" s="13">
        <v>0</v>
      </c>
      <c r="U73" s="11" t="s">
        <v>44</v>
      </c>
      <c r="V73" s="13">
        <v>0</v>
      </c>
      <c r="W73" s="13">
        <v>366760.36</v>
      </c>
      <c r="X73" s="11" t="s">
        <v>44</v>
      </c>
      <c r="Y73" s="13">
        <v>58681.657599999999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194</v>
      </c>
      <c r="B74" s="12" t="s">
        <v>150</v>
      </c>
      <c r="C74" s="11" t="s">
        <v>38</v>
      </c>
      <c r="D74" s="11" t="s">
        <v>80</v>
      </c>
      <c r="E74" s="11" t="s">
        <v>969</v>
      </c>
      <c r="F74" s="11" t="s">
        <v>973</v>
      </c>
      <c r="G74" s="11" t="s">
        <v>40</v>
      </c>
      <c r="H74" s="11" t="s">
        <v>193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2824720</v>
      </c>
      <c r="R74" s="13">
        <v>0</v>
      </c>
      <c r="S74" s="13">
        <v>2824720</v>
      </c>
      <c r="T74" s="13">
        <v>0</v>
      </c>
      <c r="U74" s="11" t="s">
        <v>44</v>
      </c>
      <c r="V74" s="13">
        <v>0</v>
      </c>
      <c r="W74" s="13">
        <v>0</v>
      </c>
      <c r="X74" s="11" t="s">
        <v>44</v>
      </c>
      <c r="Y74" s="13">
        <v>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196</v>
      </c>
      <c r="B75" s="12" t="s">
        <v>150</v>
      </c>
      <c r="C75" s="11" t="s">
        <v>38</v>
      </c>
      <c r="D75" s="11" t="s">
        <v>80</v>
      </c>
      <c r="E75" s="11" t="s">
        <v>969</v>
      </c>
      <c r="F75" s="11" t="s">
        <v>974</v>
      </c>
      <c r="G75" s="11" t="s">
        <v>40</v>
      </c>
      <c r="H75" s="11" t="s">
        <v>195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78632628</v>
      </c>
      <c r="R75" s="13">
        <v>0</v>
      </c>
      <c r="S75" s="13">
        <v>76921860</v>
      </c>
      <c r="T75" s="13">
        <v>0</v>
      </c>
      <c r="U75" s="11" t="s">
        <v>44</v>
      </c>
      <c r="V75" s="13">
        <v>0</v>
      </c>
      <c r="W75" s="13">
        <v>1474800</v>
      </c>
      <c r="X75" s="11" t="s">
        <v>44</v>
      </c>
      <c r="Y75" s="13">
        <v>235968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200</v>
      </c>
      <c r="B76" s="12" t="s">
        <v>150</v>
      </c>
      <c r="C76" s="11" t="s">
        <v>38</v>
      </c>
      <c r="D76" s="11" t="s">
        <v>80</v>
      </c>
      <c r="E76" s="11" t="s">
        <v>969</v>
      </c>
      <c r="F76" s="11" t="s">
        <v>974</v>
      </c>
      <c r="G76" s="11" t="s">
        <v>40</v>
      </c>
      <c r="H76" s="11" t="s">
        <v>197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198</v>
      </c>
      <c r="P76" s="11" t="s">
        <v>199</v>
      </c>
      <c r="Q76" s="13">
        <f>SUM(S76:AG76)</f>
        <v>991440</v>
      </c>
      <c r="R76" s="13">
        <v>0</v>
      </c>
      <c r="S76" s="13">
        <v>991440</v>
      </c>
      <c r="T76" s="13">
        <v>0</v>
      </c>
      <c r="U76" s="11" t="s">
        <v>44</v>
      </c>
      <c r="V76" s="13">
        <v>0</v>
      </c>
      <c r="W76" s="13">
        <v>0</v>
      </c>
      <c r="X76" s="11" t="s">
        <v>44</v>
      </c>
      <c r="Y76" s="13">
        <v>0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202</v>
      </c>
      <c r="B77" s="12" t="s">
        <v>150</v>
      </c>
      <c r="C77" s="11" t="s">
        <v>38</v>
      </c>
      <c r="D77" s="11" t="s">
        <v>80</v>
      </c>
      <c r="E77" s="11" t="s">
        <v>969</v>
      </c>
      <c r="F77" s="11" t="s">
        <v>974</v>
      </c>
      <c r="G77" s="11" t="s">
        <v>40</v>
      </c>
      <c r="H77" s="11" t="s">
        <v>201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13053108.843600001</v>
      </c>
      <c r="R77" s="13">
        <v>0</v>
      </c>
      <c r="S77" s="13">
        <v>12332360</v>
      </c>
      <c r="T77" s="13">
        <v>0</v>
      </c>
      <c r="U77" s="11" t="s">
        <v>44</v>
      </c>
      <c r="V77" s="13">
        <v>0</v>
      </c>
      <c r="W77" s="13">
        <v>621335.21</v>
      </c>
      <c r="X77" s="11" t="s">
        <v>44</v>
      </c>
      <c r="Y77" s="13">
        <v>99413.633600000001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204</v>
      </c>
      <c r="B78" s="12" t="s">
        <v>150</v>
      </c>
      <c r="C78" s="11" t="s">
        <v>38</v>
      </c>
      <c r="D78" s="11" t="s">
        <v>80</v>
      </c>
      <c r="E78" s="11" t="s">
        <v>969</v>
      </c>
      <c r="F78" s="11" t="s">
        <v>974</v>
      </c>
      <c r="G78" s="11" t="s">
        <v>40</v>
      </c>
      <c r="H78" s="11" t="s">
        <v>203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7788599.5999999996</v>
      </c>
      <c r="R78" s="13">
        <v>0</v>
      </c>
      <c r="S78" s="13">
        <v>5862350</v>
      </c>
      <c r="T78" s="13">
        <v>0</v>
      </c>
      <c r="U78" s="11" t="s">
        <v>44</v>
      </c>
      <c r="V78" s="13">
        <v>0</v>
      </c>
      <c r="W78" s="13">
        <v>1660560</v>
      </c>
      <c r="X78" s="11" t="s">
        <v>53</v>
      </c>
      <c r="Y78" s="13">
        <v>265689.59999999998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206</v>
      </c>
      <c r="B79" s="12" t="s">
        <v>150</v>
      </c>
      <c r="C79" s="11" t="s">
        <v>38</v>
      </c>
      <c r="D79" s="11" t="s">
        <v>80</v>
      </c>
      <c r="E79" s="11" t="s">
        <v>969</v>
      </c>
      <c r="F79" s="11" t="s">
        <v>974</v>
      </c>
      <c r="G79" s="11" t="s">
        <v>40</v>
      </c>
      <c r="H79" s="11" t="s">
        <v>205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20691290.057599999</v>
      </c>
      <c r="R79" s="13">
        <v>0</v>
      </c>
      <c r="S79" s="13">
        <v>15771290</v>
      </c>
      <c r="T79" s="13">
        <v>0</v>
      </c>
      <c r="U79" s="11" t="s">
        <v>44</v>
      </c>
      <c r="V79" s="13">
        <v>0</v>
      </c>
      <c r="W79" s="13">
        <v>4241379.3600000003</v>
      </c>
      <c r="X79" s="11" t="s">
        <v>44</v>
      </c>
      <c r="Y79" s="13">
        <v>678620.69759999996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208</v>
      </c>
      <c r="B80" s="12" t="s">
        <v>150</v>
      </c>
      <c r="C80" s="11" t="s">
        <v>38</v>
      </c>
      <c r="D80" s="11" t="s">
        <v>80</v>
      </c>
      <c r="E80" s="11" t="s">
        <v>969</v>
      </c>
      <c r="F80" s="11" t="s">
        <v>974</v>
      </c>
      <c r="G80" s="11" t="s">
        <v>40</v>
      </c>
      <c r="H80" s="11" t="s">
        <v>207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9477260</v>
      </c>
      <c r="R80" s="13">
        <v>0</v>
      </c>
      <c r="S80" s="13">
        <v>9477260</v>
      </c>
      <c r="T80" s="13">
        <v>0</v>
      </c>
      <c r="U80" s="11" t="s">
        <v>44</v>
      </c>
      <c r="V80" s="13">
        <v>0</v>
      </c>
      <c r="W80" s="13">
        <v>0</v>
      </c>
      <c r="X80" s="11" t="s">
        <v>44</v>
      </c>
      <c r="Y80" s="13">
        <v>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211</v>
      </c>
      <c r="B81" s="12" t="s">
        <v>209</v>
      </c>
      <c r="C81" s="11" t="s">
        <v>38</v>
      </c>
      <c r="D81" s="11" t="s">
        <v>39</v>
      </c>
      <c r="E81" s="11" t="s">
        <v>926</v>
      </c>
      <c r="F81" s="11" t="s">
        <v>930</v>
      </c>
      <c r="G81" s="11" t="s">
        <v>40</v>
      </c>
      <c r="H81" s="11" t="s">
        <v>210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121814931.096</v>
      </c>
      <c r="R81" s="13">
        <v>0</v>
      </c>
      <c r="S81" s="13">
        <v>98476235</v>
      </c>
      <c r="T81" s="13">
        <v>0</v>
      </c>
      <c r="U81" s="11" t="s">
        <v>44</v>
      </c>
      <c r="V81" s="13">
        <v>0</v>
      </c>
      <c r="W81" s="13">
        <v>20119565.600000001</v>
      </c>
      <c r="X81" s="11" t="s">
        <v>44</v>
      </c>
      <c r="Y81" s="13">
        <v>3219130.4959999998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213</v>
      </c>
      <c r="B82" s="12" t="s">
        <v>209</v>
      </c>
      <c r="C82" s="11" t="s">
        <v>38</v>
      </c>
      <c r="D82" s="11" t="s">
        <v>39</v>
      </c>
      <c r="E82" s="11" t="s">
        <v>926</v>
      </c>
      <c r="F82" s="11" t="s">
        <v>930</v>
      </c>
      <c r="G82" s="11" t="s">
        <v>40</v>
      </c>
      <c r="H82" s="11" t="s">
        <v>212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96407449.573600009</v>
      </c>
      <c r="R82" s="13">
        <v>0</v>
      </c>
      <c r="S82" s="13">
        <v>69762647.5</v>
      </c>
      <c r="T82" s="13">
        <v>0</v>
      </c>
      <c r="U82" s="11" t="s">
        <v>44</v>
      </c>
      <c r="V82" s="13">
        <v>0</v>
      </c>
      <c r="W82" s="13">
        <v>22969656.960000001</v>
      </c>
      <c r="X82" s="11" t="s">
        <v>44</v>
      </c>
      <c r="Y82" s="13">
        <v>3675145.1136000003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215</v>
      </c>
      <c r="B83" s="12" t="s">
        <v>209</v>
      </c>
      <c r="C83" s="11" t="s">
        <v>38</v>
      </c>
      <c r="D83" s="11" t="s">
        <v>39</v>
      </c>
      <c r="E83" s="11" t="s">
        <v>926</v>
      </c>
      <c r="F83" s="11" t="s">
        <v>930</v>
      </c>
      <c r="G83" s="11" t="s">
        <v>40</v>
      </c>
      <c r="H83" s="11" t="s">
        <v>214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14819625.808799999</v>
      </c>
      <c r="R83" s="13">
        <v>0</v>
      </c>
      <c r="S83" s="13">
        <v>12454794.5</v>
      </c>
      <c r="T83" s="13">
        <v>0</v>
      </c>
      <c r="U83" s="11" t="s">
        <v>44</v>
      </c>
      <c r="V83" s="13">
        <v>0</v>
      </c>
      <c r="W83" s="13">
        <v>2038647.68</v>
      </c>
      <c r="X83" s="11" t="s">
        <v>44</v>
      </c>
      <c r="Y83" s="13">
        <v>326183.62880000001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217</v>
      </c>
      <c r="B84" s="12" t="s">
        <v>209</v>
      </c>
      <c r="C84" s="11" t="s">
        <v>38</v>
      </c>
      <c r="D84" s="11" t="s">
        <v>61</v>
      </c>
      <c r="E84" s="11" t="s">
        <v>62</v>
      </c>
      <c r="F84" s="11" t="s">
        <v>944</v>
      </c>
      <c r="G84" s="11" t="s">
        <v>40</v>
      </c>
      <c r="H84" s="11" t="s">
        <v>216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292315347.8836</v>
      </c>
      <c r="R84" s="13">
        <v>0</v>
      </c>
      <c r="S84" s="13">
        <v>240226771.15000001</v>
      </c>
      <c r="T84" s="13">
        <v>0</v>
      </c>
      <c r="U84" s="11" t="s">
        <v>44</v>
      </c>
      <c r="V84" s="13">
        <v>0</v>
      </c>
      <c r="W84" s="13">
        <v>44903945.460000008</v>
      </c>
      <c r="X84" s="11" t="s">
        <v>53</v>
      </c>
      <c r="Y84" s="13">
        <v>7184631.2736000018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219</v>
      </c>
      <c r="B85" s="12" t="s">
        <v>209</v>
      </c>
      <c r="C85" s="11" t="s">
        <v>38</v>
      </c>
      <c r="D85" s="11" t="s">
        <v>65</v>
      </c>
      <c r="E85" s="11" t="s">
        <v>951</v>
      </c>
      <c r="F85" s="11" t="s">
        <v>955</v>
      </c>
      <c r="G85" s="11" t="s">
        <v>40</v>
      </c>
      <c r="H85" s="11" t="s">
        <v>218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17332860</v>
      </c>
      <c r="R85" s="13">
        <v>0</v>
      </c>
      <c r="S85" s="13">
        <v>16439660</v>
      </c>
      <c r="T85" s="13">
        <v>0</v>
      </c>
      <c r="U85" s="11" t="s">
        <v>44</v>
      </c>
      <c r="V85" s="13">
        <v>0</v>
      </c>
      <c r="W85" s="13">
        <v>770000</v>
      </c>
      <c r="X85" s="11" t="s">
        <v>44</v>
      </c>
      <c r="Y85" s="13">
        <v>123200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221</v>
      </c>
      <c r="B86" s="12" t="s">
        <v>209</v>
      </c>
      <c r="C86" s="11" t="s">
        <v>38</v>
      </c>
      <c r="D86" s="11" t="s">
        <v>65</v>
      </c>
      <c r="E86" s="11" t="s">
        <v>951</v>
      </c>
      <c r="F86" s="11" t="s">
        <v>955</v>
      </c>
      <c r="G86" s="11" t="s">
        <v>40</v>
      </c>
      <c r="H86" s="11" t="s">
        <v>220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4552440</v>
      </c>
      <c r="R86" s="13">
        <v>0</v>
      </c>
      <c r="S86" s="13">
        <v>4552440</v>
      </c>
      <c r="T86" s="13">
        <v>0</v>
      </c>
      <c r="U86" s="11" t="s">
        <v>44</v>
      </c>
      <c r="V86" s="13">
        <v>0</v>
      </c>
      <c r="W86" s="13">
        <v>0</v>
      </c>
      <c r="X86" s="11" t="s">
        <v>44</v>
      </c>
      <c r="Y86" s="13">
        <v>0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223</v>
      </c>
      <c r="B87" s="12" t="s">
        <v>209</v>
      </c>
      <c r="C87" s="11" t="s">
        <v>38</v>
      </c>
      <c r="D87" s="11" t="s">
        <v>65</v>
      </c>
      <c r="E87" s="11" t="s">
        <v>951</v>
      </c>
      <c r="F87" s="11" t="s">
        <v>955</v>
      </c>
      <c r="G87" s="11" t="s">
        <v>40</v>
      </c>
      <c r="H87" s="11" t="s">
        <v>222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24764216</v>
      </c>
      <c r="R87" s="13">
        <v>0</v>
      </c>
      <c r="S87" s="13">
        <v>22642025</v>
      </c>
      <c r="T87" s="13">
        <v>0</v>
      </c>
      <c r="U87" s="11" t="s">
        <v>44</v>
      </c>
      <c r="V87" s="13">
        <v>0</v>
      </c>
      <c r="W87" s="13">
        <v>1829475</v>
      </c>
      <c r="X87" s="11" t="s">
        <v>44</v>
      </c>
      <c r="Y87" s="13">
        <v>292716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225</v>
      </c>
      <c r="B88" s="12" t="s">
        <v>209</v>
      </c>
      <c r="C88" s="11" t="s">
        <v>38</v>
      </c>
      <c r="D88" s="11" t="s">
        <v>65</v>
      </c>
      <c r="E88" s="11" t="s">
        <v>951</v>
      </c>
      <c r="F88" s="11" t="s">
        <v>955</v>
      </c>
      <c r="G88" s="11" t="s">
        <v>40</v>
      </c>
      <c r="H88" s="11" t="s">
        <v>224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72389038.950000003</v>
      </c>
      <c r="R88" s="13">
        <v>0</v>
      </c>
      <c r="S88" s="13">
        <v>62294681.25</v>
      </c>
      <c r="T88" s="13">
        <v>0</v>
      </c>
      <c r="U88" s="11" t="s">
        <v>44</v>
      </c>
      <c r="V88" s="13">
        <v>0</v>
      </c>
      <c r="W88" s="13">
        <v>8702032.5</v>
      </c>
      <c r="X88" s="11" t="s">
        <v>44</v>
      </c>
      <c r="Y88" s="13">
        <v>1392325.2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227</v>
      </c>
      <c r="B89" s="12" t="s">
        <v>209</v>
      </c>
      <c r="C89" s="11" t="s">
        <v>38</v>
      </c>
      <c r="D89" s="11" t="s">
        <v>65</v>
      </c>
      <c r="E89" s="11" t="s">
        <v>951</v>
      </c>
      <c r="F89" s="11" t="s">
        <v>955</v>
      </c>
      <c r="G89" s="11" t="s">
        <v>40</v>
      </c>
      <c r="H89" s="11" t="s">
        <v>226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43</v>
      </c>
      <c r="P89" s="11" t="s">
        <v>42</v>
      </c>
      <c r="Q89" s="13">
        <f>SUM(S89:AG89)</f>
        <v>37768539.923200004</v>
      </c>
      <c r="R89" s="13">
        <v>0</v>
      </c>
      <c r="S89" s="13">
        <v>32346175.000000004</v>
      </c>
      <c r="T89" s="13">
        <v>0</v>
      </c>
      <c r="U89" s="11" t="s">
        <v>44</v>
      </c>
      <c r="V89" s="13">
        <v>0</v>
      </c>
      <c r="W89" s="13">
        <v>4674452.5199999996</v>
      </c>
      <c r="X89" s="11" t="s">
        <v>44</v>
      </c>
      <c r="Y89" s="13">
        <v>747912.40320000006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229</v>
      </c>
      <c r="B90" s="12" t="s">
        <v>209</v>
      </c>
      <c r="C90" s="11" t="s">
        <v>38</v>
      </c>
      <c r="D90" s="11" t="s">
        <v>65</v>
      </c>
      <c r="E90" s="11" t="s">
        <v>951</v>
      </c>
      <c r="F90" s="11" t="s">
        <v>955</v>
      </c>
      <c r="G90" s="11" t="s">
        <v>40</v>
      </c>
      <c r="H90" s="11" t="s">
        <v>228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52324199.0088</v>
      </c>
      <c r="R90" s="13">
        <v>0</v>
      </c>
      <c r="S90" s="13">
        <v>40090250.100000001</v>
      </c>
      <c r="T90" s="13">
        <v>0</v>
      </c>
      <c r="U90" s="11" t="s">
        <v>44</v>
      </c>
      <c r="V90" s="13">
        <v>0</v>
      </c>
      <c r="W90" s="13">
        <v>10546507.68</v>
      </c>
      <c r="X90" s="11" t="s">
        <v>53</v>
      </c>
      <c r="Y90" s="13">
        <v>1687441.2288000002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233</v>
      </c>
      <c r="B91" s="12" t="s">
        <v>209</v>
      </c>
      <c r="C91" s="11" t="s">
        <v>38</v>
      </c>
      <c r="D91" s="11" t="s">
        <v>65</v>
      </c>
      <c r="E91" s="11" t="s">
        <v>951</v>
      </c>
      <c r="F91" s="11" t="s">
        <v>955</v>
      </c>
      <c r="G91" s="11" t="s">
        <v>40</v>
      </c>
      <c r="H91" s="11" t="s">
        <v>230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231</v>
      </c>
      <c r="P91" s="11" t="s">
        <v>232</v>
      </c>
      <c r="Q91" s="13">
        <f>SUM(S91:AG91)</f>
        <v>1147300</v>
      </c>
      <c r="R91" s="13">
        <v>0</v>
      </c>
      <c r="S91" s="13">
        <v>1147300</v>
      </c>
      <c r="T91" s="13">
        <v>0</v>
      </c>
      <c r="U91" s="11" t="s">
        <v>44</v>
      </c>
      <c r="V91" s="13">
        <v>0</v>
      </c>
      <c r="W91" s="13">
        <v>0</v>
      </c>
      <c r="X91" s="11" t="s">
        <v>44</v>
      </c>
      <c r="Y91" s="13">
        <v>0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235</v>
      </c>
      <c r="B92" s="12" t="s">
        <v>209</v>
      </c>
      <c r="C92" s="11" t="s">
        <v>38</v>
      </c>
      <c r="D92" s="11" t="s">
        <v>65</v>
      </c>
      <c r="E92" s="11" t="s">
        <v>951</v>
      </c>
      <c r="F92" s="11" t="s">
        <v>955</v>
      </c>
      <c r="G92" s="11" t="s">
        <v>40</v>
      </c>
      <c r="H92" s="11" t="s">
        <v>234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8683716.9000000004</v>
      </c>
      <c r="R92" s="13">
        <v>0</v>
      </c>
      <c r="S92" s="13">
        <v>7351062.5</v>
      </c>
      <c r="T92" s="13">
        <v>0</v>
      </c>
      <c r="U92" s="11" t="s">
        <v>44</v>
      </c>
      <c r="V92" s="13">
        <v>0</v>
      </c>
      <c r="W92" s="13">
        <v>1148840</v>
      </c>
      <c r="X92" s="11" t="s">
        <v>53</v>
      </c>
      <c r="Y92" s="13">
        <v>183814.40000000002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237</v>
      </c>
      <c r="B93" s="12" t="s">
        <v>209</v>
      </c>
      <c r="C93" s="11" t="s">
        <v>38</v>
      </c>
      <c r="D93" s="11" t="s">
        <v>65</v>
      </c>
      <c r="E93" s="11" t="s">
        <v>951</v>
      </c>
      <c r="F93" s="11" t="s">
        <v>956</v>
      </c>
      <c r="G93" s="11" t="s">
        <v>40</v>
      </c>
      <c r="H93" s="11" t="s">
        <v>957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958</v>
      </c>
      <c r="P93" s="11" t="s">
        <v>42</v>
      </c>
      <c r="Q93" s="13">
        <f>SUM(S93:AG93)</f>
        <v>0</v>
      </c>
      <c r="R93" s="13">
        <v>0</v>
      </c>
      <c r="S93" s="13">
        <v>0</v>
      </c>
      <c r="T93" s="13">
        <v>0</v>
      </c>
      <c r="U93" s="11" t="s">
        <v>44</v>
      </c>
      <c r="V93" s="13">
        <v>0</v>
      </c>
      <c r="W93" s="13">
        <v>0</v>
      </c>
      <c r="X93" s="11" t="s">
        <v>44</v>
      </c>
      <c r="Y93" s="13">
        <v>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241</v>
      </c>
      <c r="B94" s="12" t="s">
        <v>209</v>
      </c>
      <c r="C94" s="11" t="s">
        <v>38</v>
      </c>
      <c r="D94" s="11" t="s">
        <v>80</v>
      </c>
      <c r="E94" s="11" t="s">
        <v>969</v>
      </c>
      <c r="F94" s="11" t="s">
        <v>975</v>
      </c>
      <c r="G94" s="11" t="s">
        <v>40</v>
      </c>
      <c r="H94" s="11" t="s">
        <v>236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4264748</v>
      </c>
      <c r="R94" s="13">
        <v>0</v>
      </c>
      <c r="S94" s="13">
        <v>3348000</v>
      </c>
      <c r="T94" s="13">
        <v>0</v>
      </c>
      <c r="U94" s="11" t="s">
        <v>44</v>
      </c>
      <c r="V94" s="13">
        <v>0</v>
      </c>
      <c r="W94" s="13">
        <v>790300</v>
      </c>
      <c r="X94" s="11" t="s">
        <v>44</v>
      </c>
      <c r="Y94" s="13">
        <v>126448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243</v>
      </c>
      <c r="B95" s="12" t="s">
        <v>209</v>
      </c>
      <c r="C95" s="11" t="s">
        <v>38</v>
      </c>
      <c r="D95" s="11" t="s">
        <v>80</v>
      </c>
      <c r="E95" s="11" t="s">
        <v>969</v>
      </c>
      <c r="F95" s="11" t="s">
        <v>975</v>
      </c>
      <c r="G95" s="11" t="s">
        <v>40</v>
      </c>
      <c r="H95" s="11" t="s">
        <v>238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239</v>
      </c>
      <c r="P95" s="11" t="s">
        <v>240</v>
      </c>
      <c r="Q95" s="13">
        <f>SUM(S95:AG95)</f>
        <v>161000</v>
      </c>
      <c r="R95" s="13">
        <v>0</v>
      </c>
      <c r="S95" s="13">
        <v>161000</v>
      </c>
      <c r="T95" s="13">
        <v>0</v>
      </c>
      <c r="U95" s="11" t="s">
        <v>44</v>
      </c>
      <c r="V95" s="13">
        <v>0</v>
      </c>
      <c r="W95" s="13">
        <v>0</v>
      </c>
      <c r="X95" s="11" t="s">
        <v>44</v>
      </c>
      <c r="Y95" s="13">
        <v>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245</v>
      </c>
      <c r="B96" s="12" t="s">
        <v>209</v>
      </c>
      <c r="C96" s="11" t="s">
        <v>38</v>
      </c>
      <c r="D96" s="11" t="s">
        <v>80</v>
      </c>
      <c r="E96" s="11" t="s">
        <v>969</v>
      </c>
      <c r="F96" s="11" t="s">
        <v>975</v>
      </c>
      <c r="G96" s="11" t="s">
        <v>40</v>
      </c>
      <c r="H96" s="11" t="s">
        <v>242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26876330</v>
      </c>
      <c r="R96" s="13">
        <v>0</v>
      </c>
      <c r="S96" s="13">
        <v>26876330</v>
      </c>
      <c r="T96" s="13">
        <v>0</v>
      </c>
      <c r="U96" s="11" t="s">
        <v>44</v>
      </c>
      <c r="V96" s="13">
        <v>0</v>
      </c>
      <c r="W96" s="13">
        <v>0</v>
      </c>
      <c r="X96" s="11" t="s">
        <v>44</v>
      </c>
      <c r="Y96" s="13">
        <v>0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247</v>
      </c>
      <c r="B97" s="12" t="s">
        <v>209</v>
      </c>
      <c r="C97" s="11" t="s">
        <v>38</v>
      </c>
      <c r="D97" s="11" t="s">
        <v>80</v>
      </c>
      <c r="E97" s="11" t="s">
        <v>969</v>
      </c>
      <c r="F97" s="11" t="s">
        <v>975</v>
      </c>
      <c r="G97" s="11" t="s">
        <v>40</v>
      </c>
      <c r="H97" s="11" t="s">
        <v>244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45094400</v>
      </c>
      <c r="R97" s="13">
        <v>0</v>
      </c>
      <c r="S97" s="13">
        <v>44859500</v>
      </c>
      <c r="T97" s="13">
        <v>0</v>
      </c>
      <c r="U97" s="11" t="s">
        <v>44</v>
      </c>
      <c r="V97" s="13">
        <v>0</v>
      </c>
      <c r="W97" s="13">
        <v>202500</v>
      </c>
      <c r="X97" s="11" t="s">
        <v>44</v>
      </c>
      <c r="Y97" s="13">
        <v>32400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249</v>
      </c>
      <c r="B98" s="12" t="s">
        <v>209</v>
      </c>
      <c r="C98" s="11" t="s">
        <v>38</v>
      </c>
      <c r="D98" s="11" t="s">
        <v>80</v>
      </c>
      <c r="E98" s="11" t="s">
        <v>969</v>
      </c>
      <c r="F98" s="11" t="s">
        <v>975</v>
      </c>
      <c r="G98" s="11" t="s">
        <v>40</v>
      </c>
      <c r="H98" s="11" t="s">
        <v>246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59941200</v>
      </c>
      <c r="R98" s="13">
        <v>0</v>
      </c>
      <c r="S98" s="13">
        <v>59802000</v>
      </c>
      <c r="T98" s="13">
        <v>0</v>
      </c>
      <c r="U98" s="11" t="s">
        <v>44</v>
      </c>
      <c r="V98" s="13">
        <v>0</v>
      </c>
      <c r="W98" s="13">
        <v>120000</v>
      </c>
      <c r="X98" s="11" t="s">
        <v>44</v>
      </c>
      <c r="Y98" s="13">
        <v>19200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251</v>
      </c>
      <c r="B99" s="12" t="s">
        <v>209</v>
      </c>
      <c r="C99" s="11" t="s">
        <v>38</v>
      </c>
      <c r="D99" s="11" t="s">
        <v>80</v>
      </c>
      <c r="E99" s="11" t="s">
        <v>969</v>
      </c>
      <c r="F99" s="11" t="s">
        <v>975</v>
      </c>
      <c r="G99" s="11" t="s">
        <v>40</v>
      </c>
      <c r="H99" s="11" t="s">
        <v>248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24949830</v>
      </c>
      <c r="R99" s="13">
        <v>0</v>
      </c>
      <c r="S99" s="13">
        <v>23115000</v>
      </c>
      <c r="T99" s="13">
        <v>0</v>
      </c>
      <c r="U99" s="11" t="s">
        <v>44</v>
      </c>
      <c r="V99" s="13">
        <v>0</v>
      </c>
      <c r="W99" s="13">
        <v>1581750</v>
      </c>
      <c r="X99" s="11" t="s">
        <v>44</v>
      </c>
      <c r="Y99" s="13">
        <v>253080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253</v>
      </c>
      <c r="B100" s="12" t="s">
        <v>209</v>
      </c>
      <c r="C100" s="11" t="s">
        <v>38</v>
      </c>
      <c r="D100" s="11" t="s">
        <v>80</v>
      </c>
      <c r="E100" s="11" t="s">
        <v>969</v>
      </c>
      <c r="F100" s="11" t="s">
        <v>975</v>
      </c>
      <c r="G100" s="11" t="s">
        <v>40</v>
      </c>
      <c r="H100" s="11" t="s">
        <v>250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125857333.6072</v>
      </c>
      <c r="R100" s="13">
        <v>0</v>
      </c>
      <c r="S100" s="13">
        <v>118874502</v>
      </c>
      <c r="T100" s="13">
        <v>0</v>
      </c>
      <c r="U100" s="11" t="s">
        <v>44</v>
      </c>
      <c r="V100" s="13">
        <v>0</v>
      </c>
      <c r="W100" s="13">
        <v>6019682.4199999999</v>
      </c>
      <c r="X100" s="11" t="s">
        <v>44</v>
      </c>
      <c r="Y100" s="13">
        <v>963149.18719999993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255</v>
      </c>
      <c r="B101" s="12" t="s">
        <v>209</v>
      </c>
      <c r="C101" s="11" t="s">
        <v>38</v>
      </c>
      <c r="D101" s="11" t="s">
        <v>80</v>
      </c>
      <c r="E101" s="11" t="s">
        <v>969</v>
      </c>
      <c r="F101" s="11" t="s">
        <v>975</v>
      </c>
      <c r="G101" s="11" t="s">
        <v>40</v>
      </c>
      <c r="H101" s="11" t="s">
        <v>252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6172936</v>
      </c>
      <c r="R101" s="13">
        <v>0</v>
      </c>
      <c r="S101" s="13">
        <v>6101480</v>
      </c>
      <c r="T101" s="13">
        <v>0</v>
      </c>
      <c r="U101" s="11" t="s">
        <v>44</v>
      </c>
      <c r="V101" s="13">
        <v>0</v>
      </c>
      <c r="W101" s="13">
        <v>61600</v>
      </c>
      <c r="X101" s="11" t="s">
        <v>44</v>
      </c>
      <c r="Y101" s="13">
        <v>9856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258</v>
      </c>
      <c r="B102" s="12" t="s">
        <v>209</v>
      </c>
      <c r="C102" s="11" t="s">
        <v>38</v>
      </c>
      <c r="D102" s="11" t="s">
        <v>80</v>
      </c>
      <c r="E102" s="11" t="s">
        <v>969</v>
      </c>
      <c r="F102" s="11" t="s">
        <v>975</v>
      </c>
      <c r="G102" s="11" t="s">
        <v>40</v>
      </c>
      <c r="H102" s="11" t="s">
        <v>254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3195488</v>
      </c>
      <c r="R102" s="13">
        <v>0</v>
      </c>
      <c r="S102" s="13">
        <v>2981120</v>
      </c>
      <c r="T102" s="13">
        <v>0</v>
      </c>
      <c r="U102" s="11" t="s">
        <v>44</v>
      </c>
      <c r="V102" s="13">
        <v>0</v>
      </c>
      <c r="W102" s="13">
        <v>184800</v>
      </c>
      <c r="X102" s="11" t="s">
        <v>44</v>
      </c>
      <c r="Y102" s="13">
        <v>29568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262</v>
      </c>
      <c r="B103" s="12" t="s">
        <v>256</v>
      </c>
      <c r="C103" s="11" t="s">
        <v>38</v>
      </c>
      <c r="D103" s="11" t="s">
        <v>39</v>
      </c>
      <c r="E103" s="11" t="s">
        <v>926</v>
      </c>
      <c r="F103" s="11" t="s">
        <v>931</v>
      </c>
      <c r="G103" s="11" t="s">
        <v>40</v>
      </c>
      <c r="H103" s="11" t="s">
        <v>257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58414721.399999999</v>
      </c>
      <c r="R103" s="13">
        <v>0</v>
      </c>
      <c r="S103" s="13">
        <f>46015930+5731500</f>
        <v>51747430</v>
      </c>
      <c r="T103" s="13">
        <v>0</v>
      </c>
      <c r="U103" s="11" t="s">
        <v>44</v>
      </c>
      <c r="V103" s="13">
        <v>0</v>
      </c>
      <c r="W103" s="13">
        <v>5747665</v>
      </c>
      <c r="X103" s="11" t="s">
        <v>44</v>
      </c>
      <c r="Y103" s="13">
        <v>919626.4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263</v>
      </c>
      <c r="B104" s="12" t="s">
        <v>256</v>
      </c>
      <c r="C104" s="11" t="s">
        <v>38</v>
      </c>
      <c r="D104" s="11" t="s">
        <v>39</v>
      </c>
      <c r="E104" s="11" t="s">
        <v>926</v>
      </c>
      <c r="F104" s="11" t="s">
        <v>931</v>
      </c>
      <c r="G104" s="11" t="s">
        <v>40</v>
      </c>
      <c r="H104" s="11" t="s">
        <v>259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260</v>
      </c>
      <c r="P104" s="11" t="s">
        <v>261</v>
      </c>
      <c r="Q104" s="13">
        <f>SUM(S104:AG104)</f>
        <v>913152</v>
      </c>
      <c r="R104" s="13">
        <v>0</v>
      </c>
      <c r="S104" s="13">
        <v>0</v>
      </c>
      <c r="T104" s="13">
        <v>787200</v>
      </c>
      <c r="U104" s="11" t="s">
        <v>53</v>
      </c>
      <c r="V104" s="13">
        <v>125952</v>
      </c>
      <c r="W104" s="13">
        <v>0</v>
      </c>
      <c r="X104" s="11" t="s">
        <v>44</v>
      </c>
      <c r="Y104" s="13">
        <v>0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265</v>
      </c>
      <c r="B105" s="12" t="s">
        <v>256</v>
      </c>
      <c r="C105" s="11" t="s">
        <v>38</v>
      </c>
      <c r="D105" s="11" t="s">
        <v>39</v>
      </c>
      <c r="E105" s="11" t="s">
        <v>926</v>
      </c>
      <c r="F105" s="11" t="s">
        <v>931</v>
      </c>
      <c r="G105" s="11" t="s">
        <v>40</v>
      </c>
      <c r="H105" s="11" t="s">
        <v>932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74203544.361599997</v>
      </c>
      <c r="R105" s="13">
        <v>0</v>
      </c>
      <c r="S105" s="13">
        <v>61327612.499999993</v>
      </c>
      <c r="T105" s="13">
        <v>0</v>
      </c>
      <c r="U105" s="11" t="s">
        <v>44</v>
      </c>
      <c r="V105" s="13">
        <v>0</v>
      </c>
      <c r="W105" s="13">
        <v>11099941.26</v>
      </c>
      <c r="X105" s="11" t="s">
        <v>44</v>
      </c>
      <c r="Y105" s="13">
        <v>1775990.6015999999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267</v>
      </c>
      <c r="B106" s="12" t="s">
        <v>256</v>
      </c>
      <c r="C106" s="11" t="s">
        <v>38</v>
      </c>
      <c r="D106" s="11" t="s">
        <v>39</v>
      </c>
      <c r="E106" s="11" t="s">
        <v>926</v>
      </c>
      <c r="F106" s="11" t="s">
        <v>931</v>
      </c>
      <c r="G106" s="11" t="s">
        <v>40</v>
      </c>
      <c r="H106" s="11" t="s">
        <v>264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37204483</v>
      </c>
      <c r="R106" s="13">
        <v>0</v>
      </c>
      <c r="S106" s="13">
        <v>31970650</v>
      </c>
      <c r="T106" s="13">
        <v>0</v>
      </c>
      <c r="U106" s="11" t="s">
        <v>44</v>
      </c>
      <c r="V106" s="13">
        <v>0</v>
      </c>
      <c r="W106" s="13">
        <v>4511925</v>
      </c>
      <c r="X106" s="11" t="s">
        <v>44</v>
      </c>
      <c r="Y106" s="13">
        <v>721908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269</v>
      </c>
      <c r="B107" s="12" t="s">
        <v>256</v>
      </c>
      <c r="C107" s="11" t="s">
        <v>38</v>
      </c>
      <c r="D107" s="11" t="s">
        <v>39</v>
      </c>
      <c r="E107" s="11" t="s">
        <v>926</v>
      </c>
      <c r="F107" s="11" t="s">
        <v>931</v>
      </c>
      <c r="G107" s="11" t="s">
        <v>40</v>
      </c>
      <c r="H107" s="11" t="s">
        <v>266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83727741.729599997</v>
      </c>
      <c r="R107" s="13">
        <v>0</v>
      </c>
      <c r="S107" s="13">
        <v>57100056.5</v>
      </c>
      <c r="T107" s="13">
        <v>0</v>
      </c>
      <c r="U107" s="11" t="s">
        <v>44</v>
      </c>
      <c r="V107" s="13">
        <v>0</v>
      </c>
      <c r="W107" s="13">
        <v>22954901.059999999</v>
      </c>
      <c r="X107" s="11" t="s">
        <v>44</v>
      </c>
      <c r="Y107" s="13">
        <v>3672784.1695999997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271</v>
      </c>
      <c r="B108" s="12" t="s">
        <v>256</v>
      </c>
      <c r="C108" s="11" t="s">
        <v>38</v>
      </c>
      <c r="D108" s="11" t="s">
        <v>39</v>
      </c>
      <c r="E108" s="11" t="s">
        <v>926</v>
      </c>
      <c r="F108" s="11" t="s">
        <v>931</v>
      </c>
      <c r="G108" s="11" t="s">
        <v>40</v>
      </c>
      <c r="H108" s="11" t="s">
        <v>268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8772936.0999999996</v>
      </c>
      <c r="R108" s="13">
        <v>0</v>
      </c>
      <c r="S108" s="13">
        <v>6489812.5</v>
      </c>
      <c r="T108" s="13">
        <v>0</v>
      </c>
      <c r="U108" s="11" t="s">
        <v>44</v>
      </c>
      <c r="V108" s="13">
        <v>0</v>
      </c>
      <c r="W108" s="13">
        <v>1968210</v>
      </c>
      <c r="X108" s="11" t="s">
        <v>53</v>
      </c>
      <c r="Y108" s="13">
        <v>314913.59999999998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273</v>
      </c>
      <c r="B109" s="12" t="s">
        <v>256</v>
      </c>
      <c r="C109" s="11" t="s">
        <v>38</v>
      </c>
      <c r="D109" s="11" t="s">
        <v>39</v>
      </c>
      <c r="E109" s="11" t="s">
        <v>926</v>
      </c>
      <c r="F109" s="11" t="s">
        <v>931</v>
      </c>
      <c r="G109" s="11" t="s">
        <v>40</v>
      </c>
      <c r="H109" s="11" t="s">
        <v>270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22620306.850000001</v>
      </c>
      <c r="R109" s="13">
        <v>0</v>
      </c>
      <c r="S109" s="13">
        <v>20109069.25</v>
      </c>
      <c r="T109" s="13">
        <v>0</v>
      </c>
      <c r="U109" s="11" t="s">
        <v>44</v>
      </c>
      <c r="V109" s="13">
        <v>0</v>
      </c>
      <c r="W109" s="13">
        <v>2164860</v>
      </c>
      <c r="X109" s="11" t="s">
        <v>44</v>
      </c>
      <c r="Y109" s="13">
        <v>346377.6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275</v>
      </c>
      <c r="B110" s="12" t="s">
        <v>256</v>
      </c>
      <c r="C110" s="11" t="s">
        <v>38</v>
      </c>
      <c r="D110" s="11" t="s">
        <v>39</v>
      </c>
      <c r="E110" s="11" t="s">
        <v>926</v>
      </c>
      <c r="F110" s="11" t="s">
        <v>931</v>
      </c>
      <c r="G110" s="11" t="s">
        <v>40</v>
      </c>
      <c r="H110" s="11" t="s">
        <v>272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11505892.795600001</v>
      </c>
      <c r="R110" s="13">
        <v>0</v>
      </c>
      <c r="S110" s="13">
        <v>8737695</v>
      </c>
      <c r="T110" s="13">
        <v>0</v>
      </c>
      <c r="U110" s="11" t="s">
        <v>44</v>
      </c>
      <c r="V110" s="13">
        <v>0</v>
      </c>
      <c r="W110" s="13">
        <v>2386377.41</v>
      </c>
      <c r="X110" s="11" t="s">
        <v>44</v>
      </c>
      <c r="Y110" s="13">
        <v>381820.38559999998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277</v>
      </c>
      <c r="B111" s="12" t="s">
        <v>256</v>
      </c>
      <c r="C111" s="11" t="s">
        <v>38</v>
      </c>
      <c r="D111" s="11" t="s">
        <v>39</v>
      </c>
      <c r="E111" s="11" t="s">
        <v>926</v>
      </c>
      <c r="F111" s="11" t="s">
        <v>931</v>
      </c>
      <c r="G111" s="11" t="s">
        <v>40</v>
      </c>
      <c r="H111" s="11" t="s">
        <v>274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4758755.9912</v>
      </c>
      <c r="R111" s="13">
        <v>0</v>
      </c>
      <c r="S111" s="13">
        <v>2368350</v>
      </c>
      <c r="T111" s="13">
        <v>0</v>
      </c>
      <c r="U111" s="11" t="s">
        <v>44</v>
      </c>
      <c r="V111" s="13">
        <v>0</v>
      </c>
      <c r="W111" s="13">
        <v>2060694.82</v>
      </c>
      <c r="X111" s="11" t="s">
        <v>44</v>
      </c>
      <c r="Y111" s="13">
        <v>329711.17119999998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284</v>
      </c>
      <c r="B112" s="12" t="s">
        <v>256</v>
      </c>
      <c r="C112" s="11" t="s">
        <v>38</v>
      </c>
      <c r="D112" s="11" t="s">
        <v>39</v>
      </c>
      <c r="E112" s="11" t="s">
        <v>926</v>
      </c>
      <c r="F112" s="11" t="s">
        <v>931</v>
      </c>
      <c r="G112" s="11" t="s">
        <v>40</v>
      </c>
      <c r="H112" s="11" t="s">
        <v>276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8405408.1799999997</v>
      </c>
      <c r="R112" s="13">
        <v>0</v>
      </c>
      <c r="S112" s="13">
        <v>6022509.5</v>
      </c>
      <c r="T112" s="13">
        <v>0</v>
      </c>
      <c r="U112" s="11" t="s">
        <v>44</v>
      </c>
      <c r="V112" s="13">
        <v>0</v>
      </c>
      <c r="W112" s="13">
        <v>2054223</v>
      </c>
      <c r="X112" s="11" t="s">
        <v>44</v>
      </c>
      <c r="Y112" s="13">
        <v>328675.68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286</v>
      </c>
      <c r="B113" s="12" t="s">
        <v>256</v>
      </c>
      <c r="C113" s="11" t="s">
        <v>38</v>
      </c>
      <c r="D113" s="11" t="s">
        <v>39</v>
      </c>
      <c r="E113" s="11" t="s">
        <v>926</v>
      </c>
      <c r="F113" s="11" t="s">
        <v>931</v>
      </c>
      <c r="G113" s="11" t="s">
        <v>278</v>
      </c>
      <c r="H113" s="11" t="s">
        <v>42</v>
      </c>
      <c r="I113" s="13" t="s">
        <v>279</v>
      </c>
      <c r="J113" s="13" t="s">
        <v>42</v>
      </c>
      <c r="K113" s="13" t="s">
        <v>280</v>
      </c>
      <c r="L113" s="13" t="s">
        <v>256</v>
      </c>
      <c r="M113" s="13">
        <v>4249980</v>
      </c>
      <c r="N113" s="11" t="s">
        <v>281</v>
      </c>
      <c r="O113" s="11" t="s">
        <v>282</v>
      </c>
      <c r="P113" s="11" t="s">
        <v>283</v>
      </c>
      <c r="Q113" s="13">
        <f>SUM(S113:AG113)</f>
        <v>-833112</v>
      </c>
      <c r="R113" s="13">
        <v>0</v>
      </c>
      <c r="S113" s="13">
        <v>0</v>
      </c>
      <c r="T113" s="13">
        <v>0</v>
      </c>
      <c r="U113" s="11" t="s">
        <v>44</v>
      </c>
      <c r="V113" s="13">
        <v>0</v>
      </c>
      <c r="W113" s="13">
        <v>-718200</v>
      </c>
      <c r="X113" s="11" t="s">
        <v>53</v>
      </c>
      <c r="Y113" s="13">
        <v>-114912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291</v>
      </c>
      <c r="B114" s="12" t="s">
        <v>256</v>
      </c>
      <c r="C114" s="11" t="s">
        <v>38</v>
      </c>
      <c r="D114" s="11" t="s">
        <v>61</v>
      </c>
      <c r="E114" s="11" t="s">
        <v>62</v>
      </c>
      <c r="F114" s="11" t="s">
        <v>287</v>
      </c>
      <c r="G114" s="11" t="s">
        <v>40</v>
      </c>
      <c r="H114" s="11" t="s">
        <v>285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33640329.447999999</v>
      </c>
      <c r="R114" s="13">
        <v>0</v>
      </c>
      <c r="S114" s="13">
        <v>26055150</v>
      </c>
      <c r="T114" s="13">
        <v>0</v>
      </c>
      <c r="U114" s="11" t="s">
        <v>44</v>
      </c>
      <c r="V114" s="13">
        <v>0</v>
      </c>
      <c r="W114" s="13">
        <v>6538947.7999999998</v>
      </c>
      <c r="X114" s="11" t="s">
        <v>44</v>
      </c>
      <c r="Y114" s="13">
        <v>1046231.648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293</v>
      </c>
      <c r="B115" s="12" t="s">
        <v>256</v>
      </c>
      <c r="C115" s="11" t="s">
        <v>38</v>
      </c>
      <c r="D115" s="11" t="s">
        <v>61</v>
      </c>
      <c r="E115" s="11" t="s">
        <v>62</v>
      </c>
      <c r="F115" s="11" t="s">
        <v>287</v>
      </c>
      <c r="G115" s="11" t="s">
        <v>40</v>
      </c>
      <c r="H115" s="11" t="s">
        <v>288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289</v>
      </c>
      <c r="P115" s="11" t="s">
        <v>290</v>
      </c>
      <c r="Q115" s="13">
        <f>SUM(S115:AG115)</f>
        <v>990000</v>
      </c>
      <c r="R115" s="13">
        <v>0</v>
      </c>
      <c r="S115" s="13">
        <v>990000</v>
      </c>
      <c r="T115" s="13">
        <v>0</v>
      </c>
      <c r="U115" s="11" t="s">
        <v>44</v>
      </c>
      <c r="V115" s="13">
        <v>0</v>
      </c>
      <c r="W115" s="13">
        <v>0</v>
      </c>
      <c r="X115" s="11" t="s">
        <v>44</v>
      </c>
      <c r="Y115" s="13">
        <v>0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295</v>
      </c>
      <c r="B116" s="12" t="s">
        <v>256</v>
      </c>
      <c r="C116" s="11" t="s">
        <v>38</v>
      </c>
      <c r="D116" s="11" t="s">
        <v>61</v>
      </c>
      <c r="E116" s="11" t="s">
        <v>62</v>
      </c>
      <c r="F116" s="11" t="s">
        <v>287</v>
      </c>
      <c r="G116" s="11" t="s">
        <v>40</v>
      </c>
      <c r="H116" s="11" t="s">
        <v>292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280424098.90320003</v>
      </c>
      <c r="R116" s="13">
        <v>0</v>
      </c>
      <c r="S116" s="13">
        <v>229538726.30000004</v>
      </c>
      <c r="T116" s="13">
        <v>0</v>
      </c>
      <c r="U116" s="11" t="s">
        <v>44</v>
      </c>
      <c r="V116" s="13">
        <v>0</v>
      </c>
      <c r="W116" s="13">
        <v>43866700.520000003</v>
      </c>
      <c r="X116" s="11" t="s">
        <v>44</v>
      </c>
      <c r="Y116" s="13">
        <v>7018672.0831999984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297</v>
      </c>
      <c r="B117" s="12" t="s">
        <v>256</v>
      </c>
      <c r="C117" s="11" t="s">
        <v>38</v>
      </c>
      <c r="D117" s="11" t="s">
        <v>65</v>
      </c>
      <c r="E117" s="11" t="s">
        <v>951</v>
      </c>
      <c r="F117" s="11" t="s">
        <v>959</v>
      </c>
      <c r="G117" s="11" t="s">
        <v>40</v>
      </c>
      <c r="H117" s="11" t="s">
        <v>294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63942988</v>
      </c>
      <c r="R117" s="13">
        <v>0</v>
      </c>
      <c r="S117" s="13">
        <v>60357515</v>
      </c>
      <c r="T117" s="13">
        <v>0</v>
      </c>
      <c r="U117" s="11" t="s">
        <v>44</v>
      </c>
      <c r="V117" s="13">
        <v>0</v>
      </c>
      <c r="W117" s="13">
        <v>3090925</v>
      </c>
      <c r="X117" s="11" t="s">
        <v>44</v>
      </c>
      <c r="Y117" s="13">
        <v>494548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299</v>
      </c>
      <c r="B118" s="12" t="s">
        <v>256</v>
      </c>
      <c r="C118" s="11" t="s">
        <v>38</v>
      </c>
      <c r="D118" s="11" t="s">
        <v>65</v>
      </c>
      <c r="E118" s="11" t="s">
        <v>951</v>
      </c>
      <c r="F118" s="11" t="s">
        <v>959</v>
      </c>
      <c r="G118" s="11" t="s">
        <v>40</v>
      </c>
      <c r="H118" s="11" t="s">
        <v>296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47633088.950000003</v>
      </c>
      <c r="R118" s="13">
        <v>0</v>
      </c>
      <c r="S118" s="13">
        <v>41029788.950000003</v>
      </c>
      <c r="T118" s="13">
        <v>0</v>
      </c>
      <c r="U118" s="11" t="s">
        <v>44</v>
      </c>
      <c r="V118" s="13">
        <v>0</v>
      </c>
      <c r="W118" s="13">
        <v>5692500</v>
      </c>
      <c r="X118" s="11" t="s">
        <v>44</v>
      </c>
      <c r="Y118" s="13">
        <v>910800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301</v>
      </c>
      <c r="B119" s="12" t="s">
        <v>256</v>
      </c>
      <c r="C119" s="11" t="s">
        <v>38</v>
      </c>
      <c r="D119" s="11" t="s">
        <v>65</v>
      </c>
      <c r="E119" s="11" t="s">
        <v>951</v>
      </c>
      <c r="F119" s="11" t="s">
        <v>959</v>
      </c>
      <c r="G119" s="11" t="s">
        <v>40</v>
      </c>
      <c r="H119" s="11" t="s">
        <v>298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53797564.818800002</v>
      </c>
      <c r="R119" s="13">
        <v>0</v>
      </c>
      <c r="S119" s="13">
        <v>47347512.5</v>
      </c>
      <c r="T119" s="13">
        <v>0</v>
      </c>
      <c r="U119" s="11" t="s">
        <v>44</v>
      </c>
      <c r="V119" s="13">
        <v>0</v>
      </c>
      <c r="W119" s="13">
        <v>5560389.9299999997</v>
      </c>
      <c r="X119" s="11" t="s">
        <v>44</v>
      </c>
      <c r="Y119" s="13">
        <v>889662.38880000007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303</v>
      </c>
      <c r="B120" s="12" t="s">
        <v>256</v>
      </c>
      <c r="C120" s="11" t="s">
        <v>38</v>
      </c>
      <c r="D120" s="11" t="s">
        <v>65</v>
      </c>
      <c r="E120" s="11" t="s">
        <v>951</v>
      </c>
      <c r="F120" s="11" t="s">
        <v>959</v>
      </c>
      <c r="G120" s="11" t="s">
        <v>40</v>
      </c>
      <c r="H120" s="11" t="s">
        <v>300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73001887.049999997</v>
      </c>
      <c r="R120" s="13">
        <v>0</v>
      </c>
      <c r="S120" s="13">
        <v>61838186.25</v>
      </c>
      <c r="T120" s="13">
        <v>0</v>
      </c>
      <c r="U120" s="11" t="s">
        <v>44</v>
      </c>
      <c r="V120" s="13">
        <v>0</v>
      </c>
      <c r="W120" s="13">
        <v>9623880</v>
      </c>
      <c r="X120" s="11" t="s">
        <v>44</v>
      </c>
      <c r="Y120" s="13">
        <v>1539820.8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305</v>
      </c>
      <c r="B121" s="12" t="s">
        <v>256</v>
      </c>
      <c r="C121" s="11" t="s">
        <v>38</v>
      </c>
      <c r="D121" s="11" t="s">
        <v>65</v>
      </c>
      <c r="E121" s="11" t="s">
        <v>951</v>
      </c>
      <c r="F121" s="11" t="s">
        <v>959</v>
      </c>
      <c r="G121" s="11" t="s">
        <v>40</v>
      </c>
      <c r="H121" s="11" t="s">
        <v>302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25508692.399999999</v>
      </c>
      <c r="R121" s="13">
        <v>0</v>
      </c>
      <c r="S121" s="13">
        <v>24449450</v>
      </c>
      <c r="T121" s="13">
        <v>0</v>
      </c>
      <c r="U121" s="11" t="s">
        <v>44</v>
      </c>
      <c r="V121" s="13">
        <v>0</v>
      </c>
      <c r="W121" s="13">
        <v>913140</v>
      </c>
      <c r="X121" s="11" t="s">
        <v>44</v>
      </c>
      <c r="Y121" s="13">
        <v>146102.39999999999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307</v>
      </c>
      <c r="B122" s="12" t="s">
        <v>256</v>
      </c>
      <c r="C122" s="11" t="s">
        <v>38</v>
      </c>
      <c r="D122" s="11" t="s">
        <v>65</v>
      </c>
      <c r="E122" s="11" t="s">
        <v>951</v>
      </c>
      <c r="F122" s="11" t="s">
        <v>959</v>
      </c>
      <c r="G122" s="11" t="s">
        <v>40</v>
      </c>
      <c r="H122" s="11" t="s">
        <v>304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22209290.550000001</v>
      </c>
      <c r="R122" s="13">
        <v>0</v>
      </c>
      <c r="S122" s="13">
        <v>15568197.75</v>
      </c>
      <c r="T122" s="13">
        <v>0</v>
      </c>
      <c r="U122" s="11" t="s">
        <v>44</v>
      </c>
      <c r="V122" s="13">
        <v>0</v>
      </c>
      <c r="W122" s="13">
        <v>5725080</v>
      </c>
      <c r="X122" s="11" t="s">
        <v>53</v>
      </c>
      <c r="Y122" s="13">
        <v>916012.8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309</v>
      </c>
      <c r="B123" s="12" t="s">
        <v>256</v>
      </c>
      <c r="C123" s="11" t="s">
        <v>38</v>
      </c>
      <c r="D123" s="11" t="s">
        <v>65</v>
      </c>
      <c r="E123" s="11" t="s">
        <v>951</v>
      </c>
      <c r="F123" s="11" t="s">
        <v>959</v>
      </c>
      <c r="G123" s="11" t="s">
        <v>40</v>
      </c>
      <c r="H123" s="11" t="s">
        <v>306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39389017.859999999</v>
      </c>
      <c r="R123" s="13">
        <v>0</v>
      </c>
      <c r="S123" s="13">
        <v>29784476.25</v>
      </c>
      <c r="T123" s="13">
        <v>0</v>
      </c>
      <c r="U123" s="11" t="s">
        <v>44</v>
      </c>
      <c r="V123" s="13">
        <v>0</v>
      </c>
      <c r="W123" s="13">
        <v>8279777.25</v>
      </c>
      <c r="X123" s="11" t="s">
        <v>53</v>
      </c>
      <c r="Y123" s="13">
        <v>1324764.3600000001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311</v>
      </c>
      <c r="B124" s="12" t="s">
        <v>256</v>
      </c>
      <c r="C124" s="11" t="s">
        <v>38</v>
      </c>
      <c r="D124" s="11" t="s">
        <v>80</v>
      </c>
      <c r="E124" s="11" t="s">
        <v>969</v>
      </c>
      <c r="F124" s="11" t="s">
        <v>976</v>
      </c>
      <c r="G124" s="11" t="s">
        <v>40</v>
      </c>
      <c r="H124" s="11" t="s">
        <v>308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66762651.5</v>
      </c>
      <c r="R124" s="13">
        <v>0</v>
      </c>
      <c r="S124" s="13">
        <v>65940907.5</v>
      </c>
      <c r="T124" s="13">
        <v>0</v>
      </c>
      <c r="U124" s="11" t="s">
        <v>44</v>
      </c>
      <c r="V124" s="13">
        <v>0</v>
      </c>
      <c r="W124" s="13">
        <v>708400</v>
      </c>
      <c r="X124" s="11" t="s">
        <v>44</v>
      </c>
      <c r="Y124" s="13">
        <v>113344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313</v>
      </c>
      <c r="B125" s="12" t="s">
        <v>256</v>
      </c>
      <c r="C125" s="11" t="s">
        <v>38</v>
      </c>
      <c r="D125" s="11" t="s">
        <v>80</v>
      </c>
      <c r="E125" s="11" t="s">
        <v>969</v>
      </c>
      <c r="F125" s="11" t="s">
        <v>976</v>
      </c>
      <c r="G125" s="11" t="s">
        <v>40</v>
      </c>
      <c r="H125" s="11" t="s">
        <v>310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141</v>
      </c>
      <c r="P125" s="11" t="s">
        <v>142</v>
      </c>
      <c r="Q125" s="13">
        <f>SUM(S125:AG125)</f>
        <v>4276800</v>
      </c>
      <c r="R125" s="13">
        <v>0</v>
      </c>
      <c r="S125" s="13">
        <v>4276800</v>
      </c>
      <c r="T125" s="13">
        <v>0</v>
      </c>
      <c r="U125" s="11" t="s">
        <v>44</v>
      </c>
      <c r="V125" s="13">
        <v>0</v>
      </c>
      <c r="W125" s="13">
        <v>0</v>
      </c>
      <c r="X125" s="11" t="s">
        <v>44</v>
      </c>
      <c r="Y125" s="13">
        <v>0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315</v>
      </c>
      <c r="B126" s="12" t="s">
        <v>256</v>
      </c>
      <c r="C126" s="11" t="s">
        <v>38</v>
      </c>
      <c r="D126" s="11" t="s">
        <v>80</v>
      </c>
      <c r="E126" s="11" t="s">
        <v>969</v>
      </c>
      <c r="F126" s="11" t="s">
        <v>976</v>
      </c>
      <c r="G126" s="11" t="s">
        <v>40</v>
      </c>
      <c r="H126" s="11" t="s">
        <v>312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6685200</v>
      </c>
      <c r="R126" s="13">
        <v>0</v>
      </c>
      <c r="S126" s="13">
        <v>6685200</v>
      </c>
      <c r="T126" s="13">
        <v>0</v>
      </c>
      <c r="U126" s="11" t="s">
        <v>44</v>
      </c>
      <c r="V126" s="13">
        <v>0</v>
      </c>
      <c r="W126" s="13">
        <v>0</v>
      </c>
      <c r="X126" s="11" t="s">
        <v>44</v>
      </c>
      <c r="Y126" s="13">
        <v>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319</v>
      </c>
      <c r="B127" s="12" t="s">
        <v>256</v>
      </c>
      <c r="C127" s="11" t="s">
        <v>38</v>
      </c>
      <c r="D127" s="11" t="s">
        <v>80</v>
      </c>
      <c r="E127" s="11" t="s">
        <v>969</v>
      </c>
      <c r="F127" s="11" t="s">
        <v>976</v>
      </c>
      <c r="G127" s="11" t="s">
        <v>40</v>
      </c>
      <c r="H127" s="11" t="s">
        <v>314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67483146</v>
      </c>
      <c r="R127" s="13">
        <v>0</v>
      </c>
      <c r="S127" s="13">
        <v>65658930</v>
      </c>
      <c r="T127" s="13">
        <v>0</v>
      </c>
      <c r="U127" s="11" t="s">
        <v>44</v>
      </c>
      <c r="V127" s="13">
        <v>0</v>
      </c>
      <c r="W127" s="13">
        <v>1572600</v>
      </c>
      <c r="X127" s="11" t="s">
        <v>53</v>
      </c>
      <c r="Y127" s="13">
        <v>251616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321</v>
      </c>
      <c r="B128" s="12" t="s">
        <v>256</v>
      </c>
      <c r="C128" s="11" t="s">
        <v>38</v>
      </c>
      <c r="D128" s="11" t="s">
        <v>80</v>
      </c>
      <c r="E128" s="11" t="s">
        <v>969</v>
      </c>
      <c r="F128" s="11" t="s">
        <v>976</v>
      </c>
      <c r="G128" s="11" t="s">
        <v>40</v>
      </c>
      <c r="H128" s="11" t="s">
        <v>316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317</v>
      </c>
      <c r="P128" s="11" t="s">
        <v>318</v>
      </c>
      <c r="Q128" s="13">
        <f>SUM(S128:AG128)</f>
        <v>712800</v>
      </c>
      <c r="R128" s="13">
        <v>0</v>
      </c>
      <c r="S128" s="13">
        <v>712800</v>
      </c>
      <c r="T128" s="13">
        <v>0</v>
      </c>
      <c r="U128" s="11" t="s">
        <v>44</v>
      </c>
      <c r="V128" s="13">
        <v>0</v>
      </c>
      <c r="W128" s="13">
        <v>0</v>
      </c>
      <c r="X128" s="11" t="s">
        <v>44</v>
      </c>
      <c r="Y128" s="13">
        <v>0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323</v>
      </c>
      <c r="B129" s="12" t="s">
        <v>256</v>
      </c>
      <c r="C129" s="11" t="s">
        <v>38</v>
      </c>
      <c r="D129" s="11" t="s">
        <v>80</v>
      </c>
      <c r="E129" s="11" t="s">
        <v>969</v>
      </c>
      <c r="F129" s="11" t="s">
        <v>976</v>
      </c>
      <c r="G129" s="11" t="s">
        <v>40</v>
      </c>
      <c r="H129" s="11" t="s">
        <v>320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60896994.25</v>
      </c>
      <c r="R129" s="13">
        <v>0</v>
      </c>
      <c r="S129" s="13">
        <v>52897431.25</v>
      </c>
      <c r="T129" s="13">
        <v>0</v>
      </c>
      <c r="U129" s="11" t="s">
        <v>44</v>
      </c>
      <c r="V129" s="13">
        <v>0</v>
      </c>
      <c r="W129" s="13">
        <f>4631550+2264625</f>
        <v>6896175</v>
      </c>
      <c r="X129" s="11" t="s">
        <v>53</v>
      </c>
      <c r="Y129" s="13">
        <f>+W129*0.16</f>
        <v>1103388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325</v>
      </c>
      <c r="B130" s="12" t="s">
        <v>256</v>
      </c>
      <c r="C130" s="11" t="s">
        <v>38</v>
      </c>
      <c r="D130" s="11" t="s">
        <v>80</v>
      </c>
      <c r="E130" s="11" t="s">
        <v>969</v>
      </c>
      <c r="F130" s="11" t="s">
        <v>976</v>
      </c>
      <c r="G130" s="11" t="s">
        <v>40</v>
      </c>
      <c r="H130" s="11" t="s">
        <v>322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19388745</v>
      </c>
      <c r="R130" s="13">
        <v>0</v>
      </c>
      <c r="S130" s="13">
        <v>18496125</v>
      </c>
      <c r="T130" s="13">
        <v>0</v>
      </c>
      <c r="U130" s="11" t="s">
        <v>44</v>
      </c>
      <c r="V130" s="13">
        <v>0</v>
      </c>
      <c r="W130" s="13">
        <v>769500</v>
      </c>
      <c r="X130" s="11" t="s">
        <v>44</v>
      </c>
      <c r="Y130" s="13">
        <v>123120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328</v>
      </c>
      <c r="B131" s="12" t="s">
        <v>256</v>
      </c>
      <c r="C131" s="11" t="s">
        <v>38</v>
      </c>
      <c r="D131" s="11" t="s">
        <v>80</v>
      </c>
      <c r="E131" s="11" t="s">
        <v>969</v>
      </c>
      <c r="F131" s="11" t="s">
        <v>976</v>
      </c>
      <c r="G131" s="11" t="s">
        <v>40</v>
      </c>
      <c r="H131" s="11" t="s">
        <v>324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35849893.799999997</v>
      </c>
      <c r="R131" s="13">
        <v>0</v>
      </c>
      <c r="S131" s="13">
        <v>30125520</v>
      </c>
      <c r="T131" s="13">
        <v>0</v>
      </c>
      <c r="U131" s="11" t="s">
        <v>44</v>
      </c>
      <c r="V131" s="13">
        <v>0</v>
      </c>
      <c r="W131" s="13">
        <v>4934805</v>
      </c>
      <c r="X131" s="11" t="s">
        <v>53</v>
      </c>
      <c r="Y131" s="13">
        <v>789568.8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330</v>
      </c>
      <c r="B132" s="12" t="s">
        <v>326</v>
      </c>
      <c r="C132" s="11" t="s">
        <v>38</v>
      </c>
      <c r="D132" s="11" t="s">
        <v>39</v>
      </c>
      <c r="E132" s="11" t="s">
        <v>926</v>
      </c>
      <c r="F132" s="11" t="s">
        <v>933</v>
      </c>
      <c r="G132" s="11" t="s">
        <v>40</v>
      </c>
      <c r="H132" s="11" t="s">
        <v>327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123426954.04700001</v>
      </c>
      <c r="R132" s="13">
        <v>0</v>
      </c>
      <c r="S132" s="13">
        <v>106521507.2</v>
      </c>
      <c r="T132" s="13">
        <v>0</v>
      </c>
      <c r="U132" s="11" t="s">
        <v>44</v>
      </c>
      <c r="V132" s="13">
        <v>0</v>
      </c>
      <c r="W132" s="13">
        <v>14573661.074999999</v>
      </c>
      <c r="X132" s="11" t="s">
        <v>44</v>
      </c>
      <c r="Y132" s="13">
        <v>2331785.7719999999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332</v>
      </c>
      <c r="B133" s="12" t="s">
        <v>326</v>
      </c>
      <c r="C133" s="11" t="s">
        <v>38</v>
      </c>
      <c r="D133" s="11" t="s">
        <v>39</v>
      </c>
      <c r="E133" s="11" t="s">
        <v>926</v>
      </c>
      <c r="F133" s="11" t="s">
        <v>933</v>
      </c>
      <c r="G133" s="11" t="s">
        <v>40</v>
      </c>
      <c r="H133" s="11" t="s">
        <v>329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109120852.5132</v>
      </c>
      <c r="R133" s="13">
        <v>0</v>
      </c>
      <c r="S133" s="13">
        <v>93551541</v>
      </c>
      <c r="T133" s="13">
        <v>0</v>
      </c>
      <c r="U133" s="11" t="s">
        <v>44</v>
      </c>
      <c r="V133" s="13">
        <v>0</v>
      </c>
      <c r="W133" s="13">
        <v>13421820.27</v>
      </c>
      <c r="X133" s="11" t="s">
        <v>44</v>
      </c>
      <c r="Y133" s="13">
        <v>2147491.2431999999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334</v>
      </c>
      <c r="B134" s="12" t="s">
        <v>326</v>
      </c>
      <c r="C134" s="11" t="s">
        <v>38</v>
      </c>
      <c r="D134" s="11" t="s">
        <v>39</v>
      </c>
      <c r="E134" s="11" t="s">
        <v>926</v>
      </c>
      <c r="F134" s="11" t="s">
        <v>933</v>
      </c>
      <c r="G134" s="11" t="s">
        <v>40</v>
      </c>
      <c r="H134" s="11" t="s">
        <v>331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79799769.899199992</v>
      </c>
      <c r="R134" s="13">
        <v>0</v>
      </c>
      <c r="S134" s="13">
        <v>59320855.999999985</v>
      </c>
      <c r="T134" s="13">
        <v>0</v>
      </c>
      <c r="U134" s="11" t="s">
        <v>44</v>
      </c>
      <c r="V134" s="13">
        <v>0</v>
      </c>
      <c r="W134" s="13">
        <v>17654236.120000001</v>
      </c>
      <c r="X134" s="11" t="s">
        <v>44</v>
      </c>
      <c r="Y134" s="13">
        <v>2824677.7792000002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336</v>
      </c>
      <c r="B135" s="12" t="s">
        <v>326</v>
      </c>
      <c r="C135" s="11" t="s">
        <v>38</v>
      </c>
      <c r="D135" s="11" t="s">
        <v>39</v>
      </c>
      <c r="E135" s="11" t="s">
        <v>926</v>
      </c>
      <c r="F135" s="11" t="s">
        <v>933</v>
      </c>
      <c r="G135" s="11" t="s">
        <v>40</v>
      </c>
      <c r="H135" s="11" t="s">
        <v>333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18939756.808000002</v>
      </c>
      <c r="R135" s="13">
        <v>0</v>
      </c>
      <c r="S135" s="13">
        <v>15164906.5</v>
      </c>
      <c r="T135" s="13">
        <v>0</v>
      </c>
      <c r="U135" s="11" t="s">
        <v>44</v>
      </c>
      <c r="V135" s="13">
        <v>0</v>
      </c>
      <c r="W135" s="13">
        <v>3254181.3</v>
      </c>
      <c r="X135" s="11" t="s">
        <v>53</v>
      </c>
      <c r="Y135" s="13">
        <v>520669.00799999997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338</v>
      </c>
      <c r="B136" s="12" t="s">
        <v>326</v>
      </c>
      <c r="C136" s="11" t="s">
        <v>38</v>
      </c>
      <c r="D136" s="11" t="s">
        <v>39</v>
      </c>
      <c r="E136" s="11" t="s">
        <v>926</v>
      </c>
      <c r="F136" s="11" t="s">
        <v>933</v>
      </c>
      <c r="G136" s="11" t="s">
        <v>40</v>
      </c>
      <c r="H136" s="11" t="s">
        <v>335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37440957.959199995</v>
      </c>
      <c r="R136" s="13">
        <v>0</v>
      </c>
      <c r="S136" s="13">
        <v>30108124.249999996</v>
      </c>
      <c r="T136" s="13">
        <v>0</v>
      </c>
      <c r="U136" s="11" t="s">
        <v>44</v>
      </c>
      <c r="V136" s="13">
        <v>0</v>
      </c>
      <c r="W136" s="13">
        <v>6321408.3700000001</v>
      </c>
      <c r="X136" s="11" t="s">
        <v>53</v>
      </c>
      <c r="Y136" s="13">
        <v>1011425.3392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340</v>
      </c>
      <c r="B137" s="12" t="s">
        <v>326</v>
      </c>
      <c r="C137" s="11" t="s">
        <v>38</v>
      </c>
      <c r="D137" s="11" t="s">
        <v>39</v>
      </c>
      <c r="E137" s="11" t="s">
        <v>926</v>
      </c>
      <c r="F137" s="11" t="s">
        <v>933</v>
      </c>
      <c r="G137" s="11" t="s">
        <v>40</v>
      </c>
      <c r="H137" s="11" t="s">
        <v>337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12388809.449999999</v>
      </c>
      <c r="R137" s="13">
        <v>0</v>
      </c>
      <c r="S137" s="13">
        <v>8680469.25</v>
      </c>
      <c r="T137" s="13">
        <v>0</v>
      </c>
      <c r="U137" s="11" t="s">
        <v>44</v>
      </c>
      <c r="V137" s="13">
        <v>0</v>
      </c>
      <c r="W137" s="13">
        <v>3196845</v>
      </c>
      <c r="X137" s="11" t="s">
        <v>53</v>
      </c>
      <c r="Y137" s="13">
        <v>511495.2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342</v>
      </c>
      <c r="B138" s="12" t="s">
        <v>326</v>
      </c>
      <c r="C138" s="11" t="s">
        <v>38</v>
      </c>
      <c r="D138" s="11" t="s">
        <v>61</v>
      </c>
      <c r="E138" s="11" t="s">
        <v>62</v>
      </c>
      <c r="F138" s="11" t="s">
        <v>945</v>
      </c>
      <c r="G138" s="11" t="s">
        <v>40</v>
      </c>
      <c r="H138" s="11" t="s">
        <v>339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496308087.67020023</v>
      </c>
      <c r="R138" s="13">
        <v>0</v>
      </c>
      <c r="S138" s="13">
        <v>409991807.80000019</v>
      </c>
      <c r="T138" s="13">
        <v>0</v>
      </c>
      <c r="U138" s="11" t="s">
        <v>44</v>
      </c>
      <c r="V138" s="13">
        <v>0</v>
      </c>
      <c r="W138" s="13">
        <v>74410586.094999999</v>
      </c>
      <c r="X138" s="11" t="s">
        <v>44</v>
      </c>
      <c r="Y138" s="13">
        <v>11905693.775200004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346</v>
      </c>
      <c r="B139" s="12" t="s">
        <v>326</v>
      </c>
      <c r="C139" s="11" t="s">
        <v>38</v>
      </c>
      <c r="D139" s="11" t="s">
        <v>65</v>
      </c>
      <c r="E139" s="11" t="s">
        <v>951</v>
      </c>
      <c r="F139" s="11" t="s">
        <v>960</v>
      </c>
      <c r="G139" s="11" t="s">
        <v>40</v>
      </c>
      <c r="H139" s="11" t="s">
        <v>341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33503705.399999999</v>
      </c>
      <c r="R139" s="13">
        <v>0</v>
      </c>
      <c r="S139" s="13">
        <v>31789875</v>
      </c>
      <c r="T139" s="13">
        <v>0</v>
      </c>
      <c r="U139" s="11" t="s">
        <v>44</v>
      </c>
      <c r="V139" s="13">
        <v>0</v>
      </c>
      <c r="W139" s="13">
        <v>1477440</v>
      </c>
      <c r="X139" s="11" t="s">
        <v>44</v>
      </c>
      <c r="Y139" s="13">
        <v>236390.39999999999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348</v>
      </c>
      <c r="B140" s="12" t="s">
        <v>326</v>
      </c>
      <c r="C140" s="11" t="s">
        <v>38</v>
      </c>
      <c r="D140" s="11" t="s">
        <v>65</v>
      </c>
      <c r="E140" s="11" t="s">
        <v>951</v>
      </c>
      <c r="F140" s="11" t="s">
        <v>960</v>
      </c>
      <c r="G140" s="11" t="s">
        <v>40</v>
      </c>
      <c r="H140" s="11" t="s">
        <v>343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344</v>
      </c>
      <c r="P140" s="11" t="s">
        <v>345</v>
      </c>
      <c r="Q140" s="13">
        <f>SUM(S140:AG140)</f>
        <v>841294.35</v>
      </c>
      <c r="R140" s="13">
        <v>0</v>
      </c>
      <c r="S140" s="13">
        <v>0</v>
      </c>
      <c r="T140" s="13">
        <v>725253.75</v>
      </c>
      <c r="U140" s="11" t="s">
        <v>53</v>
      </c>
      <c r="V140" s="13">
        <v>116040.6</v>
      </c>
      <c r="W140" s="13">
        <v>0</v>
      </c>
      <c r="X140" s="11" t="s">
        <v>44</v>
      </c>
      <c r="Y140" s="13">
        <v>0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350</v>
      </c>
      <c r="B141" s="12" t="s">
        <v>326</v>
      </c>
      <c r="C141" s="11" t="s">
        <v>38</v>
      </c>
      <c r="D141" s="11" t="s">
        <v>65</v>
      </c>
      <c r="E141" s="11" t="s">
        <v>951</v>
      </c>
      <c r="F141" s="11" t="s">
        <v>960</v>
      </c>
      <c r="G141" s="11" t="s">
        <v>40</v>
      </c>
      <c r="H141" s="11" t="s">
        <v>347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16175470.164000001</v>
      </c>
      <c r="R141" s="13">
        <v>0</v>
      </c>
      <c r="S141" s="13">
        <v>11873557.5</v>
      </c>
      <c r="T141" s="13">
        <v>0</v>
      </c>
      <c r="U141" s="11" t="s">
        <v>44</v>
      </c>
      <c r="V141" s="13">
        <v>0</v>
      </c>
      <c r="W141" s="13">
        <v>3708545.4</v>
      </c>
      <c r="X141" s="11" t="s">
        <v>44</v>
      </c>
      <c r="Y141" s="13">
        <v>593367.26399999997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354</v>
      </c>
      <c r="B142" s="12" t="s">
        <v>326</v>
      </c>
      <c r="C142" s="11" t="s">
        <v>38</v>
      </c>
      <c r="D142" s="11" t="s">
        <v>65</v>
      </c>
      <c r="E142" s="11" t="s">
        <v>951</v>
      </c>
      <c r="F142" s="11" t="s">
        <v>960</v>
      </c>
      <c r="G142" s="11" t="s">
        <v>40</v>
      </c>
      <c r="H142" s="11" t="s">
        <v>349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80004356.549999997</v>
      </c>
      <c r="R142" s="13">
        <v>0</v>
      </c>
      <c r="S142" s="13">
        <v>72733470.75</v>
      </c>
      <c r="T142" s="13">
        <v>0</v>
      </c>
      <c r="U142" s="11" t="s">
        <v>44</v>
      </c>
      <c r="V142" s="13">
        <v>0</v>
      </c>
      <c r="W142" s="13">
        <v>6268005</v>
      </c>
      <c r="X142" s="11" t="s">
        <v>44</v>
      </c>
      <c r="Y142" s="13">
        <v>1002880.7999999999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358</v>
      </c>
      <c r="B143" s="12" t="s">
        <v>326</v>
      </c>
      <c r="C143" s="11" t="s">
        <v>38</v>
      </c>
      <c r="D143" s="11" t="s">
        <v>65</v>
      </c>
      <c r="E143" s="11" t="s">
        <v>951</v>
      </c>
      <c r="F143" s="11" t="s">
        <v>960</v>
      </c>
      <c r="G143" s="11" t="s">
        <v>40</v>
      </c>
      <c r="H143" s="11" t="s">
        <v>351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352</v>
      </c>
      <c r="P143" s="11" t="s">
        <v>353</v>
      </c>
      <c r="Q143" s="13">
        <f>SUM(S143:AG143)</f>
        <v>1690164</v>
      </c>
      <c r="R143" s="13">
        <v>0</v>
      </c>
      <c r="S143" s="13">
        <v>1511640</v>
      </c>
      <c r="T143" s="13">
        <v>0</v>
      </c>
      <c r="U143" s="11" t="s">
        <v>44</v>
      </c>
      <c r="V143" s="13">
        <v>0</v>
      </c>
      <c r="W143" s="13">
        <v>153900</v>
      </c>
      <c r="X143" s="11" t="s">
        <v>53</v>
      </c>
      <c r="Y143" s="13">
        <v>24624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360</v>
      </c>
      <c r="B144" s="12" t="s">
        <v>326</v>
      </c>
      <c r="C144" s="11" t="s">
        <v>38</v>
      </c>
      <c r="D144" s="11" t="s">
        <v>65</v>
      </c>
      <c r="E144" s="11" t="s">
        <v>951</v>
      </c>
      <c r="F144" s="11" t="s">
        <v>960</v>
      </c>
      <c r="G144" s="11" t="s">
        <v>40</v>
      </c>
      <c r="H144" s="11" t="s">
        <v>355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356</v>
      </c>
      <c r="P144" s="11" t="s">
        <v>357</v>
      </c>
      <c r="Q144" s="13">
        <f>SUM(S144:AG144)</f>
        <v>837376</v>
      </c>
      <c r="R144" s="13">
        <v>0</v>
      </c>
      <c r="S144" s="13">
        <v>520000</v>
      </c>
      <c r="T144" s="13">
        <v>0</v>
      </c>
      <c r="U144" s="11" t="s">
        <v>44</v>
      </c>
      <c r="V144" s="13">
        <v>0</v>
      </c>
      <c r="W144" s="13">
        <v>273600</v>
      </c>
      <c r="X144" s="11" t="s">
        <v>53</v>
      </c>
      <c r="Y144" s="13">
        <v>43776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364</v>
      </c>
      <c r="B145" s="12" t="s">
        <v>326</v>
      </c>
      <c r="C145" s="11" t="s">
        <v>38</v>
      </c>
      <c r="D145" s="11" t="s">
        <v>65</v>
      </c>
      <c r="E145" s="11" t="s">
        <v>951</v>
      </c>
      <c r="F145" s="11" t="s">
        <v>960</v>
      </c>
      <c r="G145" s="11" t="s">
        <v>40</v>
      </c>
      <c r="H145" s="11" t="s">
        <v>359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33205975.786000002</v>
      </c>
      <c r="R145" s="13">
        <v>0</v>
      </c>
      <c r="S145" s="13">
        <v>26599080.25</v>
      </c>
      <c r="T145" s="13">
        <v>0</v>
      </c>
      <c r="U145" s="11" t="s">
        <v>44</v>
      </c>
      <c r="V145" s="13">
        <v>0</v>
      </c>
      <c r="W145" s="13">
        <v>5695599.5999999996</v>
      </c>
      <c r="X145" s="11" t="s">
        <v>44</v>
      </c>
      <c r="Y145" s="13">
        <v>911295.93599999999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366</v>
      </c>
      <c r="B146" s="12" t="s">
        <v>326</v>
      </c>
      <c r="C146" s="11" t="s">
        <v>38</v>
      </c>
      <c r="D146" s="11" t="s">
        <v>65</v>
      </c>
      <c r="E146" s="11" t="s">
        <v>951</v>
      </c>
      <c r="F146" s="11" t="s">
        <v>960</v>
      </c>
      <c r="G146" s="11" t="s">
        <v>40</v>
      </c>
      <c r="H146" s="11" t="s">
        <v>361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362</v>
      </c>
      <c r="P146" s="11" t="s">
        <v>363</v>
      </c>
      <c r="Q146" s="13">
        <f>SUM(S146:AG146)</f>
        <v>3380976</v>
      </c>
      <c r="R146" s="13">
        <v>0</v>
      </c>
      <c r="S146" s="13">
        <v>1080000</v>
      </c>
      <c r="T146" s="13">
        <v>1983600</v>
      </c>
      <c r="U146" s="11" t="s">
        <v>53</v>
      </c>
      <c r="V146" s="13">
        <v>317376</v>
      </c>
      <c r="W146" s="13">
        <v>0</v>
      </c>
      <c r="X146" s="11" t="s">
        <v>44</v>
      </c>
      <c r="Y146" s="13">
        <v>0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368</v>
      </c>
      <c r="B147" s="12" t="s">
        <v>326</v>
      </c>
      <c r="C147" s="11" t="s">
        <v>38</v>
      </c>
      <c r="D147" s="11" t="s">
        <v>65</v>
      </c>
      <c r="E147" s="11" t="s">
        <v>951</v>
      </c>
      <c r="F147" s="11" t="s">
        <v>960</v>
      </c>
      <c r="G147" s="11" t="s">
        <v>40</v>
      </c>
      <c r="H147" s="11" t="s">
        <v>365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25828640.4912</v>
      </c>
      <c r="R147" s="13">
        <v>0</v>
      </c>
      <c r="S147" s="13">
        <v>18843721</v>
      </c>
      <c r="T147" s="13">
        <v>0</v>
      </c>
      <c r="U147" s="11" t="s">
        <v>44</v>
      </c>
      <c r="V147" s="13">
        <v>0</v>
      </c>
      <c r="W147" s="13">
        <v>6021482.3200000003</v>
      </c>
      <c r="X147" s="11" t="s">
        <v>53</v>
      </c>
      <c r="Y147" s="13">
        <v>963437.17119999998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370</v>
      </c>
      <c r="B148" s="12" t="s">
        <v>326</v>
      </c>
      <c r="C148" s="11" t="s">
        <v>38</v>
      </c>
      <c r="D148" s="11" t="s">
        <v>65</v>
      </c>
      <c r="E148" s="11" t="s">
        <v>951</v>
      </c>
      <c r="F148" s="11" t="s">
        <v>960</v>
      </c>
      <c r="G148" s="11" t="s">
        <v>40</v>
      </c>
      <c r="H148" s="11" t="s">
        <v>367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43</v>
      </c>
      <c r="P148" s="11" t="s">
        <v>42</v>
      </c>
      <c r="Q148" s="13">
        <f>SUM(S148:AG148)</f>
        <v>12275801.4</v>
      </c>
      <c r="R148" s="13">
        <v>0</v>
      </c>
      <c r="S148" s="13">
        <v>10869429</v>
      </c>
      <c r="T148" s="13">
        <v>0</v>
      </c>
      <c r="U148" s="11" t="s">
        <v>44</v>
      </c>
      <c r="V148" s="13">
        <v>0</v>
      </c>
      <c r="W148" s="13">
        <v>1212390</v>
      </c>
      <c r="X148" s="11" t="s">
        <v>53</v>
      </c>
      <c r="Y148" s="13">
        <v>193982.4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372</v>
      </c>
      <c r="B149" s="12" t="s">
        <v>326</v>
      </c>
      <c r="C149" s="11" t="s">
        <v>38</v>
      </c>
      <c r="D149" s="11" t="s">
        <v>65</v>
      </c>
      <c r="E149" s="11" t="s">
        <v>951</v>
      </c>
      <c r="F149" s="11" t="s">
        <v>960</v>
      </c>
      <c r="G149" s="11" t="s">
        <v>40</v>
      </c>
      <c r="H149" s="11" t="s">
        <v>369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27282740.785599999</v>
      </c>
      <c r="R149" s="13">
        <v>0</v>
      </c>
      <c r="S149" s="13">
        <v>17661899.25</v>
      </c>
      <c r="T149" s="13">
        <v>0</v>
      </c>
      <c r="U149" s="11" t="s">
        <v>44</v>
      </c>
      <c r="V149" s="13">
        <v>0</v>
      </c>
      <c r="W149" s="13">
        <v>8293828.9100000001</v>
      </c>
      <c r="X149" s="11" t="s">
        <v>53</v>
      </c>
      <c r="Y149" s="13">
        <v>1327012.6255999999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374</v>
      </c>
      <c r="B150" s="12" t="s">
        <v>326</v>
      </c>
      <c r="C150" s="11" t="s">
        <v>38</v>
      </c>
      <c r="D150" s="11" t="s">
        <v>65</v>
      </c>
      <c r="E150" s="11" t="s">
        <v>951</v>
      </c>
      <c r="F150" s="11" t="s">
        <v>960</v>
      </c>
      <c r="G150" s="11" t="s">
        <v>40</v>
      </c>
      <c r="H150" s="11" t="s">
        <v>371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5219820</v>
      </c>
      <c r="R150" s="13">
        <v>0</v>
      </c>
      <c r="S150" s="13">
        <v>3682530</v>
      </c>
      <c r="T150" s="13">
        <v>0</v>
      </c>
      <c r="U150" s="11" t="s">
        <v>44</v>
      </c>
      <c r="V150" s="13">
        <v>0</v>
      </c>
      <c r="W150" s="13">
        <v>1325250</v>
      </c>
      <c r="X150" s="11" t="s">
        <v>44</v>
      </c>
      <c r="Y150" s="13">
        <v>212040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376</v>
      </c>
      <c r="B151" s="12" t="s">
        <v>326</v>
      </c>
      <c r="C151" s="11" t="s">
        <v>38</v>
      </c>
      <c r="D151" s="11" t="s">
        <v>80</v>
      </c>
      <c r="E151" s="11" t="s">
        <v>969</v>
      </c>
      <c r="F151" s="11" t="s">
        <v>977</v>
      </c>
      <c r="G151" s="11" t="s">
        <v>40</v>
      </c>
      <c r="H151" s="11" t="s">
        <v>373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165905372.84999999</v>
      </c>
      <c r="R151" s="13">
        <v>0</v>
      </c>
      <c r="S151" s="13">
        <v>163909523.25</v>
      </c>
      <c r="T151" s="13">
        <v>0</v>
      </c>
      <c r="U151" s="11" t="s">
        <v>44</v>
      </c>
      <c r="V151" s="13">
        <v>0</v>
      </c>
      <c r="W151" s="13">
        <v>1720560</v>
      </c>
      <c r="X151" s="11" t="s">
        <v>44</v>
      </c>
      <c r="Y151" s="13">
        <v>275289.59999999998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378</v>
      </c>
      <c r="B152" s="12" t="s">
        <v>326</v>
      </c>
      <c r="C152" s="11" t="s">
        <v>38</v>
      </c>
      <c r="D152" s="11" t="s">
        <v>80</v>
      </c>
      <c r="E152" s="11" t="s">
        <v>969</v>
      </c>
      <c r="F152" s="11" t="s">
        <v>977</v>
      </c>
      <c r="G152" s="11" t="s">
        <v>40</v>
      </c>
      <c r="H152" s="11" t="s">
        <v>375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60520770.399999999</v>
      </c>
      <c r="R152" s="13">
        <v>0</v>
      </c>
      <c r="S152" s="13">
        <v>51784996</v>
      </c>
      <c r="T152" s="13">
        <v>0</v>
      </c>
      <c r="U152" s="11" t="s">
        <v>44</v>
      </c>
      <c r="V152" s="13">
        <v>0</v>
      </c>
      <c r="W152" s="13">
        <v>7530840</v>
      </c>
      <c r="X152" s="11" t="s">
        <v>44</v>
      </c>
      <c r="Y152" s="13">
        <v>1204934.3999999999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380</v>
      </c>
      <c r="B153" s="12" t="s">
        <v>326</v>
      </c>
      <c r="C153" s="11" t="s">
        <v>38</v>
      </c>
      <c r="D153" s="11" t="s">
        <v>80</v>
      </c>
      <c r="E153" s="11" t="s">
        <v>969</v>
      </c>
      <c r="F153" s="11" t="s">
        <v>977</v>
      </c>
      <c r="G153" s="11" t="s">
        <v>40</v>
      </c>
      <c r="H153" s="11" t="s">
        <v>377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9533489.4000000004</v>
      </c>
      <c r="R153" s="13">
        <v>0</v>
      </c>
      <c r="S153" s="13">
        <v>7814700</v>
      </c>
      <c r="T153" s="13">
        <v>0</v>
      </c>
      <c r="U153" s="11" t="s">
        <v>44</v>
      </c>
      <c r="V153" s="13">
        <v>0</v>
      </c>
      <c r="W153" s="13">
        <v>1481715</v>
      </c>
      <c r="X153" s="11" t="s">
        <v>44</v>
      </c>
      <c r="Y153" s="13">
        <v>237074.4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382</v>
      </c>
      <c r="B154" s="12" t="s">
        <v>326</v>
      </c>
      <c r="C154" s="11" t="s">
        <v>38</v>
      </c>
      <c r="D154" s="11" t="s">
        <v>80</v>
      </c>
      <c r="E154" s="11" t="s">
        <v>969</v>
      </c>
      <c r="F154" s="11" t="s">
        <v>977</v>
      </c>
      <c r="G154" s="11" t="s">
        <v>40</v>
      </c>
      <c r="H154" s="11" t="s">
        <v>379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43</v>
      </c>
      <c r="P154" s="11" t="s">
        <v>42</v>
      </c>
      <c r="Q154" s="13">
        <f>SUM(S154:AG154)</f>
        <v>118520603.14559999</v>
      </c>
      <c r="R154" s="13">
        <v>0</v>
      </c>
      <c r="S154" s="13">
        <v>110761667.75</v>
      </c>
      <c r="T154" s="13">
        <v>0</v>
      </c>
      <c r="U154" s="11" t="s">
        <v>44</v>
      </c>
      <c r="V154" s="13">
        <v>0</v>
      </c>
      <c r="W154" s="13">
        <v>6688737.4100000001</v>
      </c>
      <c r="X154" s="11" t="s">
        <v>44</v>
      </c>
      <c r="Y154" s="13">
        <v>1070197.9856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384</v>
      </c>
      <c r="B155" s="12" t="s">
        <v>326</v>
      </c>
      <c r="C155" s="11" t="s">
        <v>38</v>
      </c>
      <c r="D155" s="11" t="s">
        <v>80</v>
      </c>
      <c r="E155" s="11" t="s">
        <v>969</v>
      </c>
      <c r="F155" s="11" t="s">
        <v>977</v>
      </c>
      <c r="G155" s="11" t="s">
        <v>40</v>
      </c>
      <c r="H155" s="11" t="s">
        <v>381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>SUM(S155:AG155)</f>
        <v>5491654</v>
      </c>
      <c r="R155" s="13">
        <v>0</v>
      </c>
      <c r="S155" s="13">
        <v>5461900</v>
      </c>
      <c r="T155" s="13">
        <v>0</v>
      </c>
      <c r="U155" s="11" t="s">
        <v>44</v>
      </c>
      <c r="V155" s="13">
        <v>0</v>
      </c>
      <c r="W155" s="13">
        <v>25650</v>
      </c>
      <c r="X155" s="11" t="s">
        <v>44</v>
      </c>
      <c r="Y155" s="13">
        <v>4104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387</v>
      </c>
      <c r="B156" s="12" t="s">
        <v>326</v>
      </c>
      <c r="C156" s="11" t="s">
        <v>38</v>
      </c>
      <c r="D156" s="11" t="s">
        <v>80</v>
      </c>
      <c r="E156" s="11" t="s">
        <v>969</v>
      </c>
      <c r="F156" s="11" t="s">
        <v>978</v>
      </c>
      <c r="G156" s="11" t="s">
        <v>40</v>
      </c>
      <c r="H156" s="11" t="s">
        <v>383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4923250</v>
      </c>
      <c r="R156" s="13">
        <v>0</v>
      </c>
      <c r="S156" s="13">
        <v>4923250</v>
      </c>
      <c r="T156" s="13">
        <v>0</v>
      </c>
      <c r="U156" s="11" t="s">
        <v>44</v>
      </c>
      <c r="V156" s="13">
        <v>0</v>
      </c>
      <c r="W156" s="13">
        <v>0</v>
      </c>
      <c r="X156" s="11" t="s">
        <v>44</v>
      </c>
      <c r="Y156" s="13">
        <v>0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389</v>
      </c>
      <c r="B157" s="12" t="s">
        <v>385</v>
      </c>
      <c r="C157" s="11" t="s">
        <v>38</v>
      </c>
      <c r="D157" s="11" t="s">
        <v>39</v>
      </c>
      <c r="E157" s="11" t="s">
        <v>926</v>
      </c>
      <c r="F157" s="11" t="s">
        <v>934</v>
      </c>
      <c r="G157" s="11" t="s">
        <v>40</v>
      </c>
      <c r="H157" s="11" t="s">
        <v>386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40245671.850000001</v>
      </c>
      <c r="R157" s="13">
        <v>0</v>
      </c>
      <c r="S157" s="13">
        <v>34233380.25</v>
      </c>
      <c r="T157" s="13">
        <v>0</v>
      </c>
      <c r="U157" s="11" t="s">
        <v>44</v>
      </c>
      <c r="V157" s="13">
        <v>0</v>
      </c>
      <c r="W157" s="13">
        <v>5183010</v>
      </c>
      <c r="X157" s="11" t="s">
        <v>53</v>
      </c>
      <c r="Y157" s="13">
        <v>829281.6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391</v>
      </c>
      <c r="B158" s="12" t="s">
        <v>385</v>
      </c>
      <c r="C158" s="11" t="s">
        <v>38</v>
      </c>
      <c r="D158" s="11" t="s">
        <v>39</v>
      </c>
      <c r="E158" s="11" t="s">
        <v>926</v>
      </c>
      <c r="F158" s="11" t="s">
        <v>934</v>
      </c>
      <c r="G158" s="11" t="s">
        <v>40</v>
      </c>
      <c r="H158" s="11" t="s">
        <v>388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56580787.245999999</v>
      </c>
      <c r="R158" s="13">
        <v>0</v>
      </c>
      <c r="S158" s="13">
        <v>42844387</v>
      </c>
      <c r="T158" s="13">
        <v>0</v>
      </c>
      <c r="U158" s="11" t="s">
        <v>44</v>
      </c>
      <c r="V158" s="13">
        <v>0</v>
      </c>
      <c r="W158" s="13">
        <v>11841724.35</v>
      </c>
      <c r="X158" s="11" t="s">
        <v>44</v>
      </c>
      <c r="Y158" s="13">
        <v>1894675.8960000002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393</v>
      </c>
      <c r="B159" s="12" t="s">
        <v>385</v>
      </c>
      <c r="C159" s="11" t="s">
        <v>38</v>
      </c>
      <c r="D159" s="11" t="s">
        <v>39</v>
      </c>
      <c r="E159" s="11" t="s">
        <v>926</v>
      </c>
      <c r="F159" s="11" t="s">
        <v>934</v>
      </c>
      <c r="G159" s="11" t="s">
        <v>40</v>
      </c>
      <c r="H159" s="11" t="s">
        <v>390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43</v>
      </c>
      <c r="P159" s="11" t="s">
        <v>42</v>
      </c>
      <c r="Q159" s="13">
        <f>SUM(S159:AG159)</f>
        <v>46075305.405599996</v>
      </c>
      <c r="R159" s="13">
        <v>0</v>
      </c>
      <c r="S159" s="13">
        <v>34337318</v>
      </c>
      <c r="T159" s="13">
        <v>0</v>
      </c>
      <c r="U159" s="11" t="s">
        <v>44</v>
      </c>
      <c r="V159" s="13">
        <v>0</v>
      </c>
      <c r="W159" s="13">
        <v>10118954.66</v>
      </c>
      <c r="X159" s="11" t="s">
        <v>44</v>
      </c>
      <c r="Y159" s="13">
        <v>1619032.7456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395</v>
      </c>
      <c r="B160" s="12" t="s">
        <v>385</v>
      </c>
      <c r="C160" s="11" t="s">
        <v>38</v>
      </c>
      <c r="D160" s="11" t="s">
        <v>39</v>
      </c>
      <c r="E160" s="11" t="s">
        <v>926</v>
      </c>
      <c r="F160" s="11" t="s">
        <v>934</v>
      </c>
      <c r="G160" s="11" t="s">
        <v>40</v>
      </c>
      <c r="H160" s="11" t="s">
        <v>392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15541941.9956</v>
      </c>
      <c r="R160" s="13">
        <v>0</v>
      </c>
      <c r="S160" s="13">
        <v>12804490</v>
      </c>
      <c r="T160" s="13">
        <v>0</v>
      </c>
      <c r="U160" s="11" t="s">
        <v>44</v>
      </c>
      <c r="V160" s="13">
        <v>0</v>
      </c>
      <c r="W160" s="13">
        <v>2359872.41</v>
      </c>
      <c r="X160" s="11" t="s">
        <v>53</v>
      </c>
      <c r="Y160" s="13">
        <v>377579.58559999999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397</v>
      </c>
      <c r="B161" s="12" t="s">
        <v>385</v>
      </c>
      <c r="C161" s="11" t="s">
        <v>38</v>
      </c>
      <c r="D161" s="11" t="s">
        <v>39</v>
      </c>
      <c r="E161" s="11" t="s">
        <v>926</v>
      </c>
      <c r="F161" s="11" t="s">
        <v>934</v>
      </c>
      <c r="G161" s="11" t="s">
        <v>40</v>
      </c>
      <c r="H161" s="11" t="s">
        <v>394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15115947.550000001</v>
      </c>
      <c r="R161" s="13">
        <v>0</v>
      </c>
      <c r="S161" s="13">
        <v>7339243.75</v>
      </c>
      <c r="T161" s="13">
        <v>0</v>
      </c>
      <c r="U161" s="11" t="s">
        <v>44</v>
      </c>
      <c r="V161" s="13">
        <v>0</v>
      </c>
      <c r="W161" s="13">
        <v>6704055</v>
      </c>
      <c r="X161" s="11" t="s">
        <v>53</v>
      </c>
      <c r="Y161" s="13">
        <v>1072648.7999999998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401</v>
      </c>
      <c r="B162" s="12" t="s">
        <v>385</v>
      </c>
      <c r="C162" s="11" t="s">
        <v>38</v>
      </c>
      <c r="D162" s="11" t="s">
        <v>39</v>
      </c>
      <c r="E162" s="11" t="s">
        <v>926</v>
      </c>
      <c r="F162" s="11" t="s">
        <v>934</v>
      </c>
      <c r="G162" s="11" t="s">
        <v>40</v>
      </c>
      <c r="H162" s="11" t="s">
        <v>396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9319915.5</v>
      </c>
      <c r="R162" s="13">
        <v>0</v>
      </c>
      <c r="S162" s="13">
        <v>6999103.5</v>
      </c>
      <c r="T162" s="13">
        <v>0</v>
      </c>
      <c r="U162" s="11" t="s">
        <v>44</v>
      </c>
      <c r="V162" s="13">
        <v>0</v>
      </c>
      <c r="W162" s="13">
        <v>2000700</v>
      </c>
      <c r="X162" s="11" t="s">
        <v>44</v>
      </c>
      <c r="Y162" s="13">
        <v>320112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403</v>
      </c>
      <c r="B163" s="12" t="s">
        <v>385</v>
      </c>
      <c r="C163" s="11" t="s">
        <v>38</v>
      </c>
      <c r="D163" s="11" t="s">
        <v>39</v>
      </c>
      <c r="E163" s="11" t="s">
        <v>926</v>
      </c>
      <c r="F163" s="11" t="s">
        <v>934</v>
      </c>
      <c r="G163" s="11" t="s">
        <v>278</v>
      </c>
      <c r="H163" s="11" t="s">
        <v>42</v>
      </c>
      <c r="I163" s="13" t="s">
        <v>279</v>
      </c>
      <c r="J163" s="13" t="s">
        <v>42</v>
      </c>
      <c r="K163" s="13" t="s">
        <v>398</v>
      </c>
      <c r="L163" s="13" t="s">
        <v>385</v>
      </c>
      <c r="M163" s="13">
        <v>2007700</v>
      </c>
      <c r="N163" s="11" t="s">
        <v>281</v>
      </c>
      <c r="O163" s="11" t="s">
        <v>399</v>
      </c>
      <c r="P163" s="11" t="s">
        <v>400</v>
      </c>
      <c r="Q163" s="13">
        <f>SUM(S163:AG163)</f>
        <v>-1487700</v>
      </c>
      <c r="R163" s="13">
        <v>0</v>
      </c>
      <c r="S163" s="13">
        <v>-1487700</v>
      </c>
      <c r="T163" s="13">
        <v>0</v>
      </c>
      <c r="U163" s="11" t="s">
        <v>44</v>
      </c>
      <c r="V163" s="13">
        <v>0</v>
      </c>
      <c r="W163" s="13">
        <v>0</v>
      </c>
      <c r="X163" s="11" t="s">
        <v>44</v>
      </c>
      <c r="Y163" s="13">
        <v>0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408</v>
      </c>
      <c r="B164" s="12" t="s">
        <v>385</v>
      </c>
      <c r="C164" s="11" t="s">
        <v>38</v>
      </c>
      <c r="D164" s="11" t="s">
        <v>61</v>
      </c>
      <c r="E164" s="11" t="s">
        <v>62</v>
      </c>
      <c r="F164" s="11" t="s">
        <v>404</v>
      </c>
      <c r="G164" s="11" t="s">
        <v>40</v>
      </c>
      <c r="H164" s="11" t="s">
        <v>402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87436855.924199998</v>
      </c>
      <c r="R164" s="13">
        <v>0</v>
      </c>
      <c r="S164" s="13">
        <v>60491051.5</v>
      </c>
      <c r="T164" s="13">
        <v>0</v>
      </c>
      <c r="U164" s="11" t="s">
        <v>44</v>
      </c>
      <c r="V164" s="13">
        <v>0</v>
      </c>
      <c r="W164" s="13">
        <v>23229141.745000001</v>
      </c>
      <c r="X164" s="11" t="s">
        <v>44</v>
      </c>
      <c r="Y164" s="13">
        <v>3716662.6791999997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410</v>
      </c>
      <c r="B165" s="12" t="s">
        <v>385</v>
      </c>
      <c r="C165" s="11" t="s">
        <v>38</v>
      </c>
      <c r="D165" s="11" t="s">
        <v>61</v>
      </c>
      <c r="E165" s="11" t="s">
        <v>62</v>
      </c>
      <c r="F165" s="11" t="s">
        <v>404</v>
      </c>
      <c r="G165" s="11" t="s">
        <v>40</v>
      </c>
      <c r="H165" s="11" t="s">
        <v>405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406</v>
      </c>
      <c r="P165" s="11" t="s">
        <v>407</v>
      </c>
      <c r="Q165" s="13">
        <f>SUM(S165:AG165)</f>
        <v>10979105</v>
      </c>
      <c r="R165" s="13">
        <v>0</v>
      </c>
      <c r="S165" s="13">
        <v>590000</v>
      </c>
      <c r="T165" s="13">
        <v>8956125</v>
      </c>
      <c r="U165" s="11" t="s">
        <v>53</v>
      </c>
      <c r="V165" s="13">
        <v>1432980</v>
      </c>
      <c r="W165" s="13">
        <v>0</v>
      </c>
      <c r="X165" s="11" t="s">
        <v>44</v>
      </c>
      <c r="Y165" s="13">
        <v>0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412</v>
      </c>
      <c r="B166" s="12" t="s">
        <v>385</v>
      </c>
      <c r="C166" s="11" t="s">
        <v>38</v>
      </c>
      <c r="D166" s="11" t="s">
        <v>61</v>
      </c>
      <c r="E166" s="11" t="s">
        <v>62</v>
      </c>
      <c r="F166" s="11" t="s">
        <v>404</v>
      </c>
      <c r="G166" s="11" t="s">
        <v>40</v>
      </c>
      <c r="H166" s="11" t="s">
        <v>409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230585461.02819997</v>
      </c>
      <c r="R166" s="13">
        <v>0</v>
      </c>
      <c r="S166" s="13">
        <v>160928365.94999999</v>
      </c>
      <c r="T166" s="13">
        <v>0</v>
      </c>
      <c r="U166" s="11" t="s">
        <v>44</v>
      </c>
      <c r="V166" s="13">
        <v>0</v>
      </c>
      <c r="W166" s="13">
        <v>60049219.894999996</v>
      </c>
      <c r="X166" s="11" t="s">
        <v>44</v>
      </c>
      <c r="Y166" s="13">
        <v>9607875.183199998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414</v>
      </c>
      <c r="B167" s="12" t="s">
        <v>385</v>
      </c>
      <c r="C167" s="11" t="s">
        <v>38</v>
      </c>
      <c r="D167" s="11" t="s">
        <v>65</v>
      </c>
      <c r="E167" s="11" t="s">
        <v>951</v>
      </c>
      <c r="F167" s="11" t="s">
        <v>961</v>
      </c>
      <c r="G167" s="11" t="s">
        <v>40</v>
      </c>
      <c r="H167" s="11" t="s">
        <v>411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3">
        <v>0</v>
      </c>
      <c r="N167" s="11" t="s">
        <v>42</v>
      </c>
      <c r="O167" s="11" t="s">
        <v>43</v>
      </c>
      <c r="P167" s="11" t="s">
        <v>42</v>
      </c>
      <c r="Q167" s="13">
        <f>SUM(S167:AG167)</f>
        <v>65133895.850000001</v>
      </c>
      <c r="R167" s="13">
        <v>0</v>
      </c>
      <c r="S167" s="13">
        <v>64341133</v>
      </c>
      <c r="T167" s="13">
        <v>0</v>
      </c>
      <c r="U167" s="11" t="s">
        <v>44</v>
      </c>
      <c r="V167" s="13">
        <v>0</v>
      </c>
      <c r="W167" s="13">
        <v>683416.25</v>
      </c>
      <c r="X167" s="11" t="s">
        <v>53</v>
      </c>
      <c r="Y167" s="13">
        <v>109346.6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416</v>
      </c>
      <c r="B168" s="12" t="s">
        <v>385</v>
      </c>
      <c r="C168" s="11" t="s">
        <v>38</v>
      </c>
      <c r="D168" s="11" t="s">
        <v>65</v>
      </c>
      <c r="E168" s="11" t="s">
        <v>951</v>
      </c>
      <c r="F168" s="11" t="s">
        <v>961</v>
      </c>
      <c r="G168" s="11" t="s">
        <v>40</v>
      </c>
      <c r="H168" s="11" t="s">
        <v>413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82306174.099999994</v>
      </c>
      <c r="R168" s="13">
        <v>0</v>
      </c>
      <c r="S168" s="13">
        <v>73516842.5</v>
      </c>
      <c r="T168" s="13">
        <v>0</v>
      </c>
      <c r="U168" s="11" t="s">
        <v>44</v>
      </c>
      <c r="V168" s="13">
        <v>0</v>
      </c>
      <c r="W168" s="13">
        <v>7577010</v>
      </c>
      <c r="X168" s="11" t="s">
        <v>44</v>
      </c>
      <c r="Y168" s="13">
        <v>1212321.6000000001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418</v>
      </c>
      <c r="B169" s="12" t="s">
        <v>385</v>
      </c>
      <c r="C169" s="11" t="s">
        <v>38</v>
      </c>
      <c r="D169" s="11" t="s">
        <v>65</v>
      </c>
      <c r="E169" s="11" t="s">
        <v>951</v>
      </c>
      <c r="F169" s="11" t="s">
        <v>961</v>
      </c>
      <c r="G169" s="11" t="s">
        <v>40</v>
      </c>
      <c r="H169" s="11" t="s">
        <v>415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43</v>
      </c>
      <c r="P169" s="11" t="s">
        <v>42</v>
      </c>
      <c r="Q169" s="13">
        <f>SUM(S169:AG169)</f>
        <v>64876517.393600002</v>
      </c>
      <c r="R169" s="13">
        <v>0</v>
      </c>
      <c r="S169" s="13">
        <v>55027998.25</v>
      </c>
      <c r="T169" s="13">
        <v>0</v>
      </c>
      <c r="U169" s="11" t="s">
        <v>44</v>
      </c>
      <c r="V169" s="13">
        <v>0</v>
      </c>
      <c r="W169" s="13">
        <v>8490102.7100000009</v>
      </c>
      <c r="X169" s="11" t="s">
        <v>44</v>
      </c>
      <c r="Y169" s="13">
        <v>1358416.4336000001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420</v>
      </c>
      <c r="B170" s="12" t="s">
        <v>385</v>
      </c>
      <c r="C170" s="11" t="s">
        <v>38</v>
      </c>
      <c r="D170" s="11" t="s">
        <v>65</v>
      </c>
      <c r="E170" s="11" t="s">
        <v>951</v>
      </c>
      <c r="F170" s="11" t="s">
        <v>961</v>
      </c>
      <c r="G170" s="11" t="s">
        <v>40</v>
      </c>
      <c r="H170" s="11" t="s">
        <v>417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47276673.006200001</v>
      </c>
      <c r="R170" s="13">
        <v>0</v>
      </c>
      <c r="S170" s="13">
        <v>28082367.524999999</v>
      </c>
      <c r="T170" s="13">
        <v>0</v>
      </c>
      <c r="U170" s="11" t="s">
        <v>44</v>
      </c>
      <c r="V170" s="13">
        <v>0</v>
      </c>
      <c r="W170" s="13">
        <v>16546815.07</v>
      </c>
      <c r="X170" s="11" t="s">
        <v>53</v>
      </c>
      <c r="Y170" s="13">
        <v>2647490.4112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422</v>
      </c>
      <c r="B171" s="12" t="s">
        <v>385</v>
      </c>
      <c r="C171" s="11" t="s">
        <v>38</v>
      </c>
      <c r="D171" s="11" t="s">
        <v>65</v>
      </c>
      <c r="E171" s="11" t="s">
        <v>951</v>
      </c>
      <c r="F171" s="11" t="s">
        <v>961</v>
      </c>
      <c r="G171" s="11" t="s">
        <v>40</v>
      </c>
      <c r="H171" s="11" t="s">
        <v>419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6876081</v>
      </c>
      <c r="R171" s="13">
        <v>0</v>
      </c>
      <c r="S171" s="13">
        <v>5715675</v>
      </c>
      <c r="T171" s="13">
        <v>0</v>
      </c>
      <c r="U171" s="11" t="s">
        <v>44</v>
      </c>
      <c r="V171" s="13">
        <v>0</v>
      </c>
      <c r="W171" s="13">
        <v>1000350</v>
      </c>
      <c r="X171" s="11" t="s">
        <v>53</v>
      </c>
      <c r="Y171" s="13">
        <v>160056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426</v>
      </c>
      <c r="B172" s="12" t="s">
        <v>385</v>
      </c>
      <c r="C172" s="11" t="s">
        <v>38</v>
      </c>
      <c r="D172" s="11" t="s">
        <v>65</v>
      </c>
      <c r="E172" s="11" t="s">
        <v>951</v>
      </c>
      <c r="F172" s="11" t="s">
        <v>961</v>
      </c>
      <c r="G172" s="11" t="s">
        <v>40</v>
      </c>
      <c r="H172" s="11" t="s">
        <v>421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22349670.595600002</v>
      </c>
      <c r="R172" s="13">
        <v>0</v>
      </c>
      <c r="S172" s="13">
        <v>15692625</v>
      </c>
      <c r="T172" s="13">
        <v>0</v>
      </c>
      <c r="U172" s="11" t="s">
        <v>44</v>
      </c>
      <c r="V172" s="13">
        <v>0</v>
      </c>
      <c r="W172" s="13">
        <v>5738832.4100000001</v>
      </c>
      <c r="X172" s="11" t="s">
        <v>53</v>
      </c>
      <c r="Y172" s="13">
        <v>918213.18559999997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428</v>
      </c>
      <c r="B173" s="12" t="s">
        <v>385</v>
      </c>
      <c r="C173" s="11" t="s">
        <v>38</v>
      </c>
      <c r="D173" s="11" t="s">
        <v>65</v>
      </c>
      <c r="E173" s="11" t="s">
        <v>951</v>
      </c>
      <c r="F173" s="11" t="s">
        <v>961</v>
      </c>
      <c r="G173" s="11" t="s">
        <v>40</v>
      </c>
      <c r="H173" s="11" t="s">
        <v>423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424</v>
      </c>
      <c r="P173" s="11" t="s">
        <v>425</v>
      </c>
      <c r="Q173" s="13">
        <f>SUM(S173:AG173)</f>
        <v>3888430.5039999997</v>
      </c>
      <c r="R173" s="13">
        <v>0</v>
      </c>
      <c r="S173" s="13">
        <v>520000</v>
      </c>
      <c r="T173" s="13">
        <v>2903819.4</v>
      </c>
      <c r="U173" s="11" t="s">
        <v>53</v>
      </c>
      <c r="V173" s="13">
        <v>464611.10399999999</v>
      </c>
      <c r="W173" s="13">
        <v>0</v>
      </c>
      <c r="X173" s="11" t="s">
        <v>44</v>
      </c>
      <c r="Y173" s="13">
        <v>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430</v>
      </c>
      <c r="B174" s="12" t="s">
        <v>385</v>
      </c>
      <c r="C174" s="11" t="s">
        <v>38</v>
      </c>
      <c r="D174" s="11" t="s">
        <v>65</v>
      </c>
      <c r="E174" s="11" t="s">
        <v>951</v>
      </c>
      <c r="F174" s="11" t="s">
        <v>961</v>
      </c>
      <c r="G174" s="11" t="s">
        <v>40</v>
      </c>
      <c r="H174" s="11" t="s">
        <v>427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14964078.7456</v>
      </c>
      <c r="R174" s="13">
        <v>0</v>
      </c>
      <c r="S174" s="13">
        <v>11720808.75</v>
      </c>
      <c r="T174" s="13">
        <v>0</v>
      </c>
      <c r="U174" s="11" t="s">
        <v>44</v>
      </c>
      <c r="V174" s="13">
        <v>0</v>
      </c>
      <c r="W174" s="13">
        <v>2795922.41</v>
      </c>
      <c r="X174" s="11" t="s">
        <v>44</v>
      </c>
      <c r="Y174" s="13">
        <v>447347.58559999999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434</v>
      </c>
      <c r="B175" s="12" t="s">
        <v>385</v>
      </c>
      <c r="C175" s="11" t="s">
        <v>38</v>
      </c>
      <c r="D175" s="11" t="s">
        <v>65</v>
      </c>
      <c r="E175" s="11" t="s">
        <v>951</v>
      </c>
      <c r="F175" s="11" t="s">
        <v>961</v>
      </c>
      <c r="G175" s="11" t="s">
        <v>40</v>
      </c>
      <c r="H175" s="11" t="s">
        <v>429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9375823.1799999997</v>
      </c>
      <c r="R175" s="13">
        <v>0</v>
      </c>
      <c r="S175" s="13">
        <v>6828037.75</v>
      </c>
      <c r="T175" s="13">
        <v>0</v>
      </c>
      <c r="U175" s="11" t="s">
        <v>44</v>
      </c>
      <c r="V175" s="13">
        <v>0</v>
      </c>
      <c r="W175" s="13">
        <v>2196366.75</v>
      </c>
      <c r="X175" s="11" t="s">
        <v>53</v>
      </c>
      <c r="Y175" s="13">
        <v>351418.68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438</v>
      </c>
      <c r="B176" s="12" t="s">
        <v>385</v>
      </c>
      <c r="C176" s="11" t="s">
        <v>38</v>
      </c>
      <c r="D176" s="11" t="s">
        <v>65</v>
      </c>
      <c r="E176" s="11" t="s">
        <v>951</v>
      </c>
      <c r="F176" s="11" t="s">
        <v>961</v>
      </c>
      <c r="G176" s="11" t="s">
        <v>40</v>
      </c>
      <c r="H176" s="11" t="s">
        <v>431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432</v>
      </c>
      <c r="P176" s="11" t="s">
        <v>433</v>
      </c>
      <c r="Q176" s="13">
        <f>SUM(S176:AG176)</f>
        <v>837376</v>
      </c>
      <c r="R176" s="13">
        <v>0</v>
      </c>
      <c r="S176" s="13">
        <v>520000</v>
      </c>
      <c r="T176" s="13">
        <v>0</v>
      </c>
      <c r="U176" s="11" t="s">
        <v>44</v>
      </c>
      <c r="V176" s="13">
        <v>0</v>
      </c>
      <c r="W176" s="13">
        <v>273600</v>
      </c>
      <c r="X176" s="11" t="s">
        <v>53</v>
      </c>
      <c r="Y176" s="13">
        <v>43776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440</v>
      </c>
      <c r="B177" s="12" t="s">
        <v>385</v>
      </c>
      <c r="C177" s="11" t="s">
        <v>38</v>
      </c>
      <c r="D177" s="11" t="s">
        <v>65</v>
      </c>
      <c r="E177" s="11" t="s">
        <v>951</v>
      </c>
      <c r="F177" s="11" t="s">
        <v>961</v>
      </c>
      <c r="G177" s="11" t="s">
        <v>278</v>
      </c>
      <c r="H177" s="11" t="s">
        <v>42</v>
      </c>
      <c r="I177" s="13" t="s">
        <v>279</v>
      </c>
      <c r="J177" s="13" t="s">
        <v>42</v>
      </c>
      <c r="K177" s="13" t="s">
        <v>435</v>
      </c>
      <c r="L177" s="13" t="s">
        <v>385</v>
      </c>
      <c r="M177" s="13">
        <v>974700</v>
      </c>
      <c r="N177" s="11" t="s">
        <v>281</v>
      </c>
      <c r="O177" s="11" t="s">
        <v>436</v>
      </c>
      <c r="P177" s="11" t="s">
        <v>437</v>
      </c>
      <c r="Q177" s="13">
        <f>SUM(S177:AG177)</f>
        <v>-974700</v>
      </c>
      <c r="R177" s="13">
        <v>0</v>
      </c>
      <c r="S177" s="13">
        <v>-974700</v>
      </c>
      <c r="T177" s="13">
        <v>0</v>
      </c>
      <c r="U177" s="11" t="s">
        <v>44</v>
      </c>
      <c r="V177" s="13">
        <v>0</v>
      </c>
      <c r="W177" s="13">
        <v>0</v>
      </c>
      <c r="X177" s="11" t="s">
        <v>44</v>
      </c>
      <c r="Y177" s="13">
        <v>0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442</v>
      </c>
      <c r="B178" s="12" t="s">
        <v>385</v>
      </c>
      <c r="C178" s="11" t="s">
        <v>38</v>
      </c>
      <c r="D178" s="11" t="s">
        <v>80</v>
      </c>
      <c r="E178" s="11" t="s">
        <v>969</v>
      </c>
      <c r="F178" s="11" t="s">
        <v>978</v>
      </c>
      <c r="G178" s="11" t="s">
        <v>40</v>
      </c>
      <c r="H178" s="11" t="s">
        <v>439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4146676</v>
      </c>
      <c r="R178" s="13">
        <v>0</v>
      </c>
      <c r="S178" s="13">
        <v>3829300</v>
      </c>
      <c r="T178" s="13">
        <v>0</v>
      </c>
      <c r="U178" s="11" t="s">
        <v>44</v>
      </c>
      <c r="V178" s="13">
        <v>0</v>
      </c>
      <c r="W178" s="13">
        <v>273600</v>
      </c>
      <c r="X178" s="11" t="s">
        <v>53</v>
      </c>
      <c r="Y178" s="13">
        <v>43776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446</v>
      </c>
      <c r="B179" s="12" t="s">
        <v>385</v>
      </c>
      <c r="C179" s="11" t="s">
        <v>38</v>
      </c>
      <c r="D179" s="11" t="s">
        <v>80</v>
      </c>
      <c r="E179" s="11" t="s">
        <v>969</v>
      </c>
      <c r="F179" s="11" t="s">
        <v>978</v>
      </c>
      <c r="G179" s="11" t="s">
        <v>40</v>
      </c>
      <c r="H179" s="11" t="s">
        <v>441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388278</v>
      </c>
      <c r="R179" s="13">
        <v>0</v>
      </c>
      <c r="S179" s="13">
        <v>180000</v>
      </c>
      <c r="T179" s="13">
        <v>0</v>
      </c>
      <c r="U179" s="11" t="s">
        <v>44</v>
      </c>
      <c r="V179" s="13">
        <v>0</v>
      </c>
      <c r="W179" s="13">
        <v>179550</v>
      </c>
      <c r="X179" s="11" t="s">
        <v>53</v>
      </c>
      <c r="Y179" s="13">
        <v>28728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448</v>
      </c>
      <c r="B180" s="12" t="s">
        <v>385</v>
      </c>
      <c r="C180" s="11" t="s">
        <v>38</v>
      </c>
      <c r="D180" s="11" t="s">
        <v>80</v>
      </c>
      <c r="E180" s="11" t="s">
        <v>969</v>
      </c>
      <c r="F180" s="11" t="s">
        <v>978</v>
      </c>
      <c r="G180" s="11" t="s">
        <v>40</v>
      </c>
      <c r="H180" s="11" t="s">
        <v>443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444</v>
      </c>
      <c r="P180" s="11" t="s">
        <v>445</v>
      </c>
      <c r="Q180" s="13">
        <f>SUM(S180:AG180)</f>
        <v>520000</v>
      </c>
      <c r="R180" s="13">
        <v>0</v>
      </c>
      <c r="S180" s="13">
        <v>520000</v>
      </c>
      <c r="T180" s="13">
        <v>0</v>
      </c>
      <c r="U180" s="11" t="s">
        <v>44</v>
      </c>
      <c r="V180" s="13">
        <v>0</v>
      </c>
      <c r="W180" s="13">
        <v>0</v>
      </c>
      <c r="X180" s="11" t="s">
        <v>44</v>
      </c>
      <c r="Y180" s="13">
        <v>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450</v>
      </c>
      <c r="B181" s="12" t="s">
        <v>385</v>
      </c>
      <c r="C181" s="11" t="s">
        <v>38</v>
      </c>
      <c r="D181" s="11" t="s">
        <v>80</v>
      </c>
      <c r="E181" s="11" t="s">
        <v>969</v>
      </c>
      <c r="F181" s="11" t="s">
        <v>978</v>
      </c>
      <c r="G181" s="11" t="s">
        <v>40</v>
      </c>
      <c r="H181" s="11" t="s">
        <v>447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60030850.850000001</v>
      </c>
      <c r="R181" s="13">
        <v>0</v>
      </c>
      <c r="S181" s="13">
        <v>48318370</v>
      </c>
      <c r="T181" s="13">
        <v>0</v>
      </c>
      <c r="U181" s="11" t="s">
        <v>44</v>
      </c>
      <c r="V181" s="13">
        <v>0</v>
      </c>
      <c r="W181" s="13">
        <v>10096966.25</v>
      </c>
      <c r="X181" s="11" t="s">
        <v>53</v>
      </c>
      <c r="Y181" s="13">
        <v>1615514.6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454</v>
      </c>
      <c r="B182" s="12" t="s">
        <v>385</v>
      </c>
      <c r="C182" s="11" t="s">
        <v>38</v>
      </c>
      <c r="D182" s="11" t="s">
        <v>80</v>
      </c>
      <c r="E182" s="11" t="s">
        <v>969</v>
      </c>
      <c r="F182" s="11" t="s">
        <v>978</v>
      </c>
      <c r="G182" s="11" t="s">
        <v>40</v>
      </c>
      <c r="H182" s="11" t="s">
        <v>449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32285076.600000001</v>
      </c>
      <c r="R182" s="13">
        <v>0</v>
      </c>
      <c r="S182" s="13">
        <v>20743500</v>
      </c>
      <c r="T182" s="13">
        <v>0</v>
      </c>
      <c r="U182" s="11" t="s">
        <v>44</v>
      </c>
      <c r="V182" s="13">
        <v>0</v>
      </c>
      <c r="W182" s="13">
        <v>9949635</v>
      </c>
      <c r="X182" s="11" t="s">
        <v>44</v>
      </c>
      <c r="Y182" s="13">
        <v>1591941.6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458</v>
      </c>
      <c r="B183" s="12" t="s">
        <v>385</v>
      </c>
      <c r="C183" s="11" t="s">
        <v>38</v>
      </c>
      <c r="D183" s="11" t="s">
        <v>80</v>
      </c>
      <c r="E183" s="11" t="s">
        <v>969</v>
      </c>
      <c r="F183" s="11" t="s">
        <v>978</v>
      </c>
      <c r="G183" s="11" t="s">
        <v>40</v>
      </c>
      <c r="H183" s="11" t="s">
        <v>451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452</v>
      </c>
      <c r="P183" s="11" t="s">
        <v>453</v>
      </c>
      <c r="Q183" s="13">
        <f>SUM(S183:AG183)</f>
        <v>295000</v>
      </c>
      <c r="R183" s="13">
        <v>0</v>
      </c>
      <c r="S183" s="13">
        <v>295000</v>
      </c>
      <c r="T183" s="13">
        <v>0</v>
      </c>
      <c r="U183" s="11" t="s">
        <v>44</v>
      </c>
      <c r="V183" s="13">
        <v>0</v>
      </c>
      <c r="W183" s="13">
        <v>0</v>
      </c>
      <c r="X183" s="11" t="s">
        <v>44</v>
      </c>
      <c r="Y183" s="13">
        <v>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460</v>
      </c>
      <c r="B184" s="12" t="s">
        <v>385</v>
      </c>
      <c r="C184" s="11" t="s">
        <v>38</v>
      </c>
      <c r="D184" s="11" t="s">
        <v>80</v>
      </c>
      <c r="E184" s="11" t="s">
        <v>969</v>
      </c>
      <c r="F184" s="11" t="s">
        <v>978</v>
      </c>
      <c r="G184" s="11" t="s">
        <v>40</v>
      </c>
      <c r="H184" s="11" t="s">
        <v>455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456</v>
      </c>
      <c r="P184" s="11" t="s">
        <v>457</v>
      </c>
      <c r="Q184" s="13">
        <f>SUM(S184:AG184)</f>
        <v>2467188</v>
      </c>
      <c r="R184" s="13">
        <v>0</v>
      </c>
      <c r="S184" s="13">
        <v>1564650</v>
      </c>
      <c r="T184" s="13">
        <v>0</v>
      </c>
      <c r="U184" s="11" t="s">
        <v>44</v>
      </c>
      <c r="V184" s="13">
        <v>0</v>
      </c>
      <c r="W184" s="13">
        <v>778050</v>
      </c>
      <c r="X184" s="11" t="s">
        <v>53</v>
      </c>
      <c r="Y184" s="13">
        <v>124488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462</v>
      </c>
      <c r="B185" s="12" t="s">
        <v>385</v>
      </c>
      <c r="C185" s="11" t="s">
        <v>38</v>
      </c>
      <c r="D185" s="11" t="s">
        <v>80</v>
      </c>
      <c r="E185" s="11" t="s">
        <v>969</v>
      </c>
      <c r="F185" s="11" t="s">
        <v>978</v>
      </c>
      <c r="G185" s="11" t="s">
        <v>40</v>
      </c>
      <c r="H185" s="11" t="s">
        <v>459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10761480</v>
      </c>
      <c r="R185" s="13">
        <v>0</v>
      </c>
      <c r="S185" s="13">
        <v>6447150</v>
      </c>
      <c r="T185" s="13">
        <v>0</v>
      </c>
      <c r="U185" s="11" t="s">
        <v>44</v>
      </c>
      <c r="V185" s="13">
        <v>0</v>
      </c>
      <c r="W185" s="13">
        <v>3719250</v>
      </c>
      <c r="X185" s="11" t="s">
        <v>44</v>
      </c>
      <c r="Y185" s="13">
        <v>595080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465</v>
      </c>
      <c r="B186" s="12" t="s">
        <v>385</v>
      </c>
      <c r="C186" s="11" t="s">
        <v>38</v>
      </c>
      <c r="D186" s="11" t="s">
        <v>80</v>
      </c>
      <c r="E186" s="11" t="s">
        <v>969</v>
      </c>
      <c r="F186" s="11" t="s">
        <v>978</v>
      </c>
      <c r="G186" s="11" t="s">
        <v>40</v>
      </c>
      <c r="H186" s="11" t="s">
        <v>461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12499911</v>
      </c>
      <c r="R186" s="13">
        <v>0</v>
      </c>
      <c r="S186" s="13">
        <v>9752625</v>
      </c>
      <c r="T186" s="13">
        <v>0</v>
      </c>
      <c r="U186" s="11" t="s">
        <v>44</v>
      </c>
      <c r="V186" s="13">
        <v>0</v>
      </c>
      <c r="W186" s="13">
        <v>2368350</v>
      </c>
      <c r="X186" s="11" t="s">
        <v>44</v>
      </c>
      <c r="Y186" s="13">
        <v>378936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469</v>
      </c>
      <c r="B187" s="12" t="s">
        <v>463</v>
      </c>
      <c r="C187" s="11" t="s">
        <v>38</v>
      </c>
      <c r="D187" s="11" t="s">
        <v>39</v>
      </c>
      <c r="E187" s="11" t="s">
        <v>926</v>
      </c>
      <c r="F187" s="11" t="s">
        <v>935</v>
      </c>
      <c r="G187" s="11" t="s">
        <v>40</v>
      </c>
      <c r="H187" s="11" t="s">
        <v>464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43</v>
      </c>
      <c r="P187" s="11" t="s">
        <v>42</v>
      </c>
      <c r="Q187" s="13">
        <f>SUM(S187:AG187)</f>
        <v>51448207.857999995</v>
      </c>
      <c r="R187" s="13">
        <v>0</v>
      </c>
      <c r="S187" s="13">
        <v>42247256</v>
      </c>
      <c r="T187" s="13">
        <v>0</v>
      </c>
      <c r="U187" s="11" t="s">
        <v>44</v>
      </c>
      <c r="V187" s="13">
        <v>0</v>
      </c>
      <c r="W187" s="13">
        <v>7931855.0500000007</v>
      </c>
      <c r="X187" s="11" t="s">
        <v>44</v>
      </c>
      <c r="Y187" s="13">
        <v>1269096.808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471</v>
      </c>
      <c r="B188" s="12" t="s">
        <v>463</v>
      </c>
      <c r="C188" s="11" t="s">
        <v>38</v>
      </c>
      <c r="D188" s="11" t="s">
        <v>39</v>
      </c>
      <c r="E188" s="11" t="s">
        <v>926</v>
      </c>
      <c r="F188" s="11" t="s">
        <v>935</v>
      </c>
      <c r="G188" s="11" t="s">
        <v>40</v>
      </c>
      <c r="H188" s="11" t="s">
        <v>466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467</v>
      </c>
      <c r="P188" s="11" t="s">
        <v>468</v>
      </c>
      <c r="Q188" s="13">
        <f>SUM(S188:AG188)</f>
        <v>11142000</v>
      </c>
      <c r="R188" s="13">
        <v>0</v>
      </c>
      <c r="S188" s="13">
        <v>11142000</v>
      </c>
      <c r="T188" s="13">
        <v>0</v>
      </c>
      <c r="U188" s="11" t="s">
        <v>44</v>
      </c>
      <c r="V188" s="13">
        <v>0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473</v>
      </c>
      <c r="B189" s="12" t="s">
        <v>463</v>
      </c>
      <c r="C189" s="11" t="s">
        <v>38</v>
      </c>
      <c r="D189" s="11" t="s">
        <v>39</v>
      </c>
      <c r="E189" s="11" t="s">
        <v>926</v>
      </c>
      <c r="F189" s="11" t="s">
        <v>935</v>
      </c>
      <c r="G189" s="11" t="s">
        <v>40</v>
      </c>
      <c r="H189" s="11" t="s">
        <v>470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42658397.566799991</v>
      </c>
      <c r="R189" s="13">
        <v>0</v>
      </c>
      <c r="S189" s="13">
        <v>39646393.499999985</v>
      </c>
      <c r="T189" s="13">
        <v>0</v>
      </c>
      <c r="U189" s="11" t="s">
        <v>44</v>
      </c>
      <c r="V189" s="13">
        <v>0</v>
      </c>
      <c r="W189" s="13">
        <v>2596555.2300000004</v>
      </c>
      <c r="X189" s="11" t="s">
        <v>44</v>
      </c>
      <c r="Y189" s="13">
        <v>415448.83679999999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475</v>
      </c>
      <c r="B190" s="12" t="s">
        <v>463</v>
      </c>
      <c r="C190" s="11" t="s">
        <v>38</v>
      </c>
      <c r="D190" s="11" t="s">
        <v>39</v>
      </c>
      <c r="E190" s="11" t="s">
        <v>926</v>
      </c>
      <c r="F190" s="11" t="s">
        <v>935</v>
      </c>
      <c r="G190" s="11" t="s">
        <v>40</v>
      </c>
      <c r="H190" s="11" t="s">
        <v>472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34142126.850000001</v>
      </c>
      <c r="R190" s="13">
        <v>0</v>
      </c>
      <c r="S190" s="13">
        <v>29363292.25</v>
      </c>
      <c r="T190" s="13">
        <v>0</v>
      </c>
      <c r="U190" s="11" t="s">
        <v>44</v>
      </c>
      <c r="V190" s="13">
        <v>0</v>
      </c>
      <c r="W190" s="13">
        <v>4119685</v>
      </c>
      <c r="X190" s="11" t="s">
        <v>44</v>
      </c>
      <c r="Y190" s="13">
        <v>659149.6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477</v>
      </c>
      <c r="B191" s="12" t="s">
        <v>463</v>
      </c>
      <c r="C191" s="11" t="s">
        <v>38</v>
      </c>
      <c r="D191" s="11" t="s">
        <v>39</v>
      </c>
      <c r="E191" s="11" t="s">
        <v>926</v>
      </c>
      <c r="F191" s="11" t="s">
        <v>935</v>
      </c>
      <c r="G191" s="11" t="s">
        <v>40</v>
      </c>
      <c r="H191" s="11" t="s">
        <v>474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11810907.085200001</v>
      </c>
      <c r="R191" s="13">
        <v>0</v>
      </c>
      <c r="S191" s="13">
        <v>7305495.25</v>
      </c>
      <c r="T191" s="13">
        <v>0</v>
      </c>
      <c r="U191" s="11" t="s">
        <v>44</v>
      </c>
      <c r="V191" s="13">
        <v>0</v>
      </c>
      <c r="W191" s="13">
        <v>3883975.72</v>
      </c>
      <c r="X191" s="11" t="s">
        <v>44</v>
      </c>
      <c r="Y191" s="13">
        <v>621436.1152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479</v>
      </c>
      <c r="B192" s="12" t="s">
        <v>463</v>
      </c>
      <c r="C192" s="11" t="s">
        <v>38</v>
      </c>
      <c r="D192" s="11" t="s">
        <v>61</v>
      </c>
      <c r="E192" s="11" t="s">
        <v>62</v>
      </c>
      <c r="F192" s="11" t="s">
        <v>946</v>
      </c>
      <c r="G192" s="11" t="s">
        <v>40</v>
      </c>
      <c r="H192" s="11" t="s">
        <v>476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180390731.44279999</v>
      </c>
      <c r="R192" s="13">
        <v>0</v>
      </c>
      <c r="S192" s="13">
        <v>140105762.69999999</v>
      </c>
      <c r="T192" s="13">
        <v>0</v>
      </c>
      <c r="U192" s="11" t="s">
        <v>44</v>
      </c>
      <c r="V192" s="13">
        <v>0</v>
      </c>
      <c r="W192" s="13">
        <v>34728421.329999998</v>
      </c>
      <c r="X192" s="11" t="s">
        <v>44</v>
      </c>
      <c r="Y192" s="13">
        <v>5556547.4128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481</v>
      </c>
      <c r="B193" s="12" t="s">
        <v>463</v>
      </c>
      <c r="C193" s="11" t="s">
        <v>38</v>
      </c>
      <c r="D193" s="11" t="s">
        <v>65</v>
      </c>
      <c r="E193" s="11" t="s">
        <v>951</v>
      </c>
      <c r="F193" s="11" t="s">
        <v>962</v>
      </c>
      <c r="G193" s="11" t="s">
        <v>40</v>
      </c>
      <c r="H193" s="11" t="s">
        <v>478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80494441.545599997</v>
      </c>
      <c r="R193" s="13">
        <v>0</v>
      </c>
      <c r="S193" s="13">
        <v>67719155.75</v>
      </c>
      <c r="T193" s="13">
        <v>0</v>
      </c>
      <c r="U193" s="11" t="s">
        <v>44</v>
      </c>
      <c r="V193" s="13">
        <v>0</v>
      </c>
      <c r="W193" s="13">
        <v>11013177.41</v>
      </c>
      <c r="X193" s="11" t="s">
        <v>53</v>
      </c>
      <c r="Y193" s="13">
        <v>1762108.3856000002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483</v>
      </c>
      <c r="B194" s="12" t="s">
        <v>463</v>
      </c>
      <c r="C194" s="11" t="s">
        <v>38</v>
      </c>
      <c r="D194" s="11" t="s">
        <v>65</v>
      </c>
      <c r="E194" s="11" t="s">
        <v>951</v>
      </c>
      <c r="F194" s="11" t="s">
        <v>962</v>
      </c>
      <c r="G194" s="11" t="s">
        <v>40</v>
      </c>
      <c r="H194" s="11" t="s">
        <v>480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32182263</v>
      </c>
      <c r="R194" s="13">
        <v>0</v>
      </c>
      <c r="S194" s="13">
        <v>16989975</v>
      </c>
      <c r="T194" s="13">
        <v>0</v>
      </c>
      <c r="U194" s="11" t="s">
        <v>44</v>
      </c>
      <c r="V194" s="13">
        <v>0</v>
      </c>
      <c r="W194" s="13">
        <v>13096800</v>
      </c>
      <c r="X194" s="11" t="s">
        <v>53</v>
      </c>
      <c r="Y194" s="13">
        <v>2095488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485</v>
      </c>
      <c r="B195" s="12" t="s">
        <v>463</v>
      </c>
      <c r="C195" s="11" t="s">
        <v>38</v>
      </c>
      <c r="D195" s="11" t="s">
        <v>65</v>
      </c>
      <c r="E195" s="11" t="s">
        <v>951</v>
      </c>
      <c r="F195" s="11" t="s">
        <v>962</v>
      </c>
      <c r="G195" s="11" t="s">
        <v>40</v>
      </c>
      <c r="H195" s="11" t="s">
        <v>482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10032680</v>
      </c>
      <c r="R195" s="13">
        <v>0</v>
      </c>
      <c r="S195" s="13">
        <v>8800760</v>
      </c>
      <c r="T195" s="13">
        <v>0</v>
      </c>
      <c r="U195" s="11" t="s">
        <v>44</v>
      </c>
      <c r="V195" s="13">
        <v>0</v>
      </c>
      <c r="W195" s="13">
        <v>1062000</v>
      </c>
      <c r="X195" s="11" t="s">
        <v>53</v>
      </c>
      <c r="Y195" s="13">
        <v>169920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487</v>
      </c>
      <c r="B196" s="12" t="s">
        <v>463</v>
      </c>
      <c r="C196" s="11" t="s">
        <v>38</v>
      </c>
      <c r="D196" s="11" t="s">
        <v>65</v>
      </c>
      <c r="E196" s="11" t="s">
        <v>951</v>
      </c>
      <c r="F196" s="11" t="s">
        <v>962</v>
      </c>
      <c r="G196" s="11" t="s">
        <v>40</v>
      </c>
      <c r="H196" s="11" t="s">
        <v>484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26723201.9912</v>
      </c>
      <c r="R196" s="13">
        <v>0</v>
      </c>
      <c r="S196" s="13">
        <v>17785350</v>
      </c>
      <c r="T196" s="13">
        <v>0</v>
      </c>
      <c r="U196" s="11" t="s">
        <v>44</v>
      </c>
      <c r="V196" s="13">
        <v>0</v>
      </c>
      <c r="W196" s="13">
        <v>7705044.8200000003</v>
      </c>
      <c r="X196" s="11" t="s">
        <v>44</v>
      </c>
      <c r="Y196" s="13">
        <v>1232807.1712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489</v>
      </c>
      <c r="B197" s="12" t="s">
        <v>463</v>
      </c>
      <c r="C197" s="11" t="s">
        <v>38</v>
      </c>
      <c r="D197" s="11" t="s">
        <v>65</v>
      </c>
      <c r="E197" s="11" t="s">
        <v>951</v>
      </c>
      <c r="F197" s="11" t="s">
        <v>962</v>
      </c>
      <c r="G197" s="11" t="s">
        <v>40</v>
      </c>
      <c r="H197" s="11" t="s">
        <v>486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17941642.395600002</v>
      </c>
      <c r="R197" s="13">
        <v>0</v>
      </c>
      <c r="S197" s="13">
        <v>14773163.400000002</v>
      </c>
      <c r="T197" s="13">
        <v>0</v>
      </c>
      <c r="U197" s="11" t="s">
        <v>44</v>
      </c>
      <c r="V197" s="13">
        <v>0</v>
      </c>
      <c r="W197" s="13">
        <v>2731447.41</v>
      </c>
      <c r="X197" s="11" t="s">
        <v>53</v>
      </c>
      <c r="Y197" s="13">
        <v>437031.58559999999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491</v>
      </c>
      <c r="B198" s="12" t="s">
        <v>463</v>
      </c>
      <c r="C198" s="11" t="s">
        <v>38</v>
      </c>
      <c r="D198" s="11" t="s">
        <v>65</v>
      </c>
      <c r="E198" s="11" t="s">
        <v>951</v>
      </c>
      <c r="F198" s="11" t="s">
        <v>962</v>
      </c>
      <c r="G198" s="11" t="s">
        <v>40</v>
      </c>
      <c r="H198" s="11" t="s">
        <v>488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29549808.850000001</v>
      </c>
      <c r="R198" s="13">
        <v>0</v>
      </c>
      <c r="S198" s="13">
        <v>15941576.25</v>
      </c>
      <c r="T198" s="13">
        <v>0</v>
      </c>
      <c r="U198" s="11" t="s">
        <v>44</v>
      </c>
      <c r="V198" s="13">
        <v>0</v>
      </c>
      <c r="W198" s="13">
        <v>11731235</v>
      </c>
      <c r="X198" s="11" t="s">
        <v>44</v>
      </c>
      <c r="Y198" s="13">
        <v>1876997.5999999999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493</v>
      </c>
      <c r="B199" s="12" t="s">
        <v>463</v>
      </c>
      <c r="C199" s="11" t="s">
        <v>38</v>
      </c>
      <c r="D199" s="11" t="s">
        <v>65</v>
      </c>
      <c r="E199" s="11" t="s">
        <v>951</v>
      </c>
      <c r="F199" s="11" t="s">
        <v>962</v>
      </c>
      <c r="G199" s="11" t="s">
        <v>40</v>
      </c>
      <c r="H199" s="11" t="s">
        <v>490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800000</v>
      </c>
      <c r="R199" s="13">
        <v>0</v>
      </c>
      <c r="S199" s="13">
        <v>800000</v>
      </c>
      <c r="T199" s="13">
        <v>0</v>
      </c>
      <c r="U199" s="11" t="s">
        <v>44</v>
      </c>
      <c r="V199" s="13">
        <v>0</v>
      </c>
      <c r="W199" s="13">
        <v>0</v>
      </c>
      <c r="X199" s="11" t="s">
        <v>44</v>
      </c>
      <c r="Y199" s="13">
        <v>0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495</v>
      </c>
      <c r="B200" s="12" t="s">
        <v>463</v>
      </c>
      <c r="C200" s="11" t="s">
        <v>38</v>
      </c>
      <c r="D200" s="11" t="s">
        <v>65</v>
      </c>
      <c r="E200" s="11" t="s">
        <v>951</v>
      </c>
      <c r="F200" s="11" t="s">
        <v>962</v>
      </c>
      <c r="G200" s="11" t="s">
        <v>40</v>
      </c>
      <c r="H200" s="11" t="s">
        <v>492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4965696.75</v>
      </c>
      <c r="R200" s="13">
        <v>0</v>
      </c>
      <c r="S200" s="13">
        <v>1364592.75</v>
      </c>
      <c r="T200" s="13">
        <v>0</v>
      </c>
      <c r="U200" s="11" t="s">
        <v>44</v>
      </c>
      <c r="V200" s="13">
        <v>0</v>
      </c>
      <c r="W200" s="13">
        <v>3104400</v>
      </c>
      <c r="X200" s="11" t="s">
        <v>53</v>
      </c>
      <c r="Y200" s="13">
        <v>496704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498</v>
      </c>
      <c r="B201" s="12" t="s">
        <v>463</v>
      </c>
      <c r="C201" s="11" t="s">
        <v>38</v>
      </c>
      <c r="D201" s="11" t="s">
        <v>80</v>
      </c>
      <c r="E201" s="11" t="s">
        <v>969</v>
      </c>
      <c r="F201" s="11" t="s">
        <v>979</v>
      </c>
      <c r="G201" s="11" t="s">
        <v>40</v>
      </c>
      <c r="H201" s="11" t="s">
        <v>494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22640400</v>
      </c>
      <c r="R201" s="13">
        <v>0</v>
      </c>
      <c r="S201" s="13">
        <v>22640400</v>
      </c>
      <c r="T201" s="13">
        <v>0</v>
      </c>
      <c r="U201" s="11" t="s">
        <v>44</v>
      </c>
      <c r="V201" s="13">
        <v>0</v>
      </c>
      <c r="W201" s="13">
        <v>0</v>
      </c>
      <c r="X201" s="11" t="s">
        <v>44</v>
      </c>
      <c r="Y201" s="13">
        <v>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500</v>
      </c>
      <c r="B202" s="12" t="s">
        <v>463</v>
      </c>
      <c r="C202" s="11" t="s">
        <v>38</v>
      </c>
      <c r="D202" s="11" t="s">
        <v>80</v>
      </c>
      <c r="E202" s="11" t="s">
        <v>969</v>
      </c>
      <c r="F202" s="11" t="s">
        <v>979</v>
      </c>
      <c r="G202" s="11" t="s">
        <v>40</v>
      </c>
      <c r="H202" s="11" t="s">
        <v>496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344</v>
      </c>
      <c r="P202" s="11" t="s">
        <v>497</v>
      </c>
      <c r="Q202" s="13">
        <f>SUM(S202:AG202)</f>
        <v>786600</v>
      </c>
      <c r="R202" s="13">
        <v>0</v>
      </c>
      <c r="S202" s="13">
        <v>786600</v>
      </c>
      <c r="T202" s="13">
        <v>0</v>
      </c>
      <c r="U202" s="11" t="s">
        <v>44</v>
      </c>
      <c r="V202" s="13">
        <v>0</v>
      </c>
      <c r="W202" s="13">
        <v>0</v>
      </c>
      <c r="X202" s="11" t="s">
        <v>44</v>
      </c>
      <c r="Y202" s="13">
        <v>0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504</v>
      </c>
      <c r="B203" s="12" t="s">
        <v>463</v>
      </c>
      <c r="C203" s="11" t="s">
        <v>38</v>
      </c>
      <c r="D203" s="11" t="s">
        <v>80</v>
      </c>
      <c r="E203" s="11" t="s">
        <v>969</v>
      </c>
      <c r="F203" s="11" t="s">
        <v>979</v>
      </c>
      <c r="G203" s="11" t="s">
        <v>40</v>
      </c>
      <c r="H203" s="11" t="s">
        <v>499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14762088</v>
      </c>
      <c r="R203" s="13">
        <v>0</v>
      </c>
      <c r="S203" s="13">
        <v>14603400</v>
      </c>
      <c r="T203" s="13">
        <v>0</v>
      </c>
      <c r="U203" s="11" t="s">
        <v>44</v>
      </c>
      <c r="V203" s="13">
        <v>0</v>
      </c>
      <c r="W203" s="13">
        <v>136800</v>
      </c>
      <c r="X203" s="11" t="s">
        <v>44</v>
      </c>
      <c r="Y203" s="13">
        <v>21888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508</v>
      </c>
      <c r="B204" s="12" t="s">
        <v>463</v>
      </c>
      <c r="C204" s="11" t="s">
        <v>38</v>
      </c>
      <c r="D204" s="11" t="s">
        <v>80</v>
      </c>
      <c r="E204" s="11" t="s">
        <v>969</v>
      </c>
      <c r="F204" s="11" t="s">
        <v>979</v>
      </c>
      <c r="G204" s="11" t="s">
        <v>40</v>
      </c>
      <c r="H204" s="11" t="s">
        <v>501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502</v>
      </c>
      <c r="P204" s="11" t="s">
        <v>503</v>
      </c>
      <c r="Q204" s="13">
        <f>SUM(S204:AG204)</f>
        <v>1647000</v>
      </c>
      <c r="R204" s="13">
        <v>0</v>
      </c>
      <c r="S204" s="13">
        <v>1647000</v>
      </c>
      <c r="T204" s="13">
        <v>0</v>
      </c>
      <c r="U204" s="11" t="s">
        <v>44</v>
      </c>
      <c r="V204" s="13">
        <v>0</v>
      </c>
      <c r="W204" s="13">
        <v>0</v>
      </c>
      <c r="X204" s="11" t="s">
        <v>44</v>
      </c>
      <c r="Y204" s="13">
        <v>0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510</v>
      </c>
      <c r="B205" s="12" t="s">
        <v>463</v>
      </c>
      <c r="C205" s="11" t="s">
        <v>38</v>
      </c>
      <c r="D205" s="11" t="s">
        <v>80</v>
      </c>
      <c r="E205" s="11" t="s">
        <v>969</v>
      </c>
      <c r="F205" s="11" t="s">
        <v>979</v>
      </c>
      <c r="G205" s="11" t="s">
        <v>40</v>
      </c>
      <c r="H205" s="11" t="s">
        <v>505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506</v>
      </c>
      <c r="P205" s="11" t="s">
        <v>507</v>
      </c>
      <c r="Q205" s="13">
        <f>SUM(S205:AG205)</f>
        <v>828000</v>
      </c>
      <c r="R205" s="13">
        <v>0</v>
      </c>
      <c r="S205" s="13">
        <v>828000</v>
      </c>
      <c r="T205" s="13">
        <v>0</v>
      </c>
      <c r="U205" s="11" t="s">
        <v>44</v>
      </c>
      <c r="V205" s="13">
        <v>0</v>
      </c>
      <c r="W205" s="13">
        <v>0</v>
      </c>
      <c r="X205" s="11" t="s">
        <v>44</v>
      </c>
      <c r="Y205" s="13">
        <v>0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512</v>
      </c>
      <c r="B206" s="12" t="s">
        <v>463</v>
      </c>
      <c r="C206" s="11" t="s">
        <v>38</v>
      </c>
      <c r="D206" s="11" t="s">
        <v>80</v>
      </c>
      <c r="E206" s="11" t="s">
        <v>969</v>
      </c>
      <c r="F206" s="11" t="s">
        <v>979</v>
      </c>
      <c r="G206" s="11" t="s">
        <v>40</v>
      </c>
      <c r="H206" s="11" t="s">
        <v>509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3908520</v>
      </c>
      <c r="R206" s="13">
        <v>0</v>
      </c>
      <c r="S206" s="13">
        <v>3825000</v>
      </c>
      <c r="T206" s="13">
        <v>0</v>
      </c>
      <c r="U206" s="11" t="s">
        <v>44</v>
      </c>
      <c r="V206" s="13">
        <v>0</v>
      </c>
      <c r="W206" s="13">
        <v>72000</v>
      </c>
      <c r="X206" s="11" t="s">
        <v>44</v>
      </c>
      <c r="Y206" s="13">
        <v>11520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514</v>
      </c>
      <c r="B207" s="12" t="s">
        <v>463</v>
      </c>
      <c r="C207" s="11" t="s">
        <v>38</v>
      </c>
      <c r="D207" s="11" t="s">
        <v>80</v>
      </c>
      <c r="E207" s="11" t="s">
        <v>969</v>
      </c>
      <c r="F207" s="11" t="s">
        <v>979</v>
      </c>
      <c r="G207" s="11" t="s">
        <v>40</v>
      </c>
      <c r="H207" s="11" t="s">
        <v>511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118035869.9912</v>
      </c>
      <c r="R207" s="13">
        <v>0</v>
      </c>
      <c r="S207" s="13">
        <v>88221150</v>
      </c>
      <c r="T207" s="13">
        <v>0</v>
      </c>
      <c r="U207" s="11" t="s">
        <v>44</v>
      </c>
      <c r="V207" s="13">
        <v>0</v>
      </c>
      <c r="W207" s="13">
        <v>25702344.82</v>
      </c>
      <c r="X207" s="11" t="s">
        <v>53</v>
      </c>
      <c r="Y207" s="13">
        <v>4112375.1712000002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516</v>
      </c>
      <c r="B208" s="12" t="s">
        <v>463</v>
      </c>
      <c r="C208" s="11" t="s">
        <v>38</v>
      </c>
      <c r="D208" s="11" t="s">
        <v>80</v>
      </c>
      <c r="E208" s="11" t="s">
        <v>969</v>
      </c>
      <c r="F208" s="11" t="s">
        <v>979</v>
      </c>
      <c r="G208" s="11" t="s">
        <v>40</v>
      </c>
      <c r="H208" s="11" t="s">
        <v>513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23711775.9956</v>
      </c>
      <c r="R208" s="13">
        <v>0</v>
      </c>
      <c r="S208" s="13">
        <v>21720900</v>
      </c>
      <c r="T208" s="13">
        <v>0</v>
      </c>
      <c r="U208" s="11" t="s">
        <v>44</v>
      </c>
      <c r="V208" s="13">
        <v>0</v>
      </c>
      <c r="W208" s="13">
        <v>1716272.41</v>
      </c>
      <c r="X208" s="11" t="s">
        <v>53</v>
      </c>
      <c r="Y208" s="13">
        <v>274603.58559999999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520</v>
      </c>
      <c r="B209" s="12" t="s">
        <v>463</v>
      </c>
      <c r="C209" s="11" t="s">
        <v>38</v>
      </c>
      <c r="D209" s="11" t="s">
        <v>80</v>
      </c>
      <c r="E209" s="11" t="s">
        <v>969</v>
      </c>
      <c r="F209" s="11" t="s">
        <v>979</v>
      </c>
      <c r="G209" s="11" t="s">
        <v>40</v>
      </c>
      <c r="H209" s="11" t="s">
        <v>515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3276250</v>
      </c>
      <c r="R209" s="13">
        <v>0</v>
      </c>
      <c r="S209" s="13">
        <v>3276250</v>
      </c>
      <c r="T209" s="13">
        <v>0</v>
      </c>
      <c r="U209" s="11" t="s">
        <v>44</v>
      </c>
      <c r="V209" s="13">
        <v>0</v>
      </c>
      <c r="W209" s="13">
        <v>0</v>
      </c>
      <c r="X209" s="11" t="s">
        <v>44</v>
      </c>
      <c r="Y209" s="13">
        <v>0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523</v>
      </c>
      <c r="B210" s="12" t="s">
        <v>463</v>
      </c>
      <c r="C210" s="11" t="s">
        <v>38</v>
      </c>
      <c r="D210" s="11" t="s">
        <v>80</v>
      </c>
      <c r="E210" s="11" t="s">
        <v>969</v>
      </c>
      <c r="F210" s="11" t="s">
        <v>979</v>
      </c>
      <c r="G210" s="11" t="s">
        <v>40</v>
      </c>
      <c r="H210" s="11" t="s">
        <v>517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518</v>
      </c>
      <c r="P210" s="11" t="s">
        <v>519</v>
      </c>
      <c r="Q210" s="13">
        <f>SUM(S210:AG210)</f>
        <v>615188.6</v>
      </c>
      <c r="R210" s="13">
        <v>0</v>
      </c>
      <c r="S210" s="13">
        <v>0</v>
      </c>
      <c r="T210" s="13">
        <v>0</v>
      </c>
      <c r="U210" s="11" t="s">
        <v>44</v>
      </c>
      <c r="V210" s="13">
        <v>0</v>
      </c>
      <c r="W210" s="13">
        <v>530335</v>
      </c>
      <c r="X210" s="11" t="s">
        <v>53</v>
      </c>
      <c r="Y210" s="13">
        <v>84853.6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525</v>
      </c>
      <c r="B211" s="12" t="s">
        <v>521</v>
      </c>
      <c r="C211" s="11" t="s">
        <v>38</v>
      </c>
      <c r="D211" s="11" t="s">
        <v>39</v>
      </c>
      <c r="E211" s="11" t="s">
        <v>926</v>
      </c>
      <c r="F211" s="11" t="s">
        <v>936</v>
      </c>
      <c r="G211" s="11" t="s">
        <v>40</v>
      </c>
      <c r="H211" s="11" t="s">
        <v>522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192912171.31399998</v>
      </c>
      <c r="R211" s="13">
        <v>0</v>
      </c>
      <c r="S211" s="13">
        <v>169151654.49999997</v>
      </c>
      <c r="T211" s="13">
        <v>0</v>
      </c>
      <c r="U211" s="11" t="s">
        <v>44</v>
      </c>
      <c r="V211" s="13">
        <v>0</v>
      </c>
      <c r="W211" s="13">
        <v>20483204.149999999</v>
      </c>
      <c r="X211" s="11" t="s">
        <v>44</v>
      </c>
      <c r="Y211" s="13">
        <v>3277312.6639999999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527</v>
      </c>
      <c r="B212" s="12" t="s">
        <v>521</v>
      </c>
      <c r="C212" s="11" t="s">
        <v>38</v>
      </c>
      <c r="D212" s="11" t="s">
        <v>39</v>
      </c>
      <c r="E212" s="11" t="s">
        <v>926</v>
      </c>
      <c r="F212" s="11" t="s">
        <v>936</v>
      </c>
      <c r="G212" s="11" t="s">
        <v>40</v>
      </c>
      <c r="H212" s="11" t="s">
        <v>524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49686166.920000002</v>
      </c>
      <c r="R212" s="13">
        <v>0</v>
      </c>
      <c r="S212" s="13">
        <v>41127029.200000003</v>
      </c>
      <c r="T212" s="13">
        <v>0</v>
      </c>
      <c r="U212" s="11" t="s">
        <v>44</v>
      </c>
      <c r="V212" s="13">
        <v>0</v>
      </c>
      <c r="W212" s="13">
        <v>7378567</v>
      </c>
      <c r="X212" s="11" t="s">
        <v>44</v>
      </c>
      <c r="Y212" s="13">
        <v>1180570.72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532</v>
      </c>
      <c r="B213" s="12" t="s">
        <v>521</v>
      </c>
      <c r="C213" s="11" t="s">
        <v>38</v>
      </c>
      <c r="D213" s="11" t="s">
        <v>61</v>
      </c>
      <c r="E213" s="11" t="s">
        <v>62</v>
      </c>
      <c r="F213" s="11" t="s">
        <v>528</v>
      </c>
      <c r="G213" s="11" t="s">
        <v>40</v>
      </c>
      <c r="H213" s="11" t="s">
        <v>526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93290925.400000006</v>
      </c>
      <c r="R213" s="13">
        <v>0</v>
      </c>
      <c r="S213" s="13">
        <v>82962582.650000006</v>
      </c>
      <c r="T213" s="13">
        <v>0</v>
      </c>
      <c r="U213" s="11" t="s">
        <v>44</v>
      </c>
      <c r="V213" s="13">
        <v>0</v>
      </c>
      <c r="W213" s="13">
        <v>8903743.75</v>
      </c>
      <c r="X213" s="11" t="s">
        <v>44</v>
      </c>
      <c r="Y213" s="13">
        <v>1424599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534</v>
      </c>
      <c r="B214" s="12" t="s">
        <v>521</v>
      </c>
      <c r="C214" s="11" t="s">
        <v>38</v>
      </c>
      <c r="D214" s="11" t="s">
        <v>61</v>
      </c>
      <c r="E214" s="11" t="s">
        <v>62</v>
      </c>
      <c r="F214" s="11" t="s">
        <v>528</v>
      </c>
      <c r="G214" s="11" t="s">
        <v>40</v>
      </c>
      <c r="H214" s="11" t="s">
        <v>529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530</v>
      </c>
      <c r="P214" s="11" t="s">
        <v>531</v>
      </c>
      <c r="Q214" s="13">
        <f>SUM(S214:AG214)</f>
        <v>3121474.2</v>
      </c>
      <c r="R214" s="13">
        <v>0</v>
      </c>
      <c r="S214" s="13">
        <v>696500</v>
      </c>
      <c r="T214" s="13">
        <v>2090495</v>
      </c>
      <c r="U214" s="11" t="s">
        <v>53</v>
      </c>
      <c r="V214" s="13">
        <v>334479.2</v>
      </c>
      <c r="W214" s="13">
        <v>0</v>
      </c>
      <c r="X214" s="11" t="s">
        <v>44</v>
      </c>
      <c r="Y214" s="13">
        <v>0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538</v>
      </c>
      <c r="B215" s="12" t="s">
        <v>521</v>
      </c>
      <c r="C215" s="11" t="s">
        <v>38</v>
      </c>
      <c r="D215" s="11" t="s">
        <v>61</v>
      </c>
      <c r="E215" s="11" t="s">
        <v>62</v>
      </c>
      <c r="F215" s="11" t="s">
        <v>528</v>
      </c>
      <c r="G215" s="11" t="s">
        <v>40</v>
      </c>
      <c r="H215" s="11" t="s">
        <v>533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95092350.65200001</v>
      </c>
      <c r="R215" s="13">
        <v>0</v>
      </c>
      <c r="S215" s="13">
        <v>74031202.500000015</v>
      </c>
      <c r="T215" s="13">
        <v>0</v>
      </c>
      <c r="U215" s="11" t="s">
        <v>44</v>
      </c>
      <c r="V215" s="13">
        <v>0</v>
      </c>
      <c r="W215" s="13">
        <v>18156162.199999999</v>
      </c>
      <c r="X215" s="11" t="s">
        <v>44</v>
      </c>
      <c r="Y215" s="13">
        <v>2904985.9519999996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540</v>
      </c>
      <c r="B216" s="12" t="s">
        <v>521</v>
      </c>
      <c r="C216" s="11" t="s">
        <v>38</v>
      </c>
      <c r="D216" s="11" t="s">
        <v>61</v>
      </c>
      <c r="E216" s="11" t="s">
        <v>62</v>
      </c>
      <c r="F216" s="11" t="s">
        <v>528</v>
      </c>
      <c r="G216" s="11" t="s">
        <v>40</v>
      </c>
      <c r="H216" s="11" t="s">
        <v>535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536</v>
      </c>
      <c r="P216" s="11" t="s">
        <v>537</v>
      </c>
      <c r="Q216" s="13">
        <f>SUM(S216:AG216)</f>
        <v>1504230</v>
      </c>
      <c r="R216" s="13">
        <v>0</v>
      </c>
      <c r="S216" s="13">
        <v>0</v>
      </c>
      <c r="T216" s="13">
        <v>1296750</v>
      </c>
      <c r="U216" s="11" t="s">
        <v>53</v>
      </c>
      <c r="V216" s="13">
        <v>207480</v>
      </c>
      <c r="W216" s="13">
        <v>0</v>
      </c>
      <c r="X216" s="11" t="s">
        <v>44</v>
      </c>
      <c r="Y216" s="13">
        <v>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542</v>
      </c>
      <c r="B217" s="12" t="s">
        <v>521</v>
      </c>
      <c r="C217" s="11" t="s">
        <v>38</v>
      </c>
      <c r="D217" s="11" t="s">
        <v>61</v>
      </c>
      <c r="E217" s="11" t="s">
        <v>62</v>
      </c>
      <c r="F217" s="11" t="s">
        <v>528</v>
      </c>
      <c r="G217" s="11" t="s">
        <v>40</v>
      </c>
      <c r="H217" s="11" t="s">
        <v>539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47404178</v>
      </c>
      <c r="R217" s="13">
        <v>0</v>
      </c>
      <c r="S217" s="13">
        <v>38126440</v>
      </c>
      <c r="T217" s="13">
        <v>0</v>
      </c>
      <c r="U217" s="11" t="s">
        <v>44</v>
      </c>
      <c r="V217" s="13">
        <v>0</v>
      </c>
      <c r="W217" s="13">
        <v>7998050</v>
      </c>
      <c r="X217" s="11" t="s">
        <v>44</v>
      </c>
      <c r="Y217" s="13">
        <v>1279688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546</v>
      </c>
      <c r="B218" s="12" t="s">
        <v>521</v>
      </c>
      <c r="C218" s="11" t="s">
        <v>38</v>
      </c>
      <c r="D218" s="11" t="s">
        <v>65</v>
      </c>
      <c r="E218" s="11" t="s">
        <v>951</v>
      </c>
      <c r="F218" s="11" t="s">
        <v>963</v>
      </c>
      <c r="G218" s="11" t="s">
        <v>40</v>
      </c>
      <c r="H218" s="11" t="s">
        <v>541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7230493.5359999994</v>
      </c>
      <c r="R218" s="13">
        <v>0</v>
      </c>
      <c r="S218" s="13">
        <v>3437699.9999999995</v>
      </c>
      <c r="T218" s="13">
        <v>0</v>
      </c>
      <c r="U218" s="11" t="s">
        <v>44</v>
      </c>
      <c r="V218" s="13">
        <v>0</v>
      </c>
      <c r="W218" s="13">
        <v>3269649.6</v>
      </c>
      <c r="X218" s="11" t="s">
        <v>44</v>
      </c>
      <c r="Y218" s="13">
        <v>523143.93599999999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548</v>
      </c>
      <c r="B219" s="12" t="s">
        <v>521</v>
      </c>
      <c r="C219" s="11" t="s">
        <v>38</v>
      </c>
      <c r="D219" s="11" t="s">
        <v>65</v>
      </c>
      <c r="E219" s="11" t="s">
        <v>951</v>
      </c>
      <c r="F219" s="11" t="s">
        <v>963</v>
      </c>
      <c r="G219" s="11" t="s">
        <v>40</v>
      </c>
      <c r="H219" s="11" t="s">
        <v>543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544</v>
      </c>
      <c r="P219" s="11" t="s">
        <v>545</v>
      </c>
      <c r="Q219" s="13">
        <f>SUM(S219:AG219)</f>
        <v>3677000</v>
      </c>
      <c r="R219" s="13">
        <v>0</v>
      </c>
      <c r="S219" s="13">
        <v>3677000</v>
      </c>
      <c r="T219" s="13">
        <v>0</v>
      </c>
      <c r="U219" s="11" t="s">
        <v>44</v>
      </c>
      <c r="V219" s="13">
        <v>0</v>
      </c>
      <c r="W219" s="13">
        <v>0</v>
      </c>
      <c r="X219" s="11" t="s">
        <v>44</v>
      </c>
      <c r="Y219" s="13">
        <v>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550</v>
      </c>
      <c r="B220" s="12" t="s">
        <v>521</v>
      </c>
      <c r="C220" s="11" t="s">
        <v>38</v>
      </c>
      <c r="D220" s="11" t="s">
        <v>65</v>
      </c>
      <c r="E220" s="11" t="s">
        <v>951</v>
      </c>
      <c r="F220" s="11" t="s">
        <v>963</v>
      </c>
      <c r="G220" s="11" t="s">
        <v>40</v>
      </c>
      <c r="H220" s="11" t="s">
        <v>547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41258584.732000001</v>
      </c>
      <c r="R220" s="13">
        <v>0</v>
      </c>
      <c r="S220" s="13">
        <v>36898260.5</v>
      </c>
      <c r="T220" s="13">
        <v>0</v>
      </c>
      <c r="U220" s="11" t="s">
        <v>44</v>
      </c>
      <c r="V220" s="13">
        <v>0</v>
      </c>
      <c r="W220" s="13">
        <v>3758900.2</v>
      </c>
      <c r="X220" s="11" t="s">
        <v>44</v>
      </c>
      <c r="Y220" s="13">
        <v>601424.03200000001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552</v>
      </c>
      <c r="B221" s="12" t="s">
        <v>521</v>
      </c>
      <c r="C221" s="11" t="s">
        <v>38</v>
      </c>
      <c r="D221" s="11" t="s">
        <v>65</v>
      </c>
      <c r="E221" s="11" t="s">
        <v>951</v>
      </c>
      <c r="F221" s="11" t="s">
        <v>963</v>
      </c>
      <c r="G221" s="11" t="s">
        <v>40</v>
      </c>
      <c r="H221" s="11" t="s">
        <v>549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84433486.011999995</v>
      </c>
      <c r="R221" s="13">
        <v>0</v>
      </c>
      <c r="S221" s="13">
        <v>70714263.799999997</v>
      </c>
      <c r="T221" s="13">
        <v>0</v>
      </c>
      <c r="U221" s="11" t="s">
        <v>44</v>
      </c>
      <c r="V221" s="13">
        <v>0</v>
      </c>
      <c r="W221" s="13">
        <v>11826915.699999999</v>
      </c>
      <c r="X221" s="11" t="s">
        <v>44</v>
      </c>
      <c r="Y221" s="13">
        <v>1892306.5120000001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554</v>
      </c>
      <c r="B222" s="12" t="s">
        <v>521</v>
      </c>
      <c r="C222" s="11" t="s">
        <v>38</v>
      </c>
      <c r="D222" s="11" t="s">
        <v>65</v>
      </c>
      <c r="E222" s="11" t="s">
        <v>951</v>
      </c>
      <c r="F222" s="11" t="s">
        <v>963</v>
      </c>
      <c r="G222" s="11" t="s">
        <v>40</v>
      </c>
      <c r="H222" s="11" t="s">
        <v>551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121</v>
      </c>
      <c r="P222" s="11" t="s">
        <v>122</v>
      </c>
      <c r="Q222" s="13">
        <f>SUM(S222:AG222)</f>
        <v>9238575</v>
      </c>
      <c r="R222" s="13">
        <v>0</v>
      </c>
      <c r="S222" s="13">
        <v>9238575</v>
      </c>
      <c r="T222" s="13">
        <v>0</v>
      </c>
      <c r="U222" s="11" t="s">
        <v>44</v>
      </c>
      <c r="V222" s="13">
        <v>0</v>
      </c>
      <c r="W222" s="13">
        <v>0</v>
      </c>
      <c r="X222" s="11" t="s">
        <v>44</v>
      </c>
      <c r="Y222" s="13">
        <v>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556</v>
      </c>
      <c r="B223" s="12" t="s">
        <v>521</v>
      </c>
      <c r="C223" s="11" t="s">
        <v>38</v>
      </c>
      <c r="D223" s="11" t="s">
        <v>65</v>
      </c>
      <c r="E223" s="11" t="s">
        <v>951</v>
      </c>
      <c r="F223" s="11" t="s">
        <v>963</v>
      </c>
      <c r="G223" s="11" t="s">
        <v>40</v>
      </c>
      <c r="H223" s="11" t="s">
        <v>553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9340264.5</v>
      </c>
      <c r="R223" s="13">
        <v>0</v>
      </c>
      <c r="S223" s="13">
        <v>8523682.5</v>
      </c>
      <c r="T223" s="13">
        <v>0</v>
      </c>
      <c r="U223" s="11" t="s">
        <v>44</v>
      </c>
      <c r="V223" s="13">
        <v>0</v>
      </c>
      <c r="W223" s="13">
        <v>703950</v>
      </c>
      <c r="X223" s="11" t="s">
        <v>44</v>
      </c>
      <c r="Y223" s="13">
        <v>112632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558</v>
      </c>
      <c r="B224" s="12" t="s">
        <v>521</v>
      </c>
      <c r="C224" s="11" t="s">
        <v>38</v>
      </c>
      <c r="D224" s="11" t="s">
        <v>65</v>
      </c>
      <c r="E224" s="11" t="s">
        <v>951</v>
      </c>
      <c r="F224" s="11" t="s">
        <v>963</v>
      </c>
      <c r="G224" s="11" t="s">
        <v>40</v>
      </c>
      <c r="H224" s="11" t="s">
        <v>555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9706959.5</v>
      </c>
      <c r="R224" s="13">
        <v>0</v>
      </c>
      <c r="S224" s="13">
        <v>8950987.5</v>
      </c>
      <c r="T224" s="13">
        <v>0</v>
      </c>
      <c r="U224" s="11" t="s">
        <v>44</v>
      </c>
      <c r="V224" s="13">
        <v>0</v>
      </c>
      <c r="W224" s="13">
        <v>651700</v>
      </c>
      <c r="X224" s="11" t="s">
        <v>53</v>
      </c>
      <c r="Y224" s="13">
        <v>104272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562</v>
      </c>
      <c r="B225" s="12" t="s">
        <v>521</v>
      </c>
      <c r="C225" s="11" t="s">
        <v>38</v>
      </c>
      <c r="D225" s="11" t="s">
        <v>80</v>
      </c>
      <c r="E225" s="11" t="s">
        <v>969</v>
      </c>
      <c r="F225" s="11" t="s">
        <v>980</v>
      </c>
      <c r="G225" s="11" t="s">
        <v>40</v>
      </c>
      <c r="H225" s="11" t="s">
        <v>557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66967615.799999997</v>
      </c>
      <c r="R225" s="13">
        <v>0</v>
      </c>
      <c r="S225" s="13">
        <v>62813650</v>
      </c>
      <c r="T225" s="13">
        <v>0</v>
      </c>
      <c r="U225" s="11" t="s">
        <v>44</v>
      </c>
      <c r="V225" s="13">
        <v>0</v>
      </c>
      <c r="W225" s="13">
        <v>3581005</v>
      </c>
      <c r="X225" s="11" t="s">
        <v>53</v>
      </c>
      <c r="Y225" s="13">
        <v>572960.80000000005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564</v>
      </c>
      <c r="B226" s="12" t="s">
        <v>521</v>
      </c>
      <c r="C226" s="11" t="s">
        <v>38</v>
      </c>
      <c r="D226" s="11" t="s">
        <v>80</v>
      </c>
      <c r="E226" s="11" t="s">
        <v>969</v>
      </c>
      <c r="F226" s="11" t="s">
        <v>980</v>
      </c>
      <c r="G226" s="11" t="s">
        <v>40</v>
      </c>
      <c r="H226" s="11" t="s">
        <v>559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560</v>
      </c>
      <c r="P226" s="11" t="s">
        <v>561</v>
      </c>
      <c r="Q226" s="13">
        <f>SUM(S226:AG226)</f>
        <v>915400</v>
      </c>
      <c r="R226" s="13">
        <v>0</v>
      </c>
      <c r="S226" s="13">
        <v>915400</v>
      </c>
      <c r="T226" s="13">
        <v>0</v>
      </c>
      <c r="U226" s="11" t="s">
        <v>44</v>
      </c>
      <c r="V226" s="13">
        <v>0</v>
      </c>
      <c r="W226" s="13">
        <v>0</v>
      </c>
      <c r="X226" s="11" t="s">
        <v>44</v>
      </c>
      <c r="Y226" s="13">
        <v>0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566</v>
      </c>
      <c r="B227" s="12" t="s">
        <v>521</v>
      </c>
      <c r="C227" s="11" t="s">
        <v>38</v>
      </c>
      <c r="D227" s="11" t="s">
        <v>80</v>
      </c>
      <c r="E227" s="11" t="s">
        <v>969</v>
      </c>
      <c r="F227" s="11" t="s">
        <v>980</v>
      </c>
      <c r="G227" s="11" t="s">
        <v>40</v>
      </c>
      <c r="H227" s="11" t="s">
        <v>563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14902134</v>
      </c>
      <c r="R227" s="13">
        <v>0</v>
      </c>
      <c r="S227" s="13">
        <v>14590500</v>
      </c>
      <c r="T227" s="13">
        <v>0</v>
      </c>
      <c r="U227" s="11" t="s">
        <v>44</v>
      </c>
      <c r="V227" s="13">
        <v>0</v>
      </c>
      <c r="W227" s="13">
        <v>268650</v>
      </c>
      <c r="X227" s="11" t="s">
        <v>53</v>
      </c>
      <c r="Y227" s="13">
        <v>42984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568</v>
      </c>
      <c r="B228" s="12" t="s">
        <v>521</v>
      </c>
      <c r="C228" s="11" t="s">
        <v>38</v>
      </c>
      <c r="D228" s="11" t="s">
        <v>80</v>
      </c>
      <c r="E228" s="11" t="s">
        <v>969</v>
      </c>
      <c r="F228" s="11" t="s">
        <v>980</v>
      </c>
      <c r="G228" s="11" t="s">
        <v>40</v>
      </c>
      <c r="H228" s="11" t="s">
        <v>565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76331230</v>
      </c>
      <c r="R228" s="13">
        <v>0</v>
      </c>
      <c r="S228" s="13">
        <v>75869550</v>
      </c>
      <c r="T228" s="13">
        <v>0</v>
      </c>
      <c r="U228" s="11" t="s">
        <v>44</v>
      </c>
      <c r="V228" s="13">
        <v>0</v>
      </c>
      <c r="W228" s="13">
        <v>398000</v>
      </c>
      <c r="X228" s="11" t="s">
        <v>53</v>
      </c>
      <c r="Y228" s="13">
        <v>63680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572</v>
      </c>
      <c r="B229" s="12" t="s">
        <v>521</v>
      </c>
      <c r="C229" s="11" t="s">
        <v>38</v>
      </c>
      <c r="D229" s="11" t="s">
        <v>80</v>
      </c>
      <c r="E229" s="11" t="s">
        <v>969</v>
      </c>
      <c r="F229" s="11" t="s">
        <v>980</v>
      </c>
      <c r="G229" s="11" t="s">
        <v>40</v>
      </c>
      <c r="H229" s="11" t="s">
        <v>567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100382201.84999999</v>
      </c>
      <c r="R229" s="13">
        <v>0</v>
      </c>
      <c r="S229" s="13">
        <v>74626942.25</v>
      </c>
      <c r="T229" s="13">
        <v>0</v>
      </c>
      <c r="U229" s="11" t="s">
        <v>44</v>
      </c>
      <c r="V229" s="13">
        <v>0</v>
      </c>
      <c r="W229" s="13">
        <v>22202810</v>
      </c>
      <c r="X229" s="11" t="s">
        <v>44</v>
      </c>
      <c r="Y229" s="13">
        <v>3552449.6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574</v>
      </c>
      <c r="B230" s="12" t="s">
        <v>521</v>
      </c>
      <c r="C230" s="11" t="s">
        <v>38</v>
      </c>
      <c r="D230" s="11" t="s">
        <v>80</v>
      </c>
      <c r="E230" s="11" t="s">
        <v>969</v>
      </c>
      <c r="F230" s="11" t="s">
        <v>980</v>
      </c>
      <c r="G230" s="11" t="s">
        <v>40</v>
      </c>
      <c r="H230" s="11" t="s">
        <v>569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570</v>
      </c>
      <c r="P230" s="11" t="s">
        <v>571</v>
      </c>
      <c r="Q230" s="13">
        <f>SUM(S230:AG230)</f>
        <v>4739000</v>
      </c>
      <c r="R230" s="13">
        <v>0</v>
      </c>
      <c r="S230" s="13">
        <v>4739000</v>
      </c>
      <c r="T230" s="13">
        <v>0</v>
      </c>
      <c r="U230" s="11" t="s">
        <v>44</v>
      </c>
      <c r="V230" s="13">
        <v>0</v>
      </c>
      <c r="W230" s="13">
        <v>0</v>
      </c>
      <c r="X230" s="11" t="s">
        <v>44</v>
      </c>
      <c r="Y230" s="13">
        <v>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576</v>
      </c>
      <c r="B231" s="12" t="s">
        <v>521</v>
      </c>
      <c r="C231" s="11" t="s">
        <v>38</v>
      </c>
      <c r="D231" s="11" t="s">
        <v>80</v>
      </c>
      <c r="E231" s="11" t="s">
        <v>969</v>
      </c>
      <c r="F231" s="11" t="s">
        <v>980</v>
      </c>
      <c r="G231" s="11" t="s">
        <v>40</v>
      </c>
      <c r="H231" s="11" t="s">
        <v>573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7828870</v>
      </c>
      <c r="R231" s="13">
        <v>0</v>
      </c>
      <c r="S231" s="13">
        <v>5696500</v>
      </c>
      <c r="T231" s="13">
        <v>0</v>
      </c>
      <c r="U231" s="11" t="s">
        <v>44</v>
      </c>
      <c r="V231" s="13">
        <v>0</v>
      </c>
      <c r="W231" s="13">
        <v>1838250</v>
      </c>
      <c r="X231" s="11" t="s">
        <v>44</v>
      </c>
      <c r="Y231" s="13">
        <v>294120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578</v>
      </c>
      <c r="B232" s="12" t="s">
        <v>589</v>
      </c>
      <c r="C232" s="11" t="s">
        <v>38</v>
      </c>
      <c r="D232" s="11" t="s">
        <v>39</v>
      </c>
      <c r="E232" s="11" t="s">
        <v>926</v>
      </c>
      <c r="F232" s="11" t="s">
        <v>937</v>
      </c>
      <c r="G232" s="11" t="s">
        <v>40</v>
      </c>
      <c r="H232" s="11" t="s">
        <v>590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15153440.25</v>
      </c>
      <c r="R232" s="13">
        <v>0</v>
      </c>
      <c r="S232" s="13">
        <v>14514280.25</v>
      </c>
      <c r="T232" s="13">
        <v>0</v>
      </c>
      <c r="U232" s="11" t="s">
        <v>44</v>
      </c>
      <c r="V232" s="13">
        <v>0</v>
      </c>
      <c r="W232" s="13">
        <v>551000</v>
      </c>
      <c r="X232" s="11" t="s">
        <v>44</v>
      </c>
      <c r="Y232" s="13">
        <v>88160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580</v>
      </c>
      <c r="B233" s="12" t="s">
        <v>589</v>
      </c>
      <c r="C233" s="11" t="s">
        <v>38</v>
      </c>
      <c r="D233" s="11" t="s">
        <v>39</v>
      </c>
      <c r="E233" s="11" t="s">
        <v>926</v>
      </c>
      <c r="F233" s="11" t="s">
        <v>937</v>
      </c>
      <c r="G233" s="11" t="s">
        <v>40</v>
      </c>
      <c r="H233" s="11" t="s">
        <v>592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133780440.73</v>
      </c>
      <c r="R233" s="13">
        <v>0</v>
      </c>
      <c r="S233" s="13">
        <v>111941291.25</v>
      </c>
      <c r="T233" s="13">
        <v>0</v>
      </c>
      <c r="U233" s="11" t="s">
        <v>44</v>
      </c>
      <c r="V233" s="13">
        <v>0</v>
      </c>
      <c r="W233" s="13">
        <v>18826853</v>
      </c>
      <c r="X233" s="11" t="s">
        <v>44</v>
      </c>
      <c r="Y233" s="13">
        <v>3012296.48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582</v>
      </c>
      <c r="B234" s="12" t="s">
        <v>589</v>
      </c>
      <c r="C234" s="11" t="s">
        <v>38</v>
      </c>
      <c r="D234" s="11" t="s">
        <v>39</v>
      </c>
      <c r="E234" s="11" t="s">
        <v>926</v>
      </c>
      <c r="F234" s="11" t="s">
        <v>937</v>
      </c>
      <c r="G234" s="11" t="s">
        <v>40</v>
      </c>
      <c r="H234" s="11" t="s">
        <v>594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128330167.5024</v>
      </c>
      <c r="R234" s="13">
        <v>0</v>
      </c>
      <c r="S234" s="13">
        <v>99794342.5</v>
      </c>
      <c r="T234" s="13">
        <v>0</v>
      </c>
      <c r="U234" s="11" t="s">
        <v>44</v>
      </c>
      <c r="V234" s="13">
        <v>0</v>
      </c>
      <c r="W234" s="13">
        <v>24599849.140000001</v>
      </c>
      <c r="X234" s="11" t="s">
        <v>44</v>
      </c>
      <c r="Y234" s="13">
        <v>3935975.8624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584</v>
      </c>
      <c r="B235" s="12" t="s">
        <v>589</v>
      </c>
      <c r="C235" s="11" t="s">
        <v>38</v>
      </c>
      <c r="D235" s="11" t="s">
        <v>61</v>
      </c>
      <c r="E235" s="11" t="s">
        <v>62</v>
      </c>
      <c r="F235" s="11" t="s">
        <v>947</v>
      </c>
      <c r="G235" s="11" t="s">
        <v>40</v>
      </c>
      <c r="H235" s="11" t="s">
        <v>596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326349006.39999998</v>
      </c>
      <c r="R235" s="13">
        <v>0</v>
      </c>
      <c r="S235" s="13">
        <v>280452910.39999998</v>
      </c>
      <c r="T235" s="13">
        <v>0</v>
      </c>
      <c r="U235" s="11" t="s">
        <v>44</v>
      </c>
      <c r="V235" s="13">
        <v>0</v>
      </c>
      <c r="W235" s="13">
        <v>39565600</v>
      </c>
      <c r="X235" s="11" t="s">
        <v>44</v>
      </c>
      <c r="Y235" s="13">
        <v>6330496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588</v>
      </c>
      <c r="B236" s="12" t="s">
        <v>589</v>
      </c>
      <c r="C236" s="11" t="s">
        <v>38</v>
      </c>
      <c r="D236" s="11" t="s">
        <v>65</v>
      </c>
      <c r="E236" s="11" t="s">
        <v>951</v>
      </c>
      <c r="F236" s="11" t="s">
        <v>964</v>
      </c>
      <c r="G236" s="11" t="s">
        <v>40</v>
      </c>
      <c r="H236" s="11" t="s">
        <v>598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50372047.5</v>
      </c>
      <c r="R236" s="13">
        <v>0</v>
      </c>
      <c r="S236" s="13">
        <v>49011077.5</v>
      </c>
      <c r="T236" s="13">
        <v>0</v>
      </c>
      <c r="U236" s="11" t="s">
        <v>44</v>
      </c>
      <c r="V236" s="13">
        <v>0</v>
      </c>
      <c r="W236" s="13">
        <v>1173250</v>
      </c>
      <c r="X236" s="11" t="s">
        <v>44</v>
      </c>
      <c r="Y236" s="13">
        <v>187720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591</v>
      </c>
      <c r="B237" s="12" t="s">
        <v>589</v>
      </c>
      <c r="C237" s="11" t="s">
        <v>38</v>
      </c>
      <c r="D237" s="11" t="s">
        <v>65</v>
      </c>
      <c r="E237" s="11" t="s">
        <v>951</v>
      </c>
      <c r="F237" s="11" t="s">
        <v>964</v>
      </c>
      <c r="G237" s="11" t="s">
        <v>40</v>
      </c>
      <c r="H237" s="11" t="s">
        <v>600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76182593.312000006</v>
      </c>
      <c r="R237" s="13">
        <v>0</v>
      </c>
      <c r="S237" s="13">
        <v>73253691.100000009</v>
      </c>
      <c r="T237" s="13">
        <v>0</v>
      </c>
      <c r="U237" s="11" t="s">
        <v>44</v>
      </c>
      <c r="V237" s="13">
        <v>0</v>
      </c>
      <c r="W237" s="13">
        <v>2524915.7000000002</v>
      </c>
      <c r="X237" s="11" t="s">
        <v>44</v>
      </c>
      <c r="Y237" s="13">
        <v>403986.51199999999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593</v>
      </c>
      <c r="B238" s="12" t="s">
        <v>589</v>
      </c>
      <c r="C238" s="11" t="s">
        <v>38</v>
      </c>
      <c r="D238" s="11" t="s">
        <v>65</v>
      </c>
      <c r="E238" s="11" t="s">
        <v>951</v>
      </c>
      <c r="F238" s="11" t="s">
        <v>964</v>
      </c>
      <c r="G238" s="11" t="s">
        <v>40</v>
      </c>
      <c r="H238" s="11" t="s">
        <v>602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13794383</v>
      </c>
      <c r="R238" s="13">
        <v>0</v>
      </c>
      <c r="S238" s="13">
        <v>11740255</v>
      </c>
      <c r="T238" s="13">
        <v>0</v>
      </c>
      <c r="U238" s="11" t="s">
        <v>44</v>
      </c>
      <c r="V238" s="13">
        <v>0</v>
      </c>
      <c r="W238" s="13">
        <v>1770800</v>
      </c>
      <c r="X238" s="11" t="s">
        <v>44</v>
      </c>
      <c r="Y238" s="13">
        <v>283328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595</v>
      </c>
      <c r="B239" s="12" t="s">
        <v>589</v>
      </c>
      <c r="C239" s="11" t="s">
        <v>38</v>
      </c>
      <c r="D239" s="11" t="s">
        <v>65</v>
      </c>
      <c r="E239" s="11" t="s">
        <v>951</v>
      </c>
      <c r="F239" s="11" t="s">
        <v>964</v>
      </c>
      <c r="G239" s="11" t="s">
        <v>40</v>
      </c>
      <c r="H239" s="11" t="s">
        <v>604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114115575.2208</v>
      </c>
      <c r="R239" s="13">
        <v>0</v>
      </c>
      <c r="S239" s="13">
        <v>99748400</v>
      </c>
      <c r="T239" s="13">
        <v>0</v>
      </c>
      <c r="U239" s="11" t="s">
        <v>44</v>
      </c>
      <c r="V239" s="13">
        <v>0</v>
      </c>
      <c r="W239" s="13">
        <v>12385495.879999999</v>
      </c>
      <c r="X239" s="11" t="s">
        <v>44</v>
      </c>
      <c r="Y239" s="13">
        <v>1981679.3408000001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597</v>
      </c>
      <c r="B240" s="15">
        <v>44160</v>
      </c>
      <c r="C240" s="11" t="s">
        <v>38</v>
      </c>
      <c r="D240" s="11" t="s">
        <v>80</v>
      </c>
      <c r="E240" s="11" t="s">
        <v>969</v>
      </c>
      <c r="F240" s="11" t="s">
        <v>981</v>
      </c>
      <c r="G240" s="11" t="s">
        <v>40</v>
      </c>
      <c r="H240" s="11" t="s">
        <v>575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10035800</v>
      </c>
      <c r="R240" s="13">
        <v>0</v>
      </c>
      <c r="S240" s="13">
        <v>9870500</v>
      </c>
      <c r="T240" s="13">
        <v>0</v>
      </c>
      <c r="U240" s="11" t="s">
        <v>44</v>
      </c>
      <c r="V240" s="13">
        <v>0</v>
      </c>
      <c r="W240" s="13">
        <v>142500</v>
      </c>
      <c r="X240" s="11" t="s">
        <v>44</v>
      </c>
      <c r="Y240" s="13">
        <v>22800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599</v>
      </c>
      <c r="B241" s="15">
        <v>44160</v>
      </c>
      <c r="C241" s="11" t="s">
        <v>38</v>
      </c>
      <c r="D241" s="11" t="s">
        <v>80</v>
      </c>
      <c r="E241" s="11" t="s">
        <v>969</v>
      </c>
      <c r="F241" s="11" t="s">
        <v>981</v>
      </c>
      <c r="G241" s="11" t="s">
        <v>40</v>
      </c>
      <c r="H241" s="11" t="s">
        <v>577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62835766</v>
      </c>
      <c r="R241" s="13">
        <v>0</v>
      </c>
      <c r="S241" s="13">
        <v>53796060</v>
      </c>
      <c r="T241" s="13">
        <v>0</v>
      </c>
      <c r="U241" s="11" t="s">
        <v>44</v>
      </c>
      <c r="V241" s="13">
        <v>0</v>
      </c>
      <c r="W241" s="13">
        <v>7792850</v>
      </c>
      <c r="X241" s="11" t="s">
        <v>44</v>
      </c>
      <c r="Y241" s="13">
        <v>1246856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601</v>
      </c>
      <c r="B242" s="15">
        <v>44160</v>
      </c>
      <c r="C242" s="11" t="s">
        <v>38</v>
      </c>
      <c r="D242" s="11" t="s">
        <v>80</v>
      </c>
      <c r="E242" s="11" t="s">
        <v>969</v>
      </c>
      <c r="F242" s="11" t="s">
        <v>981</v>
      </c>
      <c r="G242" s="11" t="s">
        <v>40</v>
      </c>
      <c r="H242" s="11" t="s">
        <v>579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96644349.5</v>
      </c>
      <c r="R242" s="13">
        <v>0</v>
      </c>
      <c r="S242" s="13">
        <v>86973197.5</v>
      </c>
      <c r="T242" s="13">
        <v>0</v>
      </c>
      <c r="U242" s="11" t="s">
        <v>44</v>
      </c>
      <c r="V242" s="13">
        <v>0</v>
      </c>
      <c r="W242" s="13">
        <v>8337200</v>
      </c>
      <c r="X242" s="11" t="s">
        <v>44</v>
      </c>
      <c r="Y242" s="13">
        <v>1333952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603</v>
      </c>
      <c r="B243" s="15">
        <v>44160</v>
      </c>
      <c r="C243" s="11" t="s">
        <v>38</v>
      </c>
      <c r="D243" s="11" t="s">
        <v>80</v>
      </c>
      <c r="E243" s="11" t="s">
        <v>969</v>
      </c>
      <c r="F243" s="11" t="s">
        <v>981</v>
      </c>
      <c r="G243" s="11" t="s">
        <v>40</v>
      </c>
      <c r="H243" s="11" t="s">
        <v>581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30159622.5</v>
      </c>
      <c r="R243" s="13">
        <v>0</v>
      </c>
      <c r="S243" s="13">
        <v>29873102.5</v>
      </c>
      <c r="T243" s="13">
        <v>0</v>
      </c>
      <c r="U243" s="11" t="s">
        <v>44</v>
      </c>
      <c r="V243" s="13">
        <v>0</v>
      </c>
      <c r="W243" s="13">
        <v>247000</v>
      </c>
      <c r="X243" s="11" t="s">
        <v>44</v>
      </c>
      <c r="Y243" s="13">
        <v>39520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605</v>
      </c>
      <c r="B244" s="15">
        <v>44160</v>
      </c>
      <c r="C244" s="11" t="s">
        <v>38</v>
      </c>
      <c r="D244" s="11" t="s">
        <v>80</v>
      </c>
      <c r="E244" s="11" t="s">
        <v>969</v>
      </c>
      <c r="F244" s="11" t="s">
        <v>981</v>
      </c>
      <c r="G244" s="11" t="s">
        <v>40</v>
      </c>
      <c r="H244" s="11" t="s">
        <v>583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68917174.25</v>
      </c>
      <c r="R244" s="13">
        <v>0</v>
      </c>
      <c r="S244" s="13">
        <v>46022022.25</v>
      </c>
      <c r="T244" s="13">
        <v>0</v>
      </c>
      <c r="U244" s="11" t="s">
        <v>44</v>
      </c>
      <c r="V244" s="13">
        <v>0</v>
      </c>
      <c r="W244" s="13">
        <v>19737200</v>
      </c>
      <c r="X244" s="11" t="s">
        <v>44</v>
      </c>
      <c r="Y244" s="13">
        <v>3157952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607</v>
      </c>
      <c r="B245" s="15">
        <v>44160</v>
      </c>
      <c r="C245" s="11" t="s">
        <v>38</v>
      </c>
      <c r="D245" s="11" t="s">
        <v>80</v>
      </c>
      <c r="E245" s="11" t="s">
        <v>969</v>
      </c>
      <c r="F245" s="11" t="s">
        <v>981</v>
      </c>
      <c r="G245" s="11" t="s">
        <v>40</v>
      </c>
      <c r="H245" s="11" t="s">
        <v>585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586</v>
      </c>
      <c r="P245" s="11" t="s">
        <v>587</v>
      </c>
      <c r="Q245" s="13">
        <f>SUM(S245:AG245)</f>
        <v>874000</v>
      </c>
      <c r="R245" s="13">
        <v>0</v>
      </c>
      <c r="S245" s="13">
        <v>874000</v>
      </c>
      <c r="T245" s="13">
        <v>0</v>
      </c>
      <c r="U245" s="11" t="s">
        <v>44</v>
      </c>
      <c r="V245" s="13">
        <v>0</v>
      </c>
      <c r="W245" s="13">
        <v>0</v>
      </c>
      <c r="X245" s="11" t="s">
        <v>44</v>
      </c>
      <c r="Y245" s="13">
        <v>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611</v>
      </c>
      <c r="B246" s="12" t="s">
        <v>589</v>
      </c>
      <c r="C246" s="11" t="s">
        <v>38</v>
      </c>
      <c r="D246" s="11" t="s">
        <v>80</v>
      </c>
      <c r="E246" s="11" t="s">
        <v>969</v>
      </c>
      <c r="F246" s="11" t="s">
        <v>981</v>
      </c>
      <c r="G246" s="11" t="s">
        <v>40</v>
      </c>
      <c r="H246" s="11" t="s">
        <v>606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20490198</v>
      </c>
      <c r="R246" s="13">
        <v>0</v>
      </c>
      <c r="S246" s="13">
        <v>18397500</v>
      </c>
      <c r="T246" s="13">
        <v>0</v>
      </c>
      <c r="U246" s="11" t="s">
        <v>44</v>
      </c>
      <c r="V246" s="13">
        <v>0</v>
      </c>
      <c r="W246" s="13">
        <v>1804050</v>
      </c>
      <c r="X246" s="11" t="s">
        <v>53</v>
      </c>
      <c r="Y246" s="13">
        <v>288648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613</v>
      </c>
      <c r="B247" s="12" t="s">
        <v>589</v>
      </c>
      <c r="C247" s="11" t="s">
        <v>38</v>
      </c>
      <c r="D247" s="11" t="s">
        <v>80</v>
      </c>
      <c r="E247" s="11" t="s">
        <v>969</v>
      </c>
      <c r="F247" s="11" t="s">
        <v>981</v>
      </c>
      <c r="G247" s="11" t="s">
        <v>40</v>
      </c>
      <c r="H247" s="11" t="s">
        <v>608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609</v>
      </c>
      <c r="P247" s="11" t="s">
        <v>610</v>
      </c>
      <c r="Q247" s="13">
        <f>SUM(S247:AG247)</f>
        <v>874000</v>
      </c>
      <c r="R247" s="13">
        <v>0</v>
      </c>
      <c r="S247" s="13">
        <v>874000</v>
      </c>
      <c r="T247" s="13">
        <v>0</v>
      </c>
      <c r="U247" s="11" t="s">
        <v>44</v>
      </c>
      <c r="V247" s="13">
        <v>0</v>
      </c>
      <c r="W247" s="13">
        <v>0</v>
      </c>
      <c r="X247" s="11" t="s">
        <v>44</v>
      </c>
      <c r="Y247" s="13">
        <v>0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615</v>
      </c>
      <c r="B248" s="12" t="s">
        <v>626</v>
      </c>
      <c r="C248" s="11" t="s">
        <v>38</v>
      </c>
      <c r="D248" s="11" t="s">
        <v>39</v>
      </c>
      <c r="E248" s="11" t="s">
        <v>926</v>
      </c>
      <c r="F248" s="11" t="s">
        <v>938</v>
      </c>
      <c r="G248" s="11" t="s">
        <v>40</v>
      </c>
      <c r="H248" s="11" t="s">
        <v>627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152748609.10000002</v>
      </c>
      <c r="R248" s="13">
        <v>0</v>
      </c>
      <c r="S248" s="13">
        <v>143117500.30000001</v>
      </c>
      <c r="T248" s="13">
        <v>0</v>
      </c>
      <c r="U248" s="11" t="s">
        <v>44</v>
      </c>
      <c r="V248" s="13">
        <v>0</v>
      </c>
      <c r="W248" s="13">
        <v>8302680</v>
      </c>
      <c r="X248" s="11" t="s">
        <v>44</v>
      </c>
      <c r="Y248" s="13">
        <v>1328428.8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617</v>
      </c>
      <c r="B249" s="12" t="s">
        <v>626</v>
      </c>
      <c r="C249" s="11" t="s">
        <v>38</v>
      </c>
      <c r="D249" s="11" t="s">
        <v>39</v>
      </c>
      <c r="E249" s="11" t="s">
        <v>926</v>
      </c>
      <c r="F249" s="11" t="s">
        <v>938</v>
      </c>
      <c r="G249" s="11" t="s">
        <v>40</v>
      </c>
      <c r="H249" s="11" t="s">
        <v>629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33868944.799999997</v>
      </c>
      <c r="R249" s="13">
        <v>0</v>
      </c>
      <c r="S249" s="13">
        <v>29865170</v>
      </c>
      <c r="T249" s="13">
        <v>0</v>
      </c>
      <c r="U249" s="11" t="s">
        <v>44</v>
      </c>
      <c r="V249" s="13">
        <v>0</v>
      </c>
      <c r="W249" s="13">
        <v>3451530</v>
      </c>
      <c r="X249" s="11" t="s">
        <v>53</v>
      </c>
      <c r="Y249" s="13">
        <v>552244.80000000005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621</v>
      </c>
      <c r="B250" s="12" t="s">
        <v>626</v>
      </c>
      <c r="C250" s="11" t="s">
        <v>38</v>
      </c>
      <c r="D250" s="11" t="s">
        <v>39</v>
      </c>
      <c r="E250" s="11" t="s">
        <v>926</v>
      </c>
      <c r="F250" s="11" t="s">
        <v>938</v>
      </c>
      <c r="G250" s="11" t="s">
        <v>40</v>
      </c>
      <c r="H250" s="11" t="s">
        <v>631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17828822.079999998</v>
      </c>
      <c r="R250" s="13">
        <v>0</v>
      </c>
      <c r="S250" s="13">
        <v>14973728</v>
      </c>
      <c r="T250" s="13">
        <v>0</v>
      </c>
      <c r="U250" s="11" t="s">
        <v>44</v>
      </c>
      <c r="V250" s="13">
        <v>0</v>
      </c>
      <c r="W250" s="13">
        <v>2461288</v>
      </c>
      <c r="X250" s="11" t="s">
        <v>44</v>
      </c>
      <c r="Y250" s="13">
        <v>393806.07999999996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625</v>
      </c>
      <c r="B251" s="12" t="s">
        <v>626</v>
      </c>
      <c r="C251" s="11" t="s">
        <v>38</v>
      </c>
      <c r="D251" s="11" t="s">
        <v>39</v>
      </c>
      <c r="E251" s="11" t="s">
        <v>926</v>
      </c>
      <c r="F251" s="11" t="s">
        <v>938</v>
      </c>
      <c r="G251" s="11" t="s">
        <v>40</v>
      </c>
      <c r="H251" s="11" t="s">
        <v>633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109418564.06920001</v>
      </c>
      <c r="R251" s="13">
        <v>0</v>
      </c>
      <c r="S251" s="13">
        <v>84380544.800000012</v>
      </c>
      <c r="T251" s="13">
        <v>0</v>
      </c>
      <c r="U251" s="11" t="s">
        <v>44</v>
      </c>
      <c r="V251" s="13">
        <v>0</v>
      </c>
      <c r="W251" s="13">
        <v>21584499.369999997</v>
      </c>
      <c r="X251" s="11" t="s">
        <v>44</v>
      </c>
      <c r="Y251" s="13">
        <v>3453519.8991999999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628</v>
      </c>
      <c r="B252" s="12" t="s">
        <v>626</v>
      </c>
      <c r="C252" s="11" t="s">
        <v>38</v>
      </c>
      <c r="D252" s="11" t="s">
        <v>61</v>
      </c>
      <c r="E252" s="11" t="s">
        <v>62</v>
      </c>
      <c r="F252" s="11" t="s">
        <v>948</v>
      </c>
      <c r="G252" s="11" t="s">
        <v>40</v>
      </c>
      <c r="H252" s="11" t="s">
        <v>635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385870885.00520003</v>
      </c>
      <c r="R252" s="13">
        <v>0</v>
      </c>
      <c r="S252" s="13">
        <v>335278634.60000002</v>
      </c>
      <c r="T252" s="13">
        <v>0</v>
      </c>
      <c r="U252" s="11" t="s">
        <v>44</v>
      </c>
      <c r="V252" s="13">
        <v>0</v>
      </c>
      <c r="W252" s="13">
        <v>43614008.969999999</v>
      </c>
      <c r="X252" s="11" t="s">
        <v>44</v>
      </c>
      <c r="Y252" s="13">
        <v>6978241.4352000002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630</v>
      </c>
      <c r="B253" s="12" t="s">
        <v>626</v>
      </c>
      <c r="C253" s="11" t="s">
        <v>38</v>
      </c>
      <c r="D253" s="11" t="s">
        <v>65</v>
      </c>
      <c r="E253" s="11" t="s">
        <v>951</v>
      </c>
      <c r="F253" s="11" t="s">
        <v>965</v>
      </c>
      <c r="G253" s="11" t="s">
        <v>40</v>
      </c>
      <c r="H253" s="11" t="s">
        <v>637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43</v>
      </c>
      <c r="P253" s="11" t="s">
        <v>42</v>
      </c>
      <c r="Q253" s="13">
        <f>SUM(S253:AG253)</f>
        <v>135159335.42519999</v>
      </c>
      <c r="R253" s="13">
        <v>0</v>
      </c>
      <c r="S253" s="13">
        <v>124643841.5</v>
      </c>
      <c r="T253" s="13">
        <v>0</v>
      </c>
      <c r="U253" s="11" t="s">
        <v>44</v>
      </c>
      <c r="V253" s="13">
        <v>0</v>
      </c>
      <c r="W253" s="13">
        <v>9065080.9699999988</v>
      </c>
      <c r="X253" s="11" t="s">
        <v>44</v>
      </c>
      <c r="Y253" s="13">
        <v>1450412.9552000002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632</v>
      </c>
      <c r="B254" s="12" t="s">
        <v>626</v>
      </c>
      <c r="C254" s="11" t="s">
        <v>38</v>
      </c>
      <c r="D254" s="11" t="s">
        <v>65</v>
      </c>
      <c r="E254" s="11" t="s">
        <v>951</v>
      </c>
      <c r="F254" s="11" t="s">
        <v>965</v>
      </c>
      <c r="G254" s="11" t="s">
        <v>40</v>
      </c>
      <c r="H254" s="11" t="s">
        <v>639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83043534.423999995</v>
      </c>
      <c r="R254" s="13">
        <v>0</v>
      </c>
      <c r="S254" s="13">
        <v>62438284.599999994</v>
      </c>
      <c r="T254" s="13">
        <v>0</v>
      </c>
      <c r="U254" s="11" t="s">
        <v>44</v>
      </c>
      <c r="V254" s="13">
        <v>0</v>
      </c>
      <c r="W254" s="13">
        <v>17763146.400000002</v>
      </c>
      <c r="X254" s="11" t="s">
        <v>44</v>
      </c>
      <c r="Y254" s="13">
        <v>2842103.4240000001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634</v>
      </c>
      <c r="B255" s="12" t="s">
        <v>626</v>
      </c>
      <c r="C255" s="11" t="s">
        <v>38</v>
      </c>
      <c r="D255" s="11" t="s">
        <v>65</v>
      </c>
      <c r="E255" s="11" t="s">
        <v>951</v>
      </c>
      <c r="F255" s="11" t="s">
        <v>965</v>
      </c>
      <c r="G255" s="11" t="s">
        <v>40</v>
      </c>
      <c r="H255" s="11" t="s">
        <v>641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121</v>
      </c>
      <c r="P255" s="11" t="s">
        <v>122</v>
      </c>
      <c r="Q255" s="13">
        <f>SUM(S255:AG255)</f>
        <v>5403780</v>
      </c>
      <c r="R255" s="13">
        <v>0</v>
      </c>
      <c r="S255" s="13">
        <v>5403780</v>
      </c>
      <c r="T255" s="13">
        <v>0</v>
      </c>
      <c r="U255" s="11" t="s">
        <v>44</v>
      </c>
      <c r="V255" s="13">
        <v>0</v>
      </c>
      <c r="W255" s="13">
        <v>0</v>
      </c>
      <c r="X255" s="11" t="s">
        <v>44</v>
      </c>
      <c r="Y255" s="13">
        <v>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636</v>
      </c>
      <c r="B256" s="12" t="s">
        <v>626</v>
      </c>
      <c r="C256" s="11" t="s">
        <v>38</v>
      </c>
      <c r="D256" s="11" t="s">
        <v>65</v>
      </c>
      <c r="E256" s="11" t="s">
        <v>951</v>
      </c>
      <c r="F256" s="11" t="s">
        <v>965</v>
      </c>
      <c r="G256" s="11" t="s">
        <v>40</v>
      </c>
      <c r="H256" s="11" t="s">
        <v>643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32997841.503999997</v>
      </c>
      <c r="R256" s="13">
        <v>0</v>
      </c>
      <c r="S256" s="13">
        <v>27325564</v>
      </c>
      <c r="T256" s="13">
        <v>0</v>
      </c>
      <c r="U256" s="11" t="s">
        <v>44</v>
      </c>
      <c r="V256" s="13">
        <v>0</v>
      </c>
      <c r="W256" s="13">
        <v>4889894.4000000004</v>
      </c>
      <c r="X256" s="11" t="s">
        <v>53</v>
      </c>
      <c r="Y256" s="13">
        <v>782383.10400000005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638</v>
      </c>
      <c r="B257" s="12" t="s">
        <v>626</v>
      </c>
      <c r="C257" s="11" t="s">
        <v>38</v>
      </c>
      <c r="D257" s="11" t="s">
        <v>65</v>
      </c>
      <c r="E257" s="11" t="s">
        <v>951</v>
      </c>
      <c r="F257" s="11" t="s">
        <v>965</v>
      </c>
      <c r="G257" s="11" t="s">
        <v>40</v>
      </c>
      <c r="H257" s="11" t="s">
        <v>645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15309723.199999999</v>
      </c>
      <c r="R257" s="13">
        <v>0</v>
      </c>
      <c r="S257" s="13">
        <v>7894400</v>
      </c>
      <c r="T257" s="13">
        <v>0</v>
      </c>
      <c r="U257" s="11" t="s">
        <v>44</v>
      </c>
      <c r="V257" s="13">
        <v>0</v>
      </c>
      <c r="W257" s="13">
        <v>6392520</v>
      </c>
      <c r="X257" s="11" t="s">
        <v>44</v>
      </c>
      <c r="Y257" s="13">
        <v>1022803.2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640</v>
      </c>
      <c r="B258" s="15">
        <v>44161</v>
      </c>
      <c r="C258" s="11" t="s">
        <v>38</v>
      </c>
      <c r="D258" s="11" t="s">
        <v>80</v>
      </c>
      <c r="E258" s="11" t="s">
        <v>969</v>
      </c>
      <c r="F258" s="11" t="s">
        <v>982</v>
      </c>
      <c r="G258" s="11" t="s">
        <v>40</v>
      </c>
      <c r="H258" s="11" t="s">
        <v>612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89048576.599999994</v>
      </c>
      <c r="R258" s="13">
        <v>0</v>
      </c>
      <c r="S258" s="13">
        <v>88429368.599999994</v>
      </c>
      <c r="T258" s="13">
        <v>0</v>
      </c>
      <c r="U258" s="11" t="s">
        <v>44</v>
      </c>
      <c r="V258" s="13">
        <v>0</v>
      </c>
      <c r="W258" s="13">
        <v>533800</v>
      </c>
      <c r="X258" s="11" t="s">
        <v>53</v>
      </c>
      <c r="Y258" s="13">
        <v>85408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642</v>
      </c>
      <c r="B259" s="15">
        <v>44161</v>
      </c>
      <c r="C259" s="11" t="s">
        <v>38</v>
      </c>
      <c r="D259" s="11" t="s">
        <v>80</v>
      </c>
      <c r="E259" s="11" t="s">
        <v>969</v>
      </c>
      <c r="F259" s="11" t="s">
        <v>982</v>
      </c>
      <c r="G259" s="11" t="s">
        <v>40</v>
      </c>
      <c r="H259" s="11" t="s">
        <v>614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195478460.75</v>
      </c>
      <c r="R259" s="13">
        <v>0</v>
      </c>
      <c r="S259" s="13">
        <v>181173120.34999999</v>
      </c>
      <c r="T259" s="13">
        <v>0</v>
      </c>
      <c r="U259" s="11" t="s">
        <v>44</v>
      </c>
      <c r="V259" s="13">
        <v>0</v>
      </c>
      <c r="W259" s="13">
        <v>12332190</v>
      </c>
      <c r="X259" s="11" t="s">
        <v>44</v>
      </c>
      <c r="Y259" s="13">
        <v>1973150.4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644</v>
      </c>
      <c r="B260" s="15">
        <v>44161</v>
      </c>
      <c r="C260" s="11" t="s">
        <v>38</v>
      </c>
      <c r="D260" s="11" t="s">
        <v>80</v>
      </c>
      <c r="E260" s="11" t="s">
        <v>969</v>
      </c>
      <c r="F260" s="11" t="s">
        <v>982</v>
      </c>
      <c r="G260" s="11" t="s">
        <v>40</v>
      </c>
      <c r="H260" s="11" t="s">
        <v>616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45852345.600000001</v>
      </c>
      <c r="R260" s="13">
        <v>0</v>
      </c>
      <c r="S260" s="13">
        <v>39279774</v>
      </c>
      <c r="T260" s="13">
        <v>0</v>
      </c>
      <c r="U260" s="11" t="s">
        <v>44</v>
      </c>
      <c r="V260" s="13">
        <v>0</v>
      </c>
      <c r="W260" s="13">
        <v>5666010</v>
      </c>
      <c r="X260" s="11" t="s">
        <v>44</v>
      </c>
      <c r="Y260" s="13">
        <v>906561.6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646</v>
      </c>
      <c r="B261" s="15">
        <v>44161</v>
      </c>
      <c r="C261" s="11" t="s">
        <v>38</v>
      </c>
      <c r="D261" s="11" t="s">
        <v>80</v>
      </c>
      <c r="E261" s="11" t="s">
        <v>969</v>
      </c>
      <c r="F261" s="11" t="s">
        <v>982</v>
      </c>
      <c r="G261" s="11" t="s">
        <v>40</v>
      </c>
      <c r="H261" s="11" t="s">
        <v>618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619</v>
      </c>
      <c r="P261" s="11" t="s">
        <v>620</v>
      </c>
      <c r="Q261" s="13">
        <f>SUM(S261:AG261)</f>
        <v>993600</v>
      </c>
      <c r="R261" s="13">
        <v>0</v>
      </c>
      <c r="S261" s="13">
        <v>993600</v>
      </c>
      <c r="T261" s="13">
        <v>0</v>
      </c>
      <c r="U261" s="11" t="s">
        <v>44</v>
      </c>
      <c r="V261" s="13">
        <v>0</v>
      </c>
      <c r="W261" s="13">
        <v>0</v>
      </c>
      <c r="X261" s="11" t="s">
        <v>44</v>
      </c>
      <c r="Y261" s="13">
        <v>0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648</v>
      </c>
      <c r="B262" s="15">
        <v>44161</v>
      </c>
      <c r="C262" s="11" t="s">
        <v>38</v>
      </c>
      <c r="D262" s="11" t="s">
        <v>80</v>
      </c>
      <c r="E262" s="11" t="s">
        <v>969</v>
      </c>
      <c r="F262" s="11" t="s">
        <v>982</v>
      </c>
      <c r="G262" s="11" t="s">
        <v>278</v>
      </c>
      <c r="H262" s="11" t="s">
        <v>42</v>
      </c>
      <c r="I262" s="13" t="s">
        <v>279</v>
      </c>
      <c r="J262" s="13" t="s">
        <v>42</v>
      </c>
      <c r="K262" s="13" t="s">
        <v>622</v>
      </c>
      <c r="L262" s="13" t="s">
        <v>589</v>
      </c>
      <c r="M262" s="13">
        <v>4032656</v>
      </c>
      <c r="N262" s="11" t="s">
        <v>281</v>
      </c>
      <c r="O262" s="11" t="s">
        <v>623</v>
      </c>
      <c r="P262" s="11" t="s">
        <v>624</v>
      </c>
      <c r="Q262" s="13">
        <f>SUM(S262:AG262)</f>
        <v>-262856</v>
      </c>
      <c r="R262" s="13">
        <v>0</v>
      </c>
      <c r="S262" s="13">
        <v>0</v>
      </c>
      <c r="T262" s="13">
        <v>0</v>
      </c>
      <c r="U262" s="11" t="s">
        <v>44</v>
      </c>
      <c r="V262" s="13">
        <v>0</v>
      </c>
      <c r="W262" s="13">
        <v>-226600</v>
      </c>
      <c r="X262" s="11" t="s">
        <v>53</v>
      </c>
      <c r="Y262" s="13">
        <v>-36256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650</v>
      </c>
      <c r="B263" s="12" t="s">
        <v>626</v>
      </c>
      <c r="C263" s="11" t="s">
        <v>38</v>
      </c>
      <c r="D263" s="11" t="s">
        <v>80</v>
      </c>
      <c r="E263" s="11" t="s">
        <v>969</v>
      </c>
      <c r="F263" s="11" t="s">
        <v>982</v>
      </c>
      <c r="G263" s="11" t="s">
        <v>40</v>
      </c>
      <c r="H263" s="11" t="s">
        <v>647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10202112</v>
      </c>
      <c r="R263" s="13">
        <v>0</v>
      </c>
      <c r="S263" s="13">
        <v>6969888</v>
      </c>
      <c r="T263" s="13">
        <v>0</v>
      </c>
      <c r="U263" s="11" t="s">
        <v>44</v>
      </c>
      <c r="V263" s="13">
        <v>0</v>
      </c>
      <c r="W263" s="13">
        <v>2786400</v>
      </c>
      <c r="X263" s="11" t="s">
        <v>44</v>
      </c>
      <c r="Y263" s="13">
        <v>445824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652</v>
      </c>
      <c r="B264" s="12" t="s">
        <v>626</v>
      </c>
      <c r="C264" s="11" t="s">
        <v>38</v>
      </c>
      <c r="D264" s="11" t="s">
        <v>80</v>
      </c>
      <c r="E264" s="11" t="s">
        <v>969</v>
      </c>
      <c r="F264" s="11" t="s">
        <v>982</v>
      </c>
      <c r="G264" s="11" t="s">
        <v>40</v>
      </c>
      <c r="H264" s="11" t="s">
        <v>649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6513798.4000000004</v>
      </c>
      <c r="R264" s="13">
        <v>0</v>
      </c>
      <c r="S264" s="13">
        <v>6134200</v>
      </c>
      <c r="T264" s="13">
        <v>0</v>
      </c>
      <c r="U264" s="11" t="s">
        <v>44</v>
      </c>
      <c r="V264" s="13">
        <v>0</v>
      </c>
      <c r="W264" s="13">
        <v>327240</v>
      </c>
      <c r="X264" s="11" t="s">
        <v>44</v>
      </c>
      <c r="Y264" s="13">
        <v>52358.400000000001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654</v>
      </c>
      <c r="B265" s="12" t="s">
        <v>669</v>
      </c>
      <c r="C265" s="11" t="s">
        <v>38</v>
      </c>
      <c r="D265" s="11" t="s">
        <v>39</v>
      </c>
      <c r="E265" s="11" t="s">
        <v>926</v>
      </c>
      <c r="F265" s="11" t="s">
        <v>939</v>
      </c>
      <c r="G265" s="11" t="s">
        <v>40</v>
      </c>
      <c r="H265" s="11" t="s">
        <v>670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26033913</v>
      </c>
      <c r="R265" s="13">
        <v>0</v>
      </c>
      <c r="S265" s="13">
        <v>21184324.199999999</v>
      </c>
      <c r="T265" s="13">
        <v>0</v>
      </c>
      <c r="U265" s="11" t="s">
        <v>44</v>
      </c>
      <c r="V265" s="13">
        <v>0</v>
      </c>
      <c r="W265" s="13">
        <v>4180680</v>
      </c>
      <c r="X265" s="11" t="s">
        <v>44</v>
      </c>
      <c r="Y265" s="13">
        <v>668908.80000000005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656</v>
      </c>
      <c r="B266" s="12" t="s">
        <v>669</v>
      </c>
      <c r="C266" s="11" t="s">
        <v>38</v>
      </c>
      <c r="D266" s="11" t="s">
        <v>39</v>
      </c>
      <c r="E266" s="11" t="s">
        <v>926</v>
      </c>
      <c r="F266" s="11" t="s">
        <v>939</v>
      </c>
      <c r="G266" s="11" t="s">
        <v>40</v>
      </c>
      <c r="H266" s="11" t="s">
        <v>672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186236328.0212</v>
      </c>
      <c r="R266" s="13">
        <v>0</v>
      </c>
      <c r="S266" s="13">
        <v>162956744.40000001</v>
      </c>
      <c r="T266" s="13">
        <v>0</v>
      </c>
      <c r="U266" s="11" t="s">
        <v>44</v>
      </c>
      <c r="V266" s="13">
        <v>0</v>
      </c>
      <c r="W266" s="13">
        <v>20068606.57</v>
      </c>
      <c r="X266" s="11" t="s">
        <v>44</v>
      </c>
      <c r="Y266" s="13">
        <v>3210977.0511999996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660</v>
      </c>
      <c r="B267" s="12" t="s">
        <v>669</v>
      </c>
      <c r="C267" s="11" t="s">
        <v>38</v>
      </c>
      <c r="D267" s="11" t="s">
        <v>39</v>
      </c>
      <c r="E267" s="11" t="s">
        <v>926</v>
      </c>
      <c r="F267" s="11" t="s">
        <v>939</v>
      </c>
      <c r="G267" s="11" t="s">
        <v>40</v>
      </c>
      <c r="H267" s="11" t="s">
        <v>674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81113269.200000003</v>
      </c>
      <c r="R267" s="13">
        <v>0</v>
      </c>
      <c r="S267" s="13">
        <v>65270360.400000006</v>
      </c>
      <c r="T267" s="13">
        <v>0</v>
      </c>
      <c r="U267" s="11" t="s">
        <v>44</v>
      </c>
      <c r="V267" s="13">
        <v>0</v>
      </c>
      <c r="W267" s="13">
        <v>13657680</v>
      </c>
      <c r="X267" s="11" t="s">
        <v>44</v>
      </c>
      <c r="Y267" s="13">
        <v>2185228.7999999998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662</v>
      </c>
      <c r="B268" s="12" t="s">
        <v>669</v>
      </c>
      <c r="C268" s="11" t="s">
        <v>38</v>
      </c>
      <c r="D268" s="11" t="s">
        <v>39</v>
      </c>
      <c r="E268" s="11" t="s">
        <v>926</v>
      </c>
      <c r="F268" s="11" t="s">
        <v>939</v>
      </c>
      <c r="G268" s="11" t="s">
        <v>40</v>
      </c>
      <c r="H268" s="11" t="s">
        <v>676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10875060</v>
      </c>
      <c r="R268" s="13">
        <v>0</v>
      </c>
      <c r="S268" s="13">
        <v>10524276</v>
      </c>
      <c r="T268" s="13">
        <v>0</v>
      </c>
      <c r="U268" s="11" t="s">
        <v>44</v>
      </c>
      <c r="V268" s="13">
        <v>0</v>
      </c>
      <c r="W268" s="13">
        <v>302400</v>
      </c>
      <c r="X268" s="11" t="s">
        <v>44</v>
      </c>
      <c r="Y268" s="13">
        <v>48384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664</v>
      </c>
      <c r="B269" s="12" t="s">
        <v>669</v>
      </c>
      <c r="C269" s="11" t="s">
        <v>38</v>
      </c>
      <c r="D269" s="11" t="s">
        <v>39</v>
      </c>
      <c r="E269" s="11" t="s">
        <v>926</v>
      </c>
      <c r="F269" s="11" t="s">
        <v>939</v>
      </c>
      <c r="G269" s="11" t="s">
        <v>40</v>
      </c>
      <c r="H269" s="11" t="s">
        <v>678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11870286</v>
      </c>
      <c r="R269" s="13">
        <v>0</v>
      </c>
      <c r="S269" s="13">
        <v>11168718</v>
      </c>
      <c r="T269" s="13">
        <v>0</v>
      </c>
      <c r="U269" s="11" t="s">
        <v>44</v>
      </c>
      <c r="V269" s="13">
        <v>0</v>
      </c>
      <c r="W269" s="13">
        <v>604800</v>
      </c>
      <c r="X269" s="11" t="s">
        <v>44</v>
      </c>
      <c r="Y269" s="13">
        <v>96768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666</v>
      </c>
      <c r="B270" s="12" t="s">
        <v>669</v>
      </c>
      <c r="C270" s="11" t="s">
        <v>38</v>
      </c>
      <c r="D270" s="11" t="s">
        <v>39</v>
      </c>
      <c r="E270" s="11" t="s">
        <v>926</v>
      </c>
      <c r="F270" s="11" t="s">
        <v>939</v>
      </c>
      <c r="G270" s="11" t="s">
        <v>40</v>
      </c>
      <c r="H270" s="11" t="s">
        <v>680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23699504.8092</v>
      </c>
      <c r="R270" s="13">
        <v>0</v>
      </c>
      <c r="S270" s="13">
        <v>16589220</v>
      </c>
      <c r="T270" s="13">
        <v>0</v>
      </c>
      <c r="U270" s="11" t="s">
        <v>44</v>
      </c>
      <c r="V270" s="13">
        <v>0</v>
      </c>
      <c r="W270" s="13">
        <v>6129555.8700000001</v>
      </c>
      <c r="X270" s="11" t="s">
        <v>44</v>
      </c>
      <c r="Y270" s="13">
        <v>980728.93919999991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668</v>
      </c>
      <c r="B271" s="12" t="s">
        <v>669</v>
      </c>
      <c r="C271" s="11" t="s">
        <v>38</v>
      </c>
      <c r="D271" s="11" t="s">
        <v>39</v>
      </c>
      <c r="E271" s="11" t="s">
        <v>926</v>
      </c>
      <c r="F271" s="11" t="s">
        <v>939</v>
      </c>
      <c r="G271" s="11" t="s">
        <v>40</v>
      </c>
      <c r="H271" s="11" t="s">
        <v>682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14636512.032</v>
      </c>
      <c r="R271" s="13">
        <v>0</v>
      </c>
      <c r="S271" s="13">
        <v>13337277</v>
      </c>
      <c r="T271" s="13">
        <v>0</v>
      </c>
      <c r="U271" s="11" t="s">
        <v>44</v>
      </c>
      <c r="V271" s="13">
        <v>0</v>
      </c>
      <c r="W271" s="13">
        <v>1120030.2</v>
      </c>
      <c r="X271" s="11" t="s">
        <v>44</v>
      </c>
      <c r="Y271" s="13">
        <v>179204.83199999999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671</v>
      </c>
      <c r="B272" s="12" t="s">
        <v>669</v>
      </c>
      <c r="C272" s="11" t="s">
        <v>38</v>
      </c>
      <c r="D272" s="11" t="s">
        <v>61</v>
      </c>
      <c r="E272" s="11" t="s">
        <v>62</v>
      </c>
      <c r="F272" s="11" t="s">
        <v>949</v>
      </c>
      <c r="G272" s="11" t="s">
        <v>40</v>
      </c>
      <c r="H272" s="11" t="s">
        <v>684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325922109.53680003</v>
      </c>
      <c r="R272" s="13">
        <v>0</v>
      </c>
      <c r="S272" s="13">
        <v>282198524.19999999</v>
      </c>
      <c r="T272" s="13">
        <v>0</v>
      </c>
      <c r="U272" s="11" t="s">
        <v>44</v>
      </c>
      <c r="V272" s="13">
        <v>0</v>
      </c>
      <c r="W272" s="13">
        <v>37692745.980000004</v>
      </c>
      <c r="X272" s="11" t="s">
        <v>53</v>
      </c>
      <c r="Y272" s="13">
        <v>6030839.3568000002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673</v>
      </c>
      <c r="B273" s="12" t="s">
        <v>669</v>
      </c>
      <c r="C273" s="11" t="s">
        <v>38</v>
      </c>
      <c r="D273" s="11" t="s">
        <v>65</v>
      </c>
      <c r="E273" s="11" t="s">
        <v>951</v>
      </c>
      <c r="F273" s="11" t="s">
        <v>966</v>
      </c>
      <c r="G273" s="11" t="s">
        <v>40</v>
      </c>
      <c r="H273" s="11" t="s">
        <v>686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5576400</v>
      </c>
      <c r="R273" s="13">
        <v>0</v>
      </c>
      <c r="S273" s="13">
        <v>5576400</v>
      </c>
      <c r="T273" s="13">
        <v>0</v>
      </c>
      <c r="U273" s="11" t="s">
        <v>44</v>
      </c>
      <c r="V273" s="13">
        <v>0</v>
      </c>
      <c r="W273" s="13">
        <v>0</v>
      </c>
      <c r="X273" s="11" t="s">
        <v>44</v>
      </c>
      <c r="Y273" s="13">
        <v>0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675</v>
      </c>
      <c r="B274" s="12" t="s">
        <v>669</v>
      </c>
      <c r="C274" s="11" t="s">
        <v>38</v>
      </c>
      <c r="D274" s="11" t="s">
        <v>65</v>
      </c>
      <c r="E274" s="11" t="s">
        <v>951</v>
      </c>
      <c r="F274" s="11" t="s">
        <v>966</v>
      </c>
      <c r="G274" s="11" t="s">
        <v>40</v>
      </c>
      <c r="H274" s="11" t="s">
        <v>688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113166080.06400001</v>
      </c>
      <c r="R274" s="13">
        <v>0</v>
      </c>
      <c r="S274" s="13">
        <v>103932468</v>
      </c>
      <c r="T274" s="13">
        <v>0</v>
      </c>
      <c r="U274" s="11" t="s">
        <v>44</v>
      </c>
      <c r="V274" s="13">
        <v>0</v>
      </c>
      <c r="W274" s="13">
        <v>7960010.4000000004</v>
      </c>
      <c r="X274" s="11" t="s">
        <v>44</v>
      </c>
      <c r="Y274" s="13">
        <v>1273601.6639999999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677</v>
      </c>
      <c r="B275" s="12" t="s">
        <v>669</v>
      </c>
      <c r="C275" s="11" t="s">
        <v>38</v>
      </c>
      <c r="D275" s="11" t="s">
        <v>65</v>
      </c>
      <c r="E275" s="11" t="s">
        <v>951</v>
      </c>
      <c r="F275" s="11" t="s">
        <v>966</v>
      </c>
      <c r="G275" s="11" t="s">
        <v>40</v>
      </c>
      <c r="H275" s="11" t="s">
        <v>690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691</v>
      </c>
      <c r="P275" s="11" t="s">
        <v>692</v>
      </c>
      <c r="Q275" s="13">
        <f>SUM(S275:AG275)</f>
        <v>4320000</v>
      </c>
      <c r="R275" s="13">
        <v>0</v>
      </c>
      <c r="S275" s="13">
        <v>4320000</v>
      </c>
      <c r="T275" s="13">
        <v>0</v>
      </c>
      <c r="U275" s="11" t="s">
        <v>44</v>
      </c>
      <c r="V275" s="13">
        <v>0</v>
      </c>
      <c r="W275" s="13">
        <v>0</v>
      </c>
      <c r="X275" s="11" t="s">
        <v>44</v>
      </c>
      <c r="Y275" s="13">
        <v>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679</v>
      </c>
      <c r="B276" s="12" t="s">
        <v>669</v>
      </c>
      <c r="C276" s="11" t="s">
        <v>38</v>
      </c>
      <c r="D276" s="11" t="s">
        <v>65</v>
      </c>
      <c r="E276" s="11" t="s">
        <v>951</v>
      </c>
      <c r="F276" s="11" t="s">
        <v>966</v>
      </c>
      <c r="G276" s="11" t="s">
        <v>40</v>
      </c>
      <c r="H276" s="11" t="s">
        <v>694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23015100</v>
      </c>
      <c r="R276" s="13">
        <v>0</v>
      </c>
      <c r="S276" s="13">
        <v>20916660</v>
      </c>
      <c r="T276" s="13">
        <v>0</v>
      </c>
      <c r="U276" s="11" t="s">
        <v>44</v>
      </c>
      <c r="V276" s="13">
        <v>0</v>
      </c>
      <c r="W276" s="13">
        <v>1809000</v>
      </c>
      <c r="X276" s="11" t="s">
        <v>44</v>
      </c>
      <c r="Y276" s="13">
        <v>289440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681</v>
      </c>
      <c r="B277" s="12" t="s">
        <v>669</v>
      </c>
      <c r="C277" s="11" t="s">
        <v>38</v>
      </c>
      <c r="D277" s="11" t="s">
        <v>65</v>
      </c>
      <c r="E277" s="11" t="s">
        <v>951</v>
      </c>
      <c r="F277" s="11" t="s">
        <v>966</v>
      </c>
      <c r="G277" s="11" t="s">
        <v>40</v>
      </c>
      <c r="H277" s="11" t="s">
        <v>696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43720962.600000001</v>
      </c>
      <c r="R277" s="13">
        <v>0</v>
      </c>
      <c r="S277" s="13">
        <v>36947073</v>
      </c>
      <c r="T277" s="13">
        <v>0</v>
      </c>
      <c r="U277" s="11" t="s">
        <v>44</v>
      </c>
      <c r="V277" s="13">
        <v>0</v>
      </c>
      <c r="W277" s="13">
        <v>5839560</v>
      </c>
      <c r="X277" s="11" t="s">
        <v>44</v>
      </c>
      <c r="Y277" s="13">
        <v>934329.6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683</v>
      </c>
      <c r="B278" s="12" t="s">
        <v>669</v>
      </c>
      <c r="C278" s="11" t="s">
        <v>38</v>
      </c>
      <c r="D278" s="11" t="s">
        <v>65</v>
      </c>
      <c r="E278" s="11" t="s">
        <v>951</v>
      </c>
      <c r="F278" s="11" t="s">
        <v>966</v>
      </c>
      <c r="G278" s="11" t="s">
        <v>40</v>
      </c>
      <c r="H278" s="11" t="s">
        <v>698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54449793.333199993</v>
      </c>
      <c r="R278" s="13">
        <v>0</v>
      </c>
      <c r="S278" s="13">
        <v>47455446</v>
      </c>
      <c r="T278" s="13">
        <v>0</v>
      </c>
      <c r="U278" s="11" t="s">
        <v>44</v>
      </c>
      <c r="V278" s="13">
        <v>0</v>
      </c>
      <c r="W278" s="13">
        <v>6029609.7699999996</v>
      </c>
      <c r="X278" s="11" t="s">
        <v>44</v>
      </c>
      <c r="Y278" s="13">
        <v>964737.56320000009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685</v>
      </c>
      <c r="B279" s="12" t="s">
        <v>669</v>
      </c>
      <c r="C279" s="11" t="s">
        <v>38</v>
      </c>
      <c r="D279" s="11" t="s">
        <v>65</v>
      </c>
      <c r="E279" s="11" t="s">
        <v>951</v>
      </c>
      <c r="F279" s="11" t="s">
        <v>966</v>
      </c>
      <c r="G279" s="11" t="s">
        <v>40</v>
      </c>
      <c r="H279" s="11" t="s">
        <v>700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21609220.005199999</v>
      </c>
      <c r="R279" s="13">
        <v>0</v>
      </c>
      <c r="S279" s="13">
        <v>19462908</v>
      </c>
      <c r="T279" s="13">
        <v>0</v>
      </c>
      <c r="U279" s="11" t="s">
        <v>44</v>
      </c>
      <c r="V279" s="13">
        <v>0</v>
      </c>
      <c r="W279" s="13">
        <v>1850268.97</v>
      </c>
      <c r="X279" s="11" t="s">
        <v>53</v>
      </c>
      <c r="Y279" s="13">
        <v>296043.03520000004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687</v>
      </c>
      <c r="B280" s="12" t="s">
        <v>669</v>
      </c>
      <c r="C280" s="11" t="s">
        <v>38</v>
      </c>
      <c r="D280" s="11" t="s">
        <v>65</v>
      </c>
      <c r="E280" s="11" t="s">
        <v>951</v>
      </c>
      <c r="F280" s="11" t="s">
        <v>966</v>
      </c>
      <c r="G280" s="11" t="s">
        <v>40</v>
      </c>
      <c r="H280" s="11" t="s">
        <v>702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73755707.77760002</v>
      </c>
      <c r="R280" s="13">
        <v>0</v>
      </c>
      <c r="S280" s="13">
        <v>60782562.000000015</v>
      </c>
      <c r="T280" s="13">
        <v>0</v>
      </c>
      <c r="U280" s="11" t="s">
        <v>44</v>
      </c>
      <c r="V280" s="13">
        <v>0</v>
      </c>
      <c r="W280" s="13">
        <v>11183746.359999999</v>
      </c>
      <c r="X280" s="11" t="s">
        <v>44</v>
      </c>
      <c r="Y280" s="13">
        <v>1789399.4176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689</v>
      </c>
      <c r="B281" s="12" t="s">
        <v>669</v>
      </c>
      <c r="C281" s="11" t="s">
        <v>38</v>
      </c>
      <c r="D281" s="11" t="s">
        <v>65</v>
      </c>
      <c r="E281" s="11" t="s">
        <v>951</v>
      </c>
      <c r="F281" s="11" t="s">
        <v>966</v>
      </c>
      <c r="G281" s="11" t="s">
        <v>40</v>
      </c>
      <c r="H281" s="11" t="s">
        <v>704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24079504.440000001</v>
      </c>
      <c r="R281" s="13">
        <v>0</v>
      </c>
      <c r="S281" s="13">
        <v>21163950</v>
      </c>
      <c r="T281" s="13">
        <v>0</v>
      </c>
      <c r="U281" s="11" t="s">
        <v>44</v>
      </c>
      <c r="V281" s="13">
        <v>0</v>
      </c>
      <c r="W281" s="13">
        <v>2513409</v>
      </c>
      <c r="X281" s="11" t="s">
        <v>44</v>
      </c>
      <c r="Y281" s="13">
        <v>402145.44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693</v>
      </c>
      <c r="B282" s="15">
        <v>44162</v>
      </c>
      <c r="C282" s="11" t="s">
        <v>38</v>
      </c>
      <c r="D282" s="11" t="s">
        <v>80</v>
      </c>
      <c r="E282" s="11" t="s">
        <v>969</v>
      </c>
      <c r="F282" s="11" t="s">
        <v>983</v>
      </c>
      <c r="G282" s="11" t="s">
        <v>40</v>
      </c>
      <c r="H282" s="11" t="s">
        <v>651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12852000</v>
      </c>
      <c r="R282" s="13">
        <v>0</v>
      </c>
      <c r="S282" s="13">
        <v>12852000</v>
      </c>
      <c r="T282" s="13">
        <v>0</v>
      </c>
      <c r="U282" s="11" t="s">
        <v>44</v>
      </c>
      <c r="V282" s="13">
        <v>0</v>
      </c>
      <c r="W282" s="13">
        <v>0</v>
      </c>
      <c r="X282" s="11" t="s">
        <v>44</v>
      </c>
      <c r="Y282" s="13">
        <v>0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695</v>
      </c>
      <c r="B283" s="15">
        <v>44162</v>
      </c>
      <c r="C283" s="11" t="s">
        <v>38</v>
      </c>
      <c r="D283" s="11" t="s">
        <v>80</v>
      </c>
      <c r="E283" s="11" t="s">
        <v>969</v>
      </c>
      <c r="F283" s="11" t="s">
        <v>983</v>
      </c>
      <c r="G283" s="11" t="s">
        <v>40</v>
      </c>
      <c r="H283" s="11" t="s">
        <v>653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43932546</v>
      </c>
      <c r="R283" s="13">
        <v>0</v>
      </c>
      <c r="S283" s="13">
        <v>43932546</v>
      </c>
      <c r="T283" s="13">
        <v>0</v>
      </c>
      <c r="U283" s="11" t="s">
        <v>44</v>
      </c>
      <c r="V283" s="13">
        <v>0</v>
      </c>
      <c r="W283" s="13">
        <v>0</v>
      </c>
      <c r="X283" s="11" t="s">
        <v>44</v>
      </c>
      <c r="Y283" s="13">
        <v>0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697</v>
      </c>
      <c r="B284" s="15">
        <v>44162</v>
      </c>
      <c r="C284" s="11" t="s">
        <v>38</v>
      </c>
      <c r="D284" s="11" t="s">
        <v>80</v>
      </c>
      <c r="E284" s="11" t="s">
        <v>969</v>
      </c>
      <c r="F284" s="11" t="s">
        <v>983</v>
      </c>
      <c r="G284" s="11" t="s">
        <v>40</v>
      </c>
      <c r="H284" s="11" t="s">
        <v>655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43</v>
      </c>
      <c r="P284" s="11" t="s">
        <v>42</v>
      </c>
      <c r="Q284" s="13">
        <f>SUM(S284:AG284)</f>
        <v>70488493.605199993</v>
      </c>
      <c r="R284" s="13">
        <v>0</v>
      </c>
      <c r="S284" s="13">
        <v>65345484</v>
      </c>
      <c r="T284" s="13">
        <v>0</v>
      </c>
      <c r="U284" s="11" t="s">
        <v>44</v>
      </c>
      <c r="V284" s="13">
        <v>0</v>
      </c>
      <c r="W284" s="13">
        <v>4433628.97</v>
      </c>
      <c r="X284" s="11" t="s">
        <v>44</v>
      </c>
      <c r="Y284" s="13">
        <v>709380.63520000002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699</v>
      </c>
      <c r="B285" s="15">
        <v>44162</v>
      </c>
      <c r="C285" s="11" t="s">
        <v>38</v>
      </c>
      <c r="D285" s="11" t="s">
        <v>80</v>
      </c>
      <c r="E285" s="11" t="s">
        <v>969</v>
      </c>
      <c r="F285" s="11" t="s">
        <v>983</v>
      </c>
      <c r="G285" s="11" t="s">
        <v>40</v>
      </c>
      <c r="H285" s="11" t="s">
        <v>657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658</v>
      </c>
      <c r="P285" s="11" t="s">
        <v>659</v>
      </c>
      <c r="Q285" s="13">
        <f>SUM(S285:AG285)</f>
        <v>5929200</v>
      </c>
      <c r="R285" s="13">
        <v>0</v>
      </c>
      <c r="S285" s="13">
        <v>5929200</v>
      </c>
      <c r="T285" s="13">
        <v>0</v>
      </c>
      <c r="U285" s="11" t="s">
        <v>44</v>
      </c>
      <c r="V285" s="13">
        <v>0</v>
      </c>
      <c r="W285" s="13">
        <v>0</v>
      </c>
      <c r="X285" s="11" t="s">
        <v>44</v>
      </c>
      <c r="Y285" s="13">
        <v>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701</v>
      </c>
      <c r="B286" s="15">
        <v>44162</v>
      </c>
      <c r="C286" s="11" t="s">
        <v>38</v>
      </c>
      <c r="D286" s="11" t="s">
        <v>80</v>
      </c>
      <c r="E286" s="11" t="s">
        <v>969</v>
      </c>
      <c r="F286" s="11" t="s">
        <v>983</v>
      </c>
      <c r="G286" s="11" t="s">
        <v>40</v>
      </c>
      <c r="H286" s="11" t="s">
        <v>661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3585378.6</v>
      </c>
      <c r="R286" s="13">
        <v>0</v>
      </c>
      <c r="S286" s="13">
        <v>3585378.6</v>
      </c>
      <c r="T286" s="13">
        <v>0</v>
      </c>
      <c r="U286" s="11" t="s">
        <v>44</v>
      </c>
      <c r="V286" s="13">
        <v>0</v>
      </c>
      <c r="W286" s="13">
        <v>0</v>
      </c>
      <c r="X286" s="11" t="s">
        <v>44</v>
      </c>
      <c r="Y286" s="13">
        <v>0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703</v>
      </c>
      <c r="B287" s="15">
        <v>44162</v>
      </c>
      <c r="C287" s="11" t="s">
        <v>38</v>
      </c>
      <c r="D287" s="11" t="s">
        <v>80</v>
      </c>
      <c r="E287" s="11" t="s">
        <v>969</v>
      </c>
      <c r="F287" s="11" t="s">
        <v>983</v>
      </c>
      <c r="G287" s="11" t="s">
        <v>40</v>
      </c>
      <c r="H287" s="11" t="s">
        <v>663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43</v>
      </c>
      <c r="P287" s="11" t="s">
        <v>42</v>
      </c>
      <c r="Q287" s="13">
        <f>SUM(S287:AG287)</f>
        <v>154787286</v>
      </c>
      <c r="R287" s="13">
        <v>0</v>
      </c>
      <c r="S287" s="13">
        <v>153647238</v>
      </c>
      <c r="T287" s="13">
        <v>0</v>
      </c>
      <c r="U287" s="11" t="s">
        <v>44</v>
      </c>
      <c r="V287" s="13">
        <v>0</v>
      </c>
      <c r="W287" s="13">
        <v>982800</v>
      </c>
      <c r="X287" s="11" t="s">
        <v>53</v>
      </c>
      <c r="Y287" s="13">
        <v>157248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705</v>
      </c>
      <c r="B288" s="15">
        <v>44162</v>
      </c>
      <c r="C288" s="11" t="s">
        <v>38</v>
      </c>
      <c r="D288" s="11" t="s">
        <v>80</v>
      </c>
      <c r="E288" s="11" t="s">
        <v>969</v>
      </c>
      <c r="F288" s="11" t="s">
        <v>983</v>
      </c>
      <c r="G288" s="11" t="s">
        <v>40</v>
      </c>
      <c r="H288" s="11" t="s">
        <v>665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16399122</v>
      </c>
      <c r="R288" s="13">
        <v>0</v>
      </c>
      <c r="S288" s="13">
        <v>15898002</v>
      </c>
      <c r="T288" s="13">
        <v>0</v>
      </c>
      <c r="U288" s="11" t="s">
        <v>44</v>
      </c>
      <c r="V288" s="13">
        <v>0</v>
      </c>
      <c r="W288" s="13">
        <v>432000</v>
      </c>
      <c r="X288" s="11" t="s">
        <v>44</v>
      </c>
      <c r="Y288" s="13">
        <v>69120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707</v>
      </c>
      <c r="B289" s="15">
        <v>44162</v>
      </c>
      <c r="C289" s="11" t="s">
        <v>38</v>
      </c>
      <c r="D289" s="11" t="s">
        <v>80</v>
      </c>
      <c r="E289" s="11" t="s">
        <v>969</v>
      </c>
      <c r="F289" s="11" t="s">
        <v>983</v>
      </c>
      <c r="G289" s="11" t="s">
        <v>40</v>
      </c>
      <c r="H289" s="11" t="s">
        <v>667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4769280</v>
      </c>
      <c r="R289" s="13">
        <v>0</v>
      </c>
      <c r="S289" s="13">
        <v>4769280</v>
      </c>
      <c r="T289" s="13">
        <v>0</v>
      </c>
      <c r="U289" s="11" t="s">
        <v>44</v>
      </c>
      <c r="V289" s="13">
        <v>0</v>
      </c>
      <c r="W289" s="13">
        <v>0</v>
      </c>
      <c r="X289" s="11" t="s">
        <v>44</v>
      </c>
      <c r="Y289" s="13">
        <v>0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709</v>
      </c>
      <c r="B290" s="12" t="s">
        <v>669</v>
      </c>
      <c r="C290" s="11" t="s">
        <v>38</v>
      </c>
      <c r="D290" s="11" t="s">
        <v>80</v>
      </c>
      <c r="E290" s="11" t="s">
        <v>969</v>
      </c>
      <c r="F290" s="11" t="s">
        <v>983</v>
      </c>
      <c r="G290" s="11" t="s">
        <v>40</v>
      </c>
      <c r="H290" s="11" t="s">
        <v>706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65056224.405199997</v>
      </c>
      <c r="R290" s="13">
        <v>0</v>
      </c>
      <c r="S290" s="13">
        <v>23450784</v>
      </c>
      <c r="T290" s="13">
        <v>0</v>
      </c>
      <c r="U290" s="11" t="s">
        <v>44</v>
      </c>
      <c r="V290" s="13">
        <v>0</v>
      </c>
      <c r="W290" s="13">
        <v>35866758.969999999</v>
      </c>
      <c r="X290" s="11" t="s">
        <v>53</v>
      </c>
      <c r="Y290" s="13">
        <v>5738681.4352000002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711</v>
      </c>
      <c r="B291" s="12" t="s">
        <v>669</v>
      </c>
      <c r="C291" s="11" t="s">
        <v>38</v>
      </c>
      <c r="D291" s="11" t="s">
        <v>80</v>
      </c>
      <c r="E291" s="11" t="s">
        <v>969</v>
      </c>
      <c r="F291" s="11" t="s">
        <v>983</v>
      </c>
      <c r="G291" s="11" t="s">
        <v>40</v>
      </c>
      <c r="H291" s="11" t="s">
        <v>708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2903424</v>
      </c>
      <c r="R291" s="13">
        <v>0</v>
      </c>
      <c r="S291" s="13">
        <v>2803200</v>
      </c>
      <c r="T291" s="13">
        <v>0</v>
      </c>
      <c r="U291" s="11" t="s">
        <v>44</v>
      </c>
      <c r="V291" s="13">
        <v>0</v>
      </c>
      <c r="W291" s="13">
        <v>86400</v>
      </c>
      <c r="X291" s="11" t="s">
        <v>44</v>
      </c>
      <c r="Y291" s="13">
        <v>13824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713</v>
      </c>
      <c r="B292" s="12" t="s">
        <v>669</v>
      </c>
      <c r="C292" s="11" t="s">
        <v>38</v>
      </c>
      <c r="D292" s="11" t="s">
        <v>80</v>
      </c>
      <c r="E292" s="11" t="s">
        <v>969</v>
      </c>
      <c r="F292" s="11" t="s">
        <v>983</v>
      </c>
      <c r="G292" s="11" t="s">
        <v>40</v>
      </c>
      <c r="H292" s="11" t="s">
        <v>710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15220707.2184</v>
      </c>
      <c r="R292" s="13">
        <v>0</v>
      </c>
      <c r="S292" s="13">
        <v>4392720</v>
      </c>
      <c r="T292" s="13">
        <v>0</v>
      </c>
      <c r="U292" s="11" t="s">
        <v>44</v>
      </c>
      <c r="V292" s="13">
        <v>0</v>
      </c>
      <c r="W292" s="13">
        <v>9334471.7400000002</v>
      </c>
      <c r="X292" s="11" t="s">
        <v>53</v>
      </c>
      <c r="Y292" s="13">
        <v>1493515.4783999999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717</v>
      </c>
      <c r="B293" s="12" t="s">
        <v>669</v>
      </c>
      <c r="C293" s="11" t="s">
        <v>38</v>
      </c>
      <c r="D293" s="11" t="s">
        <v>80</v>
      </c>
      <c r="E293" s="11" t="s">
        <v>969</v>
      </c>
      <c r="F293" s="11" t="s">
        <v>983</v>
      </c>
      <c r="G293" s="11" t="s">
        <v>40</v>
      </c>
      <c r="H293" s="11" t="s">
        <v>712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4261260</v>
      </c>
      <c r="R293" s="13">
        <v>0</v>
      </c>
      <c r="S293" s="13">
        <v>3497052</v>
      </c>
      <c r="T293" s="13">
        <v>0</v>
      </c>
      <c r="U293" s="11" t="s">
        <v>44</v>
      </c>
      <c r="V293" s="13">
        <v>0</v>
      </c>
      <c r="W293" s="13">
        <v>658800</v>
      </c>
      <c r="X293" s="11" t="s">
        <v>53</v>
      </c>
      <c r="Y293" s="13">
        <v>105408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719</v>
      </c>
      <c r="B294" s="12" t="s">
        <v>669</v>
      </c>
      <c r="C294" s="11" t="s">
        <v>38</v>
      </c>
      <c r="D294" s="11" t="s">
        <v>80</v>
      </c>
      <c r="E294" s="11" t="s">
        <v>969</v>
      </c>
      <c r="F294" s="11" t="s">
        <v>983</v>
      </c>
      <c r="G294" s="11" t="s">
        <v>40</v>
      </c>
      <c r="H294" s="11" t="s">
        <v>714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715</v>
      </c>
      <c r="P294" s="11" t="s">
        <v>716</v>
      </c>
      <c r="Q294" s="13">
        <f>SUM(S294:AG294)</f>
        <v>3782160</v>
      </c>
      <c r="R294" s="13">
        <v>0</v>
      </c>
      <c r="S294" s="13">
        <v>3218400</v>
      </c>
      <c r="T294" s="13">
        <v>486000</v>
      </c>
      <c r="U294" s="11" t="s">
        <v>53</v>
      </c>
      <c r="V294" s="13">
        <v>77760</v>
      </c>
      <c r="W294" s="13">
        <v>0</v>
      </c>
      <c r="X294" s="11" t="s">
        <v>44</v>
      </c>
      <c r="Y294" s="13">
        <v>0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722</v>
      </c>
      <c r="B295" s="12" t="s">
        <v>669</v>
      </c>
      <c r="C295" s="11" t="s">
        <v>38</v>
      </c>
      <c r="D295" s="11" t="s">
        <v>80</v>
      </c>
      <c r="E295" s="11" t="s">
        <v>969</v>
      </c>
      <c r="F295" s="11" t="s">
        <v>983</v>
      </c>
      <c r="G295" s="11" t="s">
        <v>40</v>
      </c>
      <c r="H295" s="11" t="s">
        <v>718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9516558</v>
      </c>
      <c r="R295" s="13">
        <v>0</v>
      </c>
      <c r="S295" s="13">
        <v>9115662</v>
      </c>
      <c r="T295" s="13">
        <v>0</v>
      </c>
      <c r="U295" s="11" t="s">
        <v>44</v>
      </c>
      <c r="V295" s="13">
        <v>0</v>
      </c>
      <c r="W295" s="13">
        <v>345600</v>
      </c>
      <c r="X295" s="11" t="s">
        <v>44</v>
      </c>
      <c r="Y295" s="13">
        <v>55296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724</v>
      </c>
      <c r="B296" s="12" t="s">
        <v>720</v>
      </c>
      <c r="C296" s="11" t="s">
        <v>38</v>
      </c>
      <c r="D296" s="11" t="s">
        <v>39</v>
      </c>
      <c r="E296" s="11" t="s">
        <v>926</v>
      </c>
      <c r="F296" s="11" t="s">
        <v>940</v>
      </c>
      <c r="G296" s="11" t="s">
        <v>40</v>
      </c>
      <c r="H296" s="11" t="s">
        <v>721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59213586</v>
      </c>
      <c r="R296" s="13">
        <v>0</v>
      </c>
      <c r="S296" s="13">
        <v>48641067.600000001</v>
      </c>
      <c r="T296" s="13">
        <v>0</v>
      </c>
      <c r="U296" s="11" t="s">
        <v>44</v>
      </c>
      <c r="V296" s="13">
        <v>0</v>
      </c>
      <c r="W296" s="13">
        <v>9114240</v>
      </c>
      <c r="X296" s="11" t="s">
        <v>44</v>
      </c>
      <c r="Y296" s="13">
        <v>1458278.3999999999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726</v>
      </c>
      <c r="B297" s="12" t="s">
        <v>720</v>
      </c>
      <c r="C297" s="11" t="s">
        <v>38</v>
      </c>
      <c r="D297" s="11" t="s">
        <v>39</v>
      </c>
      <c r="E297" s="11" t="s">
        <v>926</v>
      </c>
      <c r="F297" s="11" t="s">
        <v>940</v>
      </c>
      <c r="G297" s="11" t="s">
        <v>40</v>
      </c>
      <c r="H297" s="11" t="s">
        <v>723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230394426.70279998</v>
      </c>
      <c r="R297" s="13">
        <v>0</v>
      </c>
      <c r="S297" s="13">
        <v>182324603.99999997</v>
      </c>
      <c r="T297" s="13">
        <v>0</v>
      </c>
      <c r="U297" s="11" t="s">
        <v>44</v>
      </c>
      <c r="V297" s="13">
        <v>0</v>
      </c>
      <c r="W297" s="13">
        <v>41439502.330000006</v>
      </c>
      <c r="X297" s="11" t="s">
        <v>53</v>
      </c>
      <c r="Y297" s="13">
        <v>6630320.3728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728</v>
      </c>
      <c r="B298" s="12" t="s">
        <v>720</v>
      </c>
      <c r="C298" s="11" t="s">
        <v>38</v>
      </c>
      <c r="D298" s="11" t="s">
        <v>39</v>
      </c>
      <c r="E298" s="11" t="s">
        <v>926</v>
      </c>
      <c r="F298" s="11" t="s">
        <v>940</v>
      </c>
      <c r="G298" s="11" t="s">
        <v>40</v>
      </c>
      <c r="H298" s="11" t="s">
        <v>725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36365744.200800009</v>
      </c>
      <c r="R298" s="13">
        <v>0</v>
      </c>
      <c r="S298" s="13">
        <v>30711142.800000004</v>
      </c>
      <c r="T298" s="13">
        <v>0</v>
      </c>
      <c r="U298" s="11" t="s">
        <v>44</v>
      </c>
      <c r="V298" s="13">
        <v>0</v>
      </c>
      <c r="W298" s="13">
        <v>4874656.3800000008</v>
      </c>
      <c r="X298" s="11" t="s">
        <v>44</v>
      </c>
      <c r="Y298" s="13">
        <v>779945.02079999994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732</v>
      </c>
      <c r="B299" s="12" t="s">
        <v>720</v>
      </c>
      <c r="C299" s="11" t="s">
        <v>38</v>
      </c>
      <c r="D299" s="11" t="s">
        <v>39</v>
      </c>
      <c r="E299" s="11" t="s">
        <v>926</v>
      </c>
      <c r="F299" s="11" t="s">
        <v>940</v>
      </c>
      <c r="G299" s="11" t="s">
        <v>40</v>
      </c>
      <c r="H299" s="11" t="s">
        <v>727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89636745.953999996</v>
      </c>
      <c r="R299" s="13">
        <v>0</v>
      </c>
      <c r="S299" s="13">
        <v>63815829.600000001</v>
      </c>
      <c r="T299" s="13">
        <v>0</v>
      </c>
      <c r="U299" s="11" t="s">
        <v>44</v>
      </c>
      <c r="V299" s="13">
        <v>0</v>
      </c>
      <c r="W299" s="13">
        <v>22259410.649999999</v>
      </c>
      <c r="X299" s="11" t="s">
        <v>44</v>
      </c>
      <c r="Y299" s="13">
        <v>3561505.7039999999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734</v>
      </c>
      <c r="B300" s="12" t="s">
        <v>720</v>
      </c>
      <c r="C300" s="11" t="s">
        <v>38</v>
      </c>
      <c r="D300" s="11" t="s">
        <v>39</v>
      </c>
      <c r="E300" s="11" t="s">
        <v>926</v>
      </c>
      <c r="F300" s="11" t="s">
        <v>940</v>
      </c>
      <c r="G300" s="11" t="s">
        <v>40</v>
      </c>
      <c r="H300" s="11" t="s">
        <v>729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730</v>
      </c>
      <c r="P300" s="11" t="s">
        <v>731</v>
      </c>
      <c r="Q300" s="13">
        <f>SUM(S300:AG300)</f>
        <v>5058000</v>
      </c>
      <c r="R300" s="13">
        <v>0</v>
      </c>
      <c r="S300" s="13">
        <v>5058000</v>
      </c>
      <c r="T300" s="13">
        <v>0</v>
      </c>
      <c r="U300" s="11" t="s">
        <v>44</v>
      </c>
      <c r="V300" s="13">
        <v>0</v>
      </c>
      <c r="W300" s="13">
        <v>0</v>
      </c>
      <c r="X300" s="11" t="s">
        <v>44</v>
      </c>
      <c r="Y300" s="13">
        <v>0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736</v>
      </c>
      <c r="B301" s="12" t="s">
        <v>720</v>
      </c>
      <c r="C301" s="11" t="s">
        <v>38</v>
      </c>
      <c r="D301" s="11" t="s">
        <v>39</v>
      </c>
      <c r="E301" s="11" t="s">
        <v>926</v>
      </c>
      <c r="F301" s="11" t="s">
        <v>940</v>
      </c>
      <c r="G301" s="11" t="s">
        <v>40</v>
      </c>
      <c r="H301" s="11" t="s">
        <v>733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14567700</v>
      </c>
      <c r="R301" s="13">
        <v>0</v>
      </c>
      <c r="S301" s="13">
        <v>14567700</v>
      </c>
      <c r="T301" s="13">
        <v>0</v>
      </c>
      <c r="U301" s="11" t="s">
        <v>44</v>
      </c>
      <c r="V301" s="13">
        <v>0</v>
      </c>
      <c r="W301" s="13">
        <v>0</v>
      </c>
      <c r="X301" s="11" t="s">
        <v>44</v>
      </c>
      <c r="Y301" s="13">
        <v>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738</v>
      </c>
      <c r="B302" s="12" t="s">
        <v>720</v>
      </c>
      <c r="C302" s="11" t="s">
        <v>38</v>
      </c>
      <c r="D302" s="11" t="s">
        <v>39</v>
      </c>
      <c r="E302" s="11" t="s">
        <v>926</v>
      </c>
      <c r="F302" s="11" t="s">
        <v>940</v>
      </c>
      <c r="G302" s="11" t="s">
        <v>40</v>
      </c>
      <c r="H302" s="11" t="s">
        <v>735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7703509.6091999998</v>
      </c>
      <c r="R302" s="13">
        <v>0</v>
      </c>
      <c r="S302" s="13">
        <v>6313509.5999999996</v>
      </c>
      <c r="T302" s="13">
        <v>0</v>
      </c>
      <c r="U302" s="11" t="s">
        <v>44</v>
      </c>
      <c r="V302" s="13">
        <v>0</v>
      </c>
      <c r="W302" s="13">
        <v>1198275.8700000001</v>
      </c>
      <c r="X302" s="11" t="s">
        <v>53</v>
      </c>
      <c r="Y302" s="13">
        <v>191724.13920000001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740</v>
      </c>
      <c r="B303" s="12" t="s">
        <v>720</v>
      </c>
      <c r="C303" s="11" t="s">
        <v>38</v>
      </c>
      <c r="D303" s="11" t="s">
        <v>39</v>
      </c>
      <c r="E303" s="11" t="s">
        <v>926</v>
      </c>
      <c r="F303" s="11" t="s">
        <v>940</v>
      </c>
      <c r="G303" s="11" t="s">
        <v>40</v>
      </c>
      <c r="H303" s="11" t="s">
        <v>737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17258976</v>
      </c>
      <c r="R303" s="13">
        <v>0</v>
      </c>
      <c r="S303" s="13">
        <v>17221392</v>
      </c>
      <c r="T303" s="13">
        <v>0</v>
      </c>
      <c r="U303" s="11" t="s">
        <v>44</v>
      </c>
      <c r="V303" s="13">
        <v>0</v>
      </c>
      <c r="W303" s="13">
        <v>32400</v>
      </c>
      <c r="X303" s="11" t="s">
        <v>44</v>
      </c>
      <c r="Y303" s="13">
        <v>5184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742</v>
      </c>
      <c r="B304" s="12" t="s">
        <v>720</v>
      </c>
      <c r="C304" s="11" t="s">
        <v>38</v>
      </c>
      <c r="D304" s="11" t="s">
        <v>39</v>
      </c>
      <c r="E304" s="11" t="s">
        <v>926</v>
      </c>
      <c r="F304" s="11" t="s">
        <v>940</v>
      </c>
      <c r="G304" s="11" t="s">
        <v>40</v>
      </c>
      <c r="H304" s="11" t="s">
        <v>739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28276663.199999999</v>
      </c>
      <c r="R304" s="13">
        <v>0</v>
      </c>
      <c r="S304" s="13">
        <v>25418400</v>
      </c>
      <c r="T304" s="13">
        <v>0</v>
      </c>
      <c r="U304" s="11" t="s">
        <v>44</v>
      </c>
      <c r="V304" s="13">
        <v>0</v>
      </c>
      <c r="W304" s="13">
        <v>2464020</v>
      </c>
      <c r="X304" s="11" t="s">
        <v>44</v>
      </c>
      <c r="Y304" s="13">
        <v>394243.2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744</v>
      </c>
      <c r="B305" s="12" t="s">
        <v>720</v>
      </c>
      <c r="C305" s="11" t="s">
        <v>38</v>
      </c>
      <c r="D305" s="11" t="s">
        <v>61</v>
      </c>
      <c r="E305" s="11" t="s">
        <v>62</v>
      </c>
      <c r="F305" s="11" t="s">
        <v>950</v>
      </c>
      <c r="G305" s="11" t="s">
        <v>40</v>
      </c>
      <c r="H305" s="11" t="s">
        <v>741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452580046.55360013</v>
      </c>
      <c r="R305" s="13">
        <v>0</v>
      </c>
      <c r="S305" s="13">
        <v>378814045.80000013</v>
      </c>
      <c r="T305" s="13">
        <v>0</v>
      </c>
      <c r="U305" s="11" t="s">
        <v>44</v>
      </c>
      <c r="V305" s="13">
        <v>0</v>
      </c>
      <c r="W305" s="13">
        <v>63591379.959999993</v>
      </c>
      <c r="X305" s="11" t="s">
        <v>44</v>
      </c>
      <c r="Y305" s="13">
        <v>10174620.793599997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746</v>
      </c>
      <c r="B306" s="12" t="s">
        <v>720</v>
      </c>
      <c r="C306" s="11" t="s">
        <v>38</v>
      </c>
      <c r="D306" s="11" t="s">
        <v>65</v>
      </c>
      <c r="E306" s="11" t="s">
        <v>951</v>
      </c>
      <c r="F306" s="11" t="s">
        <v>967</v>
      </c>
      <c r="G306" s="11" t="s">
        <v>40</v>
      </c>
      <c r="H306" s="11" t="s">
        <v>743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78766418.664000005</v>
      </c>
      <c r="R306" s="13">
        <v>0</v>
      </c>
      <c r="S306" s="13">
        <v>69695044.200000003</v>
      </c>
      <c r="T306" s="13">
        <v>0</v>
      </c>
      <c r="U306" s="11" t="s">
        <v>44</v>
      </c>
      <c r="V306" s="13">
        <v>0</v>
      </c>
      <c r="W306" s="13">
        <v>7820150.4000000004</v>
      </c>
      <c r="X306" s="11" t="s">
        <v>44</v>
      </c>
      <c r="Y306" s="13">
        <v>1251224.064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748</v>
      </c>
      <c r="B307" s="12" t="s">
        <v>720</v>
      </c>
      <c r="C307" s="11" t="s">
        <v>38</v>
      </c>
      <c r="D307" s="11" t="s">
        <v>65</v>
      </c>
      <c r="E307" s="11" t="s">
        <v>951</v>
      </c>
      <c r="F307" s="11" t="s">
        <v>967</v>
      </c>
      <c r="G307" s="11" t="s">
        <v>40</v>
      </c>
      <c r="H307" s="11" t="s">
        <v>745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51360385.752000004</v>
      </c>
      <c r="R307" s="13">
        <v>0</v>
      </c>
      <c r="S307" s="13">
        <v>43639110</v>
      </c>
      <c r="T307" s="13">
        <v>0</v>
      </c>
      <c r="U307" s="11" t="s">
        <v>44</v>
      </c>
      <c r="V307" s="13">
        <v>0</v>
      </c>
      <c r="W307" s="13">
        <v>6656272.2000000002</v>
      </c>
      <c r="X307" s="11" t="s">
        <v>44</v>
      </c>
      <c r="Y307" s="13">
        <v>1065003.5520000001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750</v>
      </c>
      <c r="B308" s="12" t="s">
        <v>720</v>
      </c>
      <c r="C308" s="11" t="s">
        <v>38</v>
      </c>
      <c r="D308" s="11" t="s">
        <v>65</v>
      </c>
      <c r="E308" s="11" t="s">
        <v>951</v>
      </c>
      <c r="F308" s="11" t="s">
        <v>967</v>
      </c>
      <c r="G308" s="11" t="s">
        <v>40</v>
      </c>
      <c r="H308" s="11" t="s">
        <v>747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66310344.409199998</v>
      </c>
      <c r="R308" s="13">
        <v>0</v>
      </c>
      <c r="S308" s="13">
        <v>59003370</v>
      </c>
      <c r="T308" s="13">
        <v>0</v>
      </c>
      <c r="U308" s="11" t="s">
        <v>44</v>
      </c>
      <c r="V308" s="13">
        <v>0</v>
      </c>
      <c r="W308" s="13">
        <v>6299115.8700000001</v>
      </c>
      <c r="X308" s="11" t="s">
        <v>44</v>
      </c>
      <c r="Y308" s="13">
        <v>1007858.5392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752</v>
      </c>
      <c r="B309" s="12" t="s">
        <v>720</v>
      </c>
      <c r="C309" s="11" t="s">
        <v>38</v>
      </c>
      <c r="D309" s="11" t="s">
        <v>65</v>
      </c>
      <c r="E309" s="11" t="s">
        <v>951</v>
      </c>
      <c r="F309" s="11" t="s">
        <v>967</v>
      </c>
      <c r="G309" s="11" t="s">
        <v>40</v>
      </c>
      <c r="H309" s="11" t="s">
        <v>749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59056975.005599998</v>
      </c>
      <c r="R309" s="13">
        <v>0</v>
      </c>
      <c r="S309" s="13">
        <v>20901599.999999996</v>
      </c>
      <c r="T309" s="13">
        <v>0</v>
      </c>
      <c r="U309" s="11" t="s">
        <v>44</v>
      </c>
      <c r="V309" s="13">
        <v>0</v>
      </c>
      <c r="W309" s="13">
        <v>32892564.66</v>
      </c>
      <c r="X309" s="11" t="s">
        <v>53</v>
      </c>
      <c r="Y309" s="13">
        <v>5262810.3455999997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754</v>
      </c>
      <c r="B310" s="12" t="s">
        <v>720</v>
      </c>
      <c r="C310" s="11" t="s">
        <v>38</v>
      </c>
      <c r="D310" s="11" t="s">
        <v>65</v>
      </c>
      <c r="E310" s="11" t="s">
        <v>951</v>
      </c>
      <c r="F310" s="11" t="s">
        <v>967</v>
      </c>
      <c r="G310" s="11" t="s">
        <v>40</v>
      </c>
      <c r="H310" s="11" t="s">
        <v>751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85891425.623600006</v>
      </c>
      <c r="R310" s="13">
        <v>0</v>
      </c>
      <c r="S310" s="13">
        <v>71865714</v>
      </c>
      <c r="T310" s="13">
        <v>0</v>
      </c>
      <c r="U310" s="11" t="s">
        <v>44</v>
      </c>
      <c r="V310" s="13">
        <v>0</v>
      </c>
      <c r="W310" s="13">
        <v>12091130.710000001</v>
      </c>
      <c r="X310" s="11" t="s">
        <v>53</v>
      </c>
      <c r="Y310" s="13">
        <v>1934580.9136000001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756</v>
      </c>
      <c r="B311" s="12" t="s">
        <v>720</v>
      </c>
      <c r="C311" s="11" t="s">
        <v>38</v>
      </c>
      <c r="D311" s="11" t="s">
        <v>65</v>
      </c>
      <c r="E311" s="11" t="s">
        <v>951</v>
      </c>
      <c r="F311" s="11" t="s">
        <v>967</v>
      </c>
      <c r="G311" s="11" t="s">
        <v>40</v>
      </c>
      <c r="H311" s="11" t="s">
        <v>753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30628335.2412</v>
      </c>
      <c r="R311" s="13">
        <v>0</v>
      </c>
      <c r="S311" s="13">
        <v>26738448</v>
      </c>
      <c r="T311" s="13">
        <v>0</v>
      </c>
      <c r="U311" s="11" t="s">
        <v>44</v>
      </c>
      <c r="V311" s="13">
        <v>0</v>
      </c>
      <c r="W311" s="13">
        <v>3353351.0700000003</v>
      </c>
      <c r="X311" s="11" t="s">
        <v>44</v>
      </c>
      <c r="Y311" s="13">
        <v>536536.17119999998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758</v>
      </c>
      <c r="B312" s="12" t="s">
        <v>720</v>
      </c>
      <c r="C312" s="11" t="s">
        <v>38</v>
      </c>
      <c r="D312" s="11" t="s">
        <v>65</v>
      </c>
      <c r="E312" s="11" t="s">
        <v>951</v>
      </c>
      <c r="F312" s="11" t="s">
        <v>967</v>
      </c>
      <c r="G312" s="11" t="s">
        <v>40</v>
      </c>
      <c r="H312" s="11" t="s">
        <v>755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24897930</v>
      </c>
      <c r="R312" s="13">
        <v>0</v>
      </c>
      <c r="S312" s="13">
        <v>24897930</v>
      </c>
      <c r="T312" s="13">
        <v>0</v>
      </c>
      <c r="U312" s="11" t="s">
        <v>44</v>
      </c>
      <c r="V312" s="13">
        <v>0</v>
      </c>
      <c r="W312" s="13">
        <v>0</v>
      </c>
      <c r="X312" s="11" t="s">
        <v>44</v>
      </c>
      <c r="Y312" s="13">
        <v>0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760</v>
      </c>
      <c r="B313" s="12" t="s">
        <v>720</v>
      </c>
      <c r="C313" s="11" t="s">
        <v>38</v>
      </c>
      <c r="D313" s="11" t="s">
        <v>65</v>
      </c>
      <c r="E313" s="11" t="s">
        <v>951</v>
      </c>
      <c r="F313" s="11" t="s">
        <v>967</v>
      </c>
      <c r="G313" s="11" t="s">
        <v>40</v>
      </c>
      <c r="H313" s="11" t="s">
        <v>757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15315873.4988</v>
      </c>
      <c r="R313" s="13">
        <v>0</v>
      </c>
      <c r="S313" s="13">
        <v>11229396</v>
      </c>
      <c r="T313" s="13">
        <v>0</v>
      </c>
      <c r="U313" s="11" t="s">
        <v>44</v>
      </c>
      <c r="V313" s="13">
        <v>0</v>
      </c>
      <c r="W313" s="13">
        <v>3522825.43</v>
      </c>
      <c r="X313" s="11" t="s">
        <v>44</v>
      </c>
      <c r="Y313" s="13">
        <v>563652.06880000001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762</v>
      </c>
      <c r="B314" s="12" t="s">
        <v>720</v>
      </c>
      <c r="C314" s="11" t="s">
        <v>38</v>
      </c>
      <c r="D314" s="11" t="s">
        <v>65</v>
      </c>
      <c r="E314" s="11" t="s">
        <v>951</v>
      </c>
      <c r="F314" s="11" t="s">
        <v>967</v>
      </c>
      <c r="G314" s="11" t="s">
        <v>40</v>
      </c>
      <c r="H314" s="11" t="s">
        <v>759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16993200</v>
      </c>
      <c r="R314" s="13">
        <v>0</v>
      </c>
      <c r="S314" s="13">
        <v>16993200</v>
      </c>
      <c r="T314" s="13">
        <v>0</v>
      </c>
      <c r="U314" s="11" t="s">
        <v>44</v>
      </c>
      <c r="V314" s="13">
        <v>0</v>
      </c>
      <c r="W314" s="13">
        <v>0</v>
      </c>
      <c r="X314" s="11" t="s">
        <v>44</v>
      </c>
      <c r="Y314" s="13">
        <v>0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764</v>
      </c>
      <c r="B315" s="12" t="s">
        <v>720</v>
      </c>
      <c r="C315" s="11" t="s">
        <v>38</v>
      </c>
      <c r="D315" s="11" t="s">
        <v>65</v>
      </c>
      <c r="E315" s="11" t="s">
        <v>951</v>
      </c>
      <c r="F315" s="11" t="s">
        <v>967</v>
      </c>
      <c r="G315" s="11" t="s">
        <v>40</v>
      </c>
      <c r="H315" s="11" t="s">
        <v>761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18694086.816</v>
      </c>
      <c r="R315" s="13">
        <v>0</v>
      </c>
      <c r="S315" s="13">
        <v>15669552.000000002</v>
      </c>
      <c r="T315" s="13">
        <v>0</v>
      </c>
      <c r="U315" s="11" t="s">
        <v>44</v>
      </c>
      <c r="V315" s="13">
        <v>0</v>
      </c>
      <c r="W315" s="13">
        <v>2607357.6</v>
      </c>
      <c r="X315" s="11" t="s">
        <v>53</v>
      </c>
      <c r="Y315" s="13">
        <v>417177.21600000001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766</v>
      </c>
      <c r="B316" s="12" t="s">
        <v>720</v>
      </c>
      <c r="C316" s="11" t="s">
        <v>38</v>
      </c>
      <c r="D316" s="11" t="s">
        <v>65</v>
      </c>
      <c r="E316" s="11" t="s">
        <v>951</v>
      </c>
      <c r="F316" s="11" t="s">
        <v>967</v>
      </c>
      <c r="G316" s="11" t="s">
        <v>40</v>
      </c>
      <c r="H316" s="11" t="s">
        <v>763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37122238.322399996</v>
      </c>
      <c r="R316" s="13">
        <v>0</v>
      </c>
      <c r="S316" s="13">
        <v>29234033.999999993</v>
      </c>
      <c r="T316" s="13">
        <v>0</v>
      </c>
      <c r="U316" s="11" t="s">
        <v>44</v>
      </c>
      <c r="V316" s="13">
        <v>0</v>
      </c>
      <c r="W316" s="13">
        <v>6800176.1400000006</v>
      </c>
      <c r="X316" s="11" t="s">
        <v>53</v>
      </c>
      <c r="Y316" s="13">
        <v>1088028.1824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768</v>
      </c>
      <c r="B317" s="12" t="s">
        <v>720</v>
      </c>
      <c r="C317" s="11" t="s">
        <v>38</v>
      </c>
      <c r="D317" s="11" t="s">
        <v>80</v>
      </c>
      <c r="E317" s="11" t="s">
        <v>969</v>
      </c>
      <c r="F317" s="11" t="s">
        <v>984</v>
      </c>
      <c r="G317" s="11" t="s">
        <v>40</v>
      </c>
      <c r="H317" s="11" t="s">
        <v>765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92682804</v>
      </c>
      <c r="R317" s="13">
        <v>0</v>
      </c>
      <c r="S317" s="13">
        <v>90133356</v>
      </c>
      <c r="T317" s="13">
        <v>0</v>
      </c>
      <c r="U317" s="11" t="s">
        <v>44</v>
      </c>
      <c r="V317" s="13">
        <v>0</v>
      </c>
      <c r="W317" s="13">
        <v>2197800</v>
      </c>
      <c r="X317" s="11" t="s">
        <v>44</v>
      </c>
      <c r="Y317" s="13">
        <v>351648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770</v>
      </c>
      <c r="B318" s="12" t="s">
        <v>720</v>
      </c>
      <c r="C318" s="11" t="s">
        <v>38</v>
      </c>
      <c r="D318" s="11" t="s">
        <v>80</v>
      </c>
      <c r="E318" s="11" t="s">
        <v>969</v>
      </c>
      <c r="F318" s="11" t="s">
        <v>984</v>
      </c>
      <c r="G318" s="11" t="s">
        <v>40</v>
      </c>
      <c r="H318" s="11" t="s">
        <v>767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87701448</v>
      </c>
      <c r="R318" s="13">
        <v>0</v>
      </c>
      <c r="S318" s="13">
        <v>86411064</v>
      </c>
      <c r="T318" s="13">
        <v>0</v>
      </c>
      <c r="U318" s="11" t="s">
        <v>44</v>
      </c>
      <c r="V318" s="13">
        <v>0</v>
      </c>
      <c r="W318" s="13">
        <v>1112400</v>
      </c>
      <c r="X318" s="11" t="s">
        <v>44</v>
      </c>
      <c r="Y318" s="13">
        <v>177984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772</v>
      </c>
      <c r="B319" s="12" t="s">
        <v>720</v>
      </c>
      <c r="C319" s="11" t="s">
        <v>38</v>
      </c>
      <c r="D319" s="11" t="s">
        <v>80</v>
      </c>
      <c r="E319" s="11" t="s">
        <v>969</v>
      </c>
      <c r="F319" s="11" t="s">
        <v>984</v>
      </c>
      <c r="G319" s="11" t="s">
        <v>40</v>
      </c>
      <c r="H319" s="11" t="s">
        <v>769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57820512</v>
      </c>
      <c r="R319" s="13">
        <v>0</v>
      </c>
      <c r="S319" s="13">
        <v>55847352</v>
      </c>
      <c r="T319" s="13">
        <v>0</v>
      </c>
      <c r="U319" s="11" t="s">
        <v>44</v>
      </c>
      <c r="V319" s="13">
        <v>0</v>
      </c>
      <c r="W319" s="13">
        <v>1701000</v>
      </c>
      <c r="X319" s="11" t="s">
        <v>44</v>
      </c>
      <c r="Y319" s="13">
        <v>272160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774</v>
      </c>
      <c r="B320" s="12" t="s">
        <v>720</v>
      </c>
      <c r="C320" s="11" t="s">
        <v>38</v>
      </c>
      <c r="D320" s="11" t="s">
        <v>80</v>
      </c>
      <c r="E320" s="11" t="s">
        <v>969</v>
      </c>
      <c r="F320" s="11" t="s">
        <v>984</v>
      </c>
      <c r="G320" s="11" t="s">
        <v>40</v>
      </c>
      <c r="H320" s="11" t="s">
        <v>771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10393920</v>
      </c>
      <c r="R320" s="13">
        <v>0</v>
      </c>
      <c r="S320" s="13">
        <v>10393920</v>
      </c>
      <c r="T320" s="13">
        <v>0</v>
      </c>
      <c r="U320" s="11" t="s">
        <v>44</v>
      </c>
      <c r="V320" s="13">
        <v>0</v>
      </c>
      <c r="W320" s="13">
        <v>0</v>
      </c>
      <c r="X320" s="11" t="s">
        <v>44</v>
      </c>
      <c r="Y320" s="13">
        <v>0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776</v>
      </c>
      <c r="B321" s="12" t="s">
        <v>720</v>
      </c>
      <c r="C321" s="11" t="s">
        <v>38</v>
      </c>
      <c r="D321" s="11" t="s">
        <v>80</v>
      </c>
      <c r="E321" s="11" t="s">
        <v>969</v>
      </c>
      <c r="F321" s="11" t="s">
        <v>984</v>
      </c>
      <c r="G321" s="11" t="s">
        <v>40</v>
      </c>
      <c r="H321" s="11" t="s">
        <v>773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5188800</v>
      </c>
      <c r="R321" s="13">
        <v>0</v>
      </c>
      <c r="S321" s="13">
        <v>4499760</v>
      </c>
      <c r="T321" s="13">
        <v>0</v>
      </c>
      <c r="U321" s="11" t="s">
        <v>44</v>
      </c>
      <c r="V321" s="13">
        <v>0</v>
      </c>
      <c r="W321" s="13">
        <v>594000</v>
      </c>
      <c r="X321" s="11" t="s">
        <v>53</v>
      </c>
      <c r="Y321" s="13">
        <v>95040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778</v>
      </c>
      <c r="B322" s="12" t="s">
        <v>720</v>
      </c>
      <c r="C322" s="11" t="s">
        <v>38</v>
      </c>
      <c r="D322" s="11" t="s">
        <v>80</v>
      </c>
      <c r="E322" s="11" t="s">
        <v>969</v>
      </c>
      <c r="F322" s="11" t="s">
        <v>984</v>
      </c>
      <c r="G322" s="11" t="s">
        <v>40</v>
      </c>
      <c r="H322" s="11" t="s">
        <v>775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53700450</v>
      </c>
      <c r="R322" s="13">
        <v>0</v>
      </c>
      <c r="S322" s="13">
        <v>52823490</v>
      </c>
      <c r="T322" s="13">
        <v>0</v>
      </c>
      <c r="U322" s="11" t="s">
        <v>44</v>
      </c>
      <c r="V322" s="13">
        <v>0</v>
      </c>
      <c r="W322" s="13">
        <v>756000</v>
      </c>
      <c r="X322" s="11" t="s">
        <v>53</v>
      </c>
      <c r="Y322" s="13">
        <v>120960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780</v>
      </c>
      <c r="B323" s="12" t="s">
        <v>720</v>
      </c>
      <c r="C323" s="11" t="s">
        <v>38</v>
      </c>
      <c r="D323" s="11" t="s">
        <v>80</v>
      </c>
      <c r="E323" s="11" t="s">
        <v>969</v>
      </c>
      <c r="F323" s="11" t="s">
        <v>984</v>
      </c>
      <c r="G323" s="11" t="s">
        <v>40</v>
      </c>
      <c r="H323" s="11" t="s">
        <v>777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6393600</v>
      </c>
      <c r="R323" s="13">
        <v>0</v>
      </c>
      <c r="S323" s="13">
        <v>6393600</v>
      </c>
      <c r="T323" s="13">
        <v>0</v>
      </c>
      <c r="U323" s="11" t="s">
        <v>44</v>
      </c>
      <c r="V323" s="13">
        <v>0</v>
      </c>
      <c r="W323" s="13">
        <v>0</v>
      </c>
      <c r="X323" s="11" t="s">
        <v>44</v>
      </c>
      <c r="Y323" s="13">
        <v>0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782</v>
      </c>
      <c r="B324" s="12" t="s">
        <v>720</v>
      </c>
      <c r="C324" s="11" t="s">
        <v>38</v>
      </c>
      <c r="D324" s="11" t="s">
        <v>80</v>
      </c>
      <c r="E324" s="11" t="s">
        <v>969</v>
      </c>
      <c r="F324" s="11" t="s">
        <v>984</v>
      </c>
      <c r="G324" s="11" t="s">
        <v>40</v>
      </c>
      <c r="H324" s="11" t="s">
        <v>779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7730640</v>
      </c>
      <c r="R324" s="13">
        <v>0</v>
      </c>
      <c r="S324" s="13">
        <v>7229520</v>
      </c>
      <c r="T324" s="13">
        <v>0</v>
      </c>
      <c r="U324" s="11" t="s">
        <v>44</v>
      </c>
      <c r="V324" s="13">
        <v>0</v>
      </c>
      <c r="W324" s="13">
        <v>432000</v>
      </c>
      <c r="X324" s="11" t="s">
        <v>53</v>
      </c>
      <c r="Y324" s="13">
        <v>69120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784</v>
      </c>
      <c r="B325" s="12" t="s">
        <v>720</v>
      </c>
      <c r="C325" s="11" t="s">
        <v>38</v>
      </c>
      <c r="D325" s="11" t="s">
        <v>80</v>
      </c>
      <c r="E325" s="11" t="s">
        <v>969</v>
      </c>
      <c r="F325" s="11" t="s">
        <v>984</v>
      </c>
      <c r="G325" s="11" t="s">
        <v>40</v>
      </c>
      <c r="H325" s="11" t="s">
        <v>781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8839504.0052000005</v>
      </c>
      <c r="R325" s="13">
        <v>0</v>
      </c>
      <c r="S325" s="13">
        <v>5609520</v>
      </c>
      <c r="T325" s="13">
        <v>0</v>
      </c>
      <c r="U325" s="11" t="s">
        <v>44</v>
      </c>
      <c r="V325" s="13">
        <v>0</v>
      </c>
      <c r="W325" s="13">
        <v>2784468.97</v>
      </c>
      <c r="X325" s="11" t="s">
        <v>44</v>
      </c>
      <c r="Y325" s="13">
        <v>445515.03519999998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786</v>
      </c>
      <c r="B326" s="12" t="s">
        <v>720</v>
      </c>
      <c r="C326" s="11" t="s">
        <v>38</v>
      </c>
      <c r="D326" s="11" t="s">
        <v>80</v>
      </c>
      <c r="E326" s="11" t="s">
        <v>969</v>
      </c>
      <c r="F326" s="11" t="s">
        <v>984</v>
      </c>
      <c r="G326" s="11" t="s">
        <v>40</v>
      </c>
      <c r="H326" s="11" t="s">
        <v>783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23615608.005199999</v>
      </c>
      <c r="R326" s="13">
        <v>0</v>
      </c>
      <c r="S326" s="13">
        <v>22289880</v>
      </c>
      <c r="T326" s="13">
        <v>0</v>
      </c>
      <c r="U326" s="11" t="s">
        <v>44</v>
      </c>
      <c r="V326" s="13">
        <v>0</v>
      </c>
      <c r="W326" s="13">
        <v>1142868.97</v>
      </c>
      <c r="X326" s="11" t="s">
        <v>44</v>
      </c>
      <c r="Y326" s="13">
        <v>182859.03520000001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788</v>
      </c>
      <c r="B327" s="12" t="s">
        <v>720</v>
      </c>
      <c r="C327" s="11" t="s">
        <v>38</v>
      </c>
      <c r="D327" s="11" t="s">
        <v>80</v>
      </c>
      <c r="E327" s="11" t="s">
        <v>969</v>
      </c>
      <c r="F327" s="11" t="s">
        <v>984</v>
      </c>
      <c r="G327" s="11" t="s">
        <v>40</v>
      </c>
      <c r="H327" s="11" t="s">
        <v>785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6969280.0092000002</v>
      </c>
      <c r="R327" s="13">
        <v>0</v>
      </c>
      <c r="S327" s="13">
        <v>5140800</v>
      </c>
      <c r="T327" s="13">
        <v>0</v>
      </c>
      <c r="U327" s="11" t="s">
        <v>44</v>
      </c>
      <c r="V327" s="13">
        <v>0</v>
      </c>
      <c r="W327" s="13">
        <v>1576275.87</v>
      </c>
      <c r="X327" s="11" t="s">
        <v>44</v>
      </c>
      <c r="Y327" s="13">
        <v>252204.13920000001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790</v>
      </c>
      <c r="B328" s="12" t="s">
        <v>720</v>
      </c>
      <c r="C328" s="11" t="s">
        <v>38</v>
      </c>
      <c r="D328" s="11" t="s">
        <v>80</v>
      </c>
      <c r="E328" s="11" t="s">
        <v>969</v>
      </c>
      <c r="F328" s="11" t="s">
        <v>984</v>
      </c>
      <c r="G328" s="11" t="s">
        <v>40</v>
      </c>
      <c r="H328" s="11" t="s">
        <v>787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8666800.0092000011</v>
      </c>
      <c r="R328" s="13">
        <v>0</v>
      </c>
      <c r="S328" s="13">
        <v>7276800.0000000009</v>
      </c>
      <c r="T328" s="13">
        <v>0</v>
      </c>
      <c r="U328" s="11" t="s">
        <v>44</v>
      </c>
      <c r="V328" s="13">
        <v>0</v>
      </c>
      <c r="W328" s="13">
        <v>1198275.8700000001</v>
      </c>
      <c r="X328" s="11" t="s">
        <v>44</v>
      </c>
      <c r="Y328" s="13">
        <v>191724.13920000001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792</v>
      </c>
      <c r="B329" s="12" t="s">
        <v>720</v>
      </c>
      <c r="C329" s="11" t="s">
        <v>38</v>
      </c>
      <c r="D329" s="11" t="s">
        <v>80</v>
      </c>
      <c r="E329" s="11" t="s">
        <v>969</v>
      </c>
      <c r="F329" s="11" t="s">
        <v>984</v>
      </c>
      <c r="G329" s="11" t="s">
        <v>40</v>
      </c>
      <c r="H329" s="11" t="s">
        <v>789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30145216.009199999</v>
      </c>
      <c r="R329" s="13">
        <v>0</v>
      </c>
      <c r="S329" s="13">
        <v>12443760</v>
      </c>
      <c r="T329" s="13">
        <v>0</v>
      </c>
      <c r="U329" s="11" t="s">
        <v>44</v>
      </c>
      <c r="V329" s="13">
        <v>0</v>
      </c>
      <c r="W329" s="13">
        <v>15259875.870000001</v>
      </c>
      <c r="X329" s="11" t="s">
        <v>44</v>
      </c>
      <c r="Y329" s="13">
        <v>2441580.1392000001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794</v>
      </c>
      <c r="B330" s="12" t="s">
        <v>720</v>
      </c>
      <c r="C330" s="11" t="s">
        <v>38</v>
      </c>
      <c r="D330" s="11" t="s">
        <v>80</v>
      </c>
      <c r="E330" s="11" t="s">
        <v>969</v>
      </c>
      <c r="F330" s="11" t="s">
        <v>984</v>
      </c>
      <c r="G330" s="11" t="s">
        <v>40</v>
      </c>
      <c r="H330" s="11" t="s">
        <v>791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31263472.020799998</v>
      </c>
      <c r="R330" s="13">
        <v>0</v>
      </c>
      <c r="S330" s="13">
        <v>24895680</v>
      </c>
      <c r="T330" s="13">
        <v>0</v>
      </c>
      <c r="U330" s="11" t="s">
        <v>44</v>
      </c>
      <c r="V330" s="13">
        <v>0</v>
      </c>
      <c r="W330" s="13">
        <v>5489475.8799999999</v>
      </c>
      <c r="X330" s="11" t="s">
        <v>44</v>
      </c>
      <c r="Y330" s="13">
        <v>878316.14080000005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798</v>
      </c>
      <c r="B331" s="12" t="s">
        <v>720</v>
      </c>
      <c r="C331" s="11" t="s">
        <v>38</v>
      </c>
      <c r="D331" s="11" t="s">
        <v>80</v>
      </c>
      <c r="E331" s="11" t="s">
        <v>969</v>
      </c>
      <c r="F331" s="11" t="s">
        <v>984</v>
      </c>
      <c r="G331" s="11" t="s">
        <v>40</v>
      </c>
      <c r="H331" s="11" t="s">
        <v>793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23284454.805199999</v>
      </c>
      <c r="R331" s="13">
        <v>0</v>
      </c>
      <c r="S331" s="13">
        <v>16407569.999999998</v>
      </c>
      <c r="T331" s="13">
        <v>0</v>
      </c>
      <c r="U331" s="11" t="s">
        <v>44</v>
      </c>
      <c r="V331" s="13">
        <v>0</v>
      </c>
      <c r="W331" s="13">
        <v>5928348.9700000007</v>
      </c>
      <c r="X331" s="11" t="s">
        <v>53</v>
      </c>
      <c r="Y331" s="13">
        <v>948535.83519999997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801</v>
      </c>
      <c r="B332" s="12" t="s">
        <v>720</v>
      </c>
      <c r="C332" s="11" t="s">
        <v>38</v>
      </c>
      <c r="D332" s="11" t="s">
        <v>80</v>
      </c>
      <c r="E332" s="11" t="s">
        <v>969</v>
      </c>
      <c r="F332" s="11" t="s">
        <v>984</v>
      </c>
      <c r="G332" s="11" t="s">
        <v>40</v>
      </c>
      <c r="H332" s="11" t="s">
        <v>795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796</v>
      </c>
      <c r="P332" s="11" t="s">
        <v>797</v>
      </c>
      <c r="Q332" s="13">
        <f>SUM(S332:AG332)</f>
        <v>5381760</v>
      </c>
      <c r="R332" s="13">
        <v>0</v>
      </c>
      <c r="S332" s="13">
        <v>3878400</v>
      </c>
      <c r="T332" s="13">
        <v>0</v>
      </c>
      <c r="U332" s="11" t="s">
        <v>44</v>
      </c>
      <c r="V332" s="13">
        <v>0</v>
      </c>
      <c r="W332" s="13">
        <v>1296000</v>
      </c>
      <c r="X332" s="11" t="s">
        <v>53</v>
      </c>
      <c r="Y332" s="13">
        <v>207360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803</v>
      </c>
      <c r="B333" s="12" t="s">
        <v>799</v>
      </c>
      <c r="C333" s="11" t="s">
        <v>38</v>
      </c>
      <c r="D333" s="11" t="s">
        <v>39</v>
      </c>
      <c r="E333" s="11" t="s">
        <v>926</v>
      </c>
      <c r="F333" s="11" t="s">
        <v>941</v>
      </c>
      <c r="G333" s="11" t="s">
        <v>40</v>
      </c>
      <c r="H333" s="11" t="s">
        <v>800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68258871.599999994</v>
      </c>
      <c r="R333" s="13">
        <v>0</v>
      </c>
      <c r="S333" s="13">
        <v>63257694</v>
      </c>
      <c r="T333" s="13">
        <v>0</v>
      </c>
      <c r="U333" s="11" t="s">
        <v>44</v>
      </c>
      <c r="V333" s="13">
        <v>0</v>
      </c>
      <c r="W333" s="13">
        <v>4311360</v>
      </c>
      <c r="X333" s="11" t="s">
        <v>44</v>
      </c>
      <c r="Y333" s="13">
        <v>689817.60000000009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805</v>
      </c>
      <c r="B334" s="12" t="s">
        <v>799</v>
      </c>
      <c r="C334" s="11" t="s">
        <v>38</v>
      </c>
      <c r="D334" s="11" t="s">
        <v>39</v>
      </c>
      <c r="E334" s="11" t="s">
        <v>926</v>
      </c>
      <c r="F334" s="11" t="s">
        <v>941</v>
      </c>
      <c r="G334" s="11" t="s">
        <v>40</v>
      </c>
      <c r="H334" s="11" t="s">
        <v>802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43</v>
      </c>
      <c r="P334" s="11" t="s">
        <v>42</v>
      </c>
      <c r="Q334" s="13">
        <f>SUM(S334:AG334)</f>
        <v>142940216.20519999</v>
      </c>
      <c r="R334" s="13">
        <v>0</v>
      </c>
      <c r="S334" s="13">
        <v>130440765</v>
      </c>
      <c r="T334" s="13">
        <v>0</v>
      </c>
      <c r="U334" s="11" t="s">
        <v>44</v>
      </c>
      <c r="V334" s="13">
        <v>0</v>
      </c>
      <c r="W334" s="13">
        <v>10775388.969999999</v>
      </c>
      <c r="X334" s="11" t="s">
        <v>53</v>
      </c>
      <c r="Y334" s="13">
        <v>1724062.2352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807</v>
      </c>
      <c r="B335" s="12" t="s">
        <v>799</v>
      </c>
      <c r="C335" s="11" t="s">
        <v>38</v>
      </c>
      <c r="D335" s="11" t="s">
        <v>39</v>
      </c>
      <c r="E335" s="11" t="s">
        <v>926</v>
      </c>
      <c r="F335" s="11" t="s">
        <v>941</v>
      </c>
      <c r="G335" s="11" t="s">
        <v>40</v>
      </c>
      <c r="H335" s="11" t="s">
        <v>804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28959282.436800003</v>
      </c>
      <c r="R335" s="13">
        <v>0</v>
      </c>
      <c r="S335" s="13">
        <v>8355660.0000000037</v>
      </c>
      <c r="T335" s="13">
        <v>0</v>
      </c>
      <c r="U335" s="11" t="s">
        <v>44</v>
      </c>
      <c r="V335" s="13">
        <v>0</v>
      </c>
      <c r="W335" s="13">
        <v>17761743.48</v>
      </c>
      <c r="X335" s="11" t="s">
        <v>53</v>
      </c>
      <c r="Y335" s="13">
        <v>2841878.9567999998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809</v>
      </c>
      <c r="B336" s="12" t="s">
        <v>799</v>
      </c>
      <c r="C336" s="11" t="s">
        <v>38</v>
      </c>
      <c r="D336" s="11" t="s">
        <v>39</v>
      </c>
      <c r="E336" s="11" t="s">
        <v>926</v>
      </c>
      <c r="F336" s="11" t="s">
        <v>941</v>
      </c>
      <c r="G336" s="11" t="s">
        <v>40</v>
      </c>
      <c r="H336" s="11" t="s">
        <v>806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35787303.145999998</v>
      </c>
      <c r="R336" s="13">
        <v>0</v>
      </c>
      <c r="S336" s="13">
        <v>17867940</v>
      </c>
      <c r="T336" s="13">
        <v>0</v>
      </c>
      <c r="U336" s="11" t="s">
        <v>44</v>
      </c>
      <c r="V336" s="13">
        <v>0</v>
      </c>
      <c r="W336" s="13">
        <v>15447726.850000001</v>
      </c>
      <c r="X336" s="11" t="s">
        <v>53</v>
      </c>
      <c r="Y336" s="13">
        <v>2471636.2960000001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811</v>
      </c>
      <c r="B337" s="12" t="s">
        <v>799</v>
      </c>
      <c r="C337" s="11" t="s">
        <v>38</v>
      </c>
      <c r="D337" s="11" t="s">
        <v>39</v>
      </c>
      <c r="E337" s="11" t="s">
        <v>926</v>
      </c>
      <c r="F337" s="11" t="s">
        <v>941</v>
      </c>
      <c r="G337" s="11" t="s">
        <v>40</v>
      </c>
      <c r="H337" s="11" t="s">
        <v>808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36000733.609200008</v>
      </c>
      <c r="R337" s="13">
        <v>0</v>
      </c>
      <c r="S337" s="13">
        <v>30611796.000000004</v>
      </c>
      <c r="T337" s="13">
        <v>0</v>
      </c>
      <c r="U337" s="11" t="s">
        <v>44</v>
      </c>
      <c r="V337" s="13">
        <v>0</v>
      </c>
      <c r="W337" s="13">
        <v>4645635.87</v>
      </c>
      <c r="X337" s="11" t="s">
        <v>44</v>
      </c>
      <c r="Y337" s="13">
        <v>743301.73919999995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813</v>
      </c>
      <c r="B338" s="12" t="s">
        <v>799</v>
      </c>
      <c r="C338" s="11" t="s">
        <v>38</v>
      </c>
      <c r="D338" s="11" t="s">
        <v>39</v>
      </c>
      <c r="E338" s="11" t="s">
        <v>926</v>
      </c>
      <c r="F338" s="11" t="s">
        <v>941</v>
      </c>
      <c r="G338" s="11" t="s">
        <v>40</v>
      </c>
      <c r="H338" s="11" t="s">
        <v>810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21021288.850000001</v>
      </c>
      <c r="R338" s="13">
        <v>0</v>
      </c>
      <c r="S338" s="13">
        <v>17080866</v>
      </c>
      <c r="T338" s="13">
        <v>0</v>
      </c>
      <c r="U338" s="11" t="s">
        <v>44</v>
      </c>
      <c r="V338" s="13">
        <v>0</v>
      </c>
      <c r="W338" s="13">
        <v>3396916.25</v>
      </c>
      <c r="X338" s="11" t="s">
        <v>44</v>
      </c>
      <c r="Y338" s="13">
        <v>543506.6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818</v>
      </c>
      <c r="B339" s="12" t="s">
        <v>799</v>
      </c>
      <c r="C339" s="11" t="s">
        <v>38</v>
      </c>
      <c r="D339" s="11" t="s">
        <v>61</v>
      </c>
      <c r="E339" s="11" t="s">
        <v>62</v>
      </c>
      <c r="F339" s="11" t="s">
        <v>814</v>
      </c>
      <c r="G339" s="11" t="s">
        <v>40</v>
      </c>
      <c r="H339" s="11" t="s">
        <v>812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48980386.200000003</v>
      </c>
      <c r="R339" s="13">
        <v>0</v>
      </c>
      <c r="S339" s="13">
        <v>37614984.600000001</v>
      </c>
      <c r="T339" s="13">
        <v>0</v>
      </c>
      <c r="U339" s="11" t="s">
        <v>44</v>
      </c>
      <c r="V339" s="13">
        <v>0</v>
      </c>
      <c r="W339" s="13">
        <v>9797760</v>
      </c>
      <c r="X339" s="11" t="s">
        <v>44</v>
      </c>
      <c r="Y339" s="13">
        <v>1567641.6000000001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820</v>
      </c>
      <c r="B340" s="12" t="s">
        <v>799</v>
      </c>
      <c r="C340" s="11" t="s">
        <v>38</v>
      </c>
      <c r="D340" s="11" t="s">
        <v>61</v>
      </c>
      <c r="E340" s="11" t="s">
        <v>62</v>
      </c>
      <c r="F340" s="11" t="s">
        <v>814</v>
      </c>
      <c r="G340" s="11" t="s">
        <v>40</v>
      </c>
      <c r="H340" s="11" t="s">
        <v>815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816</v>
      </c>
      <c r="P340" s="11" t="s">
        <v>817</v>
      </c>
      <c r="Q340" s="13">
        <f>SUM(S340:AG340)</f>
        <v>1857600</v>
      </c>
      <c r="R340" s="13">
        <v>0</v>
      </c>
      <c r="S340" s="13">
        <v>1857600</v>
      </c>
      <c r="T340" s="13">
        <v>0</v>
      </c>
      <c r="U340" s="11" t="s">
        <v>44</v>
      </c>
      <c r="V340" s="13">
        <v>0</v>
      </c>
      <c r="W340" s="13">
        <v>0</v>
      </c>
      <c r="X340" s="11" t="s">
        <v>44</v>
      </c>
      <c r="Y340" s="13">
        <v>0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824</v>
      </c>
      <c r="B341" s="12" t="s">
        <v>799</v>
      </c>
      <c r="C341" s="11" t="s">
        <v>38</v>
      </c>
      <c r="D341" s="11" t="s">
        <v>61</v>
      </c>
      <c r="E341" s="11" t="s">
        <v>62</v>
      </c>
      <c r="F341" s="11" t="s">
        <v>814</v>
      </c>
      <c r="G341" s="11" t="s">
        <v>40</v>
      </c>
      <c r="H341" s="11" t="s">
        <v>819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128184189.64320001</v>
      </c>
      <c r="R341" s="13">
        <v>0</v>
      </c>
      <c r="S341" s="13">
        <v>107695672.80000001</v>
      </c>
      <c r="T341" s="13">
        <v>0</v>
      </c>
      <c r="U341" s="11" t="s">
        <v>44</v>
      </c>
      <c r="V341" s="13">
        <v>0</v>
      </c>
      <c r="W341" s="13">
        <v>17662514.52</v>
      </c>
      <c r="X341" s="11" t="s">
        <v>44</v>
      </c>
      <c r="Y341" s="13">
        <v>2826002.3232000005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826</v>
      </c>
      <c r="B342" s="12" t="s">
        <v>799</v>
      </c>
      <c r="C342" s="11" t="s">
        <v>38</v>
      </c>
      <c r="D342" s="11" t="s">
        <v>61</v>
      </c>
      <c r="E342" s="11" t="s">
        <v>62</v>
      </c>
      <c r="F342" s="11" t="s">
        <v>814</v>
      </c>
      <c r="G342" s="11" t="s">
        <v>40</v>
      </c>
      <c r="H342" s="11" t="s">
        <v>821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822</v>
      </c>
      <c r="P342" s="11" t="s">
        <v>823</v>
      </c>
      <c r="Q342" s="13">
        <f>SUM(S342:AG342)</f>
        <v>4651020</v>
      </c>
      <c r="R342" s="13">
        <v>0</v>
      </c>
      <c r="S342" s="13">
        <v>4651020</v>
      </c>
      <c r="T342" s="13">
        <v>0</v>
      </c>
      <c r="U342" s="11" t="s">
        <v>44</v>
      </c>
      <c r="V342" s="13">
        <v>0</v>
      </c>
      <c r="W342" s="13">
        <v>0</v>
      </c>
      <c r="X342" s="11" t="s">
        <v>44</v>
      </c>
      <c r="Y342" s="13">
        <v>0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828</v>
      </c>
      <c r="B343" s="12" t="s">
        <v>799</v>
      </c>
      <c r="C343" s="11" t="s">
        <v>38</v>
      </c>
      <c r="D343" s="11" t="s">
        <v>61</v>
      </c>
      <c r="E343" s="11" t="s">
        <v>62</v>
      </c>
      <c r="F343" s="11" t="s">
        <v>814</v>
      </c>
      <c r="G343" s="11" t="s">
        <v>40</v>
      </c>
      <c r="H343" s="11" t="s">
        <v>825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166250780.02919999</v>
      </c>
      <c r="R343" s="13">
        <v>0</v>
      </c>
      <c r="S343" s="13">
        <v>113943972.59999999</v>
      </c>
      <c r="T343" s="13">
        <v>0</v>
      </c>
      <c r="U343" s="11" t="s">
        <v>44</v>
      </c>
      <c r="V343" s="13">
        <v>0</v>
      </c>
      <c r="W343" s="13">
        <v>45092075.370000005</v>
      </c>
      <c r="X343" s="11" t="s">
        <v>53</v>
      </c>
      <c r="Y343" s="13">
        <v>7214732.0592000009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830</v>
      </c>
      <c r="B344" s="12" t="s">
        <v>799</v>
      </c>
      <c r="C344" s="11" t="s">
        <v>38</v>
      </c>
      <c r="D344" s="11" t="s">
        <v>65</v>
      </c>
      <c r="E344" s="11" t="s">
        <v>951</v>
      </c>
      <c r="F344" s="11" t="s">
        <v>968</v>
      </c>
      <c r="G344" s="11" t="s">
        <v>40</v>
      </c>
      <c r="H344" s="11" t="s">
        <v>827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20642149.800000001</v>
      </c>
      <c r="R344" s="13">
        <v>0</v>
      </c>
      <c r="S344" s="13">
        <v>18930825</v>
      </c>
      <c r="T344" s="13">
        <v>0</v>
      </c>
      <c r="U344" s="11" t="s">
        <v>44</v>
      </c>
      <c r="V344" s="13">
        <v>0</v>
      </c>
      <c r="W344" s="13">
        <v>1475280</v>
      </c>
      <c r="X344" s="11" t="s">
        <v>44</v>
      </c>
      <c r="Y344" s="13">
        <v>236044.79999999999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832</v>
      </c>
      <c r="B345" s="12" t="s">
        <v>799</v>
      </c>
      <c r="C345" s="11" t="s">
        <v>38</v>
      </c>
      <c r="D345" s="11" t="s">
        <v>65</v>
      </c>
      <c r="E345" s="11" t="s">
        <v>951</v>
      </c>
      <c r="F345" s="11" t="s">
        <v>968</v>
      </c>
      <c r="G345" s="11" t="s">
        <v>40</v>
      </c>
      <c r="H345" s="11" t="s">
        <v>829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121</v>
      </c>
      <c r="P345" s="11" t="s">
        <v>122</v>
      </c>
      <c r="Q345" s="13">
        <f>SUM(S345:AG345)</f>
        <v>18244800</v>
      </c>
      <c r="R345" s="13">
        <v>0</v>
      </c>
      <c r="S345" s="13">
        <v>18244800</v>
      </c>
      <c r="T345" s="13">
        <v>0</v>
      </c>
      <c r="U345" s="11" t="s">
        <v>44</v>
      </c>
      <c r="V345" s="13">
        <v>0</v>
      </c>
      <c r="W345" s="13">
        <v>0</v>
      </c>
      <c r="X345" s="11" t="s">
        <v>44</v>
      </c>
      <c r="Y345" s="13">
        <v>0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834</v>
      </c>
      <c r="B346" s="12" t="s">
        <v>799</v>
      </c>
      <c r="C346" s="11" t="s">
        <v>38</v>
      </c>
      <c r="D346" s="11" t="s">
        <v>65</v>
      </c>
      <c r="E346" s="11" t="s">
        <v>951</v>
      </c>
      <c r="F346" s="11" t="s">
        <v>968</v>
      </c>
      <c r="G346" s="11" t="s">
        <v>40</v>
      </c>
      <c r="H346" s="11" t="s">
        <v>831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5858160</v>
      </c>
      <c r="R346" s="13">
        <v>0</v>
      </c>
      <c r="S346" s="13">
        <v>5858160</v>
      </c>
      <c r="T346" s="13">
        <v>0</v>
      </c>
      <c r="U346" s="11" t="s">
        <v>44</v>
      </c>
      <c r="V346" s="13">
        <v>0</v>
      </c>
      <c r="W346" s="13">
        <v>0</v>
      </c>
      <c r="X346" s="11" t="s">
        <v>44</v>
      </c>
      <c r="Y346" s="13">
        <v>0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836</v>
      </c>
      <c r="B347" s="12" t="s">
        <v>799</v>
      </c>
      <c r="C347" s="11" t="s">
        <v>38</v>
      </c>
      <c r="D347" s="11" t="s">
        <v>65</v>
      </c>
      <c r="E347" s="11" t="s">
        <v>951</v>
      </c>
      <c r="F347" s="11" t="s">
        <v>968</v>
      </c>
      <c r="G347" s="11" t="s">
        <v>40</v>
      </c>
      <c r="H347" s="11" t="s">
        <v>833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14353752</v>
      </c>
      <c r="R347" s="13">
        <v>0</v>
      </c>
      <c r="S347" s="13">
        <v>14115720</v>
      </c>
      <c r="T347" s="13">
        <v>0</v>
      </c>
      <c r="U347" s="11" t="s">
        <v>44</v>
      </c>
      <c r="V347" s="13">
        <v>0</v>
      </c>
      <c r="W347" s="13">
        <v>205200</v>
      </c>
      <c r="X347" s="11" t="s">
        <v>44</v>
      </c>
      <c r="Y347" s="13">
        <v>32832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840</v>
      </c>
      <c r="B348" s="12" t="s">
        <v>799</v>
      </c>
      <c r="C348" s="11" t="s">
        <v>38</v>
      </c>
      <c r="D348" s="11" t="s">
        <v>65</v>
      </c>
      <c r="E348" s="11" t="s">
        <v>951</v>
      </c>
      <c r="F348" s="11" t="s">
        <v>968</v>
      </c>
      <c r="G348" s="11" t="s">
        <v>40</v>
      </c>
      <c r="H348" s="11" t="s">
        <v>835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>SUM(S348:AG348)</f>
        <v>35959296</v>
      </c>
      <c r="R348" s="13">
        <v>0</v>
      </c>
      <c r="S348" s="13">
        <v>30860400</v>
      </c>
      <c r="T348" s="13">
        <v>0</v>
      </c>
      <c r="U348" s="11" t="s">
        <v>44</v>
      </c>
      <c r="V348" s="13">
        <v>0</v>
      </c>
      <c r="W348" s="13">
        <v>4395600</v>
      </c>
      <c r="X348" s="11" t="s">
        <v>53</v>
      </c>
      <c r="Y348" s="13">
        <v>703296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842</v>
      </c>
      <c r="B349" s="12" t="s">
        <v>799</v>
      </c>
      <c r="C349" s="11" t="s">
        <v>38</v>
      </c>
      <c r="D349" s="11" t="s">
        <v>65</v>
      </c>
      <c r="E349" s="11" t="s">
        <v>951</v>
      </c>
      <c r="F349" s="11" t="s">
        <v>968</v>
      </c>
      <c r="G349" s="11" t="s">
        <v>40</v>
      </c>
      <c r="H349" s="11" t="s">
        <v>837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838</v>
      </c>
      <c r="P349" s="11" t="s">
        <v>839</v>
      </c>
      <c r="Q349" s="13">
        <f>SUM(S349:AG349)</f>
        <v>3218400</v>
      </c>
      <c r="R349" s="13">
        <v>0</v>
      </c>
      <c r="S349" s="13">
        <v>3218400</v>
      </c>
      <c r="T349" s="13">
        <v>0</v>
      </c>
      <c r="U349" s="11" t="s">
        <v>44</v>
      </c>
      <c r="V349" s="13">
        <v>0</v>
      </c>
      <c r="W349" s="13">
        <v>0</v>
      </c>
      <c r="X349" s="11" t="s">
        <v>44</v>
      </c>
      <c r="Y349" s="13">
        <v>0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844</v>
      </c>
      <c r="B350" s="12" t="s">
        <v>799</v>
      </c>
      <c r="C350" s="11" t="s">
        <v>38</v>
      </c>
      <c r="D350" s="11" t="s">
        <v>65</v>
      </c>
      <c r="E350" s="11" t="s">
        <v>951</v>
      </c>
      <c r="F350" s="11" t="s">
        <v>968</v>
      </c>
      <c r="G350" s="11" t="s">
        <v>40</v>
      </c>
      <c r="H350" s="11" t="s">
        <v>841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130478941.0152</v>
      </c>
      <c r="R350" s="13">
        <v>0</v>
      </c>
      <c r="S350" s="13">
        <v>99296388</v>
      </c>
      <c r="T350" s="13">
        <v>0</v>
      </c>
      <c r="U350" s="11" t="s">
        <v>44</v>
      </c>
      <c r="V350" s="13">
        <v>0</v>
      </c>
      <c r="W350" s="13">
        <v>26881511.219999999</v>
      </c>
      <c r="X350" s="11" t="s">
        <v>44</v>
      </c>
      <c r="Y350" s="13">
        <v>4301041.7951999996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847</v>
      </c>
      <c r="B351" s="12" t="s">
        <v>799</v>
      </c>
      <c r="C351" s="11" t="s">
        <v>38</v>
      </c>
      <c r="D351" s="11" t="s">
        <v>65</v>
      </c>
      <c r="E351" s="11" t="s">
        <v>951</v>
      </c>
      <c r="F351" s="11" t="s">
        <v>968</v>
      </c>
      <c r="G351" s="11" t="s">
        <v>40</v>
      </c>
      <c r="H351" s="11" t="s">
        <v>843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47177196.960000001</v>
      </c>
      <c r="R351" s="13">
        <v>0</v>
      </c>
      <c r="S351" s="13">
        <v>44100696</v>
      </c>
      <c r="T351" s="13">
        <v>0</v>
      </c>
      <c r="U351" s="11" t="s">
        <v>44</v>
      </c>
      <c r="V351" s="13">
        <v>0</v>
      </c>
      <c r="W351" s="13">
        <v>2652156</v>
      </c>
      <c r="X351" s="11" t="s">
        <v>53</v>
      </c>
      <c r="Y351" s="13">
        <v>424344.95999999996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849</v>
      </c>
      <c r="B352" s="12" t="s">
        <v>799</v>
      </c>
      <c r="C352" s="11" t="s">
        <v>38</v>
      </c>
      <c r="D352" s="11" t="s">
        <v>65</v>
      </c>
      <c r="E352" s="11" t="s">
        <v>951</v>
      </c>
      <c r="F352" s="11" t="s">
        <v>968</v>
      </c>
      <c r="G352" s="11" t="s">
        <v>40</v>
      </c>
      <c r="H352" s="11" t="s">
        <v>845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530</v>
      </c>
      <c r="P352" s="11" t="s">
        <v>846</v>
      </c>
      <c r="Q352" s="13">
        <f>SUM(S352:AG352)</f>
        <v>16092000</v>
      </c>
      <c r="R352" s="13">
        <v>0</v>
      </c>
      <c r="S352" s="13">
        <v>16092000</v>
      </c>
      <c r="T352" s="13">
        <v>0</v>
      </c>
      <c r="U352" s="11" t="s">
        <v>44</v>
      </c>
      <c r="V352" s="13">
        <v>0</v>
      </c>
      <c r="W352" s="13">
        <v>0</v>
      </c>
      <c r="X352" s="11" t="s">
        <v>44</v>
      </c>
      <c r="Y352" s="13">
        <v>0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851</v>
      </c>
      <c r="B353" s="12" t="s">
        <v>799</v>
      </c>
      <c r="C353" s="11" t="s">
        <v>38</v>
      </c>
      <c r="D353" s="11" t="s">
        <v>65</v>
      </c>
      <c r="E353" s="11" t="s">
        <v>951</v>
      </c>
      <c r="F353" s="11" t="s">
        <v>968</v>
      </c>
      <c r="G353" s="11" t="s">
        <v>40</v>
      </c>
      <c r="H353" s="11" t="s">
        <v>848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22264056</v>
      </c>
      <c r="R353" s="13">
        <v>0</v>
      </c>
      <c r="S353" s="13">
        <v>16319520</v>
      </c>
      <c r="T353" s="13">
        <v>0</v>
      </c>
      <c r="U353" s="11" t="s">
        <v>44</v>
      </c>
      <c r="V353" s="13">
        <v>0</v>
      </c>
      <c r="W353" s="13">
        <v>5124600</v>
      </c>
      <c r="X353" s="11" t="s">
        <v>44</v>
      </c>
      <c r="Y353" s="13">
        <v>819936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853</v>
      </c>
      <c r="B354" s="12" t="s">
        <v>799</v>
      </c>
      <c r="C354" s="11" t="s">
        <v>38</v>
      </c>
      <c r="D354" s="11" t="s">
        <v>65</v>
      </c>
      <c r="E354" s="11" t="s">
        <v>951</v>
      </c>
      <c r="F354" s="11" t="s">
        <v>968</v>
      </c>
      <c r="G354" s="11" t="s">
        <v>40</v>
      </c>
      <c r="H354" s="11" t="s">
        <v>850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19704784.009199999</v>
      </c>
      <c r="R354" s="13">
        <v>0</v>
      </c>
      <c r="S354" s="13">
        <v>18214560</v>
      </c>
      <c r="T354" s="13">
        <v>0</v>
      </c>
      <c r="U354" s="11" t="s">
        <v>44</v>
      </c>
      <c r="V354" s="13">
        <v>0</v>
      </c>
      <c r="W354" s="13">
        <v>1284675.8700000001</v>
      </c>
      <c r="X354" s="11" t="s">
        <v>44</v>
      </c>
      <c r="Y354" s="13">
        <v>205548.13920000001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855</v>
      </c>
      <c r="B355" s="12" t="s">
        <v>799</v>
      </c>
      <c r="C355" s="11" t="s">
        <v>38</v>
      </c>
      <c r="D355" s="11" t="s">
        <v>65</v>
      </c>
      <c r="E355" s="11" t="s">
        <v>951</v>
      </c>
      <c r="F355" s="11" t="s">
        <v>968</v>
      </c>
      <c r="G355" s="11" t="s">
        <v>40</v>
      </c>
      <c r="H355" s="11" t="s">
        <v>852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58503475.200000003</v>
      </c>
      <c r="R355" s="13">
        <v>0</v>
      </c>
      <c r="S355" s="13">
        <v>48062640</v>
      </c>
      <c r="T355" s="13">
        <v>0</v>
      </c>
      <c r="U355" s="11" t="s">
        <v>44</v>
      </c>
      <c r="V355" s="13">
        <v>0</v>
      </c>
      <c r="W355" s="13">
        <v>9000720</v>
      </c>
      <c r="X355" s="11" t="s">
        <v>44</v>
      </c>
      <c r="Y355" s="13">
        <v>1440115.2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857</v>
      </c>
      <c r="B356" s="12" t="s">
        <v>799</v>
      </c>
      <c r="C356" s="11" t="s">
        <v>38</v>
      </c>
      <c r="D356" s="11" t="s">
        <v>65</v>
      </c>
      <c r="E356" s="11" t="s">
        <v>951</v>
      </c>
      <c r="F356" s="11" t="s">
        <v>968</v>
      </c>
      <c r="G356" s="11" t="s">
        <v>40</v>
      </c>
      <c r="H356" s="11" t="s">
        <v>854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71926721.497199982</v>
      </c>
      <c r="R356" s="13">
        <v>0</v>
      </c>
      <c r="S356" s="13">
        <v>60038933.999999985</v>
      </c>
      <c r="T356" s="13">
        <v>0</v>
      </c>
      <c r="U356" s="11" t="s">
        <v>44</v>
      </c>
      <c r="V356" s="13">
        <v>0</v>
      </c>
      <c r="W356" s="13">
        <v>10248092.670000002</v>
      </c>
      <c r="X356" s="11" t="s">
        <v>53</v>
      </c>
      <c r="Y356" s="13">
        <v>1639694.8272000002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859</v>
      </c>
      <c r="B357" s="12" t="s">
        <v>799</v>
      </c>
      <c r="C357" s="11" t="s">
        <v>38</v>
      </c>
      <c r="D357" s="11" t="s">
        <v>65</v>
      </c>
      <c r="E357" s="11" t="s">
        <v>951</v>
      </c>
      <c r="F357" s="11" t="s">
        <v>968</v>
      </c>
      <c r="G357" s="11" t="s">
        <v>40</v>
      </c>
      <c r="H357" s="11" t="s">
        <v>856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11759164.800000001</v>
      </c>
      <c r="R357" s="13">
        <v>0</v>
      </c>
      <c r="S357" s="13">
        <v>9139560</v>
      </c>
      <c r="T357" s="13">
        <v>0</v>
      </c>
      <c r="U357" s="11" t="s">
        <v>44</v>
      </c>
      <c r="V357" s="13">
        <v>0</v>
      </c>
      <c r="W357" s="13">
        <v>2258280</v>
      </c>
      <c r="X357" s="11" t="s">
        <v>44</v>
      </c>
      <c r="Y357" s="13">
        <v>361324.79999999999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863</v>
      </c>
      <c r="B358" s="12" t="s">
        <v>799</v>
      </c>
      <c r="C358" s="11" t="s">
        <v>38</v>
      </c>
      <c r="D358" s="11" t="s">
        <v>65</v>
      </c>
      <c r="E358" s="11" t="s">
        <v>951</v>
      </c>
      <c r="F358" s="11" t="s">
        <v>968</v>
      </c>
      <c r="G358" s="11" t="s">
        <v>40</v>
      </c>
      <c r="H358" s="11" t="s">
        <v>858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13894519.464</v>
      </c>
      <c r="R358" s="13">
        <v>0</v>
      </c>
      <c r="S358" s="13">
        <v>9166446</v>
      </c>
      <c r="T358" s="13">
        <v>0</v>
      </c>
      <c r="U358" s="11" t="s">
        <v>44</v>
      </c>
      <c r="V358" s="13">
        <v>0</v>
      </c>
      <c r="W358" s="13">
        <v>4075925.4</v>
      </c>
      <c r="X358" s="11" t="s">
        <v>44</v>
      </c>
      <c r="Y358" s="13">
        <v>652148.06400000001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865</v>
      </c>
      <c r="B359" s="12" t="s">
        <v>799</v>
      </c>
      <c r="C359" s="11" t="s">
        <v>38</v>
      </c>
      <c r="D359" s="11" t="s">
        <v>65</v>
      </c>
      <c r="E359" s="11" t="s">
        <v>951</v>
      </c>
      <c r="F359" s="11" t="s">
        <v>968</v>
      </c>
      <c r="G359" s="11" t="s">
        <v>40</v>
      </c>
      <c r="H359" s="11" t="s">
        <v>860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861</v>
      </c>
      <c r="P359" s="11" t="s">
        <v>862</v>
      </c>
      <c r="Q359" s="13">
        <f>SUM(S359:AG359)</f>
        <v>1944000</v>
      </c>
      <c r="R359" s="13">
        <v>0</v>
      </c>
      <c r="S359" s="13">
        <v>1944000</v>
      </c>
      <c r="T359" s="13">
        <v>0</v>
      </c>
      <c r="U359" s="11" t="s">
        <v>44</v>
      </c>
      <c r="V359" s="13">
        <v>0</v>
      </c>
      <c r="W359" s="13">
        <v>0</v>
      </c>
      <c r="X359" s="11" t="s">
        <v>44</v>
      </c>
      <c r="Y359" s="13">
        <v>0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869</v>
      </c>
      <c r="B360" s="12" t="s">
        <v>799</v>
      </c>
      <c r="C360" s="11" t="s">
        <v>38</v>
      </c>
      <c r="D360" s="11" t="s">
        <v>65</v>
      </c>
      <c r="E360" s="11" t="s">
        <v>951</v>
      </c>
      <c r="F360" s="11" t="s">
        <v>968</v>
      </c>
      <c r="G360" s="11" t="s">
        <v>40</v>
      </c>
      <c r="H360" s="11" t="s">
        <v>864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10611448.005199999</v>
      </c>
      <c r="R360" s="13">
        <v>0</v>
      </c>
      <c r="S360" s="13">
        <v>7688399.9999999991</v>
      </c>
      <c r="T360" s="13">
        <v>0</v>
      </c>
      <c r="U360" s="11" t="s">
        <v>44</v>
      </c>
      <c r="V360" s="13">
        <v>0</v>
      </c>
      <c r="W360" s="13">
        <v>2519868.9699999997</v>
      </c>
      <c r="X360" s="11" t="s">
        <v>53</v>
      </c>
      <c r="Y360" s="13">
        <v>403179.03520000004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873</v>
      </c>
      <c r="B361" s="12" t="s">
        <v>799</v>
      </c>
      <c r="C361" s="11" t="s">
        <v>38</v>
      </c>
      <c r="D361" s="11" t="s">
        <v>65</v>
      </c>
      <c r="E361" s="11" t="s">
        <v>951</v>
      </c>
      <c r="F361" s="11" t="s">
        <v>968</v>
      </c>
      <c r="G361" s="11" t="s">
        <v>40</v>
      </c>
      <c r="H361" s="11" t="s">
        <v>866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867</v>
      </c>
      <c r="P361" s="11" t="s">
        <v>868</v>
      </c>
      <c r="Q361" s="13">
        <f>SUM(S361:AG361)</f>
        <v>16877280</v>
      </c>
      <c r="R361" s="13">
        <v>0</v>
      </c>
      <c r="S361" s="13">
        <v>12555120</v>
      </c>
      <c r="T361" s="13">
        <v>0</v>
      </c>
      <c r="U361" s="11" t="s">
        <v>44</v>
      </c>
      <c r="V361" s="13">
        <v>0</v>
      </c>
      <c r="W361" s="13">
        <v>3726000</v>
      </c>
      <c r="X361" s="11" t="s">
        <v>53</v>
      </c>
      <c r="Y361" s="13">
        <v>596160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876</v>
      </c>
      <c r="B362" s="12" t="s">
        <v>799</v>
      </c>
      <c r="C362" s="11" t="s">
        <v>38</v>
      </c>
      <c r="D362" s="11" t="s">
        <v>65</v>
      </c>
      <c r="E362" s="11" t="s">
        <v>951</v>
      </c>
      <c r="F362" s="11" t="s">
        <v>968</v>
      </c>
      <c r="G362" s="11" t="s">
        <v>278</v>
      </c>
      <c r="H362" s="11" t="s">
        <v>42</v>
      </c>
      <c r="I362" s="13" t="s">
        <v>279</v>
      </c>
      <c r="J362" s="13" t="s">
        <v>42</v>
      </c>
      <c r="K362" s="13" t="s">
        <v>870</v>
      </c>
      <c r="L362" s="13" t="s">
        <v>799</v>
      </c>
      <c r="M362" s="13">
        <v>864000</v>
      </c>
      <c r="N362" s="11" t="s">
        <v>281</v>
      </c>
      <c r="O362" s="11" t="s">
        <v>871</v>
      </c>
      <c r="P362" s="11" t="s">
        <v>872</v>
      </c>
      <c r="Q362" s="13">
        <f>SUM(S362:AG362)</f>
        <v>-864000</v>
      </c>
      <c r="R362" s="13">
        <v>0</v>
      </c>
      <c r="S362" s="13">
        <v>-864000</v>
      </c>
      <c r="T362" s="13">
        <v>0</v>
      </c>
      <c r="U362" s="11" t="s">
        <v>44</v>
      </c>
      <c r="V362" s="13">
        <v>0</v>
      </c>
      <c r="W362" s="13">
        <v>0</v>
      </c>
      <c r="X362" s="11" t="s">
        <v>44</v>
      </c>
      <c r="Y362" s="13">
        <v>0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878</v>
      </c>
      <c r="B363" s="12" t="s">
        <v>874</v>
      </c>
      <c r="C363" s="11" t="s">
        <v>38</v>
      </c>
      <c r="D363" s="11" t="s">
        <v>39</v>
      </c>
      <c r="E363" s="11" t="s">
        <v>926</v>
      </c>
      <c r="F363" s="11" t="s">
        <v>991</v>
      </c>
      <c r="G363" s="11" t="s">
        <v>40</v>
      </c>
      <c r="H363" s="11" t="s">
        <v>875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227177682.96999997</v>
      </c>
      <c r="R363" s="13">
        <v>0</v>
      </c>
      <c r="S363" s="13">
        <f>76697698.2+92473872.5</f>
        <v>169171570.69999999</v>
      </c>
      <c r="T363" s="13">
        <v>0</v>
      </c>
      <c r="U363" s="11" t="s">
        <v>44</v>
      </c>
      <c r="V363" s="13">
        <v>0</v>
      </c>
      <c r="W363" s="13">
        <f>4219560+45785709.2</f>
        <v>50005269.200000003</v>
      </c>
      <c r="X363" s="11" t="s">
        <v>44</v>
      </c>
      <c r="Y363" s="13">
        <f>675129.6+7325713.47</f>
        <v>8000843.0699999994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880</v>
      </c>
      <c r="B364" s="12" t="s">
        <v>874</v>
      </c>
      <c r="C364" s="11" t="s">
        <v>38</v>
      </c>
      <c r="D364" s="11" t="s">
        <v>39</v>
      </c>
      <c r="E364" s="11" t="s">
        <v>926</v>
      </c>
      <c r="F364" s="11" t="s">
        <v>991</v>
      </c>
      <c r="G364" s="11" t="s">
        <v>40</v>
      </c>
      <c r="H364" s="11" t="s">
        <v>877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43</v>
      </c>
      <c r="P364" s="11" t="s">
        <v>42</v>
      </c>
      <c r="Q364" s="13">
        <f>SUM(S364:AG364)</f>
        <v>115925696.40920001</v>
      </c>
      <c r="R364" s="13">
        <v>0</v>
      </c>
      <c r="S364" s="13">
        <v>105533075.60000001</v>
      </c>
      <c r="T364" s="13">
        <v>0</v>
      </c>
      <c r="U364" s="11" t="s">
        <v>44</v>
      </c>
      <c r="V364" s="13">
        <v>0</v>
      </c>
      <c r="W364" s="13">
        <v>8959155.870000001</v>
      </c>
      <c r="X364" s="11" t="s">
        <v>44</v>
      </c>
      <c r="Y364" s="13">
        <v>1433464.9392000001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884</v>
      </c>
      <c r="B365" s="12" t="s">
        <v>874</v>
      </c>
      <c r="C365" s="11" t="s">
        <v>38</v>
      </c>
      <c r="D365" s="11" t="s">
        <v>39</v>
      </c>
      <c r="E365" s="11" t="s">
        <v>926</v>
      </c>
      <c r="F365" s="11" t="s">
        <v>991</v>
      </c>
      <c r="G365" s="11" t="s">
        <v>40</v>
      </c>
      <c r="H365" s="11" t="s">
        <v>879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74076069.009200007</v>
      </c>
      <c r="R365" s="13">
        <v>0</v>
      </c>
      <c r="S365" s="13">
        <v>66346901.000000007</v>
      </c>
      <c r="T365" s="13">
        <v>0</v>
      </c>
      <c r="U365" s="11" t="s">
        <v>44</v>
      </c>
      <c r="V365" s="13">
        <v>0</v>
      </c>
      <c r="W365" s="13">
        <v>6663075.8700000001</v>
      </c>
      <c r="X365" s="11" t="s">
        <v>44</v>
      </c>
      <c r="Y365" s="13">
        <v>1066092.1392000001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888</v>
      </c>
      <c r="B366" s="12" t="s">
        <v>874</v>
      </c>
      <c r="C366" s="11" t="s">
        <v>38</v>
      </c>
      <c r="D366" s="11" t="s">
        <v>39</v>
      </c>
      <c r="E366" s="11" t="s">
        <v>926</v>
      </c>
      <c r="F366" s="11" t="s">
        <v>991</v>
      </c>
      <c r="G366" s="11" t="s">
        <v>40</v>
      </c>
      <c r="H366" s="11" t="s">
        <v>881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882</v>
      </c>
      <c r="P366" s="11" t="s">
        <v>883</v>
      </c>
      <c r="Q366" s="13">
        <f>SUM(S366:AG366)</f>
        <v>41916607.920000002</v>
      </c>
      <c r="R366" s="13">
        <v>0</v>
      </c>
      <c r="S366" s="13">
        <v>34057292.399999999</v>
      </c>
      <c r="T366" s="13">
        <v>6775272</v>
      </c>
      <c r="U366" s="11" t="s">
        <v>53</v>
      </c>
      <c r="V366" s="13">
        <v>1084043.52</v>
      </c>
      <c r="W366" s="13">
        <v>0</v>
      </c>
      <c r="X366" s="11" t="s">
        <v>44</v>
      </c>
      <c r="Y366" s="13">
        <v>0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889</v>
      </c>
      <c r="B367" s="12" t="s">
        <v>874</v>
      </c>
      <c r="C367" s="11" t="s">
        <v>38</v>
      </c>
      <c r="D367" s="11" t="s">
        <v>39</v>
      </c>
      <c r="E367" s="11" t="s">
        <v>926</v>
      </c>
      <c r="F367" s="11" t="s">
        <v>991</v>
      </c>
      <c r="G367" s="11" t="s">
        <v>40</v>
      </c>
      <c r="H367" s="11" t="s">
        <v>885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886</v>
      </c>
      <c r="P367" s="11" t="s">
        <v>887</v>
      </c>
      <c r="Q367" s="13">
        <f>SUM(S367:AG367)</f>
        <v>1604611.2</v>
      </c>
      <c r="R367" s="13">
        <v>0</v>
      </c>
      <c r="S367" s="13">
        <v>660000</v>
      </c>
      <c r="T367" s="13">
        <v>0</v>
      </c>
      <c r="U367" s="11" t="s">
        <v>44</v>
      </c>
      <c r="V367" s="13">
        <v>0</v>
      </c>
      <c r="W367" s="13">
        <v>814320</v>
      </c>
      <c r="X367" s="11" t="s">
        <v>53</v>
      </c>
      <c r="Y367" s="13">
        <v>130291.2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890</v>
      </c>
      <c r="B368" s="12" t="s">
        <v>874</v>
      </c>
      <c r="C368" s="11" t="s">
        <v>38</v>
      </c>
      <c r="D368" s="11" t="s">
        <v>39</v>
      </c>
      <c r="E368" s="11" t="s">
        <v>926</v>
      </c>
      <c r="F368" s="11" t="s">
        <v>991</v>
      </c>
      <c r="G368" s="11" t="s">
        <v>40</v>
      </c>
      <c r="H368" s="11" t="s">
        <v>992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101023710.5592</v>
      </c>
      <c r="R368" s="13">
        <v>0</v>
      </c>
      <c r="S368" s="13">
        <v>89146121.549999997</v>
      </c>
      <c r="T368" s="13">
        <v>0</v>
      </c>
      <c r="U368" s="11" t="s">
        <v>44</v>
      </c>
      <c r="V368" s="13">
        <v>0</v>
      </c>
      <c r="W368" s="13">
        <v>10239300.870000001</v>
      </c>
      <c r="X368" s="11" t="s">
        <v>44</v>
      </c>
      <c r="Y368" s="13">
        <v>1638288.1392000001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892</v>
      </c>
      <c r="B369" s="12" t="s">
        <v>874</v>
      </c>
      <c r="C369" s="11" t="s">
        <v>38</v>
      </c>
      <c r="D369" s="11" t="s">
        <v>61</v>
      </c>
      <c r="E369" s="11" t="s">
        <v>62</v>
      </c>
      <c r="F369" s="11" t="s">
        <v>989</v>
      </c>
      <c r="G369" s="11" t="s">
        <v>40</v>
      </c>
      <c r="H369" s="11" t="s">
        <v>990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161888968.03</v>
      </c>
      <c r="R369" s="13">
        <v>0</v>
      </c>
      <c r="S369" s="13">
        <v>38187091.899999999</v>
      </c>
      <c r="T369" s="13">
        <v>0</v>
      </c>
      <c r="U369" s="11" t="s">
        <v>44</v>
      </c>
      <c r="V369" s="13">
        <v>0</v>
      </c>
      <c r="W369" s="13">
        <v>106639548.39</v>
      </c>
      <c r="X369" s="11" t="s">
        <v>44</v>
      </c>
      <c r="Y369" s="13">
        <v>17062327.739999998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894</v>
      </c>
      <c r="B370" s="12" t="s">
        <v>874</v>
      </c>
      <c r="C370" s="11" t="s">
        <v>38</v>
      </c>
      <c r="D370" s="11" t="s">
        <v>65</v>
      </c>
      <c r="E370" s="11" t="s">
        <v>951</v>
      </c>
      <c r="F370" s="11" t="s">
        <v>987</v>
      </c>
      <c r="G370" s="11" t="s">
        <v>40</v>
      </c>
      <c r="H370" s="11" t="s">
        <v>891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185258691.44</v>
      </c>
      <c r="R370" s="13">
        <v>0</v>
      </c>
      <c r="S370" s="13">
        <f>78314016+67565020.75</f>
        <v>145879036.75</v>
      </c>
      <c r="T370" s="13">
        <v>0</v>
      </c>
      <c r="U370" s="11" t="s">
        <v>44</v>
      </c>
      <c r="V370" s="13">
        <v>0</v>
      </c>
      <c r="W370" s="13">
        <f>6099840+27848138.18</f>
        <v>33947978.18</v>
      </c>
      <c r="X370" s="11" t="s">
        <v>44</v>
      </c>
      <c r="Y370" s="13">
        <f>975974.4+4455702.11</f>
        <v>5431676.5100000007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896</v>
      </c>
      <c r="B371" s="12" t="s">
        <v>874</v>
      </c>
      <c r="C371" s="11" t="s">
        <v>38</v>
      </c>
      <c r="D371" s="11" t="s">
        <v>65</v>
      </c>
      <c r="E371" s="11" t="s">
        <v>951</v>
      </c>
      <c r="F371" s="11" t="s">
        <v>987</v>
      </c>
      <c r="G371" s="11" t="s">
        <v>40</v>
      </c>
      <c r="H371" s="11" t="s">
        <v>893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27674592</v>
      </c>
      <c r="R371" s="13">
        <v>0</v>
      </c>
      <c r="S371" s="13">
        <v>25118880</v>
      </c>
      <c r="T371" s="13">
        <v>0</v>
      </c>
      <c r="U371" s="11" t="s">
        <v>44</v>
      </c>
      <c r="V371" s="13">
        <v>0</v>
      </c>
      <c r="W371" s="13">
        <v>2203200</v>
      </c>
      <c r="X371" s="11" t="s">
        <v>53</v>
      </c>
      <c r="Y371" s="13">
        <v>352512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900</v>
      </c>
      <c r="B372" s="12" t="s">
        <v>874</v>
      </c>
      <c r="C372" s="11" t="s">
        <v>38</v>
      </c>
      <c r="D372" s="11" t="s">
        <v>65</v>
      </c>
      <c r="E372" s="11" t="s">
        <v>951</v>
      </c>
      <c r="F372" s="11" t="s">
        <v>987</v>
      </c>
      <c r="G372" s="11" t="s">
        <v>40</v>
      </c>
      <c r="H372" s="11" t="s">
        <v>895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28811808</v>
      </c>
      <c r="R372" s="13">
        <v>0</v>
      </c>
      <c r="S372" s="13">
        <v>26356320</v>
      </c>
      <c r="T372" s="13">
        <v>0</v>
      </c>
      <c r="U372" s="11" t="s">
        <v>44</v>
      </c>
      <c r="V372" s="13">
        <v>0</v>
      </c>
      <c r="W372" s="13">
        <v>2116800</v>
      </c>
      <c r="X372" s="11" t="s">
        <v>44</v>
      </c>
      <c r="Y372" s="13">
        <v>338688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902</v>
      </c>
      <c r="B373" s="12" t="s">
        <v>874</v>
      </c>
      <c r="C373" s="11" t="s">
        <v>38</v>
      </c>
      <c r="D373" s="11" t="s">
        <v>65</v>
      </c>
      <c r="E373" s="11" t="s">
        <v>951</v>
      </c>
      <c r="F373" s="11" t="s">
        <v>987</v>
      </c>
      <c r="G373" s="11" t="s">
        <v>40</v>
      </c>
      <c r="H373" s="11" t="s">
        <v>897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898</v>
      </c>
      <c r="P373" s="11" t="s">
        <v>899</v>
      </c>
      <c r="Q373" s="13">
        <f>SUM(S373:AG373)</f>
        <v>3218400</v>
      </c>
      <c r="R373" s="13">
        <v>0</v>
      </c>
      <c r="S373" s="13">
        <v>3218400</v>
      </c>
      <c r="T373" s="13">
        <v>0</v>
      </c>
      <c r="U373" s="11" t="s">
        <v>44</v>
      </c>
      <c r="V373" s="13">
        <v>0</v>
      </c>
      <c r="W373" s="13">
        <v>0</v>
      </c>
      <c r="X373" s="11" t="s">
        <v>44</v>
      </c>
      <c r="Y373" s="13">
        <v>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906</v>
      </c>
      <c r="B374" s="12" t="s">
        <v>874</v>
      </c>
      <c r="C374" s="11" t="s">
        <v>38</v>
      </c>
      <c r="D374" s="11" t="s">
        <v>65</v>
      </c>
      <c r="E374" s="11" t="s">
        <v>951</v>
      </c>
      <c r="F374" s="11" t="s">
        <v>987</v>
      </c>
      <c r="G374" s="11" t="s">
        <v>40</v>
      </c>
      <c r="H374" s="11" t="s">
        <v>901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8977824</v>
      </c>
      <c r="R374" s="13">
        <v>0</v>
      </c>
      <c r="S374" s="13">
        <v>8501760</v>
      </c>
      <c r="T374" s="13">
        <v>0</v>
      </c>
      <c r="U374" s="11" t="s">
        <v>44</v>
      </c>
      <c r="V374" s="13">
        <v>0</v>
      </c>
      <c r="W374" s="13">
        <v>410400</v>
      </c>
      <c r="X374" s="11" t="s">
        <v>44</v>
      </c>
      <c r="Y374" s="13">
        <v>65664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908</v>
      </c>
      <c r="B375" s="12" t="s">
        <v>874</v>
      </c>
      <c r="C375" s="11" t="s">
        <v>38</v>
      </c>
      <c r="D375" s="11" t="s">
        <v>65</v>
      </c>
      <c r="E375" s="11" t="s">
        <v>951</v>
      </c>
      <c r="F375" s="11" t="s">
        <v>987</v>
      </c>
      <c r="G375" s="11" t="s">
        <v>40</v>
      </c>
      <c r="H375" s="11" t="s">
        <v>903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904</v>
      </c>
      <c r="P375" s="11" t="s">
        <v>905</v>
      </c>
      <c r="Q375" s="13">
        <f>SUM(S375:AG375)</f>
        <v>1620000</v>
      </c>
      <c r="R375" s="13">
        <v>0</v>
      </c>
      <c r="S375" s="13">
        <v>1620000</v>
      </c>
      <c r="T375" s="13">
        <v>0</v>
      </c>
      <c r="U375" s="11" t="s">
        <v>44</v>
      </c>
      <c r="V375" s="13">
        <v>0</v>
      </c>
      <c r="W375" s="13">
        <v>0</v>
      </c>
      <c r="X375" s="11" t="s">
        <v>44</v>
      </c>
      <c r="Y375" s="13">
        <v>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910</v>
      </c>
      <c r="B376" s="12" t="s">
        <v>874</v>
      </c>
      <c r="C376" s="11" t="s">
        <v>38</v>
      </c>
      <c r="D376" s="11" t="s">
        <v>65</v>
      </c>
      <c r="E376" s="11" t="s">
        <v>951</v>
      </c>
      <c r="F376" s="11" t="s">
        <v>987</v>
      </c>
      <c r="G376" s="11" t="s">
        <v>40</v>
      </c>
      <c r="H376" s="11" t="s">
        <v>907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42329008</v>
      </c>
      <c r="R376" s="13">
        <v>0</v>
      </c>
      <c r="S376" s="13">
        <v>41464576</v>
      </c>
      <c r="T376" s="13">
        <v>0</v>
      </c>
      <c r="U376" s="11" t="s">
        <v>44</v>
      </c>
      <c r="V376" s="13">
        <v>0</v>
      </c>
      <c r="W376" s="13">
        <v>745200</v>
      </c>
      <c r="X376" s="11" t="s">
        <v>44</v>
      </c>
      <c r="Y376" s="13">
        <v>119232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911</v>
      </c>
      <c r="B377" s="12" t="s">
        <v>874</v>
      </c>
      <c r="C377" s="11" t="s">
        <v>38</v>
      </c>
      <c r="D377" s="11" t="s">
        <v>65</v>
      </c>
      <c r="E377" s="11" t="s">
        <v>951</v>
      </c>
      <c r="F377" s="11" t="s">
        <v>987</v>
      </c>
      <c r="G377" s="11" t="s">
        <v>40</v>
      </c>
      <c r="H377" s="11" t="s">
        <v>909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63624484.400000006</v>
      </c>
      <c r="R377" s="13">
        <v>0</v>
      </c>
      <c r="S377" s="13">
        <v>62291505.200000003</v>
      </c>
      <c r="T377" s="13">
        <v>0</v>
      </c>
      <c r="U377" s="11" t="s">
        <v>44</v>
      </c>
      <c r="V377" s="13">
        <v>0</v>
      </c>
      <c r="W377" s="13">
        <v>1149120</v>
      </c>
      <c r="X377" s="11" t="s">
        <v>44</v>
      </c>
      <c r="Y377" s="13">
        <v>183859.20000000001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913</v>
      </c>
      <c r="B378" s="12" t="s">
        <v>874</v>
      </c>
      <c r="C378" s="11" t="s">
        <v>38</v>
      </c>
      <c r="D378" s="11" t="s">
        <v>65</v>
      </c>
      <c r="E378" s="11" t="s">
        <v>951</v>
      </c>
      <c r="F378" s="11" t="s">
        <v>987</v>
      </c>
      <c r="G378" s="11" t="s">
        <v>40</v>
      </c>
      <c r="H378" s="11" t="s">
        <v>988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58624589.610399999</v>
      </c>
      <c r="R378" s="13">
        <v>0</v>
      </c>
      <c r="S378" s="13">
        <v>38788867.5</v>
      </c>
      <c r="T378" s="13">
        <v>0</v>
      </c>
      <c r="U378" s="11" t="s">
        <v>44</v>
      </c>
      <c r="V378" s="13">
        <v>0</v>
      </c>
      <c r="W378" s="13">
        <v>17099760.440000001</v>
      </c>
      <c r="X378" s="11" t="s">
        <v>44</v>
      </c>
      <c r="Y378" s="13">
        <v>2735961.6704000002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915</v>
      </c>
      <c r="B379" s="12" t="s">
        <v>874</v>
      </c>
      <c r="C379" s="11" t="s">
        <v>38</v>
      </c>
      <c r="D379" s="11" t="s">
        <v>80</v>
      </c>
      <c r="E379" s="11" t="s">
        <v>969</v>
      </c>
      <c r="F379" s="11" t="s">
        <v>985</v>
      </c>
      <c r="G379" s="11" t="s">
        <v>40</v>
      </c>
      <c r="H379" s="11" t="s">
        <v>912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180321052.57000002</v>
      </c>
      <c r="R379" s="13">
        <v>0</v>
      </c>
      <c r="S379" s="13">
        <f>39771240+118258577.5</f>
        <v>158029817.5</v>
      </c>
      <c r="T379" s="13">
        <v>0</v>
      </c>
      <c r="U379" s="11" t="s">
        <v>44</v>
      </c>
      <c r="V379" s="13">
        <v>0</v>
      </c>
      <c r="W379" s="13">
        <f>86400+19130181.96</f>
        <v>19216581.960000001</v>
      </c>
      <c r="X379" s="11" t="s">
        <v>44</v>
      </c>
      <c r="Y379" s="13">
        <f>13824+3060829.11</f>
        <v>3074653.11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993</v>
      </c>
      <c r="B380" s="12" t="s">
        <v>874</v>
      </c>
      <c r="C380" s="11" t="s">
        <v>38</v>
      </c>
      <c r="D380" s="11" t="s">
        <v>80</v>
      </c>
      <c r="E380" s="11" t="s">
        <v>969</v>
      </c>
      <c r="F380" s="11" t="s">
        <v>985</v>
      </c>
      <c r="G380" s="11" t="s">
        <v>40</v>
      </c>
      <c r="H380" s="11" t="s">
        <v>914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96990228.509200007</v>
      </c>
      <c r="R380" s="13">
        <v>0</v>
      </c>
      <c r="S380" s="13">
        <v>85722857.5</v>
      </c>
      <c r="T380" s="13">
        <v>0</v>
      </c>
      <c r="U380" s="11" t="s">
        <v>44</v>
      </c>
      <c r="V380" s="13">
        <v>0</v>
      </c>
      <c r="W380" s="13">
        <v>9713250.870000001</v>
      </c>
      <c r="X380" s="11" t="s">
        <v>44</v>
      </c>
      <c r="Y380" s="13">
        <v>1554120.1392000001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994</v>
      </c>
      <c r="B381" s="12" t="s">
        <v>874</v>
      </c>
      <c r="C381" s="11" t="s">
        <v>38</v>
      </c>
      <c r="D381" s="11" t="s">
        <v>80</v>
      </c>
      <c r="E381" s="11" t="s">
        <v>969</v>
      </c>
      <c r="F381" s="11" t="s">
        <v>985</v>
      </c>
      <c r="G381" s="11" t="s">
        <v>40</v>
      </c>
      <c r="H381" s="11" t="s">
        <v>986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10414702.5</v>
      </c>
      <c r="R381" s="13">
        <v>0</v>
      </c>
      <c r="S381" s="13">
        <v>9982312.5</v>
      </c>
      <c r="T381" s="13">
        <v>0</v>
      </c>
      <c r="U381" s="11" t="s">
        <v>44</v>
      </c>
      <c r="V381" s="13">
        <v>0</v>
      </c>
      <c r="W381" s="13">
        <v>372750</v>
      </c>
      <c r="X381" s="11" t="s">
        <v>53</v>
      </c>
      <c r="Y381" s="13">
        <v>59640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3" spans="1:33" x14ac:dyDescent="0.25">
      <c r="Q383" s="7">
        <f>SUM(Q2:Q381)</f>
        <v>17406933033.5686</v>
      </c>
      <c r="R383" s="7">
        <f>SUM(R2:R381)</f>
        <v>0</v>
      </c>
      <c r="S383" s="7">
        <f>SUM(S2:S381)</f>
        <v>14562986036.575001</v>
      </c>
      <c r="T383" s="7">
        <f>SUM(T2:T381)</f>
        <v>26004515.149999999</v>
      </c>
      <c r="V383" s="7">
        <f>SUM(V2:V381)</f>
        <v>4160722.4240000001</v>
      </c>
      <c r="W383" s="7">
        <f>SUM(W2:W381)</f>
        <v>2425673930.5399995</v>
      </c>
      <c r="Y383" s="7">
        <f>SUM(Y2:Y381)</f>
        <v>388107828.87959981</v>
      </c>
      <c r="Z383" s="7">
        <f>SUM(Z2:Z381)</f>
        <v>0</v>
      </c>
      <c r="AB383" s="7">
        <f>SUM(AB2:AB381)</f>
        <v>0</v>
      </c>
      <c r="AC383" s="7">
        <f>SUM(AC2:AC381)</f>
        <v>0</v>
      </c>
      <c r="AE383" s="7">
        <f>SUM(AE2:AE381)</f>
        <v>0</v>
      </c>
      <c r="AF383" s="7">
        <f>SUM(AF2:AF381)</f>
        <v>0</v>
      </c>
    </row>
    <row r="385" spans="9:13" x14ac:dyDescent="0.25">
      <c r="J385" s="6" t="s">
        <v>916</v>
      </c>
    </row>
    <row r="387" spans="9:13" x14ac:dyDescent="0.25">
      <c r="J387" s="6" t="s">
        <v>917</v>
      </c>
      <c r="K387" s="6" t="s">
        <v>918</v>
      </c>
      <c r="L387" s="6" t="s">
        <v>919</v>
      </c>
    </row>
    <row r="389" spans="9:13" x14ac:dyDescent="0.25">
      <c r="I389" s="6" t="s">
        <v>920</v>
      </c>
      <c r="J389" s="6">
        <f>S383</f>
        <v>14562986036.575001</v>
      </c>
    </row>
    <row r="391" spans="9:13" x14ac:dyDescent="0.25">
      <c r="I391" s="6" t="s">
        <v>921</v>
      </c>
      <c r="J391" s="6">
        <f>T383+W383</f>
        <v>2451678445.6899996</v>
      </c>
      <c r="K391" s="6">
        <f>V383+Y383</f>
        <v>392268551.30359983</v>
      </c>
    </row>
    <row r="393" spans="9:13" x14ac:dyDescent="0.25">
      <c r="I393" s="6" t="s">
        <v>922</v>
      </c>
      <c r="J393" s="6">
        <v>0</v>
      </c>
      <c r="K393" s="6">
        <v>0</v>
      </c>
      <c r="L393" s="6">
        <v>0</v>
      </c>
    </row>
    <row r="395" spans="9:13" x14ac:dyDescent="0.25">
      <c r="I395" s="6" t="s">
        <v>923</v>
      </c>
      <c r="J395" s="6">
        <v>0</v>
      </c>
      <c r="K395" s="6">
        <v>0</v>
      </c>
    </row>
    <row r="397" spans="9:13" x14ac:dyDescent="0.25">
      <c r="I397" s="6" t="s">
        <v>924</v>
      </c>
      <c r="J397" s="6">
        <f>SUM(J389:J396)</f>
        <v>17014664482.264999</v>
      </c>
      <c r="K397" s="6">
        <f>SUM(K389:K396)</f>
        <v>392268551.30359983</v>
      </c>
      <c r="L397" s="6">
        <f>SUM(L389:L396)</f>
        <v>0</v>
      </c>
      <c r="M397" s="6">
        <f>SUM(J397:L397)</f>
        <v>17406933033.5686</v>
      </c>
    </row>
  </sheetData>
  <sortState ref="A8:AP381">
    <sortCondition ref="B8:B381"/>
    <sortCondition ref="D8:D38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2020-11-30T20:26:45Z</dcterms:created>
  <dcterms:modified xsi:type="dcterms:W3CDTF">2021-12-20T14:16:50Z</dcterms:modified>
</cp:coreProperties>
</file>