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 windowWidth="18960" windowHeight="11325" activeTab="2"/>
  </bookViews>
  <sheets>
    <sheet name="EDO CTA" sheetId="1" r:id="rId1"/>
    <sheet name="EDO CTA (2)" sheetId="4" r:id="rId2"/>
    <sheet name="MAYOR ANALITICO" sheetId="5" r:id="rId3"/>
  </sheets>
  <definedNames>
    <definedName name="_xlnm._FilterDatabase" localSheetId="0" hidden="1">'EDO CTA'!$A$6:$F$155</definedName>
    <definedName name="_xlnm._FilterDatabase" localSheetId="1" hidden="1">'EDO CTA (2)'!$A$20:$G$169</definedName>
    <definedName name="_xlnm._FilterDatabase" localSheetId="2" hidden="1">'MAYOR ANALITICO'!$A$7:$I$74</definedName>
  </definedNames>
  <calcPr calcId="144525"/>
</workbook>
</file>

<file path=xl/calcChain.xml><?xml version="1.0" encoding="utf-8"?>
<calcChain xmlns="http://schemas.openxmlformats.org/spreadsheetml/2006/main">
  <c r="I82" i="5" l="1"/>
  <c r="F6" i="4"/>
  <c r="F4" i="4"/>
  <c r="E172" i="4"/>
  <c r="D172" i="4"/>
  <c r="J9" i="5" l="1"/>
  <c r="E173" i="4" l="1"/>
  <c r="D14" i="4" l="1"/>
  <c r="D16" i="4" l="1"/>
  <c r="E160" i="1"/>
  <c r="E159" i="1"/>
  <c r="E158" i="1"/>
  <c r="D158" i="1"/>
</calcChain>
</file>

<file path=xl/sharedStrings.xml><?xml version="1.0" encoding="utf-8"?>
<sst xmlns="http://schemas.openxmlformats.org/spreadsheetml/2006/main" count="564" uniqueCount="152">
  <si>
    <r>
      <rPr>
        <sz val="12"/>
        <rFont val="Arial"/>
        <family val="2"/>
      </rPr>
      <t xml:space="preserve">TITULAR:
</t>
    </r>
    <r>
      <rPr>
        <b/>
        <sz val="12"/>
        <rFont val="Courier New"/>
        <family val="3"/>
      </rPr>
      <t>METROFARMA SOCIAL C.A. AV. BICENTENARIO
CTR C. CECAP NIVEL PB, LOCAL PB5 METRO LOS TEQUES EL LOS TEQUES GUAICAIPURO LOS TEQUES
MIRANDA 01201 0000
00 0213 00000 01201 00 0000 00ZZ99 301119</t>
    </r>
  </si>
  <si>
    <t>Estimado cliente con la entrada en vigencia de la Reconversión Monetaria las operaciones que realices con nuestros productos serán reflejados en Bolívares Soberanos.</t>
  </si>
  <si>
    <t>Puede validar esta copia de Estado de Cuenta llamando a la Linea Provincial al</t>
  </si>
  <si>
    <t>Nro. de Cuenta:</t>
  </si>
  <si>
    <t>0108-0174-55-0100117336</t>
  </si>
  <si>
    <r>
      <rPr>
        <sz val="12"/>
        <rFont val="Arial"/>
        <family val="2"/>
      </rPr>
      <t xml:space="preserve">DETALLE DE MOVIMIENTOS                                                            Situación al:   </t>
    </r>
    <r>
      <rPr>
        <vertAlign val="superscript"/>
        <sz val="12"/>
        <rFont val="Courier New"/>
        <family val="3"/>
      </rPr>
      <t>30-11-2019</t>
    </r>
  </si>
  <si>
    <t>F. OPER.</t>
  </si>
  <si>
    <t>REF.</t>
  </si>
  <si>
    <t>CONCEPTO</t>
  </si>
  <si>
    <t>CARGOS</t>
  </si>
  <si>
    <t>ABONOS</t>
  </si>
  <si>
    <t>SALDO</t>
  </si>
  <si>
    <t>SALDO ANTERIOR</t>
  </si>
  <si>
    <t>TC POS J0296786526002</t>
  </si>
  <si>
    <t>TD POS J0296786526002</t>
  </si>
  <si>
    <t>PNCASH-PAGO A PRO. NOMINAS Y DOMICIL.</t>
  </si>
  <si>
    <t>CARGO IGTF. NOMINAS Y DOMICIL.</t>
  </si>
  <si>
    <t>TR/REC 0163 J29676526  00 . AUTOMATICO TRANSF.</t>
  </si>
  <si>
    <t>V006034355PNCPOB 0000026  . AUTOMATICO TRANSF.</t>
  </si>
  <si>
    <t>CARGO IGTF. AUTOMATICO TRANSF.</t>
  </si>
  <si>
    <t>COM PAGO-PNCASH O. AUTOMATICO TRANSF.</t>
  </si>
  <si>
    <t>V019200808PNCPOB 0000006  . AUTOMATICO TRANSF.</t>
  </si>
  <si>
    <t>V014019867PNCPOB 0000004  . AUTOMATICO TRANSF.</t>
  </si>
  <si>
    <t>V015118304PNCPOB 0000003  . AUTOMATICO TRANSF.</t>
  </si>
  <si>
    <t>J310236542PNCPOB 0000001  . AUTOMATICO TRANSF.</t>
  </si>
  <si>
    <t>J003001660PNCPOB 0000001  . AUTOMATICO TRANSF.</t>
  </si>
  <si>
    <t>J403737061PNCPOB 0000001  . AUTOMATICO TRANSF.</t>
  </si>
  <si>
    <t>V016125946PNCPOB 0000001  . AUTOMATICO TRANSF.</t>
  </si>
  <si>
    <t>J407413481PNCPOB 0000001  . AUTOMATICO TRANSF.</t>
  </si>
  <si>
    <t>J301370139PNCPOB 0000001  . AUTOMATICO TRANSF.</t>
  </si>
  <si>
    <t>J305882940PNCPOB 0000001  . AUTOMATICO TRANSF.</t>
  </si>
  <si>
    <t>J009006646PNCPOB 0000001  . AUTOMATICO TRANSF.</t>
  </si>
  <si>
    <t>ABONO DEVOLUC. AUTOMATICO TRANSF.</t>
  </si>
  <si>
    <t>CORR.CARGO ITF. AUTOMATICO TRANSF.</t>
  </si>
  <si>
    <t>J295377886PNCPOB 0000001  . AUTOMATICO TRANSF.</t>
  </si>
  <si>
    <t>J409364771PNCPOB 0000001  . AUTOMATICO TRANSF.</t>
  </si>
  <si>
    <t>J406700827PNCPOB 0000001  . AUTOMATICO TRANSF.</t>
  </si>
  <si>
    <t>CPJ0296786526002 . NOMINAS Y DOMICIL.</t>
  </si>
  <si>
    <t>J405845198PNCPOB 0000001  . AUTOMATICO TRANSF.</t>
  </si>
  <si>
    <t>ABONO INTERESES GANADOS</t>
  </si>
  <si>
    <t>INT. PER ANT. CUENTAS PERSONALES</t>
  </si>
  <si>
    <t>COM.MTTO.CTA.. CUENTAS PERSONALES</t>
  </si>
  <si>
    <t>CARGO IGTF. CUENTAS PERSONALES</t>
  </si>
  <si>
    <t>COM.EM.EDO.CTA. CUENTAS PERSONALES</t>
  </si>
  <si>
    <t>Saldo a nuestro favor</t>
  </si>
  <si>
    <r>
      <rPr>
        <b/>
        <sz val="12"/>
        <rFont val="Courier New"/>
        <family val="3"/>
      </rPr>
      <t>Saldo a su favor
12,843,989.</t>
    </r>
  </si>
  <si>
    <t>INGRESOS TC</t>
  </si>
  <si>
    <t>INGRESOS TD</t>
  </si>
  <si>
    <t>IGTF</t>
  </si>
  <si>
    <t>COMISIONES</t>
  </si>
  <si>
    <t>INTERESES</t>
  </si>
  <si>
    <t>A</t>
  </si>
  <si>
    <t>FAC 59534334</t>
  </si>
  <si>
    <t>TRASPASO DE FONDOS</t>
  </si>
  <si>
    <t>Metrofarma Social, CA</t>
  </si>
  <si>
    <t>J-29678552-6</t>
  </si>
  <si>
    <t>Mayor analítico</t>
  </si>
  <si>
    <t>Código de cuenta desde: 1112002 hasta: 1112002</t>
  </si>
  <si>
    <t>Fecha del asiento desde: 01/11/2019 hasta: 30/11/2019</t>
  </si>
  <si>
    <t>Día</t>
  </si>
  <si>
    <t>Num/Comp</t>
  </si>
  <si>
    <t>#Lin</t>
  </si>
  <si>
    <t>Doc</t>
  </si>
  <si>
    <t>Doc/Asociado</t>
  </si>
  <si>
    <t>Descripción del asiento</t>
  </si>
  <si>
    <t>Debe</t>
  </si>
  <si>
    <t>Haber</t>
  </si>
  <si>
    <t>Saldo</t>
  </si>
  <si>
    <t xml:space="preserve">Cuenta:1112002             </t>
  </si>
  <si>
    <t xml:space="preserve">BANCO PROVINCIAL                                  </t>
  </si>
  <si>
    <t>Anterior:</t>
  </si>
  <si>
    <t>00011-06</t>
  </si>
  <si>
    <t xml:space="preserve">P/R PG DROTACA                                                                  </t>
  </si>
  <si>
    <t>00011-09</t>
  </si>
  <si>
    <t xml:space="preserve">P/R PG DISTR. TEQUE VALLE C.A.                                                  </t>
  </si>
  <si>
    <t>00011-10</t>
  </si>
  <si>
    <t xml:space="preserve">P/R PG DROGUERIA NENA C.A                                                       </t>
  </si>
  <si>
    <t>00011-11</t>
  </si>
  <si>
    <t xml:space="preserve">P/R PG RECETTE MARK C.A                                                         </t>
  </si>
  <si>
    <t>00011-13</t>
  </si>
  <si>
    <t xml:space="preserve">P/R PG DROGUERIA DROTACA C.A.                                                   </t>
  </si>
  <si>
    <t>00011-14</t>
  </si>
  <si>
    <t xml:space="preserve">P/R PG PEPSI COLA VNZLA C.A.                                                    </t>
  </si>
  <si>
    <t>00011-15</t>
  </si>
  <si>
    <t xml:space="preserve">P/R PG DROGUERIA NENA C.A.                                                      </t>
  </si>
  <si>
    <t>00011-16</t>
  </si>
  <si>
    <t>00011-19</t>
  </si>
  <si>
    <t xml:space="preserve">P/R PG MEDICAL BLL 747 C.A.                                                     </t>
  </si>
  <si>
    <t>00011-20</t>
  </si>
  <si>
    <t xml:space="preserve">P/R PG RANGEL FRANKLIN                                                          </t>
  </si>
  <si>
    <t>00011-23</t>
  </si>
  <si>
    <t>PG</t>
  </si>
  <si>
    <t>00011-25</t>
  </si>
  <si>
    <t xml:space="preserve">P/R PG FRANCIS C.A.                                                             </t>
  </si>
  <si>
    <t>00011-27</t>
  </si>
  <si>
    <t xml:space="preserve">P/R PG DIST. VENEADRI, C.A.                                                     </t>
  </si>
  <si>
    <t>00011-29</t>
  </si>
  <si>
    <t xml:space="preserve">P/R PG ASOCIACION COOP. GAVAN                                                   </t>
  </si>
  <si>
    <t>00011-31</t>
  </si>
  <si>
    <t xml:space="preserve">P/R PG DROGUERIA NENA                                                           </t>
  </si>
  <si>
    <t>00011-36</t>
  </si>
  <si>
    <t xml:space="preserve">P/R PG MORENO SILVA TOMAS HUMBERTO                                              </t>
  </si>
  <si>
    <t>00011-37</t>
  </si>
  <si>
    <t xml:space="preserve">P/R PG IND. CORAMODIO C.A.                                                      </t>
  </si>
  <si>
    <t>00011-38</t>
  </si>
  <si>
    <t xml:space="preserve">P/R PG DROGUERIA RECETTE MARK C.A                                               </t>
  </si>
  <si>
    <t>00011-40</t>
  </si>
  <si>
    <t>00011-55</t>
  </si>
  <si>
    <t xml:space="preserve">P/R PG ANTIC. AUTOMERCADO EXPRESS                                               </t>
  </si>
  <si>
    <t>00011-57</t>
  </si>
  <si>
    <t xml:space="preserve">P/R PG COBECA CENTRO C.A.                                                       </t>
  </si>
  <si>
    <t>00011-58</t>
  </si>
  <si>
    <t>TR</t>
  </si>
  <si>
    <t xml:space="preserve">P/R PG TRASPASO DE FONDOS TESORO - PROVINCIAL                                   </t>
  </si>
  <si>
    <t>00011-59</t>
  </si>
  <si>
    <t xml:space="preserve">P/R PG NOMINA DEL 1 AL 15                                                       </t>
  </si>
  <si>
    <t>00011-61</t>
  </si>
  <si>
    <t xml:space="preserve">P/R PG PAGO DE NOMINA DEL 15 AL 30-11-19                                        </t>
  </si>
  <si>
    <t>00011-63</t>
  </si>
  <si>
    <t xml:space="preserve">P/RPG DROGUERIA BIOMEDIC C.A.                                                   </t>
  </si>
  <si>
    <t>00011-65</t>
  </si>
  <si>
    <t xml:space="preserve">P/R PG DE UTILIDADES 2019                                                       </t>
  </si>
  <si>
    <t>Total Noviembre:</t>
  </si>
  <si>
    <t>Total cuenta:</t>
  </si>
  <si>
    <t>PAGOS DE PROVEEDORES</t>
  </si>
  <si>
    <t>SLDOFINAL</t>
  </si>
  <si>
    <t>a</t>
  </si>
  <si>
    <t>saldo final</t>
  </si>
  <si>
    <t>TRASBANCA</t>
  </si>
  <si>
    <t>SIN RELACIONAR</t>
  </si>
  <si>
    <t>NOMINA</t>
  </si>
  <si>
    <t>DEVOLUCIONES</t>
  </si>
  <si>
    <t>00011-69</t>
  </si>
  <si>
    <t>IN</t>
  </si>
  <si>
    <t xml:space="preserve">P/R INGRESOS DEL BANCO PROVINCIAL                                               </t>
  </si>
  <si>
    <t>00011-70</t>
  </si>
  <si>
    <t xml:space="preserve">IGTF      </t>
  </si>
  <si>
    <t xml:space="preserve">COM       </t>
  </si>
  <si>
    <t xml:space="preserve">INTER     </t>
  </si>
  <si>
    <t xml:space="preserve">P/R PG  INTERESES 2019                                                          </t>
  </si>
  <si>
    <t>00011-71</t>
  </si>
  <si>
    <t>DE</t>
  </si>
  <si>
    <t xml:space="preserve">P/R DEVOLUCION DE PAGO DE DROGUERIA BIOMEDIC 11-63                              </t>
  </si>
  <si>
    <t>COMISION</t>
  </si>
  <si>
    <t>CXC NOM FARMA 11-79</t>
  </si>
  <si>
    <t xml:space="preserve">P/R PG IGTF NOV 2019    PROVINCIAL                                              </t>
  </si>
  <si>
    <t xml:space="preserve">P/R PG  COMISIONES  2019 PROVINCIAL                                             </t>
  </si>
  <si>
    <t>00011-79</t>
  </si>
  <si>
    <t xml:space="preserve">P/R CXC A FARMA STOP PAGA AL PERSONAL DE NOMINA                                 </t>
  </si>
  <si>
    <t>00011-82</t>
  </si>
  <si>
    <t>Fecha: 05/06/2020 Hora: 02:31:36 pm</t>
  </si>
  <si>
    <t xml:space="preserve">P/R DIF EN CENTIMOS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</si>
</sst>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dd\-mm\-yyyy;@"/>
  </numFmts>
  <fonts count="13" x14ac:knownFonts="1">
    <font>
      <sz val="10"/>
      <color rgb="FF000000"/>
      <name val="Times New Roman"/>
      <charset val="204"/>
    </font>
    <font>
      <sz val="10"/>
      <color rgb="FF000000"/>
      <name val="Times New Roman"/>
      <family val="1"/>
    </font>
    <font>
      <sz val="12"/>
      <color rgb="FF000000"/>
      <name val="Times New Roman"/>
      <family val="1"/>
    </font>
    <font>
      <sz val="12"/>
      <name val="Arial"/>
      <family val="2"/>
    </font>
    <font>
      <b/>
      <sz val="12"/>
      <name val="Courier New"/>
      <family val="3"/>
    </font>
    <font>
      <sz val="12"/>
      <name val="Courier New"/>
      <family val="3"/>
    </font>
    <font>
      <vertAlign val="superscript"/>
      <sz val="12"/>
      <name val="Courier New"/>
      <family val="3"/>
    </font>
    <font>
      <sz val="12"/>
      <color rgb="FF000000"/>
      <name val="Courier New"/>
      <family val="2"/>
    </font>
    <font>
      <sz val="12"/>
      <name val="Times New Roman"/>
      <family val="1"/>
    </font>
    <font>
      <sz val="10"/>
      <name val="Arial"/>
      <family val="2"/>
    </font>
    <font>
      <sz val="12"/>
      <color rgb="FFFF0000"/>
      <name val="Webdings"/>
      <family val="1"/>
      <charset val="2"/>
    </font>
    <font>
      <sz val="10"/>
      <name val="Arial"/>
      <family val="2"/>
    </font>
    <font>
      <sz val="12"/>
      <color rgb="FFFF0000"/>
      <name val="Times New Roman"/>
      <family val="1"/>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8" tint="-0.249977111117893"/>
        <bgColor indexed="64"/>
      </patternFill>
    </fill>
  </fills>
  <borders count="10">
    <border>
      <left/>
      <right/>
      <top/>
      <bottom/>
      <diagonal/>
    </border>
    <border>
      <left/>
      <right/>
      <top/>
      <bottom style="thin">
        <color rgb="FF000000"/>
      </bottom>
      <diagonal/>
    </border>
    <border>
      <left/>
      <right/>
      <top style="thin">
        <color rgb="FF000000"/>
      </top>
      <bottom/>
      <diagonal/>
    </border>
    <border>
      <left/>
      <right/>
      <top style="thin">
        <color indexed="64"/>
      </top>
      <bottom style="thin">
        <color indexed="64"/>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9" fillId="0" borderId="0"/>
    <xf numFmtId="0" fontId="11" fillId="0" borderId="0"/>
  </cellStyleXfs>
  <cellXfs count="141">
    <xf numFmtId="0" fontId="0" fillId="0" borderId="0" xfId="0" applyFill="1" applyBorder="1" applyAlignment="1">
      <alignment horizontal="left" vertical="top"/>
    </xf>
    <xf numFmtId="0" fontId="2" fillId="2" borderId="0" xfId="0" applyFont="1" applyFill="1" applyBorder="1" applyAlignment="1">
      <alignment horizontal="left" vertical="top" indent="1"/>
    </xf>
    <xf numFmtId="0" fontId="3" fillId="2" borderId="0" xfId="0" applyFont="1" applyFill="1" applyBorder="1" applyAlignment="1">
      <alignment horizontal="left" vertical="center" indent="3"/>
    </xf>
    <xf numFmtId="0" fontId="3" fillId="2" borderId="0" xfId="0" applyFont="1" applyFill="1" applyBorder="1" applyAlignment="1">
      <alignment horizontal="left" vertical="center" wrapText="1" indent="3"/>
    </xf>
    <xf numFmtId="0" fontId="2" fillId="2" borderId="0" xfId="0" applyFont="1" applyFill="1" applyBorder="1" applyAlignment="1">
      <alignment horizontal="left" vertical="top"/>
    </xf>
    <xf numFmtId="0" fontId="3" fillId="2" borderId="0" xfId="0" applyFont="1" applyFill="1" applyBorder="1" applyAlignment="1">
      <alignment horizontal="left" vertical="top" wrapText="1" indent="44"/>
    </xf>
    <xf numFmtId="0" fontId="3" fillId="2" borderId="0" xfId="0" applyFont="1" applyFill="1" applyBorder="1" applyAlignment="1">
      <alignment horizontal="left" vertical="top" wrapText="1" indent="1"/>
    </xf>
    <xf numFmtId="0" fontId="5" fillId="2" borderId="0" xfId="0" applyFont="1" applyFill="1" applyBorder="1" applyAlignment="1">
      <alignment vertical="top"/>
    </xf>
    <xf numFmtId="0" fontId="2" fillId="2" borderId="0" xfId="0" applyFont="1" applyFill="1" applyBorder="1" applyAlignment="1">
      <alignment horizontal="left" vertical="top" wrapText="1" indent="2"/>
    </xf>
    <xf numFmtId="0" fontId="2" fillId="2" borderId="0" xfId="0" applyFont="1" applyFill="1" applyBorder="1" applyAlignment="1">
      <alignment horizontal="left" vertical="top" wrapText="1" indent="1"/>
    </xf>
    <xf numFmtId="0" fontId="3" fillId="2" borderId="1" xfId="0" applyFont="1" applyFill="1" applyBorder="1" applyAlignment="1">
      <alignment horizontal="left" vertical="top" wrapText="1" indent="2"/>
    </xf>
    <xf numFmtId="0" fontId="3" fillId="2" borderId="1" xfId="0" applyFont="1" applyFill="1" applyBorder="1" applyAlignment="1">
      <alignment horizontal="right" vertical="top" wrapText="1" indent="2"/>
    </xf>
    <xf numFmtId="0" fontId="3" fillId="2" borderId="1" xfId="0" applyFont="1" applyFill="1" applyBorder="1" applyAlignment="1">
      <alignment horizontal="right" vertical="top" wrapText="1" indent="1"/>
    </xf>
    <xf numFmtId="0" fontId="2" fillId="2" borderId="2" xfId="0" applyFont="1" applyFill="1" applyBorder="1" applyAlignment="1">
      <alignment horizontal="left" wrapText="1"/>
    </xf>
    <xf numFmtId="0" fontId="5" fillId="2" borderId="2" xfId="0" applyFont="1" applyFill="1" applyBorder="1" applyAlignment="1">
      <alignment horizontal="left" vertical="top" wrapText="1" indent="2"/>
    </xf>
    <xf numFmtId="4" fontId="7" fillId="2" borderId="2" xfId="0" applyNumberFormat="1" applyFont="1" applyFill="1" applyBorder="1" applyAlignment="1">
      <alignment horizontal="right" vertical="top" indent="2" shrinkToFit="1"/>
    </xf>
    <xf numFmtId="164" fontId="7" fillId="2" borderId="0" xfId="0" applyNumberFormat="1" applyFont="1" applyFill="1" applyBorder="1" applyAlignment="1">
      <alignment horizontal="left" vertical="top" indent="2" shrinkToFit="1"/>
    </xf>
    <xf numFmtId="1" fontId="7" fillId="2" borderId="0" xfId="0" applyNumberFormat="1" applyFont="1" applyFill="1" applyBorder="1" applyAlignment="1">
      <alignment horizontal="left" vertical="top" indent="2" shrinkToFit="1"/>
    </xf>
    <xf numFmtId="0" fontId="2" fillId="2" borderId="0" xfId="0" applyFont="1" applyFill="1" applyBorder="1" applyAlignment="1">
      <alignment horizontal="left" wrapText="1"/>
    </xf>
    <xf numFmtId="4" fontId="7" fillId="2" borderId="0" xfId="0" applyNumberFormat="1" applyFont="1" applyFill="1" applyBorder="1" applyAlignment="1">
      <alignment horizontal="right" vertical="top" indent="2" shrinkToFit="1"/>
    </xf>
    <xf numFmtId="4" fontId="7" fillId="2" borderId="0" xfId="0" applyNumberFormat="1" applyFont="1" applyFill="1" applyBorder="1" applyAlignment="1">
      <alignment horizontal="right" vertical="top" indent="1" shrinkToFit="1"/>
    </xf>
    <xf numFmtId="2" fontId="7" fillId="2" borderId="0" xfId="0" applyNumberFormat="1" applyFont="1" applyFill="1" applyBorder="1" applyAlignment="1">
      <alignment horizontal="right" vertical="top" indent="2" shrinkToFit="1"/>
    </xf>
    <xf numFmtId="164" fontId="7" fillId="2" borderId="2" xfId="0" applyNumberFormat="1" applyFont="1" applyFill="1" applyBorder="1" applyAlignment="1">
      <alignment horizontal="left" vertical="top" indent="2" shrinkToFit="1"/>
    </xf>
    <xf numFmtId="1" fontId="7" fillId="2" borderId="2" xfId="0" applyNumberFormat="1" applyFont="1" applyFill="1" applyBorder="1" applyAlignment="1">
      <alignment horizontal="left" vertical="top" indent="2" shrinkToFit="1"/>
    </xf>
    <xf numFmtId="0" fontId="5" fillId="2" borderId="2" xfId="0" applyFont="1" applyFill="1" applyBorder="1" applyAlignment="1">
      <alignment vertical="top"/>
    </xf>
    <xf numFmtId="4" fontId="7" fillId="2" borderId="2" xfId="0" applyNumberFormat="1" applyFont="1" applyFill="1" applyBorder="1" applyAlignment="1">
      <alignment horizontal="right" vertical="top" indent="1" shrinkToFit="1"/>
    </xf>
    <xf numFmtId="0" fontId="4" fillId="2" borderId="0" xfId="0" applyFont="1" applyFill="1" applyBorder="1" applyAlignment="1">
      <alignment horizontal="right" vertical="top" wrapText="1" indent="1"/>
    </xf>
    <xf numFmtId="0" fontId="2" fillId="2" borderId="0" xfId="0" applyFont="1" applyFill="1" applyBorder="1" applyAlignment="1">
      <alignment horizontal="right" vertical="top" wrapText="1"/>
    </xf>
    <xf numFmtId="0" fontId="5" fillId="2" borderId="0" xfId="0" applyFont="1" applyFill="1" applyBorder="1" applyAlignment="1">
      <alignment horizontal="left" vertical="top" indent="2"/>
    </xf>
    <xf numFmtId="0" fontId="8" fillId="2" borderId="0" xfId="0" applyFont="1" applyFill="1" applyBorder="1" applyAlignment="1">
      <alignment horizontal="left" vertical="top" wrapText="1" indent="1"/>
    </xf>
    <xf numFmtId="43" fontId="2" fillId="2" borderId="0" xfId="1" applyFont="1" applyFill="1" applyBorder="1" applyAlignment="1">
      <alignment horizontal="left" vertical="top"/>
    </xf>
    <xf numFmtId="164" fontId="7" fillId="3" borderId="0" xfId="0" applyNumberFormat="1" applyFont="1" applyFill="1" applyBorder="1" applyAlignment="1">
      <alignment horizontal="left" vertical="top" indent="2" shrinkToFit="1"/>
    </xf>
    <xf numFmtId="1" fontId="7" fillId="3" borderId="0" xfId="0" applyNumberFormat="1" applyFont="1" applyFill="1" applyBorder="1" applyAlignment="1">
      <alignment horizontal="left" vertical="top" indent="2" shrinkToFit="1"/>
    </xf>
    <xf numFmtId="0" fontId="5" fillId="3" borderId="0" xfId="0" applyFont="1" applyFill="1" applyBorder="1" applyAlignment="1">
      <alignment vertical="top"/>
    </xf>
    <xf numFmtId="0" fontId="2" fillId="3" borderId="0" xfId="0" applyFont="1" applyFill="1" applyBorder="1" applyAlignment="1">
      <alignment horizontal="left" wrapText="1"/>
    </xf>
    <xf numFmtId="4" fontId="7" fillId="3" borderId="0" xfId="0" applyNumberFormat="1" applyFont="1" applyFill="1" applyBorder="1" applyAlignment="1">
      <alignment horizontal="right" vertical="top" indent="2" shrinkToFit="1"/>
    </xf>
    <xf numFmtId="4" fontId="7" fillId="3" borderId="0" xfId="0" applyNumberFormat="1" applyFont="1" applyFill="1" applyBorder="1" applyAlignment="1">
      <alignment horizontal="right" vertical="top" indent="1" shrinkToFit="1"/>
    </xf>
    <xf numFmtId="164" fontId="7" fillId="4" borderId="0" xfId="0" applyNumberFormat="1" applyFont="1" applyFill="1" applyBorder="1" applyAlignment="1">
      <alignment horizontal="left" vertical="top" indent="2" shrinkToFit="1"/>
    </xf>
    <xf numFmtId="1" fontId="7" fillId="4" borderId="0" xfId="0" applyNumberFormat="1" applyFont="1" applyFill="1" applyBorder="1" applyAlignment="1">
      <alignment horizontal="left" vertical="top" indent="2" shrinkToFit="1"/>
    </xf>
    <xf numFmtId="0" fontId="5" fillId="4" borderId="0" xfId="0" applyFont="1" applyFill="1" applyBorder="1" applyAlignment="1">
      <alignment vertical="top"/>
    </xf>
    <xf numFmtId="0" fontId="2" fillId="4" borderId="0" xfId="0" applyFont="1" applyFill="1" applyBorder="1" applyAlignment="1">
      <alignment horizontal="left" wrapText="1"/>
    </xf>
    <xf numFmtId="4" fontId="7" fillId="4" borderId="0" xfId="0" applyNumberFormat="1" applyFont="1" applyFill="1" applyBorder="1" applyAlignment="1">
      <alignment horizontal="right" vertical="top" indent="2" shrinkToFit="1"/>
    </xf>
    <xf numFmtId="4" fontId="7" fillId="4" borderId="0" xfId="0" applyNumberFormat="1" applyFont="1" applyFill="1" applyBorder="1" applyAlignment="1">
      <alignment horizontal="right" vertical="top" indent="1" shrinkToFit="1"/>
    </xf>
    <xf numFmtId="2" fontId="7" fillId="3" borderId="0" xfId="0" applyNumberFormat="1" applyFont="1" applyFill="1" applyBorder="1" applyAlignment="1">
      <alignment horizontal="right" vertical="top" indent="2" shrinkToFit="1"/>
    </xf>
    <xf numFmtId="164" fontId="7" fillId="3" borderId="2" xfId="0" applyNumberFormat="1" applyFont="1" applyFill="1" applyBorder="1" applyAlignment="1">
      <alignment horizontal="left" vertical="top" indent="2" shrinkToFit="1"/>
    </xf>
    <xf numFmtId="1" fontId="7" fillId="3" borderId="2" xfId="0" applyNumberFormat="1" applyFont="1" applyFill="1" applyBorder="1" applyAlignment="1">
      <alignment horizontal="left" vertical="top" indent="2" shrinkToFit="1"/>
    </xf>
    <xf numFmtId="0" fontId="5" fillId="3" borderId="2" xfId="0" applyFont="1" applyFill="1" applyBorder="1" applyAlignment="1">
      <alignment vertical="top"/>
    </xf>
    <xf numFmtId="4" fontId="7" fillId="3" borderId="2" xfId="0" applyNumberFormat="1" applyFont="1" applyFill="1" applyBorder="1" applyAlignment="1">
      <alignment horizontal="right" vertical="top" indent="2" shrinkToFit="1"/>
    </xf>
    <xf numFmtId="0" fontId="2" fillId="3" borderId="2" xfId="0" applyFont="1" applyFill="1" applyBorder="1" applyAlignment="1">
      <alignment horizontal="left" wrapText="1"/>
    </xf>
    <xf numFmtId="4" fontId="7" fillId="3" borderId="2" xfId="0" applyNumberFormat="1" applyFont="1" applyFill="1" applyBorder="1" applyAlignment="1">
      <alignment horizontal="right" vertical="top" indent="1" shrinkToFit="1"/>
    </xf>
    <xf numFmtId="164" fontId="7" fillId="5" borderId="0" xfId="0" applyNumberFormat="1" applyFont="1" applyFill="1" applyBorder="1" applyAlignment="1">
      <alignment horizontal="left" vertical="top" indent="2" shrinkToFit="1"/>
    </xf>
    <xf numFmtId="1" fontId="7" fillId="5" borderId="0" xfId="0" applyNumberFormat="1" applyFont="1" applyFill="1" applyBorder="1" applyAlignment="1">
      <alignment horizontal="left" vertical="top" indent="2" shrinkToFit="1"/>
    </xf>
    <xf numFmtId="0" fontId="5" fillId="5" borderId="0" xfId="0" applyFont="1" applyFill="1" applyBorder="1" applyAlignment="1">
      <alignment vertical="top"/>
    </xf>
    <xf numFmtId="4" fontId="7" fillId="5" borderId="0" xfId="0" applyNumberFormat="1" applyFont="1" applyFill="1" applyBorder="1" applyAlignment="1">
      <alignment horizontal="right" vertical="top" indent="2" shrinkToFit="1"/>
    </xf>
    <xf numFmtId="0" fontId="2" fillId="5" borderId="0" xfId="0" applyFont="1" applyFill="1" applyBorder="1" applyAlignment="1">
      <alignment horizontal="left" wrapText="1"/>
    </xf>
    <xf numFmtId="4" fontId="7" fillId="5" borderId="0" xfId="0" applyNumberFormat="1" applyFont="1" applyFill="1" applyBorder="1" applyAlignment="1">
      <alignment horizontal="right" vertical="top" indent="1" shrinkToFit="1"/>
    </xf>
    <xf numFmtId="2" fontId="7" fillId="5" borderId="0" xfId="0" applyNumberFormat="1" applyFont="1" applyFill="1" applyBorder="1" applyAlignment="1">
      <alignment horizontal="right" vertical="top" indent="2" shrinkToFit="1"/>
    </xf>
    <xf numFmtId="164" fontId="7" fillId="6" borderId="0" xfId="0" applyNumberFormat="1" applyFont="1" applyFill="1" applyBorder="1" applyAlignment="1">
      <alignment horizontal="left" vertical="top" indent="2" shrinkToFit="1"/>
    </xf>
    <xf numFmtId="1" fontId="7" fillId="6" borderId="0" xfId="0" applyNumberFormat="1" applyFont="1" applyFill="1" applyBorder="1" applyAlignment="1">
      <alignment horizontal="left" vertical="top" indent="2" shrinkToFit="1"/>
    </xf>
    <xf numFmtId="0" fontId="5" fillId="6" borderId="0" xfId="0" applyFont="1" applyFill="1" applyBorder="1" applyAlignment="1">
      <alignment vertical="top"/>
    </xf>
    <xf numFmtId="4" fontId="7" fillId="6" borderId="0" xfId="0" applyNumberFormat="1" applyFont="1" applyFill="1" applyBorder="1" applyAlignment="1">
      <alignment horizontal="right" vertical="top" indent="1" shrinkToFit="1"/>
    </xf>
    <xf numFmtId="2" fontId="7" fillId="6" borderId="0" xfId="0" applyNumberFormat="1" applyFont="1" applyFill="1" applyBorder="1" applyAlignment="1">
      <alignment horizontal="right" vertical="top" indent="2" shrinkToFit="1"/>
    </xf>
    <xf numFmtId="0" fontId="3" fillId="2" borderId="0" xfId="0" applyFont="1" applyFill="1" applyBorder="1" applyAlignment="1">
      <alignment horizontal="left" vertical="center"/>
    </xf>
    <xf numFmtId="0" fontId="3" fillId="2" borderId="1" xfId="0" applyFont="1" applyFill="1" applyBorder="1" applyAlignment="1">
      <alignment horizontal="right" vertical="top"/>
    </xf>
    <xf numFmtId="0" fontId="2" fillId="2" borderId="2" xfId="0" applyFont="1" applyFill="1" applyBorder="1" applyAlignment="1">
      <alignment horizontal="left"/>
    </xf>
    <xf numFmtId="0" fontId="2" fillId="6" borderId="0" xfId="0" applyFont="1" applyFill="1" applyBorder="1" applyAlignment="1">
      <alignment horizontal="left"/>
    </xf>
    <xf numFmtId="0" fontId="2" fillId="3" borderId="0" xfId="0" applyFont="1" applyFill="1" applyBorder="1" applyAlignment="1">
      <alignment horizontal="left"/>
    </xf>
    <xf numFmtId="0" fontId="3" fillId="2" borderId="0" xfId="0" applyFont="1" applyFill="1" applyBorder="1" applyAlignment="1">
      <alignment vertical="center"/>
    </xf>
    <xf numFmtId="0" fontId="2" fillId="2" borderId="0" xfId="0" applyFont="1" applyFill="1" applyBorder="1" applyAlignment="1">
      <alignment vertical="top"/>
    </xf>
    <xf numFmtId="0" fontId="3" fillId="2" borderId="1" xfId="0" applyFont="1" applyFill="1" applyBorder="1" applyAlignment="1">
      <alignment vertical="top" wrapText="1"/>
    </xf>
    <xf numFmtId="0" fontId="5" fillId="2" borderId="2" xfId="0" applyFont="1" applyFill="1" applyBorder="1" applyAlignment="1">
      <alignment vertical="top" wrapText="1"/>
    </xf>
    <xf numFmtId="164" fontId="7" fillId="7" borderId="0" xfId="0" applyNumberFormat="1" applyFont="1" applyFill="1" applyBorder="1" applyAlignment="1">
      <alignment horizontal="left" vertical="top" indent="2" shrinkToFit="1"/>
    </xf>
    <xf numFmtId="1" fontId="7" fillId="7" borderId="0" xfId="0" applyNumberFormat="1" applyFont="1" applyFill="1" applyBorder="1" applyAlignment="1">
      <alignment horizontal="left" vertical="top" indent="2" shrinkToFit="1"/>
    </xf>
    <xf numFmtId="0" fontId="5" fillId="7" borderId="0" xfId="0" applyFont="1" applyFill="1" applyBorder="1" applyAlignment="1">
      <alignment vertical="top"/>
    </xf>
    <xf numFmtId="4" fontId="7" fillId="7" borderId="0" xfId="0" applyNumberFormat="1" applyFont="1" applyFill="1" applyBorder="1" applyAlignment="1">
      <alignment horizontal="right" vertical="top" indent="2" shrinkToFit="1"/>
    </xf>
    <xf numFmtId="0" fontId="2" fillId="7" borderId="0" xfId="0" applyFont="1" applyFill="1" applyBorder="1" applyAlignment="1">
      <alignment horizontal="left" wrapText="1"/>
    </xf>
    <xf numFmtId="4" fontId="7" fillId="7" borderId="0" xfId="0" applyNumberFormat="1" applyFont="1" applyFill="1" applyBorder="1" applyAlignment="1">
      <alignment horizontal="right" vertical="top" indent="1" shrinkToFit="1"/>
    </xf>
    <xf numFmtId="0" fontId="2" fillId="7" borderId="0" xfId="0" applyFont="1" applyFill="1" applyBorder="1" applyAlignment="1">
      <alignment horizontal="left"/>
    </xf>
    <xf numFmtId="164" fontId="7" fillId="8" borderId="0" xfId="0" applyNumberFormat="1" applyFont="1" applyFill="1" applyBorder="1" applyAlignment="1">
      <alignment horizontal="left" vertical="top" indent="2" shrinkToFit="1"/>
    </xf>
    <xf numFmtId="1" fontId="7" fillId="8" borderId="0" xfId="0" applyNumberFormat="1" applyFont="1" applyFill="1" applyBorder="1" applyAlignment="1">
      <alignment horizontal="left" vertical="top" indent="2" shrinkToFit="1"/>
    </xf>
    <xf numFmtId="0" fontId="5" fillId="8" borderId="0" xfId="0" applyFont="1" applyFill="1" applyBorder="1" applyAlignment="1">
      <alignment vertical="top"/>
    </xf>
    <xf numFmtId="4" fontId="7" fillId="8" borderId="0" xfId="0" applyNumberFormat="1" applyFont="1" applyFill="1" applyBorder="1" applyAlignment="1">
      <alignment horizontal="right" vertical="top" indent="2" shrinkToFit="1"/>
    </xf>
    <xf numFmtId="0" fontId="2" fillId="8" borderId="0" xfId="0" applyFont="1" applyFill="1" applyBorder="1" applyAlignment="1">
      <alignment horizontal="left" wrapText="1"/>
    </xf>
    <xf numFmtId="4" fontId="7" fillId="8" borderId="0" xfId="0" applyNumberFormat="1" applyFont="1" applyFill="1" applyBorder="1" applyAlignment="1">
      <alignment horizontal="right" vertical="top" indent="1" shrinkToFit="1"/>
    </xf>
    <xf numFmtId="164" fontId="7" fillId="9" borderId="0" xfId="0" applyNumberFormat="1" applyFont="1" applyFill="1" applyBorder="1" applyAlignment="1">
      <alignment horizontal="left" vertical="top" indent="2" shrinkToFit="1"/>
    </xf>
    <xf numFmtId="1" fontId="7" fillId="9" borderId="0" xfId="0" applyNumberFormat="1" applyFont="1" applyFill="1" applyBorder="1" applyAlignment="1">
      <alignment horizontal="left" vertical="top" indent="2" shrinkToFit="1"/>
    </xf>
    <xf numFmtId="0" fontId="5" fillId="9" borderId="0" xfId="0" applyFont="1" applyFill="1" applyBorder="1" applyAlignment="1">
      <alignment vertical="top"/>
    </xf>
    <xf numFmtId="4" fontId="7" fillId="9" borderId="0" xfId="0" applyNumberFormat="1" applyFont="1" applyFill="1" applyBorder="1" applyAlignment="1">
      <alignment horizontal="right" vertical="top" indent="2" shrinkToFit="1"/>
    </xf>
    <xf numFmtId="0" fontId="2" fillId="9" borderId="0" xfId="0" applyFont="1" applyFill="1" applyBorder="1" applyAlignment="1">
      <alignment horizontal="left" wrapText="1"/>
    </xf>
    <xf numFmtId="4" fontId="7" fillId="9" borderId="0" xfId="0" applyNumberFormat="1" applyFont="1" applyFill="1" applyBorder="1" applyAlignment="1">
      <alignment horizontal="right" vertical="top" indent="1" shrinkToFit="1"/>
    </xf>
    <xf numFmtId="0" fontId="0" fillId="2" borderId="0" xfId="0" applyFill="1" applyBorder="1" applyAlignment="1">
      <alignment horizontal="left" vertical="top"/>
    </xf>
    <xf numFmtId="43" fontId="0" fillId="2" borderId="0" xfId="1" applyFont="1" applyFill="1" applyBorder="1" applyAlignment="1">
      <alignment horizontal="left" vertical="top"/>
    </xf>
    <xf numFmtId="2" fontId="2" fillId="2" borderId="0" xfId="1" applyNumberFormat="1" applyFont="1" applyFill="1" applyBorder="1" applyAlignment="1">
      <alignment horizontal="left" vertical="top"/>
    </xf>
    <xf numFmtId="0" fontId="2" fillId="9" borderId="0" xfId="0" applyFont="1" applyFill="1" applyBorder="1" applyAlignment="1">
      <alignment vertical="top"/>
    </xf>
    <xf numFmtId="43" fontId="2" fillId="9" borderId="0" xfId="1" applyFont="1" applyFill="1" applyBorder="1" applyAlignment="1">
      <alignment horizontal="right" vertical="top"/>
    </xf>
    <xf numFmtId="0" fontId="10" fillId="2" borderId="0" xfId="0" applyFont="1" applyFill="1" applyBorder="1" applyAlignment="1">
      <alignment horizontal="left" vertical="top" wrapText="1"/>
    </xf>
    <xf numFmtId="43" fontId="2" fillId="2" borderId="0" xfId="0" applyNumberFormat="1" applyFont="1" applyFill="1" applyBorder="1" applyAlignment="1">
      <alignment horizontal="left" vertical="top"/>
    </xf>
    <xf numFmtId="164" fontId="7" fillId="10" borderId="0" xfId="0" applyNumberFormat="1" applyFont="1" applyFill="1" applyBorder="1" applyAlignment="1">
      <alignment horizontal="left" vertical="top" indent="2" shrinkToFit="1"/>
    </xf>
    <xf numFmtId="1" fontId="7" fillId="10" borderId="0" xfId="0" applyNumberFormat="1" applyFont="1" applyFill="1" applyBorder="1" applyAlignment="1">
      <alignment horizontal="left" vertical="top" indent="2" shrinkToFit="1"/>
    </xf>
    <xf numFmtId="0" fontId="5" fillId="10" borderId="0" xfId="0" applyFont="1" applyFill="1" applyBorder="1" applyAlignment="1">
      <alignment vertical="top"/>
    </xf>
    <xf numFmtId="0" fontId="2" fillId="10" borderId="0" xfId="0" applyFont="1" applyFill="1" applyBorder="1" applyAlignment="1">
      <alignment horizontal="left"/>
    </xf>
    <xf numFmtId="4" fontId="7" fillId="10" borderId="0" xfId="0" applyNumberFormat="1" applyFont="1" applyFill="1" applyBorder="1" applyAlignment="1">
      <alignment horizontal="right" vertical="top" indent="2" shrinkToFit="1"/>
    </xf>
    <xf numFmtId="4" fontId="7" fillId="10" borderId="0" xfId="0" applyNumberFormat="1" applyFont="1" applyFill="1" applyBorder="1" applyAlignment="1">
      <alignment horizontal="right" vertical="top" indent="1" shrinkToFit="1"/>
    </xf>
    <xf numFmtId="0" fontId="3" fillId="4" borderId="4" xfId="0" applyFont="1" applyFill="1" applyBorder="1" applyAlignment="1">
      <alignment vertical="center"/>
    </xf>
    <xf numFmtId="43" fontId="2" fillId="4" borderId="5" xfId="1" applyFont="1" applyFill="1" applyBorder="1" applyAlignment="1">
      <alignment horizontal="left" vertical="top"/>
    </xf>
    <xf numFmtId="0" fontId="3" fillId="3" borderId="4" xfId="0" applyFont="1" applyFill="1" applyBorder="1" applyAlignment="1">
      <alignment vertical="center"/>
    </xf>
    <xf numFmtId="43" fontId="3" fillId="3" borderId="5" xfId="1" applyFont="1" applyFill="1" applyBorder="1" applyAlignment="1">
      <alignment horizontal="left" vertical="center"/>
    </xf>
    <xf numFmtId="0" fontId="3" fillId="5" borderId="4" xfId="0" applyFont="1" applyFill="1" applyBorder="1" applyAlignment="1">
      <alignment vertical="center"/>
    </xf>
    <xf numFmtId="43" fontId="3" fillId="5" borderId="5" xfId="1" applyFont="1" applyFill="1" applyBorder="1" applyAlignment="1">
      <alignment horizontal="left" vertical="center"/>
    </xf>
    <xf numFmtId="0" fontId="3" fillId="6" borderId="4" xfId="0" applyFont="1" applyFill="1" applyBorder="1" applyAlignment="1">
      <alignment vertical="center"/>
    </xf>
    <xf numFmtId="43" fontId="3" fillId="6" borderId="5" xfId="1" applyFont="1" applyFill="1" applyBorder="1" applyAlignment="1">
      <alignment horizontal="left" vertical="top"/>
    </xf>
    <xf numFmtId="0" fontId="2" fillId="8" borderId="4" xfId="0" applyFont="1" applyFill="1" applyBorder="1" applyAlignment="1">
      <alignment vertical="top"/>
    </xf>
    <xf numFmtId="43" fontId="2" fillId="8" borderId="5" xfId="1" applyFont="1" applyFill="1" applyBorder="1" applyAlignment="1">
      <alignment horizontal="right" vertical="top"/>
    </xf>
    <xf numFmtId="0" fontId="2" fillId="10" borderId="4" xfId="0" applyFont="1" applyFill="1" applyBorder="1" applyAlignment="1">
      <alignment vertical="top"/>
    </xf>
    <xf numFmtId="43" fontId="2" fillId="10" borderId="5" xfId="1" applyFont="1" applyFill="1" applyBorder="1" applyAlignment="1">
      <alignment horizontal="right" vertical="top"/>
    </xf>
    <xf numFmtId="0" fontId="2" fillId="2" borderId="6" xfId="0" applyFont="1" applyFill="1" applyBorder="1" applyAlignment="1">
      <alignment vertical="top"/>
    </xf>
    <xf numFmtId="43" fontId="2" fillId="2" borderId="7" xfId="1" applyFont="1" applyFill="1" applyBorder="1" applyAlignment="1">
      <alignment horizontal="right" vertical="top"/>
    </xf>
    <xf numFmtId="43" fontId="5" fillId="7" borderId="0" xfId="1" applyFont="1" applyFill="1" applyBorder="1" applyAlignment="1">
      <alignment vertical="top"/>
    </xf>
    <xf numFmtId="43" fontId="3" fillId="2" borderId="0" xfId="0" applyNumberFormat="1" applyFont="1" applyFill="1" applyBorder="1" applyAlignment="1">
      <alignment horizontal="left" vertical="center" wrapText="1" indent="3"/>
    </xf>
    <xf numFmtId="43" fontId="10" fillId="2" borderId="0" xfId="0" applyNumberFormat="1" applyFont="1" applyFill="1" applyBorder="1" applyAlignment="1">
      <alignment horizontal="left" vertical="top" wrapText="1"/>
    </xf>
    <xf numFmtId="43" fontId="2" fillId="2" borderId="0" xfId="0" applyNumberFormat="1" applyFont="1" applyFill="1" applyBorder="1" applyAlignment="1">
      <alignment horizontal="left" vertical="top" wrapText="1" indent="1"/>
    </xf>
    <xf numFmtId="43" fontId="0" fillId="2" borderId="0" xfId="0" applyNumberFormat="1" applyFill="1" applyBorder="1" applyAlignment="1">
      <alignment horizontal="left" vertical="top"/>
    </xf>
    <xf numFmtId="0" fontId="11" fillId="2" borderId="0" xfId="3" applyNumberFormat="1" applyFont="1" applyFill="1" applyAlignment="1" applyProtection="1">
      <alignment horizontal="left"/>
      <protection locked="0"/>
    </xf>
    <xf numFmtId="0" fontId="11" fillId="2" borderId="0" xfId="3" applyFill="1"/>
    <xf numFmtId="0" fontId="11" fillId="2" borderId="0" xfId="3" applyNumberFormat="1" applyFont="1" applyFill="1" applyAlignment="1" applyProtection="1">
      <alignment horizontal="right"/>
      <protection locked="0"/>
    </xf>
    <xf numFmtId="0" fontId="11" fillId="2" borderId="0" xfId="3" applyNumberFormat="1" applyFont="1" applyFill="1" applyAlignment="1" applyProtection="1">
      <alignment horizontal="center"/>
      <protection locked="0"/>
    </xf>
    <xf numFmtId="0" fontId="11" fillId="2" borderId="3" xfId="3" applyNumberFormat="1" applyFont="1" applyFill="1" applyBorder="1" applyAlignment="1" applyProtection="1">
      <alignment horizontal="left"/>
      <protection locked="0"/>
    </xf>
    <xf numFmtId="0" fontId="11" fillId="2" borderId="3" xfId="3" applyNumberFormat="1" applyFont="1" applyFill="1" applyBorder="1" applyAlignment="1" applyProtection="1">
      <alignment horizontal="right"/>
      <protection locked="0"/>
    </xf>
    <xf numFmtId="4" fontId="11" fillId="2" borderId="0" xfId="3" applyNumberFormat="1" applyFont="1" applyFill="1" applyAlignment="1" applyProtection="1">
      <alignment horizontal="right"/>
      <protection locked="0"/>
    </xf>
    <xf numFmtId="43" fontId="11" fillId="2" borderId="0" xfId="1" applyFont="1" applyFill="1"/>
    <xf numFmtId="43" fontId="11" fillId="2" borderId="3" xfId="1" applyFont="1" applyFill="1" applyBorder="1" applyAlignment="1" applyProtection="1">
      <alignment horizontal="right"/>
      <protection locked="0"/>
    </xf>
    <xf numFmtId="43" fontId="11" fillId="2" borderId="0" xfId="1" applyFont="1" applyFill="1" applyAlignment="1" applyProtection="1">
      <alignment horizontal="right"/>
      <protection locked="0"/>
    </xf>
    <xf numFmtId="43" fontId="3" fillId="4" borderId="5" xfId="1" applyFont="1" applyFill="1" applyBorder="1" applyAlignment="1">
      <alignment horizontal="left" vertical="center"/>
    </xf>
    <xf numFmtId="0" fontId="3" fillId="2" borderId="8" xfId="0" applyFont="1" applyFill="1" applyBorder="1" applyAlignment="1">
      <alignment vertical="center"/>
    </xf>
    <xf numFmtId="43" fontId="3" fillId="2" borderId="9" xfId="1" applyFont="1" applyFill="1" applyBorder="1" applyAlignment="1">
      <alignment horizontal="left" vertical="center"/>
    </xf>
    <xf numFmtId="0" fontId="2" fillId="2" borderId="8" xfId="0" applyFont="1" applyFill="1" applyBorder="1" applyAlignment="1">
      <alignment vertical="top" wrapText="1"/>
    </xf>
    <xf numFmtId="43" fontId="2" fillId="2" borderId="9" xfId="1" applyFont="1" applyFill="1" applyBorder="1" applyAlignment="1">
      <alignment horizontal="left" vertical="top"/>
    </xf>
    <xf numFmtId="43" fontId="12" fillId="2" borderId="0" xfId="1" applyFont="1" applyFill="1" applyBorder="1" applyAlignment="1">
      <alignment horizontal="left" vertical="top"/>
    </xf>
    <xf numFmtId="4" fontId="2" fillId="2" borderId="0" xfId="0" applyNumberFormat="1" applyFont="1" applyFill="1" applyBorder="1" applyAlignment="1">
      <alignment horizontal="left" vertical="top"/>
    </xf>
    <xf numFmtId="0" fontId="2" fillId="9" borderId="0" xfId="0" applyFont="1" applyFill="1" applyBorder="1" applyAlignment="1">
      <alignment horizontal="left" vertical="top"/>
    </xf>
    <xf numFmtId="17" fontId="11" fillId="2" borderId="0" xfId="3" applyNumberFormat="1" applyFont="1" applyFill="1" applyAlignment="1" applyProtection="1">
      <alignment horizontal="left"/>
      <protection locked="0"/>
    </xf>
  </cellXfs>
  <cellStyles count="4">
    <cellStyle name="Millares" xfId="1" builtinId="3"/>
    <cellStyle name="Normal" xfId="0" builtinId="0"/>
    <cellStyle name="Normal 2" xfId="2"/>
    <cellStyle name="Normal 3" xfId="3"/>
  </cellStyles>
  <dxfs count="1">
    <dxf>
      <fill>
        <patternFill patternType="solid">
          <fgColor rgb="FFFFC0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2"/>
  <sheetViews>
    <sheetView topLeftCell="A4" workbookViewId="0">
      <selection activeCell="D158" sqref="D158:E160"/>
    </sheetView>
  </sheetViews>
  <sheetFormatPr baseColWidth="10" defaultColWidth="9.33203125" defaultRowHeight="15.75" x14ac:dyDescent="0.2"/>
  <cols>
    <col min="1" max="1" width="29.1640625" style="4" customWidth="1"/>
    <col min="2" max="2" width="11.1640625" style="4" bestFit="1" customWidth="1"/>
    <col min="3" max="3" width="75.33203125" style="4" customWidth="1"/>
    <col min="4" max="5" width="24.83203125" style="4" bestFit="1" customWidth="1"/>
    <col min="6" max="6" width="25" style="4" bestFit="1" customWidth="1"/>
    <col min="7" max="7" width="2" style="4" customWidth="1"/>
    <col min="8" max="16384" width="9.33203125" style="4"/>
  </cols>
  <sheetData>
    <row r="1" spans="1:7" ht="16.5" x14ac:dyDescent="0.2">
      <c r="A1" s="1" t="s">
        <v>0</v>
      </c>
      <c r="B1" s="1"/>
      <c r="C1" s="2" t="s">
        <v>1</v>
      </c>
      <c r="D1" s="3"/>
      <c r="E1" s="3"/>
      <c r="F1" s="3"/>
      <c r="G1" s="3"/>
    </row>
    <row r="2" spans="1:7" ht="35.25" customHeight="1" x14ac:dyDescent="0.2">
      <c r="A2" s="5" t="s">
        <v>2</v>
      </c>
      <c r="B2" s="5"/>
      <c r="C2" s="5"/>
      <c r="D2" s="5"/>
      <c r="E2" s="5"/>
      <c r="F2" s="5"/>
      <c r="G2" s="5"/>
    </row>
    <row r="3" spans="1:7" x14ac:dyDescent="0.2">
      <c r="A3" s="6" t="s">
        <v>3</v>
      </c>
      <c r="B3" s="6"/>
      <c r="C3" s="7" t="s">
        <v>4</v>
      </c>
      <c r="D3" s="8"/>
      <c r="E3" s="8"/>
      <c r="F3" s="8"/>
      <c r="G3" s="8"/>
    </row>
    <row r="4" spans="1:7" ht="69" x14ac:dyDescent="0.2">
      <c r="A4" s="29" t="s">
        <v>5</v>
      </c>
      <c r="B4" s="9"/>
      <c r="C4" s="9"/>
      <c r="D4" s="9"/>
      <c r="E4" s="9"/>
      <c r="F4" s="9"/>
      <c r="G4" s="9"/>
    </row>
    <row r="6" spans="1:7" x14ac:dyDescent="0.2">
      <c r="A6" s="10" t="s">
        <v>6</v>
      </c>
      <c r="B6" s="10" t="s">
        <v>7</v>
      </c>
      <c r="C6" s="10" t="s">
        <v>8</v>
      </c>
      <c r="D6" s="11" t="s">
        <v>9</v>
      </c>
      <c r="E6" s="11" t="s">
        <v>10</v>
      </c>
      <c r="F6" s="12" t="s">
        <v>11</v>
      </c>
    </row>
    <row r="7" spans="1:7" x14ac:dyDescent="0.25">
      <c r="A7" s="13"/>
      <c r="B7" s="13"/>
      <c r="C7" s="14" t="s">
        <v>12</v>
      </c>
      <c r="D7" s="13"/>
      <c r="E7" s="15">
        <v>297468.08</v>
      </c>
      <c r="F7" s="13"/>
    </row>
    <row r="8" spans="1:7" x14ac:dyDescent="0.25">
      <c r="A8" s="16">
        <v>43776</v>
      </c>
      <c r="B8" s="17">
        <v>9502</v>
      </c>
      <c r="C8" s="28" t="s">
        <v>13</v>
      </c>
      <c r="D8" s="18"/>
      <c r="E8" s="19">
        <v>47761.32</v>
      </c>
      <c r="F8" s="20">
        <v>345229.4</v>
      </c>
    </row>
    <row r="9" spans="1:7" x14ac:dyDescent="0.25">
      <c r="A9" s="16">
        <v>43776</v>
      </c>
      <c r="B9" s="17">
        <v>9503</v>
      </c>
      <c r="C9" s="28" t="s">
        <v>14</v>
      </c>
      <c r="D9" s="18"/>
      <c r="E9" s="19">
        <v>4606137.17</v>
      </c>
      <c r="F9" s="20">
        <v>4951366.57</v>
      </c>
    </row>
    <row r="10" spans="1:7" x14ac:dyDescent="0.25">
      <c r="A10" s="16">
        <v>43776</v>
      </c>
      <c r="B10" s="17">
        <v>9504</v>
      </c>
      <c r="C10" s="28" t="s">
        <v>15</v>
      </c>
      <c r="D10" s="19">
        <v>3000000</v>
      </c>
      <c r="E10" s="18"/>
      <c r="F10" s="20">
        <v>1951366.57</v>
      </c>
    </row>
    <row r="11" spans="1:7" x14ac:dyDescent="0.25">
      <c r="A11" s="16">
        <v>43776</v>
      </c>
      <c r="B11" s="17">
        <v>9505</v>
      </c>
      <c r="C11" s="28" t="s">
        <v>16</v>
      </c>
      <c r="D11" s="19">
        <v>60000</v>
      </c>
      <c r="E11" s="18"/>
      <c r="F11" s="20">
        <v>1891366.57</v>
      </c>
    </row>
    <row r="12" spans="1:7" x14ac:dyDescent="0.25">
      <c r="A12" s="16">
        <v>43776</v>
      </c>
      <c r="B12" s="17">
        <v>9506</v>
      </c>
      <c r="C12" s="28" t="s">
        <v>15</v>
      </c>
      <c r="D12" s="19">
        <v>14195.04</v>
      </c>
      <c r="E12" s="18"/>
      <c r="F12" s="20">
        <v>1877171.53</v>
      </c>
    </row>
    <row r="13" spans="1:7" x14ac:dyDescent="0.25">
      <c r="A13" s="16">
        <v>43776</v>
      </c>
      <c r="B13" s="17">
        <v>9507</v>
      </c>
      <c r="C13" s="28" t="s">
        <v>16</v>
      </c>
      <c r="D13" s="21">
        <v>283.89999999999998</v>
      </c>
      <c r="E13" s="18"/>
      <c r="F13" s="20">
        <v>1876887.63</v>
      </c>
    </row>
    <row r="14" spans="1:7" x14ac:dyDescent="0.25">
      <c r="A14" s="16">
        <v>43777</v>
      </c>
      <c r="B14" s="17">
        <v>9508</v>
      </c>
      <c r="C14" s="28" t="s">
        <v>14</v>
      </c>
      <c r="D14" s="18"/>
      <c r="E14" s="19">
        <v>5836943.6799999997</v>
      </c>
      <c r="F14" s="20">
        <v>7713831.3099999996</v>
      </c>
    </row>
    <row r="15" spans="1:7" x14ac:dyDescent="0.25">
      <c r="A15" s="16">
        <v>43777</v>
      </c>
      <c r="B15" s="17">
        <v>9509</v>
      </c>
      <c r="C15" s="28" t="s">
        <v>17</v>
      </c>
      <c r="D15" s="18"/>
      <c r="E15" s="19">
        <v>5000000</v>
      </c>
      <c r="F15" s="20">
        <v>12713831.310000001</v>
      </c>
    </row>
    <row r="16" spans="1:7" x14ac:dyDescent="0.25">
      <c r="A16" s="16">
        <v>43777</v>
      </c>
      <c r="B16" s="17">
        <v>9510</v>
      </c>
      <c r="C16" s="28" t="s">
        <v>18</v>
      </c>
      <c r="D16" s="19">
        <v>1699541.67</v>
      </c>
      <c r="E16" s="18"/>
      <c r="F16" s="20">
        <v>11014289.640000001</v>
      </c>
    </row>
    <row r="17" spans="1:6" x14ac:dyDescent="0.25">
      <c r="A17" s="16">
        <v>43777</v>
      </c>
      <c r="B17" s="17">
        <v>9511</v>
      </c>
      <c r="C17" s="28" t="s">
        <v>19</v>
      </c>
      <c r="D17" s="19">
        <v>33990.83</v>
      </c>
      <c r="E17" s="18"/>
      <c r="F17" s="20">
        <v>10980298.810000001</v>
      </c>
    </row>
    <row r="18" spans="1:6" x14ac:dyDescent="0.25">
      <c r="A18" s="16">
        <v>43777</v>
      </c>
      <c r="B18" s="17">
        <v>9512</v>
      </c>
      <c r="C18" s="28" t="s">
        <v>20</v>
      </c>
      <c r="D18" s="19">
        <v>1699.54</v>
      </c>
      <c r="E18" s="18"/>
      <c r="F18" s="20">
        <v>10978599.27</v>
      </c>
    </row>
    <row r="19" spans="1:6" x14ac:dyDescent="0.25">
      <c r="A19" s="16">
        <v>43777</v>
      </c>
      <c r="B19" s="17">
        <v>9513</v>
      </c>
      <c r="C19" s="28" t="s">
        <v>19</v>
      </c>
      <c r="D19" s="21">
        <v>33.99</v>
      </c>
      <c r="E19" s="18"/>
      <c r="F19" s="20">
        <v>10978565.279999999</v>
      </c>
    </row>
    <row r="20" spans="1:6" x14ac:dyDescent="0.25">
      <c r="A20" s="16">
        <v>43778</v>
      </c>
      <c r="B20" s="17">
        <v>9514</v>
      </c>
      <c r="C20" s="28" t="s">
        <v>13</v>
      </c>
      <c r="D20" s="18"/>
      <c r="E20" s="19">
        <v>4682.4799999999996</v>
      </c>
      <c r="F20" s="20">
        <v>10983247.76</v>
      </c>
    </row>
    <row r="21" spans="1:6" x14ac:dyDescent="0.25">
      <c r="A21" s="16">
        <v>43778</v>
      </c>
      <c r="B21" s="17">
        <v>9515</v>
      </c>
      <c r="C21" s="28" t="s">
        <v>14</v>
      </c>
      <c r="D21" s="18"/>
      <c r="E21" s="19">
        <v>2256689.7000000002</v>
      </c>
      <c r="F21" s="20">
        <v>13239937.460000001</v>
      </c>
    </row>
    <row r="22" spans="1:6" x14ac:dyDescent="0.25">
      <c r="A22" s="16">
        <v>43779</v>
      </c>
      <c r="B22" s="17">
        <v>9516</v>
      </c>
      <c r="C22" s="28" t="s">
        <v>14</v>
      </c>
      <c r="D22" s="18"/>
      <c r="E22" s="19">
        <v>2860485.57</v>
      </c>
      <c r="F22" s="20">
        <v>16100423.029999999</v>
      </c>
    </row>
    <row r="23" spans="1:6" x14ac:dyDescent="0.25">
      <c r="A23" s="16">
        <v>43780</v>
      </c>
      <c r="B23" s="17">
        <v>9517</v>
      </c>
      <c r="C23" s="28" t="s">
        <v>15</v>
      </c>
      <c r="D23" s="19">
        <v>19600.259999999998</v>
      </c>
      <c r="E23" s="18"/>
      <c r="F23" s="20">
        <v>16080822.77</v>
      </c>
    </row>
    <row r="24" spans="1:6" x14ac:dyDescent="0.25">
      <c r="A24" s="16">
        <v>43780</v>
      </c>
      <c r="B24" s="17">
        <v>9518</v>
      </c>
      <c r="C24" s="28" t="s">
        <v>16</v>
      </c>
      <c r="D24" s="21">
        <v>392.01</v>
      </c>
      <c r="E24" s="18"/>
      <c r="F24" s="20">
        <v>16080430.76</v>
      </c>
    </row>
    <row r="25" spans="1:6" x14ac:dyDescent="0.25">
      <c r="A25" s="16">
        <v>43780</v>
      </c>
      <c r="B25" s="17">
        <v>9519</v>
      </c>
      <c r="C25" s="28" t="s">
        <v>15</v>
      </c>
      <c r="D25" s="19">
        <v>22095.91</v>
      </c>
      <c r="E25" s="18"/>
      <c r="F25" s="20">
        <v>16058334.85</v>
      </c>
    </row>
    <row r="26" spans="1:6" x14ac:dyDescent="0.25">
      <c r="A26" s="16">
        <v>43780</v>
      </c>
      <c r="B26" s="17">
        <v>9520</v>
      </c>
      <c r="C26" s="28" t="s">
        <v>16</v>
      </c>
      <c r="D26" s="21">
        <v>441.92</v>
      </c>
      <c r="E26" s="18"/>
      <c r="F26" s="20">
        <v>16057892.93</v>
      </c>
    </row>
    <row r="27" spans="1:6" x14ac:dyDescent="0.25">
      <c r="A27" s="16">
        <v>43780</v>
      </c>
      <c r="B27" s="17">
        <v>9521</v>
      </c>
      <c r="C27" s="28" t="s">
        <v>15</v>
      </c>
      <c r="D27" s="19">
        <v>27394.89</v>
      </c>
      <c r="E27" s="18"/>
      <c r="F27" s="20">
        <v>16030498.039999999</v>
      </c>
    </row>
    <row r="28" spans="1:6" x14ac:dyDescent="0.25">
      <c r="A28" s="16">
        <v>43780</v>
      </c>
      <c r="B28" s="17">
        <v>9522</v>
      </c>
      <c r="C28" s="28" t="s">
        <v>16</v>
      </c>
      <c r="D28" s="21">
        <v>547.9</v>
      </c>
      <c r="E28" s="18"/>
      <c r="F28" s="20">
        <v>16029950.140000001</v>
      </c>
    </row>
    <row r="29" spans="1:6" x14ac:dyDescent="0.25">
      <c r="A29" s="16">
        <v>43780</v>
      </c>
      <c r="B29" s="17">
        <v>9523</v>
      </c>
      <c r="C29" s="28" t="s">
        <v>21</v>
      </c>
      <c r="D29" s="19">
        <v>36627.31</v>
      </c>
      <c r="E29" s="18"/>
      <c r="F29" s="20">
        <v>15993322.83</v>
      </c>
    </row>
    <row r="30" spans="1:6" x14ac:dyDescent="0.25">
      <c r="A30" s="16">
        <v>43780</v>
      </c>
      <c r="B30" s="17">
        <v>9524</v>
      </c>
      <c r="C30" s="28" t="s">
        <v>19</v>
      </c>
      <c r="D30" s="21">
        <v>732.55</v>
      </c>
      <c r="E30" s="18"/>
      <c r="F30" s="20">
        <v>15992590.279999999</v>
      </c>
    </row>
    <row r="31" spans="1:6" x14ac:dyDescent="0.25">
      <c r="A31" s="16">
        <v>43780</v>
      </c>
      <c r="B31" s="17">
        <v>9525</v>
      </c>
      <c r="C31" s="28" t="s">
        <v>20</v>
      </c>
      <c r="D31" s="21">
        <v>73.25</v>
      </c>
      <c r="E31" s="18"/>
      <c r="F31" s="20">
        <v>15992517.029999999</v>
      </c>
    </row>
    <row r="32" spans="1:6" x14ac:dyDescent="0.25">
      <c r="A32" s="16">
        <v>43780</v>
      </c>
      <c r="B32" s="17">
        <v>9526</v>
      </c>
      <c r="C32" s="28" t="s">
        <v>19</v>
      </c>
      <c r="D32" s="21">
        <v>1.47</v>
      </c>
      <c r="E32" s="18"/>
      <c r="F32" s="20">
        <v>15992515.560000001</v>
      </c>
    </row>
    <row r="33" spans="1:6" x14ac:dyDescent="0.25">
      <c r="A33" s="16">
        <v>43780</v>
      </c>
      <c r="B33" s="17">
        <v>9527</v>
      </c>
      <c r="C33" s="28" t="s">
        <v>22</v>
      </c>
      <c r="D33" s="19">
        <v>40897.370000000003</v>
      </c>
      <c r="E33" s="18"/>
      <c r="F33" s="20">
        <v>15951618.189999999</v>
      </c>
    </row>
    <row r="34" spans="1:6" x14ac:dyDescent="0.25">
      <c r="A34" s="16">
        <v>43780</v>
      </c>
      <c r="B34" s="17">
        <v>9528</v>
      </c>
      <c r="C34" s="28" t="s">
        <v>19</v>
      </c>
      <c r="D34" s="21">
        <v>817.95</v>
      </c>
      <c r="E34" s="18"/>
      <c r="F34" s="20">
        <v>15950800.24</v>
      </c>
    </row>
    <row r="35" spans="1:6" x14ac:dyDescent="0.25">
      <c r="A35" s="16">
        <v>43780</v>
      </c>
      <c r="B35" s="17">
        <v>9529</v>
      </c>
      <c r="C35" s="28" t="s">
        <v>20</v>
      </c>
      <c r="D35" s="21">
        <v>81.790000000000006</v>
      </c>
      <c r="E35" s="18"/>
      <c r="F35" s="20">
        <v>15950718.449999999</v>
      </c>
    </row>
    <row r="36" spans="1:6" x14ac:dyDescent="0.25">
      <c r="A36" s="16">
        <v>43780</v>
      </c>
      <c r="B36" s="17">
        <v>9530</v>
      </c>
      <c r="C36" s="28" t="s">
        <v>19</v>
      </c>
      <c r="D36" s="21">
        <v>1.64</v>
      </c>
      <c r="E36" s="18"/>
      <c r="F36" s="20">
        <v>15950716.810000001</v>
      </c>
    </row>
    <row r="37" spans="1:6" x14ac:dyDescent="0.25">
      <c r="A37" s="16">
        <v>43780</v>
      </c>
      <c r="B37" s="17">
        <v>9531</v>
      </c>
      <c r="C37" s="28" t="s">
        <v>23</v>
      </c>
      <c r="D37" s="19">
        <v>5288.24</v>
      </c>
      <c r="E37" s="18"/>
      <c r="F37" s="20">
        <v>15945428.57</v>
      </c>
    </row>
    <row r="38" spans="1:6" x14ac:dyDescent="0.25">
      <c r="A38" s="16">
        <v>43780</v>
      </c>
      <c r="B38" s="17">
        <v>9532</v>
      </c>
      <c r="C38" s="28" t="s">
        <v>19</v>
      </c>
      <c r="D38" s="21">
        <v>105.76</v>
      </c>
      <c r="E38" s="18"/>
      <c r="F38" s="20">
        <v>15945322.810000001</v>
      </c>
    </row>
    <row r="39" spans="1:6" x14ac:dyDescent="0.25">
      <c r="A39" s="16">
        <v>43780</v>
      </c>
      <c r="B39" s="17">
        <v>9533</v>
      </c>
      <c r="C39" s="28" t="s">
        <v>20</v>
      </c>
      <c r="D39" s="21">
        <v>10.58</v>
      </c>
      <c r="E39" s="18"/>
      <c r="F39" s="20">
        <v>15945312.23</v>
      </c>
    </row>
    <row r="40" spans="1:6" x14ac:dyDescent="0.25">
      <c r="A40" s="16">
        <v>43780</v>
      </c>
      <c r="B40" s="17">
        <v>9534</v>
      </c>
      <c r="C40" s="28" t="s">
        <v>19</v>
      </c>
      <c r="D40" s="21">
        <v>0.21</v>
      </c>
      <c r="E40" s="18"/>
      <c r="F40" s="20">
        <v>15945312.02</v>
      </c>
    </row>
    <row r="41" spans="1:6" x14ac:dyDescent="0.25">
      <c r="A41" s="16">
        <v>43780</v>
      </c>
      <c r="B41" s="17">
        <v>9535</v>
      </c>
      <c r="C41" s="28" t="s">
        <v>24</v>
      </c>
      <c r="D41" s="19">
        <v>6507072</v>
      </c>
      <c r="E41" s="18"/>
      <c r="F41" s="20">
        <v>9438240.0199999996</v>
      </c>
    </row>
    <row r="42" spans="1:6" x14ac:dyDescent="0.25">
      <c r="A42" s="16">
        <v>43780</v>
      </c>
      <c r="B42" s="17">
        <v>9536</v>
      </c>
      <c r="C42" s="28" t="s">
        <v>19</v>
      </c>
      <c r="D42" s="19">
        <v>130141.44</v>
      </c>
      <c r="E42" s="18"/>
      <c r="F42" s="20">
        <v>9308098.5800000001</v>
      </c>
    </row>
    <row r="43" spans="1:6" x14ac:dyDescent="0.25">
      <c r="A43" s="16">
        <v>43780</v>
      </c>
      <c r="B43" s="17">
        <v>9537</v>
      </c>
      <c r="C43" s="28" t="s">
        <v>20</v>
      </c>
      <c r="D43" s="19">
        <v>13014.14</v>
      </c>
      <c r="E43" s="18"/>
      <c r="F43" s="20">
        <v>9295084.4399999995</v>
      </c>
    </row>
    <row r="44" spans="1:6" x14ac:dyDescent="0.25">
      <c r="A44" s="16">
        <v>43780</v>
      </c>
      <c r="B44" s="17">
        <v>9538</v>
      </c>
      <c r="C44" s="28" t="s">
        <v>19</v>
      </c>
      <c r="D44" s="21">
        <v>260.27999999999997</v>
      </c>
      <c r="E44" s="18"/>
      <c r="F44" s="20">
        <v>9294824.1600000001</v>
      </c>
    </row>
    <row r="45" spans="1:6" x14ac:dyDescent="0.25">
      <c r="A45" s="16">
        <v>43780</v>
      </c>
      <c r="B45" s="17">
        <v>9539</v>
      </c>
      <c r="C45" s="28" t="s">
        <v>25</v>
      </c>
      <c r="D45" s="19">
        <v>1052936.56</v>
      </c>
      <c r="E45" s="18"/>
      <c r="F45" s="20">
        <v>8241887.5999999996</v>
      </c>
    </row>
    <row r="46" spans="1:6" x14ac:dyDescent="0.25">
      <c r="A46" s="16">
        <v>43780</v>
      </c>
      <c r="B46" s="17">
        <v>9540</v>
      </c>
      <c r="C46" s="28" t="s">
        <v>19</v>
      </c>
      <c r="D46" s="19">
        <v>21058.73</v>
      </c>
      <c r="E46" s="18"/>
      <c r="F46" s="20">
        <v>8220828.8700000001</v>
      </c>
    </row>
    <row r="47" spans="1:6" x14ac:dyDescent="0.25">
      <c r="A47" s="16">
        <v>43780</v>
      </c>
      <c r="B47" s="17">
        <v>9541</v>
      </c>
      <c r="C47" s="28" t="s">
        <v>20</v>
      </c>
      <c r="D47" s="19">
        <v>2105.87</v>
      </c>
      <c r="E47" s="18"/>
      <c r="F47" s="20">
        <v>8218723</v>
      </c>
    </row>
    <row r="48" spans="1:6" x14ac:dyDescent="0.25">
      <c r="A48" s="16">
        <v>43780</v>
      </c>
      <c r="B48" s="17">
        <v>9542</v>
      </c>
      <c r="C48" s="28" t="s">
        <v>19</v>
      </c>
      <c r="D48" s="21">
        <v>42.12</v>
      </c>
      <c r="E48" s="18"/>
      <c r="F48" s="20">
        <v>8218680.8799999999</v>
      </c>
    </row>
    <row r="49" spans="1:6" x14ac:dyDescent="0.25">
      <c r="A49" s="16">
        <v>43780</v>
      </c>
      <c r="B49" s="17">
        <v>9543</v>
      </c>
      <c r="C49" s="28" t="s">
        <v>15</v>
      </c>
      <c r="D49" s="19">
        <v>5300000</v>
      </c>
      <c r="E49" s="18"/>
      <c r="F49" s="20">
        <v>2918680.88</v>
      </c>
    </row>
    <row r="50" spans="1:6" x14ac:dyDescent="0.25">
      <c r="A50" s="16">
        <v>43780</v>
      </c>
      <c r="B50" s="17">
        <v>9544</v>
      </c>
      <c r="C50" s="28" t="s">
        <v>16</v>
      </c>
      <c r="D50" s="19">
        <v>106000</v>
      </c>
      <c r="E50" s="18"/>
      <c r="F50" s="20">
        <v>2812680.88</v>
      </c>
    </row>
    <row r="51" spans="1:6" x14ac:dyDescent="0.25">
      <c r="A51" s="16">
        <v>43781</v>
      </c>
      <c r="B51" s="17">
        <v>9545</v>
      </c>
      <c r="C51" s="28" t="s">
        <v>13</v>
      </c>
      <c r="D51" s="18"/>
      <c r="E51" s="19">
        <v>16273.85</v>
      </c>
      <c r="F51" s="20">
        <v>2828954.73</v>
      </c>
    </row>
    <row r="52" spans="1:6" x14ac:dyDescent="0.25">
      <c r="A52" s="16">
        <v>43781</v>
      </c>
      <c r="B52" s="17">
        <v>9546</v>
      </c>
      <c r="C52" s="28" t="s">
        <v>14</v>
      </c>
      <c r="D52" s="18"/>
      <c r="E52" s="19">
        <v>3280818.63</v>
      </c>
      <c r="F52" s="20">
        <v>6109773.3600000003</v>
      </c>
    </row>
    <row r="53" spans="1:6" x14ac:dyDescent="0.25">
      <c r="A53" s="16">
        <v>43781</v>
      </c>
      <c r="B53" s="17">
        <v>9547</v>
      </c>
      <c r="C53" s="28" t="s">
        <v>26</v>
      </c>
      <c r="D53" s="19">
        <v>414088.57</v>
      </c>
      <c r="E53" s="18"/>
      <c r="F53" s="20">
        <v>5695684.79</v>
      </c>
    </row>
    <row r="54" spans="1:6" x14ac:dyDescent="0.25">
      <c r="A54" s="16">
        <v>43781</v>
      </c>
      <c r="B54" s="17">
        <v>9548</v>
      </c>
      <c r="C54" s="28" t="s">
        <v>19</v>
      </c>
      <c r="D54" s="19">
        <v>8281.77</v>
      </c>
      <c r="E54" s="18"/>
      <c r="F54" s="20">
        <v>5687403.0199999996</v>
      </c>
    </row>
    <row r="55" spans="1:6" x14ac:dyDescent="0.25">
      <c r="A55" s="16">
        <v>43781</v>
      </c>
      <c r="B55" s="17">
        <v>9549</v>
      </c>
      <c r="C55" s="28" t="s">
        <v>20</v>
      </c>
      <c r="D55" s="21">
        <v>828.18</v>
      </c>
      <c r="E55" s="18"/>
      <c r="F55" s="20">
        <v>5686574.8399999999</v>
      </c>
    </row>
    <row r="56" spans="1:6" x14ac:dyDescent="0.25">
      <c r="A56" s="16">
        <v>43781</v>
      </c>
      <c r="B56" s="17">
        <v>9550</v>
      </c>
      <c r="C56" s="28" t="s">
        <v>19</v>
      </c>
      <c r="D56" s="21">
        <v>16.559999999999999</v>
      </c>
      <c r="E56" s="18"/>
      <c r="F56" s="20">
        <v>5686558.2800000003</v>
      </c>
    </row>
    <row r="57" spans="1:6" x14ac:dyDescent="0.25">
      <c r="A57" s="16">
        <v>43781</v>
      </c>
      <c r="B57" s="17">
        <v>9551</v>
      </c>
      <c r="C57" s="28" t="s">
        <v>15</v>
      </c>
      <c r="D57" s="19">
        <v>562725</v>
      </c>
      <c r="E57" s="18"/>
      <c r="F57" s="20">
        <v>5123833.28</v>
      </c>
    </row>
    <row r="58" spans="1:6" x14ac:dyDescent="0.25">
      <c r="A58" s="22">
        <v>43781</v>
      </c>
      <c r="B58" s="23">
        <v>9552</v>
      </c>
      <c r="C58" s="24" t="s">
        <v>16</v>
      </c>
      <c r="D58" s="15">
        <v>11254.5</v>
      </c>
      <c r="E58" s="13"/>
      <c r="F58" s="25">
        <v>5112578.78</v>
      </c>
    </row>
    <row r="59" spans="1:6" x14ac:dyDescent="0.25">
      <c r="A59" s="16">
        <v>43782</v>
      </c>
      <c r="B59" s="17">
        <v>9553</v>
      </c>
      <c r="C59" s="7" t="s">
        <v>13</v>
      </c>
      <c r="D59" s="18"/>
      <c r="E59" s="19">
        <v>7679.28</v>
      </c>
      <c r="F59" s="20">
        <v>5120258.0599999996</v>
      </c>
    </row>
    <row r="60" spans="1:6" x14ac:dyDescent="0.25">
      <c r="A60" s="16">
        <v>43782</v>
      </c>
      <c r="B60" s="17">
        <v>9554</v>
      </c>
      <c r="C60" s="7" t="s">
        <v>14</v>
      </c>
      <c r="D60" s="18"/>
      <c r="E60" s="19">
        <v>4935598.78</v>
      </c>
      <c r="F60" s="20">
        <v>10055856.84</v>
      </c>
    </row>
    <row r="61" spans="1:6" x14ac:dyDescent="0.25">
      <c r="A61" s="16">
        <v>43782</v>
      </c>
      <c r="B61" s="17">
        <v>9555</v>
      </c>
      <c r="C61" s="7" t="s">
        <v>27</v>
      </c>
      <c r="D61" s="19">
        <v>1918800</v>
      </c>
      <c r="E61" s="18"/>
      <c r="F61" s="20">
        <v>8137056.8399999999</v>
      </c>
    </row>
    <row r="62" spans="1:6" x14ac:dyDescent="0.25">
      <c r="A62" s="16">
        <v>43782</v>
      </c>
      <c r="B62" s="17">
        <v>9556</v>
      </c>
      <c r="C62" s="7" t="s">
        <v>19</v>
      </c>
      <c r="D62" s="19">
        <v>38376</v>
      </c>
      <c r="E62" s="18"/>
      <c r="F62" s="20">
        <v>8098680.8399999999</v>
      </c>
    </row>
    <row r="63" spans="1:6" x14ac:dyDescent="0.25">
      <c r="A63" s="16">
        <v>43782</v>
      </c>
      <c r="B63" s="17">
        <v>9557</v>
      </c>
      <c r="C63" s="7" t="s">
        <v>20</v>
      </c>
      <c r="D63" s="19">
        <v>3837.6</v>
      </c>
      <c r="E63" s="18"/>
      <c r="F63" s="20">
        <v>8094843.2400000002</v>
      </c>
    </row>
    <row r="64" spans="1:6" x14ac:dyDescent="0.25">
      <c r="A64" s="16">
        <v>43782</v>
      </c>
      <c r="B64" s="17">
        <v>9558</v>
      </c>
      <c r="C64" s="7" t="s">
        <v>19</v>
      </c>
      <c r="D64" s="21">
        <v>76.75</v>
      </c>
      <c r="E64" s="18"/>
      <c r="F64" s="20">
        <v>8094766.4900000002</v>
      </c>
    </row>
    <row r="65" spans="1:6" x14ac:dyDescent="0.25">
      <c r="A65" s="16">
        <v>43782</v>
      </c>
      <c r="B65" s="17">
        <v>9559</v>
      </c>
      <c r="C65" s="7" t="s">
        <v>15</v>
      </c>
      <c r="D65" s="19">
        <v>3691752.63</v>
      </c>
      <c r="E65" s="18"/>
      <c r="F65" s="20">
        <v>4403013.8600000003</v>
      </c>
    </row>
    <row r="66" spans="1:6" x14ac:dyDescent="0.25">
      <c r="A66" s="16">
        <v>43782</v>
      </c>
      <c r="B66" s="17">
        <v>9560</v>
      </c>
      <c r="C66" s="7" t="s">
        <v>16</v>
      </c>
      <c r="D66" s="19">
        <v>73835.05</v>
      </c>
      <c r="E66" s="18"/>
      <c r="F66" s="20">
        <v>4329178.8099999996</v>
      </c>
    </row>
    <row r="67" spans="1:6" x14ac:dyDescent="0.25">
      <c r="A67" s="16">
        <v>43783</v>
      </c>
      <c r="B67" s="17">
        <v>9561</v>
      </c>
      <c r="C67" s="7" t="s">
        <v>14</v>
      </c>
      <c r="D67" s="18"/>
      <c r="E67" s="19">
        <v>3538742.26</v>
      </c>
      <c r="F67" s="20">
        <v>7867921.0700000003</v>
      </c>
    </row>
    <row r="68" spans="1:6" x14ac:dyDescent="0.25">
      <c r="A68" s="16">
        <v>43783</v>
      </c>
      <c r="B68" s="17">
        <v>9562</v>
      </c>
      <c r="C68" s="7" t="s">
        <v>28</v>
      </c>
      <c r="D68" s="19">
        <v>2817016.28</v>
      </c>
      <c r="E68" s="18"/>
      <c r="F68" s="20">
        <v>5050904.79</v>
      </c>
    </row>
    <row r="69" spans="1:6" x14ac:dyDescent="0.25">
      <c r="A69" s="16">
        <v>43783</v>
      </c>
      <c r="B69" s="17">
        <v>9563</v>
      </c>
      <c r="C69" s="7" t="s">
        <v>19</v>
      </c>
      <c r="D69" s="19">
        <v>56340.33</v>
      </c>
      <c r="E69" s="18"/>
      <c r="F69" s="20">
        <v>4994564.46</v>
      </c>
    </row>
    <row r="70" spans="1:6" x14ac:dyDescent="0.25">
      <c r="A70" s="16">
        <v>43783</v>
      </c>
      <c r="B70" s="17">
        <v>9564</v>
      </c>
      <c r="C70" s="7" t="s">
        <v>20</v>
      </c>
      <c r="D70" s="19">
        <v>5634.03</v>
      </c>
      <c r="E70" s="18"/>
      <c r="F70" s="20">
        <v>4988930.43</v>
      </c>
    </row>
    <row r="71" spans="1:6" x14ac:dyDescent="0.25">
      <c r="A71" s="16">
        <v>43783</v>
      </c>
      <c r="B71" s="17">
        <v>9565</v>
      </c>
      <c r="C71" s="7" t="s">
        <v>19</v>
      </c>
      <c r="D71" s="21">
        <v>112.68</v>
      </c>
      <c r="E71" s="18"/>
      <c r="F71" s="20">
        <v>4988817.75</v>
      </c>
    </row>
    <row r="72" spans="1:6" x14ac:dyDescent="0.25">
      <c r="A72" s="16">
        <v>43784</v>
      </c>
      <c r="B72" s="17">
        <v>9566</v>
      </c>
      <c r="C72" s="7" t="s">
        <v>15</v>
      </c>
      <c r="D72" s="19">
        <v>166186.57</v>
      </c>
      <c r="E72" s="18"/>
      <c r="F72" s="20">
        <v>4822631.18</v>
      </c>
    </row>
    <row r="73" spans="1:6" x14ac:dyDescent="0.25">
      <c r="A73" s="16">
        <v>43784</v>
      </c>
      <c r="B73" s="17">
        <v>9567</v>
      </c>
      <c r="C73" s="7" t="s">
        <v>16</v>
      </c>
      <c r="D73" s="19">
        <v>3323.73</v>
      </c>
      <c r="E73" s="18"/>
      <c r="F73" s="20">
        <v>4819307.45</v>
      </c>
    </row>
    <row r="74" spans="1:6" x14ac:dyDescent="0.25">
      <c r="A74" s="16">
        <v>43784</v>
      </c>
      <c r="B74" s="17">
        <v>9568</v>
      </c>
      <c r="C74" s="7" t="s">
        <v>15</v>
      </c>
      <c r="D74" s="19">
        <v>75000</v>
      </c>
      <c r="E74" s="18"/>
      <c r="F74" s="20">
        <v>4744307.45</v>
      </c>
    </row>
    <row r="75" spans="1:6" x14ac:dyDescent="0.25">
      <c r="A75" s="16">
        <v>43784</v>
      </c>
      <c r="B75" s="17">
        <v>9569</v>
      </c>
      <c r="C75" s="7" t="s">
        <v>16</v>
      </c>
      <c r="D75" s="19">
        <v>1500</v>
      </c>
      <c r="E75" s="18"/>
      <c r="F75" s="20">
        <v>4742807.45</v>
      </c>
    </row>
    <row r="76" spans="1:6" x14ac:dyDescent="0.25">
      <c r="A76" s="16">
        <v>43784</v>
      </c>
      <c r="B76" s="17">
        <v>9570</v>
      </c>
      <c r="C76" s="7" t="s">
        <v>14</v>
      </c>
      <c r="D76" s="18"/>
      <c r="E76" s="19">
        <v>1929325.34</v>
      </c>
      <c r="F76" s="20">
        <v>6672132.79</v>
      </c>
    </row>
    <row r="77" spans="1:6" x14ac:dyDescent="0.25">
      <c r="A77" s="16">
        <v>43784</v>
      </c>
      <c r="B77" s="17">
        <v>9571</v>
      </c>
      <c r="C77" s="7" t="s">
        <v>29</v>
      </c>
      <c r="D77" s="19">
        <v>430026.47</v>
      </c>
      <c r="E77" s="18"/>
      <c r="F77" s="20">
        <v>6242106.3200000003</v>
      </c>
    </row>
    <row r="78" spans="1:6" x14ac:dyDescent="0.25">
      <c r="A78" s="16">
        <v>43784</v>
      </c>
      <c r="B78" s="17">
        <v>9572</v>
      </c>
      <c r="C78" s="7" t="s">
        <v>19</v>
      </c>
      <c r="D78" s="19">
        <v>8600.5300000000007</v>
      </c>
      <c r="E78" s="18"/>
      <c r="F78" s="20">
        <v>6233505.79</v>
      </c>
    </row>
    <row r="79" spans="1:6" x14ac:dyDescent="0.25">
      <c r="A79" s="16">
        <v>43784</v>
      </c>
      <c r="B79" s="17">
        <v>9573</v>
      </c>
      <c r="C79" s="7" t="s">
        <v>20</v>
      </c>
      <c r="D79" s="21">
        <v>860.05</v>
      </c>
      <c r="E79" s="18"/>
      <c r="F79" s="20">
        <v>6232645.7400000002</v>
      </c>
    </row>
    <row r="80" spans="1:6" x14ac:dyDescent="0.25">
      <c r="A80" s="16">
        <v>43784</v>
      </c>
      <c r="B80" s="17">
        <v>9574</v>
      </c>
      <c r="C80" s="7" t="s">
        <v>19</v>
      </c>
      <c r="D80" s="21">
        <v>17.2</v>
      </c>
      <c r="E80" s="18"/>
      <c r="F80" s="20">
        <v>6232628.54</v>
      </c>
    </row>
    <row r="81" spans="1:6" x14ac:dyDescent="0.25">
      <c r="A81" s="16">
        <v>43784</v>
      </c>
      <c r="B81" s="17">
        <v>9575</v>
      </c>
      <c r="C81" s="7" t="s">
        <v>30</v>
      </c>
      <c r="D81" s="19">
        <v>395495.43</v>
      </c>
      <c r="E81" s="18"/>
      <c r="F81" s="20">
        <v>5837133.1100000003</v>
      </c>
    </row>
    <row r="82" spans="1:6" x14ac:dyDescent="0.25">
      <c r="A82" s="16">
        <v>43784</v>
      </c>
      <c r="B82" s="17">
        <v>9576</v>
      </c>
      <c r="C82" s="7" t="s">
        <v>19</v>
      </c>
      <c r="D82" s="19">
        <v>7909.91</v>
      </c>
      <c r="E82" s="18"/>
      <c r="F82" s="20">
        <v>5829223.2000000002</v>
      </c>
    </row>
    <row r="83" spans="1:6" x14ac:dyDescent="0.25">
      <c r="A83" s="16">
        <v>43784</v>
      </c>
      <c r="B83" s="17">
        <v>9577</v>
      </c>
      <c r="C83" s="7" t="s">
        <v>20</v>
      </c>
      <c r="D83" s="21">
        <v>790.99</v>
      </c>
      <c r="E83" s="18"/>
      <c r="F83" s="20">
        <v>5828432.21</v>
      </c>
    </row>
    <row r="84" spans="1:6" x14ac:dyDescent="0.25">
      <c r="A84" s="16">
        <v>43784</v>
      </c>
      <c r="B84" s="17">
        <v>9578</v>
      </c>
      <c r="C84" s="7" t="s">
        <v>19</v>
      </c>
      <c r="D84" s="21">
        <v>15.82</v>
      </c>
      <c r="E84" s="18"/>
      <c r="F84" s="20">
        <v>5828416.3899999997</v>
      </c>
    </row>
    <row r="85" spans="1:6" x14ac:dyDescent="0.25">
      <c r="A85" s="16">
        <v>43784</v>
      </c>
      <c r="B85" s="17">
        <v>9579</v>
      </c>
      <c r="C85" s="7" t="s">
        <v>31</v>
      </c>
      <c r="D85" s="19">
        <v>900000</v>
      </c>
      <c r="E85" s="18"/>
      <c r="F85" s="20">
        <v>4928416.3899999997</v>
      </c>
    </row>
    <row r="86" spans="1:6" x14ac:dyDescent="0.25">
      <c r="A86" s="16">
        <v>43784</v>
      </c>
      <c r="B86" s="17">
        <v>9580</v>
      </c>
      <c r="C86" s="7" t="s">
        <v>19</v>
      </c>
      <c r="D86" s="19">
        <v>18000</v>
      </c>
      <c r="E86" s="18"/>
      <c r="F86" s="20">
        <v>4910416.3899999997</v>
      </c>
    </row>
    <row r="87" spans="1:6" x14ac:dyDescent="0.25">
      <c r="A87" s="16">
        <v>43784</v>
      </c>
      <c r="B87" s="17">
        <v>9581</v>
      </c>
      <c r="C87" s="7" t="s">
        <v>20</v>
      </c>
      <c r="D87" s="19">
        <v>1800</v>
      </c>
      <c r="E87" s="18"/>
      <c r="F87" s="20">
        <v>4908616.3899999997</v>
      </c>
    </row>
    <row r="88" spans="1:6" x14ac:dyDescent="0.25">
      <c r="A88" s="16">
        <v>43784</v>
      </c>
      <c r="B88" s="17">
        <v>9582</v>
      </c>
      <c r="C88" s="7" t="s">
        <v>19</v>
      </c>
      <c r="D88" s="21">
        <v>36</v>
      </c>
      <c r="E88" s="18"/>
      <c r="F88" s="20">
        <v>4908580.3899999997</v>
      </c>
    </row>
    <row r="89" spans="1:6" x14ac:dyDescent="0.25">
      <c r="A89" s="16">
        <v>43784</v>
      </c>
      <c r="B89" s="17">
        <v>9583</v>
      </c>
      <c r="C89" s="7" t="s">
        <v>32</v>
      </c>
      <c r="D89" s="18"/>
      <c r="E89" s="19">
        <v>900000</v>
      </c>
      <c r="F89" s="20">
        <v>5808580.3899999997</v>
      </c>
    </row>
    <row r="90" spans="1:6" x14ac:dyDescent="0.25">
      <c r="A90" s="16">
        <v>43784</v>
      </c>
      <c r="B90" s="17">
        <v>9584</v>
      </c>
      <c r="C90" s="7" t="s">
        <v>33</v>
      </c>
      <c r="D90" s="18"/>
      <c r="E90" s="19">
        <v>18000</v>
      </c>
      <c r="F90" s="20">
        <v>5826580.3899999997</v>
      </c>
    </row>
    <row r="91" spans="1:6" x14ac:dyDescent="0.25">
      <c r="A91" s="16">
        <v>43785</v>
      </c>
      <c r="B91" s="17">
        <v>9585</v>
      </c>
      <c r="C91" s="7" t="s">
        <v>13</v>
      </c>
      <c r="D91" s="18"/>
      <c r="E91" s="19">
        <v>23412.41</v>
      </c>
      <c r="F91" s="20">
        <v>5849992.7999999998</v>
      </c>
    </row>
    <row r="92" spans="1:6" x14ac:dyDescent="0.25">
      <c r="A92" s="16">
        <v>43785</v>
      </c>
      <c r="B92" s="17">
        <v>9586</v>
      </c>
      <c r="C92" s="7" t="s">
        <v>14</v>
      </c>
      <c r="D92" s="18"/>
      <c r="E92" s="19">
        <v>6387798.7999999998</v>
      </c>
      <c r="F92" s="20">
        <v>12237791.6</v>
      </c>
    </row>
    <row r="93" spans="1:6" x14ac:dyDescent="0.25">
      <c r="A93" s="16">
        <v>43787</v>
      </c>
      <c r="B93" s="17">
        <v>9587</v>
      </c>
      <c r="C93" s="7" t="s">
        <v>34</v>
      </c>
      <c r="D93" s="19">
        <v>3600774.2</v>
      </c>
      <c r="E93" s="18"/>
      <c r="F93" s="20">
        <v>8637017.4000000004</v>
      </c>
    </row>
    <row r="94" spans="1:6" x14ac:dyDescent="0.25">
      <c r="A94" s="16">
        <v>43787</v>
      </c>
      <c r="B94" s="17">
        <v>9588</v>
      </c>
      <c r="C94" s="7" t="s">
        <v>19</v>
      </c>
      <c r="D94" s="19">
        <v>72015.48</v>
      </c>
      <c r="E94" s="18"/>
      <c r="F94" s="20">
        <v>8565001.9199999999</v>
      </c>
    </row>
    <row r="95" spans="1:6" x14ac:dyDescent="0.25">
      <c r="A95" s="16">
        <v>43787</v>
      </c>
      <c r="B95" s="17">
        <v>9589</v>
      </c>
      <c r="C95" s="7" t="s">
        <v>20</v>
      </c>
      <c r="D95" s="19">
        <v>7201.55</v>
      </c>
      <c r="E95" s="18"/>
      <c r="F95" s="20">
        <v>8557800.3699999992</v>
      </c>
    </row>
    <row r="96" spans="1:6" x14ac:dyDescent="0.25">
      <c r="A96" s="16">
        <v>43787</v>
      </c>
      <c r="B96" s="17">
        <v>9590</v>
      </c>
      <c r="C96" s="7" t="s">
        <v>19</v>
      </c>
      <c r="D96" s="21">
        <v>144.03</v>
      </c>
      <c r="E96" s="18"/>
      <c r="F96" s="20">
        <v>8557656.3399999999</v>
      </c>
    </row>
    <row r="97" spans="1:6" x14ac:dyDescent="0.25">
      <c r="A97" s="16">
        <v>43787</v>
      </c>
      <c r="B97" s="17">
        <v>9591</v>
      </c>
      <c r="C97" s="7" t="s">
        <v>15</v>
      </c>
      <c r="D97" s="19">
        <v>7938746.6900000004</v>
      </c>
      <c r="E97" s="18"/>
      <c r="F97" s="20">
        <v>618909.65</v>
      </c>
    </row>
    <row r="98" spans="1:6" x14ac:dyDescent="0.25">
      <c r="A98" s="16">
        <v>43787</v>
      </c>
      <c r="B98" s="17">
        <v>9592</v>
      </c>
      <c r="C98" s="7" t="s">
        <v>16</v>
      </c>
      <c r="D98" s="19">
        <v>158774.93</v>
      </c>
      <c r="E98" s="18"/>
      <c r="F98" s="20">
        <v>460134.72</v>
      </c>
    </row>
    <row r="99" spans="1:6" x14ac:dyDescent="0.25">
      <c r="A99" s="16">
        <v>43788</v>
      </c>
      <c r="B99" s="17">
        <v>9593</v>
      </c>
      <c r="C99" s="7" t="s">
        <v>13</v>
      </c>
      <c r="D99" s="18"/>
      <c r="E99" s="19">
        <v>11189.5</v>
      </c>
      <c r="F99" s="20">
        <v>471324.22</v>
      </c>
    </row>
    <row r="100" spans="1:6" x14ac:dyDescent="0.25">
      <c r="A100" s="16">
        <v>43788</v>
      </c>
      <c r="B100" s="17">
        <v>9594</v>
      </c>
      <c r="C100" s="7" t="s">
        <v>14</v>
      </c>
      <c r="D100" s="18"/>
      <c r="E100" s="19">
        <v>5896611.96</v>
      </c>
      <c r="F100" s="20">
        <v>6367936.1799999997</v>
      </c>
    </row>
    <row r="101" spans="1:6" x14ac:dyDescent="0.25">
      <c r="A101" s="16">
        <v>43788</v>
      </c>
      <c r="B101" s="17">
        <v>9595</v>
      </c>
      <c r="C101" s="7" t="s">
        <v>15</v>
      </c>
      <c r="D101" s="19">
        <v>5500000</v>
      </c>
      <c r="E101" s="18"/>
      <c r="F101" s="20">
        <v>867936.18</v>
      </c>
    </row>
    <row r="102" spans="1:6" x14ac:dyDescent="0.25">
      <c r="A102" s="16">
        <v>43788</v>
      </c>
      <c r="B102" s="17">
        <v>9596</v>
      </c>
      <c r="C102" s="7" t="s">
        <v>16</v>
      </c>
      <c r="D102" s="19">
        <v>110000</v>
      </c>
      <c r="E102" s="18"/>
      <c r="F102" s="20">
        <v>757936.18</v>
      </c>
    </row>
    <row r="103" spans="1:6" x14ac:dyDescent="0.25">
      <c r="A103" s="16">
        <v>43789</v>
      </c>
      <c r="B103" s="17">
        <v>9597</v>
      </c>
      <c r="C103" s="7" t="s">
        <v>14</v>
      </c>
      <c r="D103" s="18"/>
      <c r="E103" s="19">
        <v>7313253.8700000001</v>
      </c>
      <c r="F103" s="20">
        <v>8071190.0499999998</v>
      </c>
    </row>
    <row r="104" spans="1:6" x14ac:dyDescent="0.25">
      <c r="A104" s="16">
        <v>43790</v>
      </c>
      <c r="B104" s="17">
        <v>9598</v>
      </c>
      <c r="C104" s="7" t="s">
        <v>14</v>
      </c>
      <c r="D104" s="18"/>
      <c r="E104" s="19">
        <v>2261718.09</v>
      </c>
      <c r="F104" s="20">
        <v>10332908.140000001</v>
      </c>
    </row>
    <row r="105" spans="1:6" x14ac:dyDescent="0.25">
      <c r="A105" s="16">
        <v>43790</v>
      </c>
      <c r="B105" s="17">
        <v>9599</v>
      </c>
      <c r="C105" s="7" t="s">
        <v>35</v>
      </c>
      <c r="D105" s="19">
        <v>719400</v>
      </c>
      <c r="E105" s="18"/>
      <c r="F105" s="20">
        <v>9613508.1400000006</v>
      </c>
    </row>
    <row r="106" spans="1:6" x14ac:dyDescent="0.25">
      <c r="A106" s="16">
        <v>43790</v>
      </c>
      <c r="B106" s="17">
        <v>9600</v>
      </c>
      <c r="C106" s="7" t="s">
        <v>19</v>
      </c>
      <c r="D106" s="19">
        <v>14388</v>
      </c>
      <c r="E106" s="18"/>
      <c r="F106" s="20">
        <v>9599120.1400000006</v>
      </c>
    </row>
    <row r="107" spans="1:6" x14ac:dyDescent="0.25">
      <c r="A107" s="16">
        <v>43790</v>
      </c>
      <c r="B107" s="17">
        <v>9601</v>
      </c>
      <c r="C107" s="7" t="s">
        <v>20</v>
      </c>
      <c r="D107" s="19">
        <v>1438.8</v>
      </c>
      <c r="E107" s="18"/>
      <c r="F107" s="20">
        <v>9597681.3399999999</v>
      </c>
    </row>
    <row r="108" spans="1:6" x14ac:dyDescent="0.25">
      <c r="A108" s="16">
        <v>43790</v>
      </c>
      <c r="B108" s="17">
        <v>9602</v>
      </c>
      <c r="C108" s="7" t="s">
        <v>19</v>
      </c>
      <c r="D108" s="21">
        <v>28.78</v>
      </c>
      <c r="E108" s="18"/>
      <c r="F108" s="20">
        <v>9597652.5600000005</v>
      </c>
    </row>
    <row r="109" spans="1:6" x14ac:dyDescent="0.25">
      <c r="A109" s="16">
        <v>43790</v>
      </c>
      <c r="B109" s="17">
        <v>9603</v>
      </c>
      <c r="C109" s="7" t="s">
        <v>36</v>
      </c>
      <c r="D109" s="19">
        <v>6882766.2000000002</v>
      </c>
      <c r="E109" s="18"/>
      <c r="F109" s="20">
        <v>2714886.36</v>
      </c>
    </row>
    <row r="110" spans="1:6" x14ac:dyDescent="0.25">
      <c r="A110" s="16">
        <v>43790</v>
      </c>
      <c r="B110" s="17">
        <v>9604</v>
      </c>
      <c r="C110" s="7" t="s">
        <v>19</v>
      </c>
      <c r="D110" s="19">
        <v>137655.32</v>
      </c>
      <c r="E110" s="18"/>
      <c r="F110" s="20">
        <v>2577231.04</v>
      </c>
    </row>
    <row r="111" spans="1:6" x14ac:dyDescent="0.25">
      <c r="A111" s="16">
        <v>43790</v>
      </c>
      <c r="B111" s="17">
        <v>9605</v>
      </c>
      <c r="C111" s="7" t="s">
        <v>20</v>
      </c>
      <c r="D111" s="19">
        <v>13765.53</v>
      </c>
      <c r="E111" s="18"/>
      <c r="F111" s="20">
        <v>2563465.5099999998</v>
      </c>
    </row>
    <row r="112" spans="1:6" x14ac:dyDescent="0.25">
      <c r="A112" s="16">
        <v>43790</v>
      </c>
      <c r="B112" s="17">
        <v>9606</v>
      </c>
      <c r="C112" s="7" t="s">
        <v>19</v>
      </c>
      <c r="D112" s="21">
        <v>275.31</v>
      </c>
      <c r="E112" s="18"/>
      <c r="F112" s="20">
        <v>2563190.2000000002</v>
      </c>
    </row>
    <row r="113" spans="1:6" x14ac:dyDescent="0.25">
      <c r="A113" s="16">
        <v>43790</v>
      </c>
      <c r="B113" s="17">
        <v>9607</v>
      </c>
      <c r="C113" s="7" t="s">
        <v>32</v>
      </c>
      <c r="D113" s="18"/>
      <c r="E113" s="19">
        <v>719400</v>
      </c>
      <c r="F113" s="20">
        <v>3282590.2</v>
      </c>
    </row>
    <row r="114" spans="1:6" x14ac:dyDescent="0.25">
      <c r="A114" s="16">
        <v>43790</v>
      </c>
      <c r="B114" s="17">
        <v>9608</v>
      </c>
      <c r="C114" s="7" t="s">
        <v>33</v>
      </c>
      <c r="D114" s="18"/>
      <c r="E114" s="19">
        <v>14388</v>
      </c>
      <c r="F114" s="20">
        <v>3296978.2</v>
      </c>
    </row>
    <row r="115" spans="1:6" x14ac:dyDescent="0.25">
      <c r="A115" s="16">
        <v>43791</v>
      </c>
      <c r="B115" s="17">
        <v>9609</v>
      </c>
      <c r="C115" s="7" t="s">
        <v>14</v>
      </c>
      <c r="D115" s="18"/>
      <c r="E115" s="19">
        <v>2620841.92</v>
      </c>
      <c r="F115" s="20">
        <v>5917820.1200000001</v>
      </c>
    </row>
    <row r="116" spans="1:6" x14ac:dyDescent="0.25">
      <c r="A116" s="16">
        <v>43791</v>
      </c>
      <c r="B116" s="17">
        <v>9610</v>
      </c>
      <c r="C116" s="7" t="s">
        <v>34</v>
      </c>
      <c r="D116" s="19">
        <v>850460.74</v>
      </c>
      <c r="E116" s="18"/>
      <c r="F116" s="20">
        <v>5067359.38</v>
      </c>
    </row>
    <row r="117" spans="1:6" x14ac:dyDescent="0.25">
      <c r="A117" s="16">
        <v>43791</v>
      </c>
      <c r="B117" s="17">
        <v>9611</v>
      </c>
      <c r="C117" s="7" t="s">
        <v>19</v>
      </c>
      <c r="D117" s="19">
        <v>17009.21</v>
      </c>
      <c r="E117" s="18"/>
      <c r="F117" s="20">
        <v>5050350.17</v>
      </c>
    </row>
    <row r="118" spans="1:6" x14ac:dyDescent="0.25">
      <c r="A118" s="16">
        <v>43791</v>
      </c>
      <c r="B118" s="17">
        <v>9612</v>
      </c>
      <c r="C118" s="7" t="s">
        <v>20</v>
      </c>
      <c r="D118" s="19">
        <v>1700.92</v>
      </c>
      <c r="E118" s="18"/>
      <c r="F118" s="20">
        <v>5048649.25</v>
      </c>
    </row>
    <row r="119" spans="1:6" x14ac:dyDescent="0.25">
      <c r="A119" s="16">
        <v>43791</v>
      </c>
      <c r="B119" s="17">
        <v>9613</v>
      </c>
      <c r="C119" s="7" t="s">
        <v>19</v>
      </c>
      <c r="D119" s="21">
        <v>34.020000000000003</v>
      </c>
      <c r="E119" s="18"/>
      <c r="F119" s="20">
        <v>5048615.2300000004</v>
      </c>
    </row>
    <row r="120" spans="1:6" x14ac:dyDescent="0.25">
      <c r="A120" s="16">
        <v>43792</v>
      </c>
      <c r="B120" s="17">
        <v>9614</v>
      </c>
      <c r="C120" s="7" t="s">
        <v>14</v>
      </c>
      <c r="D120" s="18"/>
      <c r="E120" s="19">
        <v>3674573.62</v>
      </c>
      <c r="F120" s="20">
        <v>8723188.8499999996</v>
      </c>
    </row>
    <row r="121" spans="1:6" x14ac:dyDescent="0.25">
      <c r="A121" s="16">
        <v>43793</v>
      </c>
      <c r="B121" s="17">
        <v>9615</v>
      </c>
      <c r="C121" s="7" t="s">
        <v>13</v>
      </c>
      <c r="D121" s="18"/>
      <c r="E121" s="19">
        <v>27539.7</v>
      </c>
      <c r="F121" s="20">
        <v>8750728.5500000007</v>
      </c>
    </row>
    <row r="122" spans="1:6" x14ac:dyDescent="0.25">
      <c r="A122" s="16">
        <v>43793</v>
      </c>
      <c r="B122" s="17">
        <v>9616</v>
      </c>
      <c r="C122" s="7" t="s">
        <v>14</v>
      </c>
      <c r="D122" s="18"/>
      <c r="E122" s="19">
        <v>3198950.07</v>
      </c>
      <c r="F122" s="20">
        <v>11949678.619999999</v>
      </c>
    </row>
    <row r="123" spans="1:6" x14ac:dyDescent="0.25">
      <c r="A123" s="16">
        <v>43794</v>
      </c>
      <c r="B123" s="17">
        <v>9617</v>
      </c>
      <c r="C123" s="7" t="s">
        <v>24</v>
      </c>
      <c r="D123" s="19">
        <v>4900000</v>
      </c>
      <c r="E123" s="18"/>
      <c r="F123" s="20">
        <v>7049678.6200000001</v>
      </c>
    </row>
    <row r="124" spans="1:6" x14ac:dyDescent="0.25">
      <c r="A124" s="16">
        <v>43794</v>
      </c>
      <c r="B124" s="17">
        <v>9618</v>
      </c>
      <c r="C124" s="7" t="s">
        <v>19</v>
      </c>
      <c r="D124" s="19">
        <v>98000</v>
      </c>
      <c r="E124" s="18"/>
      <c r="F124" s="20">
        <v>6951678.6200000001</v>
      </c>
    </row>
    <row r="125" spans="1:6" x14ac:dyDescent="0.25">
      <c r="A125" s="16">
        <v>43794</v>
      </c>
      <c r="B125" s="17">
        <v>9619</v>
      </c>
      <c r="C125" s="7" t="s">
        <v>20</v>
      </c>
      <c r="D125" s="19">
        <v>9800</v>
      </c>
      <c r="E125" s="18"/>
      <c r="F125" s="20">
        <v>6941878.6200000001</v>
      </c>
    </row>
    <row r="126" spans="1:6" x14ac:dyDescent="0.25">
      <c r="A126" s="16">
        <v>43794</v>
      </c>
      <c r="B126" s="17">
        <v>9620</v>
      </c>
      <c r="C126" s="7" t="s">
        <v>19</v>
      </c>
      <c r="D126" s="21">
        <v>196</v>
      </c>
      <c r="E126" s="18"/>
      <c r="F126" s="20">
        <v>6941682.6200000001</v>
      </c>
    </row>
    <row r="127" spans="1:6" x14ac:dyDescent="0.25">
      <c r="A127" s="16">
        <v>43795</v>
      </c>
      <c r="B127" s="17">
        <v>9621</v>
      </c>
      <c r="C127" s="7" t="s">
        <v>13</v>
      </c>
      <c r="D127" s="18"/>
      <c r="E127" s="19">
        <v>67989.649999999994</v>
      </c>
      <c r="F127" s="20">
        <v>7009672.2699999996</v>
      </c>
    </row>
    <row r="128" spans="1:6" x14ac:dyDescent="0.25">
      <c r="A128" s="16">
        <v>43795</v>
      </c>
      <c r="B128" s="17">
        <v>9622</v>
      </c>
      <c r="C128" s="7" t="s">
        <v>14</v>
      </c>
      <c r="D128" s="18"/>
      <c r="E128" s="19">
        <v>3052879.05</v>
      </c>
      <c r="F128" s="20">
        <v>10062551.32</v>
      </c>
    </row>
    <row r="129" spans="1:6" x14ac:dyDescent="0.25">
      <c r="A129" s="16">
        <v>43795</v>
      </c>
      <c r="B129" s="17">
        <v>9623</v>
      </c>
      <c r="C129" s="7" t="s">
        <v>37</v>
      </c>
      <c r="D129" s="19">
        <v>41804</v>
      </c>
      <c r="E129" s="18"/>
      <c r="F129" s="20">
        <v>10020747.32</v>
      </c>
    </row>
    <row r="130" spans="1:6" x14ac:dyDescent="0.25">
      <c r="A130" s="16">
        <v>43795</v>
      </c>
      <c r="B130" s="17">
        <v>9624</v>
      </c>
      <c r="C130" s="7" t="s">
        <v>16</v>
      </c>
      <c r="D130" s="21">
        <v>836.08</v>
      </c>
      <c r="E130" s="18"/>
      <c r="F130" s="20">
        <v>10019911.24</v>
      </c>
    </row>
    <row r="131" spans="1:6" x14ac:dyDescent="0.25">
      <c r="A131" s="16">
        <v>43795</v>
      </c>
      <c r="B131" s="17">
        <v>9625</v>
      </c>
      <c r="C131" s="7" t="s">
        <v>38</v>
      </c>
      <c r="D131" s="19">
        <v>701265.75</v>
      </c>
      <c r="E131" s="18"/>
      <c r="F131" s="20">
        <v>9318645.4900000002</v>
      </c>
    </row>
    <row r="132" spans="1:6" x14ac:dyDescent="0.25">
      <c r="A132" s="16">
        <v>43795</v>
      </c>
      <c r="B132" s="17">
        <v>9626</v>
      </c>
      <c r="C132" s="7" t="s">
        <v>19</v>
      </c>
      <c r="D132" s="19">
        <v>14025.32</v>
      </c>
      <c r="E132" s="18"/>
      <c r="F132" s="20">
        <v>9304620.1699999999</v>
      </c>
    </row>
    <row r="133" spans="1:6" x14ac:dyDescent="0.25">
      <c r="A133" s="16">
        <v>43795</v>
      </c>
      <c r="B133" s="17">
        <v>9627</v>
      </c>
      <c r="C133" s="7" t="s">
        <v>20</v>
      </c>
      <c r="D133" s="19">
        <v>1402.53</v>
      </c>
      <c r="E133" s="18"/>
      <c r="F133" s="20">
        <v>9303217.6400000006</v>
      </c>
    </row>
    <row r="134" spans="1:6" x14ac:dyDescent="0.25">
      <c r="A134" s="16">
        <v>43795</v>
      </c>
      <c r="B134" s="17">
        <v>9628</v>
      </c>
      <c r="C134" s="7" t="s">
        <v>19</v>
      </c>
      <c r="D134" s="21">
        <v>28.05</v>
      </c>
      <c r="E134" s="18"/>
      <c r="F134" s="20">
        <v>9303189.5899999999</v>
      </c>
    </row>
    <row r="135" spans="1:6" x14ac:dyDescent="0.25">
      <c r="A135" s="16">
        <v>43796</v>
      </c>
      <c r="B135" s="17">
        <v>9629</v>
      </c>
      <c r="C135" s="7" t="s">
        <v>15</v>
      </c>
      <c r="D135" s="19">
        <v>196049.23</v>
      </c>
      <c r="E135" s="18"/>
      <c r="F135" s="20">
        <v>9107140.3599999994</v>
      </c>
    </row>
    <row r="136" spans="1:6" x14ac:dyDescent="0.25">
      <c r="A136" s="16">
        <v>43796</v>
      </c>
      <c r="B136" s="17">
        <v>9630</v>
      </c>
      <c r="C136" s="7" t="s">
        <v>16</v>
      </c>
      <c r="D136" s="19">
        <v>3920.98</v>
      </c>
      <c r="E136" s="18"/>
      <c r="F136" s="20">
        <v>9103219.3800000008</v>
      </c>
    </row>
    <row r="137" spans="1:6" x14ac:dyDescent="0.25">
      <c r="A137" s="16">
        <v>43796</v>
      </c>
      <c r="B137" s="17">
        <v>9631</v>
      </c>
      <c r="C137" s="7" t="s">
        <v>15</v>
      </c>
      <c r="D137" s="19">
        <v>8500000</v>
      </c>
      <c r="E137" s="18"/>
      <c r="F137" s="20">
        <v>603219.38</v>
      </c>
    </row>
    <row r="138" spans="1:6" x14ac:dyDescent="0.25">
      <c r="A138" s="16">
        <v>43796</v>
      </c>
      <c r="B138" s="17">
        <v>9632</v>
      </c>
      <c r="C138" s="7" t="s">
        <v>16</v>
      </c>
      <c r="D138" s="19">
        <v>170000</v>
      </c>
      <c r="E138" s="18"/>
      <c r="F138" s="20">
        <v>433219.38</v>
      </c>
    </row>
    <row r="139" spans="1:6" x14ac:dyDescent="0.25">
      <c r="A139" s="16">
        <v>43797</v>
      </c>
      <c r="B139" s="17">
        <v>9633</v>
      </c>
      <c r="C139" s="7" t="s">
        <v>13</v>
      </c>
      <c r="D139" s="18"/>
      <c r="E139" s="19">
        <v>19229.560000000001</v>
      </c>
      <c r="F139" s="20">
        <v>452448.94</v>
      </c>
    </row>
    <row r="140" spans="1:6" x14ac:dyDescent="0.25">
      <c r="A140" s="16">
        <v>43797</v>
      </c>
      <c r="B140" s="17">
        <v>9634</v>
      </c>
      <c r="C140" s="7" t="s">
        <v>14</v>
      </c>
      <c r="D140" s="18"/>
      <c r="E140" s="19">
        <v>3639956.47</v>
      </c>
      <c r="F140" s="20">
        <v>4092405.41</v>
      </c>
    </row>
    <row r="141" spans="1:6" x14ac:dyDescent="0.25">
      <c r="A141" s="16">
        <v>43798</v>
      </c>
      <c r="B141" s="17">
        <v>9635</v>
      </c>
      <c r="C141" s="7" t="s">
        <v>13</v>
      </c>
      <c r="D141" s="18"/>
      <c r="E141" s="19">
        <v>19867.97</v>
      </c>
      <c r="F141" s="20">
        <v>4112273.38</v>
      </c>
    </row>
    <row r="142" spans="1:6" x14ac:dyDescent="0.25">
      <c r="A142" s="16">
        <v>43798</v>
      </c>
      <c r="B142" s="17">
        <v>9636</v>
      </c>
      <c r="C142" s="7" t="s">
        <v>14</v>
      </c>
      <c r="D142" s="18"/>
      <c r="E142" s="19">
        <v>2255957.21</v>
      </c>
      <c r="F142" s="20">
        <v>6368230.5899999999</v>
      </c>
    </row>
    <row r="143" spans="1:6" x14ac:dyDescent="0.25">
      <c r="A143" s="16">
        <v>43798</v>
      </c>
      <c r="B143" s="17">
        <v>9637</v>
      </c>
      <c r="C143" s="7" t="s">
        <v>15</v>
      </c>
      <c r="D143" s="19">
        <v>168165.06</v>
      </c>
      <c r="E143" s="18"/>
      <c r="F143" s="20">
        <v>6200065.5300000003</v>
      </c>
    </row>
    <row r="144" spans="1:6" x14ac:dyDescent="0.25">
      <c r="A144" s="16">
        <v>43798</v>
      </c>
      <c r="B144" s="17">
        <v>9638</v>
      </c>
      <c r="C144" s="7" t="s">
        <v>16</v>
      </c>
      <c r="D144" s="19">
        <v>3363.3</v>
      </c>
      <c r="E144" s="18"/>
      <c r="F144" s="20">
        <v>6196702.2300000004</v>
      </c>
    </row>
    <row r="145" spans="1:6" x14ac:dyDescent="0.25">
      <c r="A145" s="16">
        <v>43798</v>
      </c>
      <c r="B145" s="17">
        <v>9639</v>
      </c>
      <c r="C145" s="7" t="s">
        <v>15</v>
      </c>
      <c r="D145" s="19">
        <v>75000</v>
      </c>
      <c r="E145" s="18"/>
      <c r="F145" s="20">
        <v>6121702.2300000004</v>
      </c>
    </row>
    <row r="146" spans="1:6" x14ac:dyDescent="0.25">
      <c r="A146" s="16">
        <v>43798</v>
      </c>
      <c r="B146" s="17">
        <v>9640</v>
      </c>
      <c r="C146" s="7" t="s">
        <v>16</v>
      </c>
      <c r="D146" s="19">
        <v>1500</v>
      </c>
      <c r="E146" s="18"/>
      <c r="F146" s="20">
        <v>6120202.2300000004</v>
      </c>
    </row>
    <row r="147" spans="1:6" x14ac:dyDescent="0.25">
      <c r="A147" s="16">
        <v>43799</v>
      </c>
      <c r="B147" s="17">
        <v>9641</v>
      </c>
      <c r="C147" s="7" t="s">
        <v>13</v>
      </c>
      <c r="D147" s="18"/>
      <c r="E147" s="19">
        <v>224961.25</v>
      </c>
      <c r="F147" s="20">
        <v>6345163.4800000004</v>
      </c>
    </row>
    <row r="148" spans="1:6" x14ac:dyDescent="0.25">
      <c r="A148" s="16">
        <v>43799</v>
      </c>
      <c r="B148" s="17">
        <v>9642</v>
      </c>
      <c r="C148" s="7" t="s">
        <v>14</v>
      </c>
      <c r="D148" s="18"/>
      <c r="E148" s="19">
        <v>6500091.1500000004</v>
      </c>
      <c r="F148" s="20">
        <v>12845254.630000001</v>
      </c>
    </row>
    <row r="149" spans="1:6" x14ac:dyDescent="0.25">
      <c r="A149" s="16">
        <v>43799</v>
      </c>
      <c r="B149" s="17">
        <v>9643</v>
      </c>
      <c r="C149" s="7" t="s">
        <v>39</v>
      </c>
      <c r="D149" s="18"/>
      <c r="E149" s="21">
        <v>4.66</v>
      </c>
      <c r="F149" s="20">
        <v>12845259.289999999</v>
      </c>
    </row>
    <row r="150" spans="1:6" x14ac:dyDescent="0.25">
      <c r="A150" s="16">
        <v>43799</v>
      </c>
      <c r="B150" s="17">
        <v>9644</v>
      </c>
      <c r="C150" s="7" t="s">
        <v>40</v>
      </c>
      <c r="D150" s="18"/>
      <c r="E150" s="21">
        <v>0.05</v>
      </c>
      <c r="F150" s="20">
        <v>12845259.34</v>
      </c>
    </row>
    <row r="151" spans="1:6" x14ac:dyDescent="0.25">
      <c r="A151" s="16">
        <v>43799</v>
      </c>
      <c r="B151" s="17">
        <v>9645</v>
      </c>
      <c r="C151" s="7" t="s">
        <v>41</v>
      </c>
      <c r="D151" s="21">
        <v>949</v>
      </c>
      <c r="E151" s="18"/>
      <c r="F151" s="20">
        <v>12844310.34</v>
      </c>
    </row>
    <row r="152" spans="1:6" x14ac:dyDescent="0.25">
      <c r="A152" s="16">
        <v>43799</v>
      </c>
      <c r="B152" s="17">
        <v>9646</v>
      </c>
      <c r="C152" s="7" t="s">
        <v>42</v>
      </c>
      <c r="D152" s="21">
        <v>18.98</v>
      </c>
      <c r="E152" s="18"/>
      <c r="F152" s="20">
        <v>12844291.359999999</v>
      </c>
    </row>
    <row r="153" spans="1:6" x14ac:dyDescent="0.25">
      <c r="A153" s="16">
        <v>43799</v>
      </c>
      <c r="B153" s="17">
        <v>9647</v>
      </c>
      <c r="C153" s="7" t="s">
        <v>43</v>
      </c>
      <c r="D153" s="21">
        <v>296</v>
      </c>
      <c r="E153" s="18"/>
      <c r="F153" s="20">
        <v>12843995.359999999</v>
      </c>
    </row>
    <row r="154" spans="1:6" x14ac:dyDescent="0.25">
      <c r="A154" s="16">
        <v>43799</v>
      </c>
      <c r="B154" s="17">
        <v>9648</v>
      </c>
      <c r="C154" s="7" t="s">
        <v>42</v>
      </c>
      <c r="D154" s="21">
        <v>5.92</v>
      </c>
      <c r="E154" s="18"/>
      <c r="F154" s="20">
        <v>12843989.439999999</v>
      </c>
    </row>
    <row r="155" spans="1:6" ht="49.5" x14ac:dyDescent="0.2">
      <c r="E155" s="26" t="s">
        <v>44</v>
      </c>
      <c r="F155" s="27" t="s">
        <v>45</v>
      </c>
    </row>
    <row r="158" spans="1:6" x14ac:dyDescent="0.2">
      <c r="D158" s="30">
        <f>SUM(D7:D157)</f>
        <v>70623231.660000011</v>
      </c>
      <c r="E158" s="30">
        <f>SUM(E7:E157)</f>
        <v>83467221.099999994</v>
      </c>
    </row>
    <row r="159" spans="1:6" x14ac:dyDescent="0.2">
      <c r="E159" s="30">
        <f>+E158-D158</f>
        <v>12843989.439999983</v>
      </c>
    </row>
    <row r="160" spans="1:6" x14ac:dyDescent="0.2">
      <c r="E160" s="30">
        <f>+E159-F154</f>
        <v>-1.6763806343078613E-8</v>
      </c>
    </row>
    <row r="161" spans="5:5" x14ac:dyDescent="0.2">
      <c r="E161" s="30"/>
    </row>
    <row r="162" spans="5:5" x14ac:dyDescent="0.2">
      <c r="E162" s="30"/>
    </row>
  </sheetData>
  <autoFilter ref="A6:F155"/>
  <pageMargins left="0.7" right="0.7" top="0.75" bottom="0.75" header="0.3" footer="0.3"/>
  <pageSetup paperSize="30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76"/>
  <sheetViews>
    <sheetView topLeftCell="A11" workbookViewId="0">
      <selection activeCell="H30" activeCellId="3" sqref="H27 H28 H29 H30"/>
    </sheetView>
  </sheetViews>
  <sheetFormatPr baseColWidth="10" defaultColWidth="9.33203125" defaultRowHeight="15.75" x14ac:dyDescent="0.2"/>
  <cols>
    <col min="1" max="1" width="29.1640625" style="4" customWidth="1"/>
    <col min="2" max="2" width="11.1640625" style="4" customWidth="1"/>
    <col min="3" max="3" width="80.33203125" style="68" bestFit="1" customWidth="1"/>
    <col min="4" max="4" width="24.83203125" style="4" bestFit="1" customWidth="1"/>
    <col min="5" max="5" width="24.83203125" style="4" customWidth="1"/>
    <col min="6" max="6" width="25.5" style="4" bestFit="1" customWidth="1"/>
    <col min="7" max="7" width="16.6640625" style="4" bestFit="1" customWidth="1"/>
    <col min="8" max="16384" width="9.33203125" style="4"/>
  </cols>
  <sheetData>
    <row r="1" spans="1:6" x14ac:dyDescent="0.2">
      <c r="A1" s="7" t="s">
        <v>4</v>
      </c>
      <c r="B1" s="1"/>
      <c r="C1" s="67"/>
      <c r="D1" s="62"/>
      <c r="E1" s="3"/>
      <c r="F1" s="3"/>
    </row>
    <row r="2" spans="1:6" ht="16.5" thickBot="1" x14ac:dyDescent="0.25">
      <c r="A2" s="7"/>
      <c r="B2" s="1"/>
      <c r="C2" s="67"/>
      <c r="D2" s="62"/>
      <c r="E2" s="3"/>
      <c r="F2" s="3"/>
    </row>
    <row r="3" spans="1:6" ht="16.5" thickBot="1" x14ac:dyDescent="0.25">
      <c r="A3" s="7"/>
      <c r="B3" s="1"/>
      <c r="C3" s="133" t="s">
        <v>12</v>
      </c>
      <c r="D3" s="134">
        <v>297468.08</v>
      </c>
      <c r="E3" s="3"/>
      <c r="F3" s="3"/>
    </row>
    <row r="4" spans="1:6" x14ac:dyDescent="0.2">
      <c r="A4" s="7"/>
      <c r="B4" s="1"/>
      <c r="C4" s="103" t="s">
        <v>46</v>
      </c>
      <c r="D4" s="132">
        <v>470586.97</v>
      </c>
      <c r="E4" s="95" t="s">
        <v>126</v>
      </c>
      <c r="F4" s="118">
        <f>+D4+D5+D10</f>
        <v>81517960.309999987</v>
      </c>
    </row>
    <row r="5" spans="1:6" x14ac:dyDescent="0.2">
      <c r="A5" s="7"/>
      <c r="B5" s="1"/>
      <c r="C5" s="103" t="s">
        <v>47</v>
      </c>
      <c r="D5" s="104">
        <v>76047373.339999989</v>
      </c>
      <c r="E5" s="95" t="s">
        <v>126</v>
      </c>
      <c r="F5" s="3"/>
    </row>
    <row r="6" spans="1:6" x14ac:dyDescent="0.2">
      <c r="A6" s="7"/>
      <c r="B6" s="1"/>
      <c r="C6" s="105" t="s">
        <v>48</v>
      </c>
      <c r="D6" s="106">
        <v>-1352381.2400000002</v>
      </c>
      <c r="E6" s="95"/>
      <c r="F6" s="118">
        <f>+D6+D7+D9+D12</f>
        <v>-68971443.660000011</v>
      </c>
    </row>
    <row r="7" spans="1:6" x14ac:dyDescent="0.2">
      <c r="A7" s="7"/>
      <c r="B7" s="1"/>
      <c r="C7" s="107" t="s">
        <v>49</v>
      </c>
      <c r="D7" s="108">
        <v>-109094.35</v>
      </c>
      <c r="E7" s="95" t="s">
        <v>126</v>
      </c>
      <c r="F7" s="3"/>
    </row>
    <row r="8" spans="1:6" x14ac:dyDescent="0.2">
      <c r="A8" s="5"/>
      <c r="B8" s="5"/>
      <c r="C8" s="109" t="s">
        <v>50</v>
      </c>
      <c r="D8" s="110">
        <v>4.71</v>
      </c>
      <c r="E8" s="95" t="s">
        <v>126</v>
      </c>
      <c r="F8" s="5"/>
    </row>
    <row r="9" spans="1:6" x14ac:dyDescent="0.2">
      <c r="A9" s="6"/>
      <c r="B9" s="6"/>
      <c r="C9" s="111" t="s">
        <v>124</v>
      </c>
      <c r="D9" s="112">
        <v>-66677663.230000004</v>
      </c>
      <c r="E9" s="95"/>
      <c r="F9" s="8"/>
    </row>
    <row r="10" spans="1:6" x14ac:dyDescent="0.2">
      <c r="A10" s="6"/>
      <c r="B10" s="6"/>
      <c r="C10" s="113" t="s">
        <v>128</v>
      </c>
      <c r="D10" s="114">
        <v>5000000</v>
      </c>
      <c r="E10" s="95" t="s">
        <v>126</v>
      </c>
      <c r="F10" s="8"/>
    </row>
    <row r="11" spans="1:6" x14ac:dyDescent="0.2">
      <c r="A11" s="6"/>
      <c r="B11" s="6"/>
      <c r="C11" s="115" t="s">
        <v>129</v>
      </c>
      <c r="D11" s="116"/>
      <c r="E11" s="95"/>
      <c r="F11" s="8"/>
    </row>
    <row r="12" spans="1:6" x14ac:dyDescent="0.2">
      <c r="A12" s="6"/>
      <c r="B12" s="6"/>
      <c r="C12" s="93" t="s">
        <v>130</v>
      </c>
      <c r="D12" s="94">
        <v>-832304.84000000008</v>
      </c>
      <c r="E12" s="95" t="s">
        <v>126</v>
      </c>
      <c r="F12" s="8"/>
    </row>
    <row r="13" spans="1:6" ht="16.5" thickBot="1" x14ac:dyDescent="0.25">
      <c r="A13" s="6"/>
      <c r="B13" s="6"/>
      <c r="C13" s="73" t="s">
        <v>131</v>
      </c>
      <c r="D13" s="117">
        <v>0</v>
      </c>
      <c r="E13" s="119" t="s">
        <v>126</v>
      </c>
      <c r="F13" s="8"/>
    </row>
    <row r="14" spans="1:6" ht="16.5" thickBot="1" x14ac:dyDescent="0.25">
      <c r="A14" s="29"/>
      <c r="B14" s="9"/>
      <c r="C14" s="135" t="s">
        <v>127</v>
      </c>
      <c r="D14" s="136">
        <f>SUBTOTAL(9,D3:D12)</f>
        <v>12843989.439999986</v>
      </c>
      <c r="E14" s="95"/>
      <c r="F14" s="120"/>
    </row>
    <row r="15" spans="1:6" x14ac:dyDescent="0.2">
      <c r="C15" s="68" t="s">
        <v>125</v>
      </c>
      <c r="D15" s="30">
        <v>12843989.439999999</v>
      </c>
    </row>
    <row r="16" spans="1:6" x14ac:dyDescent="0.2">
      <c r="D16" s="96">
        <f>+D14-D15</f>
        <v>0</v>
      </c>
    </row>
    <row r="20" spans="1:7" x14ac:dyDescent="0.2">
      <c r="A20" s="10" t="s">
        <v>6</v>
      </c>
      <c r="B20" s="10" t="s">
        <v>7</v>
      </c>
      <c r="C20" s="69" t="s">
        <v>8</v>
      </c>
      <c r="D20" s="63" t="s">
        <v>9</v>
      </c>
      <c r="E20" s="11" t="s">
        <v>10</v>
      </c>
      <c r="F20" s="12" t="s">
        <v>11</v>
      </c>
      <c r="G20" s="4" t="s">
        <v>51</v>
      </c>
    </row>
    <row r="21" spans="1:7" hidden="1" x14ac:dyDescent="0.25">
      <c r="A21" s="13"/>
      <c r="B21" s="13"/>
      <c r="C21" s="70" t="s">
        <v>12</v>
      </c>
      <c r="D21" s="64"/>
      <c r="E21" s="15">
        <v>297468.08</v>
      </c>
      <c r="F21" s="13"/>
    </row>
    <row r="22" spans="1:7" hidden="1" x14ac:dyDescent="0.25">
      <c r="A22" s="37">
        <v>43776</v>
      </c>
      <c r="B22" s="38">
        <v>9502</v>
      </c>
      <c r="C22" s="39" t="s">
        <v>13</v>
      </c>
      <c r="D22" s="40"/>
      <c r="E22" s="41">
        <v>47761.32</v>
      </c>
      <c r="F22" s="42">
        <v>345229.4</v>
      </c>
    </row>
    <row r="23" spans="1:7" hidden="1" x14ac:dyDescent="0.25">
      <c r="A23" s="37">
        <v>43778</v>
      </c>
      <c r="B23" s="38">
        <v>9514</v>
      </c>
      <c r="C23" s="39" t="s">
        <v>13</v>
      </c>
      <c r="D23" s="40"/>
      <c r="E23" s="41">
        <v>4682.4799999999996</v>
      </c>
      <c r="F23" s="42">
        <v>10983247.76</v>
      </c>
    </row>
    <row r="24" spans="1:7" x14ac:dyDescent="0.25">
      <c r="A24" s="78">
        <v>43776</v>
      </c>
      <c r="B24" s="79">
        <v>9506</v>
      </c>
      <c r="C24" s="80" t="s">
        <v>15</v>
      </c>
      <c r="D24" s="81">
        <v>14195.04</v>
      </c>
      <c r="E24" s="82"/>
      <c r="F24" s="83">
        <v>1877171.53</v>
      </c>
    </row>
    <row r="25" spans="1:7" hidden="1" x14ac:dyDescent="0.25">
      <c r="A25" s="31">
        <v>43776</v>
      </c>
      <c r="B25" s="32">
        <v>9505</v>
      </c>
      <c r="C25" s="33" t="s">
        <v>16</v>
      </c>
      <c r="D25" s="35">
        <v>60000</v>
      </c>
      <c r="E25" s="34"/>
      <c r="F25" s="36">
        <v>1891366.57</v>
      </c>
    </row>
    <row r="26" spans="1:7" x14ac:dyDescent="0.25">
      <c r="A26" s="78">
        <v>43784</v>
      </c>
      <c r="B26" s="79">
        <v>9575</v>
      </c>
      <c r="C26" s="80" t="s">
        <v>30</v>
      </c>
      <c r="D26" s="81">
        <v>395495.43</v>
      </c>
      <c r="E26" s="82"/>
      <c r="F26" s="83">
        <v>5837133.1100000003</v>
      </c>
    </row>
    <row r="27" spans="1:7" hidden="1" x14ac:dyDescent="0.25">
      <c r="A27" s="31">
        <v>43776</v>
      </c>
      <c r="B27" s="32">
        <v>9507</v>
      </c>
      <c r="C27" s="33" t="s">
        <v>16</v>
      </c>
      <c r="D27" s="43">
        <v>283.89999999999998</v>
      </c>
      <c r="E27" s="34"/>
      <c r="F27" s="36">
        <v>1876887.63</v>
      </c>
    </row>
    <row r="28" spans="1:7" hidden="1" x14ac:dyDescent="0.25">
      <c r="A28" s="37">
        <v>43781</v>
      </c>
      <c r="B28" s="38">
        <v>9545</v>
      </c>
      <c r="C28" s="39" t="s">
        <v>13</v>
      </c>
      <c r="D28" s="40"/>
      <c r="E28" s="41">
        <v>16273.85</v>
      </c>
      <c r="F28" s="42">
        <v>2828954.73</v>
      </c>
    </row>
    <row r="29" spans="1:7" hidden="1" x14ac:dyDescent="0.25">
      <c r="A29" s="97">
        <v>43777</v>
      </c>
      <c r="B29" s="98">
        <v>9509</v>
      </c>
      <c r="C29" s="99" t="s">
        <v>17</v>
      </c>
      <c r="D29" s="100"/>
      <c r="E29" s="101">
        <v>5000000</v>
      </c>
      <c r="F29" s="102">
        <v>12713831.310000001</v>
      </c>
      <c r="G29" s="4" t="s">
        <v>53</v>
      </c>
    </row>
    <row r="30" spans="1:7" x14ac:dyDescent="0.25">
      <c r="A30" s="78">
        <v>43781</v>
      </c>
      <c r="B30" s="79">
        <v>9547</v>
      </c>
      <c r="C30" s="80" t="s">
        <v>26</v>
      </c>
      <c r="D30" s="81">
        <v>414088.57</v>
      </c>
      <c r="E30" s="82"/>
      <c r="F30" s="83">
        <v>5695684.79</v>
      </c>
    </row>
    <row r="31" spans="1:7" hidden="1" x14ac:dyDescent="0.25">
      <c r="A31" s="31">
        <v>43777</v>
      </c>
      <c r="B31" s="32">
        <v>9511</v>
      </c>
      <c r="C31" s="33" t="s">
        <v>19</v>
      </c>
      <c r="D31" s="35">
        <v>33990.83</v>
      </c>
      <c r="E31" s="34"/>
      <c r="F31" s="36">
        <v>10980298.810000001</v>
      </c>
    </row>
    <row r="32" spans="1:7" hidden="1" x14ac:dyDescent="0.25">
      <c r="A32" s="50">
        <v>43777</v>
      </c>
      <c r="B32" s="51">
        <v>9512</v>
      </c>
      <c r="C32" s="52" t="s">
        <v>20</v>
      </c>
      <c r="D32" s="53">
        <v>1699.54</v>
      </c>
      <c r="E32" s="54"/>
      <c r="F32" s="55">
        <v>10978599.27</v>
      </c>
    </row>
    <row r="33" spans="1:7" hidden="1" x14ac:dyDescent="0.25">
      <c r="A33" s="31">
        <v>43777</v>
      </c>
      <c r="B33" s="32">
        <v>9513</v>
      </c>
      <c r="C33" s="33" t="s">
        <v>19</v>
      </c>
      <c r="D33" s="43">
        <v>33.99</v>
      </c>
      <c r="E33" s="34"/>
      <c r="F33" s="36">
        <v>10978565.279999999</v>
      </c>
    </row>
    <row r="34" spans="1:7" hidden="1" x14ac:dyDescent="0.25">
      <c r="A34" s="37">
        <v>43782</v>
      </c>
      <c r="B34" s="38">
        <v>9553</v>
      </c>
      <c r="C34" s="39" t="s">
        <v>13</v>
      </c>
      <c r="D34" s="40"/>
      <c r="E34" s="41">
        <v>7679.28</v>
      </c>
      <c r="F34" s="42">
        <v>5120258.0599999996</v>
      </c>
    </row>
    <row r="35" spans="1:7" hidden="1" x14ac:dyDescent="0.25">
      <c r="A35" s="37">
        <v>43785</v>
      </c>
      <c r="B35" s="38">
        <v>9585</v>
      </c>
      <c r="C35" s="39" t="s">
        <v>13</v>
      </c>
      <c r="D35" s="40"/>
      <c r="E35" s="41">
        <v>23412.41</v>
      </c>
      <c r="F35" s="42">
        <v>5849992.7999999998</v>
      </c>
    </row>
    <row r="36" spans="1:7" hidden="1" x14ac:dyDescent="0.25">
      <c r="A36" s="37">
        <v>43788</v>
      </c>
      <c r="B36" s="38">
        <v>9593</v>
      </c>
      <c r="C36" s="39" t="s">
        <v>13</v>
      </c>
      <c r="D36" s="40"/>
      <c r="E36" s="41">
        <v>11189.5</v>
      </c>
      <c r="F36" s="42">
        <v>471324.22</v>
      </c>
    </row>
    <row r="37" spans="1:7" hidden="1" x14ac:dyDescent="0.25">
      <c r="A37" s="84">
        <v>43780</v>
      </c>
      <c r="B37" s="85">
        <v>9517</v>
      </c>
      <c r="C37" s="86" t="s">
        <v>15</v>
      </c>
      <c r="D37" s="87">
        <v>19600.259999999998</v>
      </c>
      <c r="E37" s="88"/>
      <c r="F37" s="89">
        <v>16080822.77</v>
      </c>
      <c r="G37" s="139" t="s">
        <v>144</v>
      </c>
    </row>
    <row r="38" spans="1:7" hidden="1" x14ac:dyDescent="0.25">
      <c r="A38" s="31">
        <v>43780</v>
      </c>
      <c r="B38" s="32">
        <v>9518</v>
      </c>
      <c r="C38" s="33" t="s">
        <v>16</v>
      </c>
      <c r="D38" s="43">
        <v>392.01</v>
      </c>
      <c r="E38" s="34"/>
      <c r="F38" s="36">
        <v>16080430.76</v>
      </c>
    </row>
    <row r="39" spans="1:7" hidden="1" x14ac:dyDescent="0.25">
      <c r="A39" s="84">
        <v>43780</v>
      </c>
      <c r="B39" s="85">
        <v>9519</v>
      </c>
      <c r="C39" s="86" t="s">
        <v>15</v>
      </c>
      <c r="D39" s="87">
        <v>22095.91</v>
      </c>
      <c r="E39" s="88"/>
      <c r="F39" s="89">
        <v>16058334.85</v>
      </c>
      <c r="G39" s="139" t="s">
        <v>144</v>
      </c>
    </row>
    <row r="40" spans="1:7" hidden="1" x14ac:dyDescent="0.25">
      <c r="A40" s="31">
        <v>43780</v>
      </c>
      <c r="B40" s="32">
        <v>9520</v>
      </c>
      <c r="C40" s="33" t="s">
        <v>16</v>
      </c>
      <c r="D40" s="43">
        <v>441.92</v>
      </c>
      <c r="E40" s="34"/>
      <c r="F40" s="36">
        <v>16057892.93</v>
      </c>
    </row>
    <row r="41" spans="1:7" hidden="1" x14ac:dyDescent="0.25">
      <c r="A41" s="84">
        <v>43780</v>
      </c>
      <c r="B41" s="85">
        <v>9521</v>
      </c>
      <c r="C41" s="86" t="s">
        <v>15</v>
      </c>
      <c r="D41" s="87">
        <v>27394.89</v>
      </c>
      <c r="E41" s="88"/>
      <c r="F41" s="89">
        <v>16030498.039999999</v>
      </c>
      <c r="G41" s="139" t="s">
        <v>144</v>
      </c>
    </row>
    <row r="42" spans="1:7" hidden="1" x14ac:dyDescent="0.25">
      <c r="A42" s="31">
        <v>43780</v>
      </c>
      <c r="B42" s="32">
        <v>9522</v>
      </c>
      <c r="C42" s="33" t="s">
        <v>16</v>
      </c>
      <c r="D42" s="43">
        <v>547.9</v>
      </c>
      <c r="E42" s="34"/>
      <c r="F42" s="36">
        <v>16029950.140000001</v>
      </c>
    </row>
    <row r="43" spans="1:7" hidden="1" x14ac:dyDescent="0.25">
      <c r="A43" s="84">
        <v>43780</v>
      </c>
      <c r="B43" s="85">
        <v>9523</v>
      </c>
      <c r="C43" s="86" t="s">
        <v>21</v>
      </c>
      <c r="D43" s="87">
        <v>36627.31</v>
      </c>
      <c r="E43" s="88"/>
      <c r="F43" s="89">
        <v>15993322.83</v>
      </c>
      <c r="G43" s="139" t="s">
        <v>144</v>
      </c>
    </row>
    <row r="44" spans="1:7" hidden="1" x14ac:dyDescent="0.25">
      <c r="A44" s="31">
        <v>43780</v>
      </c>
      <c r="B44" s="32">
        <v>9524</v>
      </c>
      <c r="C44" s="33" t="s">
        <v>19</v>
      </c>
      <c r="D44" s="43">
        <v>732.55</v>
      </c>
      <c r="E44" s="34"/>
      <c r="F44" s="36">
        <v>15992590.279999999</v>
      </c>
    </row>
    <row r="45" spans="1:7" hidden="1" x14ac:dyDescent="0.25">
      <c r="A45" s="50">
        <v>43780</v>
      </c>
      <c r="B45" s="51">
        <v>9525</v>
      </c>
      <c r="C45" s="52" t="s">
        <v>20</v>
      </c>
      <c r="D45" s="56">
        <v>73.25</v>
      </c>
      <c r="E45" s="54"/>
      <c r="F45" s="55">
        <v>15992517.029999999</v>
      </c>
    </row>
    <row r="46" spans="1:7" hidden="1" x14ac:dyDescent="0.25">
      <c r="A46" s="31">
        <v>43780</v>
      </c>
      <c r="B46" s="32">
        <v>9526</v>
      </c>
      <c r="C46" s="33" t="s">
        <v>19</v>
      </c>
      <c r="D46" s="43">
        <v>1.47</v>
      </c>
      <c r="E46" s="34"/>
      <c r="F46" s="36">
        <v>15992515.560000001</v>
      </c>
    </row>
    <row r="47" spans="1:7" hidden="1" x14ac:dyDescent="0.25">
      <c r="A47" s="84">
        <v>43780</v>
      </c>
      <c r="B47" s="85">
        <v>9527</v>
      </c>
      <c r="C47" s="86" t="s">
        <v>22</v>
      </c>
      <c r="D47" s="87">
        <v>40897.370000000003</v>
      </c>
      <c r="E47" s="88"/>
      <c r="F47" s="89">
        <v>15951618.189999999</v>
      </c>
      <c r="G47" s="139" t="s">
        <v>144</v>
      </c>
    </row>
    <row r="48" spans="1:7" hidden="1" x14ac:dyDescent="0.25">
      <c r="A48" s="31">
        <v>43780</v>
      </c>
      <c r="B48" s="32">
        <v>9528</v>
      </c>
      <c r="C48" s="33" t="s">
        <v>19</v>
      </c>
      <c r="D48" s="43">
        <v>817.95</v>
      </c>
      <c r="E48" s="34"/>
      <c r="F48" s="36">
        <v>15950800.24</v>
      </c>
    </row>
    <row r="49" spans="1:7" hidden="1" x14ac:dyDescent="0.25">
      <c r="A49" s="50">
        <v>43780</v>
      </c>
      <c r="B49" s="51">
        <v>9529</v>
      </c>
      <c r="C49" s="52" t="s">
        <v>20</v>
      </c>
      <c r="D49" s="56">
        <v>81.790000000000006</v>
      </c>
      <c r="E49" s="54"/>
      <c r="F49" s="55">
        <v>15950718.449999999</v>
      </c>
    </row>
    <row r="50" spans="1:7" hidden="1" x14ac:dyDescent="0.25">
      <c r="A50" s="31">
        <v>43780</v>
      </c>
      <c r="B50" s="32">
        <v>9530</v>
      </c>
      <c r="C50" s="33" t="s">
        <v>19</v>
      </c>
      <c r="D50" s="43">
        <v>1.64</v>
      </c>
      <c r="E50" s="34"/>
      <c r="F50" s="36">
        <v>15950716.810000001</v>
      </c>
    </row>
    <row r="51" spans="1:7" hidden="1" x14ac:dyDescent="0.25">
      <c r="A51" s="84">
        <v>43780</v>
      </c>
      <c r="B51" s="85">
        <v>9531</v>
      </c>
      <c r="C51" s="86" t="s">
        <v>23</v>
      </c>
      <c r="D51" s="87">
        <v>5288.24</v>
      </c>
      <c r="E51" s="88"/>
      <c r="F51" s="89">
        <v>15945428.57</v>
      </c>
      <c r="G51" s="139" t="s">
        <v>144</v>
      </c>
    </row>
    <row r="52" spans="1:7" hidden="1" x14ac:dyDescent="0.25">
      <c r="A52" s="31">
        <v>43780</v>
      </c>
      <c r="B52" s="32">
        <v>9532</v>
      </c>
      <c r="C52" s="33" t="s">
        <v>19</v>
      </c>
      <c r="D52" s="43">
        <v>105.76</v>
      </c>
      <c r="E52" s="34"/>
      <c r="F52" s="36">
        <v>15945322.810000001</v>
      </c>
    </row>
    <row r="53" spans="1:7" hidden="1" x14ac:dyDescent="0.25">
      <c r="A53" s="50">
        <v>43780</v>
      </c>
      <c r="B53" s="51">
        <v>9533</v>
      </c>
      <c r="C53" s="52" t="s">
        <v>20</v>
      </c>
      <c r="D53" s="56">
        <v>10.58</v>
      </c>
      <c r="E53" s="54"/>
      <c r="F53" s="55">
        <v>15945312.23</v>
      </c>
    </row>
    <row r="54" spans="1:7" hidden="1" x14ac:dyDescent="0.25">
      <c r="A54" s="31">
        <v>43780</v>
      </c>
      <c r="B54" s="32">
        <v>9534</v>
      </c>
      <c r="C54" s="33" t="s">
        <v>19</v>
      </c>
      <c r="D54" s="43">
        <v>0.21</v>
      </c>
      <c r="E54" s="34"/>
      <c r="F54" s="36">
        <v>15945312.02</v>
      </c>
    </row>
    <row r="55" spans="1:7" x14ac:dyDescent="0.25">
      <c r="A55" s="78">
        <v>43784</v>
      </c>
      <c r="B55" s="79">
        <v>9571</v>
      </c>
      <c r="C55" s="80" t="s">
        <v>29</v>
      </c>
      <c r="D55" s="81">
        <v>430026.47</v>
      </c>
      <c r="E55" s="82"/>
      <c r="F55" s="83">
        <v>6242106.3200000003</v>
      </c>
    </row>
    <row r="56" spans="1:7" hidden="1" x14ac:dyDescent="0.25">
      <c r="A56" s="31">
        <v>43780</v>
      </c>
      <c r="B56" s="32">
        <v>9536</v>
      </c>
      <c r="C56" s="33" t="s">
        <v>19</v>
      </c>
      <c r="D56" s="35">
        <v>130141.44</v>
      </c>
      <c r="E56" s="34"/>
      <c r="F56" s="36">
        <v>9308098.5800000001</v>
      </c>
    </row>
    <row r="57" spans="1:7" hidden="1" x14ac:dyDescent="0.25">
      <c r="A57" s="50">
        <v>43780</v>
      </c>
      <c r="B57" s="51">
        <v>9537</v>
      </c>
      <c r="C57" s="52" t="s">
        <v>20</v>
      </c>
      <c r="D57" s="53">
        <v>13014.14</v>
      </c>
      <c r="E57" s="54"/>
      <c r="F57" s="55">
        <v>9295084.4399999995</v>
      </c>
    </row>
    <row r="58" spans="1:7" hidden="1" x14ac:dyDescent="0.25">
      <c r="A58" s="31">
        <v>43780</v>
      </c>
      <c r="B58" s="32">
        <v>9538</v>
      </c>
      <c r="C58" s="33" t="s">
        <v>19</v>
      </c>
      <c r="D58" s="43">
        <v>260.27999999999997</v>
      </c>
      <c r="E58" s="34"/>
      <c r="F58" s="36">
        <v>9294824.1600000001</v>
      </c>
    </row>
    <row r="59" spans="1:7" x14ac:dyDescent="0.25">
      <c r="A59" s="78">
        <v>43781</v>
      </c>
      <c r="B59" s="79">
        <v>9551</v>
      </c>
      <c r="C59" s="80" t="s">
        <v>15</v>
      </c>
      <c r="D59" s="81">
        <v>562725</v>
      </c>
      <c r="E59" s="82"/>
      <c r="F59" s="83">
        <v>5123833.28</v>
      </c>
    </row>
    <row r="60" spans="1:7" hidden="1" x14ac:dyDescent="0.25">
      <c r="A60" s="31">
        <v>43780</v>
      </c>
      <c r="B60" s="32">
        <v>9540</v>
      </c>
      <c r="C60" s="33" t="s">
        <v>19</v>
      </c>
      <c r="D60" s="35">
        <v>21058.73</v>
      </c>
      <c r="E60" s="34"/>
      <c r="F60" s="36">
        <v>8220828.8700000001</v>
      </c>
    </row>
    <row r="61" spans="1:7" hidden="1" x14ac:dyDescent="0.25">
      <c r="A61" s="50">
        <v>43780</v>
      </c>
      <c r="B61" s="51">
        <v>9541</v>
      </c>
      <c r="C61" s="52" t="s">
        <v>20</v>
      </c>
      <c r="D61" s="53">
        <v>2105.87</v>
      </c>
      <c r="E61" s="54"/>
      <c r="F61" s="55">
        <v>8218723</v>
      </c>
    </row>
    <row r="62" spans="1:7" hidden="1" x14ac:dyDescent="0.25">
      <c r="A62" s="31">
        <v>43780</v>
      </c>
      <c r="B62" s="32">
        <v>9542</v>
      </c>
      <c r="C62" s="33" t="s">
        <v>19</v>
      </c>
      <c r="D62" s="43">
        <v>42.12</v>
      </c>
      <c r="E62" s="34"/>
      <c r="F62" s="36">
        <v>8218680.8799999999</v>
      </c>
    </row>
    <row r="63" spans="1:7" x14ac:dyDescent="0.25">
      <c r="A63" s="78">
        <v>43795</v>
      </c>
      <c r="B63" s="79">
        <v>9625</v>
      </c>
      <c r="C63" s="80" t="s">
        <v>38</v>
      </c>
      <c r="D63" s="81">
        <v>701265.75</v>
      </c>
      <c r="E63" s="82"/>
      <c r="F63" s="83">
        <v>9318645.4900000002</v>
      </c>
    </row>
    <row r="64" spans="1:7" hidden="1" x14ac:dyDescent="0.25">
      <c r="A64" s="31">
        <v>43780</v>
      </c>
      <c r="B64" s="32">
        <v>9544</v>
      </c>
      <c r="C64" s="33" t="s">
        <v>16</v>
      </c>
      <c r="D64" s="35">
        <v>106000</v>
      </c>
      <c r="E64" s="34"/>
      <c r="F64" s="36">
        <v>2812680.88</v>
      </c>
    </row>
    <row r="65" spans="1:6" hidden="1" x14ac:dyDescent="0.25">
      <c r="A65" s="37">
        <v>43793</v>
      </c>
      <c r="B65" s="38">
        <v>9615</v>
      </c>
      <c r="C65" s="39" t="s">
        <v>13</v>
      </c>
      <c r="D65" s="40"/>
      <c r="E65" s="41">
        <v>27539.7</v>
      </c>
      <c r="F65" s="42">
        <v>8750728.5500000007</v>
      </c>
    </row>
    <row r="66" spans="1:6" hidden="1" x14ac:dyDescent="0.25">
      <c r="A66" s="37">
        <v>43795</v>
      </c>
      <c r="B66" s="38">
        <v>9621</v>
      </c>
      <c r="C66" s="39" t="s">
        <v>13</v>
      </c>
      <c r="D66" s="40"/>
      <c r="E66" s="41">
        <v>67989.649999999994</v>
      </c>
      <c r="F66" s="42">
        <v>7009672.2699999996</v>
      </c>
    </row>
    <row r="67" spans="1:6" x14ac:dyDescent="0.25">
      <c r="A67" s="78">
        <v>43791</v>
      </c>
      <c r="B67" s="79">
        <v>9610</v>
      </c>
      <c r="C67" s="80" t="s">
        <v>34</v>
      </c>
      <c r="D67" s="81">
        <v>850460.74</v>
      </c>
      <c r="E67" s="82"/>
      <c r="F67" s="83">
        <v>5067359.38</v>
      </c>
    </row>
    <row r="68" spans="1:6" hidden="1" x14ac:dyDescent="0.25">
      <c r="A68" s="31">
        <v>43781</v>
      </c>
      <c r="B68" s="32">
        <v>9548</v>
      </c>
      <c r="C68" s="33" t="s">
        <v>19</v>
      </c>
      <c r="D68" s="35">
        <v>8281.77</v>
      </c>
      <c r="E68" s="34"/>
      <c r="F68" s="36">
        <v>5687403.0199999996</v>
      </c>
    </row>
    <row r="69" spans="1:6" hidden="1" x14ac:dyDescent="0.25">
      <c r="A69" s="50">
        <v>43781</v>
      </c>
      <c r="B69" s="51">
        <v>9549</v>
      </c>
      <c r="C69" s="52" t="s">
        <v>20</v>
      </c>
      <c r="D69" s="56">
        <v>828.18</v>
      </c>
      <c r="E69" s="54"/>
      <c r="F69" s="55">
        <v>5686574.8399999999</v>
      </c>
    </row>
    <row r="70" spans="1:6" hidden="1" x14ac:dyDescent="0.25">
      <c r="A70" s="31">
        <v>43781</v>
      </c>
      <c r="B70" s="32">
        <v>9550</v>
      </c>
      <c r="C70" s="33" t="s">
        <v>19</v>
      </c>
      <c r="D70" s="43">
        <v>16.559999999999999</v>
      </c>
      <c r="E70" s="34"/>
      <c r="F70" s="36">
        <v>5686558.2800000003</v>
      </c>
    </row>
    <row r="71" spans="1:6" x14ac:dyDescent="0.25">
      <c r="A71" s="78">
        <v>43780</v>
      </c>
      <c r="B71" s="79">
        <v>9539</v>
      </c>
      <c r="C71" s="80" t="s">
        <v>25</v>
      </c>
      <c r="D71" s="81">
        <v>1052936.56</v>
      </c>
      <c r="E71" s="82"/>
      <c r="F71" s="83">
        <v>8241887.5999999996</v>
      </c>
    </row>
    <row r="72" spans="1:6" hidden="1" x14ac:dyDescent="0.25">
      <c r="A72" s="44">
        <v>43781</v>
      </c>
      <c r="B72" s="45">
        <v>9552</v>
      </c>
      <c r="C72" s="46" t="s">
        <v>16</v>
      </c>
      <c r="D72" s="47">
        <v>11254.5</v>
      </c>
      <c r="E72" s="48"/>
      <c r="F72" s="49">
        <v>5112578.78</v>
      </c>
    </row>
    <row r="73" spans="1:6" hidden="1" x14ac:dyDescent="0.25">
      <c r="A73" s="37">
        <v>43797</v>
      </c>
      <c r="B73" s="38">
        <v>9633</v>
      </c>
      <c r="C73" s="39" t="s">
        <v>13</v>
      </c>
      <c r="D73" s="40"/>
      <c r="E73" s="41">
        <v>19229.560000000001</v>
      </c>
      <c r="F73" s="41">
        <v>19229.560000000001</v>
      </c>
    </row>
    <row r="74" spans="1:6" hidden="1" x14ac:dyDescent="0.25">
      <c r="A74" s="37">
        <v>43798</v>
      </c>
      <c r="B74" s="38">
        <v>9635</v>
      </c>
      <c r="C74" s="39" t="s">
        <v>13</v>
      </c>
      <c r="D74" s="40"/>
      <c r="E74" s="41">
        <v>19867.97</v>
      </c>
      <c r="F74" s="42">
        <v>4112273.38</v>
      </c>
    </row>
    <row r="75" spans="1:6" x14ac:dyDescent="0.25">
      <c r="A75" s="78">
        <v>43777</v>
      </c>
      <c r="B75" s="79">
        <v>9510</v>
      </c>
      <c r="C75" s="80" t="s">
        <v>18</v>
      </c>
      <c r="D75" s="81">
        <v>1699541.67</v>
      </c>
      <c r="E75" s="82"/>
      <c r="F75" s="83">
        <v>11014289.640000001</v>
      </c>
    </row>
    <row r="76" spans="1:6" hidden="1" x14ac:dyDescent="0.25">
      <c r="A76" s="31">
        <v>43782</v>
      </c>
      <c r="B76" s="32">
        <v>9556</v>
      </c>
      <c r="C76" s="33" t="s">
        <v>19</v>
      </c>
      <c r="D76" s="35">
        <v>38376</v>
      </c>
      <c r="E76" s="34"/>
      <c r="F76" s="36">
        <v>8098680.8399999999</v>
      </c>
    </row>
    <row r="77" spans="1:6" hidden="1" x14ac:dyDescent="0.25">
      <c r="A77" s="50">
        <v>43782</v>
      </c>
      <c r="B77" s="51">
        <v>9557</v>
      </c>
      <c r="C77" s="52" t="s">
        <v>20</v>
      </c>
      <c r="D77" s="53">
        <v>3837.6</v>
      </c>
      <c r="E77" s="54"/>
      <c r="F77" s="55">
        <v>8094843.2400000002</v>
      </c>
    </row>
    <row r="78" spans="1:6" hidden="1" x14ac:dyDescent="0.25">
      <c r="A78" s="31">
        <v>43782</v>
      </c>
      <c r="B78" s="32">
        <v>9558</v>
      </c>
      <c r="C78" s="33" t="s">
        <v>19</v>
      </c>
      <c r="D78" s="43">
        <v>76.75</v>
      </c>
      <c r="E78" s="34"/>
      <c r="F78" s="36">
        <v>8094766.4900000002</v>
      </c>
    </row>
    <row r="79" spans="1:6" x14ac:dyDescent="0.25">
      <c r="A79" s="78">
        <v>43782</v>
      </c>
      <c r="B79" s="79">
        <v>9555</v>
      </c>
      <c r="C79" s="80" t="s">
        <v>27</v>
      </c>
      <c r="D79" s="81">
        <v>1918800</v>
      </c>
      <c r="E79" s="82"/>
      <c r="F79" s="83">
        <v>8137056.8399999999</v>
      </c>
    </row>
    <row r="80" spans="1:6" hidden="1" x14ac:dyDescent="0.25">
      <c r="A80" s="31">
        <v>43782</v>
      </c>
      <c r="B80" s="32">
        <v>9560</v>
      </c>
      <c r="C80" s="33" t="s">
        <v>16</v>
      </c>
      <c r="D80" s="35">
        <v>73835.05</v>
      </c>
      <c r="E80" s="34"/>
      <c r="F80" s="36">
        <v>4329178.8099999996</v>
      </c>
    </row>
    <row r="81" spans="1:6" hidden="1" x14ac:dyDescent="0.25">
      <c r="A81" s="37">
        <v>43799</v>
      </c>
      <c r="B81" s="38">
        <v>9641</v>
      </c>
      <c r="C81" s="39" t="s">
        <v>13</v>
      </c>
      <c r="D81" s="40"/>
      <c r="E81" s="41">
        <v>224961.25</v>
      </c>
      <c r="F81" s="42">
        <v>6345163.4800000004</v>
      </c>
    </row>
    <row r="82" spans="1:6" x14ac:dyDescent="0.25">
      <c r="A82" s="78">
        <v>43783</v>
      </c>
      <c r="B82" s="79">
        <v>9562</v>
      </c>
      <c r="C82" s="80" t="s">
        <v>28</v>
      </c>
      <c r="D82" s="81">
        <v>2817016.28</v>
      </c>
      <c r="E82" s="82"/>
      <c r="F82" s="83">
        <v>5050904.79</v>
      </c>
    </row>
    <row r="83" spans="1:6" hidden="1" x14ac:dyDescent="0.25">
      <c r="A83" s="31">
        <v>43783</v>
      </c>
      <c r="B83" s="32">
        <v>9563</v>
      </c>
      <c r="C83" s="33" t="s">
        <v>19</v>
      </c>
      <c r="D83" s="35">
        <v>56340.33</v>
      </c>
      <c r="E83" s="34"/>
      <c r="F83" s="36">
        <v>4994564.46</v>
      </c>
    </row>
    <row r="84" spans="1:6" hidden="1" x14ac:dyDescent="0.25">
      <c r="A84" s="50">
        <v>43783</v>
      </c>
      <c r="B84" s="51">
        <v>9564</v>
      </c>
      <c r="C84" s="52" t="s">
        <v>20</v>
      </c>
      <c r="D84" s="53">
        <v>5634.03</v>
      </c>
      <c r="E84" s="54"/>
      <c r="F84" s="55">
        <v>4988930.43</v>
      </c>
    </row>
    <row r="85" spans="1:6" hidden="1" x14ac:dyDescent="0.25">
      <c r="A85" s="31">
        <v>43783</v>
      </c>
      <c r="B85" s="32">
        <v>9565</v>
      </c>
      <c r="C85" s="33" t="s">
        <v>19</v>
      </c>
      <c r="D85" s="43">
        <v>112.68</v>
      </c>
      <c r="E85" s="34"/>
      <c r="F85" s="36">
        <v>4988817.75</v>
      </c>
    </row>
    <row r="86" spans="1:6" hidden="1" x14ac:dyDescent="0.25">
      <c r="A86" s="84">
        <v>43784</v>
      </c>
      <c r="B86" s="85">
        <v>9566</v>
      </c>
      <c r="C86" s="86" t="s">
        <v>15</v>
      </c>
      <c r="D86" s="87">
        <v>166186.57</v>
      </c>
      <c r="E86" s="88"/>
      <c r="F86" s="89">
        <v>4822631.18</v>
      </c>
    </row>
    <row r="87" spans="1:6" hidden="1" x14ac:dyDescent="0.25">
      <c r="A87" s="31">
        <v>43784</v>
      </c>
      <c r="B87" s="32">
        <v>9567</v>
      </c>
      <c r="C87" s="33" t="s">
        <v>16</v>
      </c>
      <c r="D87" s="35">
        <v>3323.73</v>
      </c>
      <c r="E87" s="34"/>
      <c r="F87" s="36">
        <v>4819307.45</v>
      </c>
    </row>
    <row r="88" spans="1:6" hidden="1" x14ac:dyDescent="0.25">
      <c r="A88" s="84">
        <v>43784</v>
      </c>
      <c r="B88" s="85">
        <v>9568</v>
      </c>
      <c r="C88" s="86" t="s">
        <v>15</v>
      </c>
      <c r="D88" s="87">
        <v>75000</v>
      </c>
      <c r="E88" s="88"/>
      <c r="F88" s="89">
        <v>4744307.45</v>
      </c>
    </row>
    <row r="89" spans="1:6" hidden="1" x14ac:dyDescent="0.25">
      <c r="A89" s="31">
        <v>43784</v>
      </c>
      <c r="B89" s="32">
        <v>9569</v>
      </c>
      <c r="C89" s="33" t="s">
        <v>16</v>
      </c>
      <c r="D89" s="35">
        <v>1500</v>
      </c>
      <c r="E89" s="34"/>
      <c r="F89" s="36">
        <v>4742807.45</v>
      </c>
    </row>
    <row r="90" spans="1:6" hidden="1" x14ac:dyDescent="0.25">
      <c r="A90" s="37">
        <v>43776</v>
      </c>
      <c r="B90" s="38">
        <v>9503</v>
      </c>
      <c r="C90" s="39" t="s">
        <v>14</v>
      </c>
      <c r="D90" s="40"/>
      <c r="E90" s="41">
        <v>4606137.17</v>
      </c>
      <c r="F90" s="42">
        <v>4951366.57</v>
      </c>
    </row>
    <row r="91" spans="1:6" x14ac:dyDescent="0.25">
      <c r="A91" s="78">
        <v>43776</v>
      </c>
      <c r="B91" s="79">
        <v>9504</v>
      </c>
      <c r="C91" s="80" t="s">
        <v>15</v>
      </c>
      <c r="D91" s="81">
        <v>3000000</v>
      </c>
      <c r="E91" s="82"/>
      <c r="F91" s="83">
        <v>1951366.57</v>
      </c>
    </row>
    <row r="92" spans="1:6" hidden="1" x14ac:dyDescent="0.25">
      <c r="A92" s="31">
        <v>43784</v>
      </c>
      <c r="B92" s="32">
        <v>9572</v>
      </c>
      <c r="C92" s="33" t="s">
        <v>19</v>
      </c>
      <c r="D92" s="35">
        <v>8600.5300000000007</v>
      </c>
      <c r="E92" s="34"/>
      <c r="F92" s="36">
        <v>6233505.79</v>
      </c>
    </row>
    <row r="93" spans="1:6" hidden="1" x14ac:dyDescent="0.25">
      <c r="A93" s="50">
        <v>43784</v>
      </c>
      <c r="B93" s="51">
        <v>9573</v>
      </c>
      <c r="C93" s="52" t="s">
        <v>20</v>
      </c>
      <c r="D93" s="56">
        <v>860.05</v>
      </c>
      <c r="E93" s="54"/>
      <c r="F93" s="55">
        <v>6232645.7400000002</v>
      </c>
    </row>
    <row r="94" spans="1:6" hidden="1" x14ac:dyDescent="0.25">
      <c r="A94" s="31">
        <v>43784</v>
      </c>
      <c r="B94" s="32">
        <v>9574</v>
      </c>
      <c r="C94" s="33" t="s">
        <v>19</v>
      </c>
      <c r="D94" s="43">
        <v>17.2</v>
      </c>
      <c r="E94" s="34"/>
      <c r="F94" s="36">
        <v>6232628.54</v>
      </c>
    </row>
    <row r="95" spans="1:6" x14ac:dyDescent="0.25">
      <c r="A95" s="78">
        <v>43787</v>
      </c>
      <c r="B95" s="79">
        <v>9587</v>
      </c>
      <c r="C95" s="80" t="s">
        <v>34</v>
      </c>
      <c r="D95" s="81">
        <v>3600774.2</v>
      </c>
      <c r="E95" s="82"/>
      <c r="F95" s="83">
        <v>8637017.4000000004</v>
      </c>
    </row>
    <row r="96" spans="1:6" hidden="1" x14ac:dyDescent="0.25">
      <c r="A96" s="31">
        <v>43784</v>
      </c>
      <c r="B96" s="32">
        <v>9576</v>
      </c>
      <c r="C96" s="33" t="s">
        <v>19</v>
      </c>
      <c r="D96" s="35">
        <v>7909.91</v>
      </c>
      <c r="E96" s="34"/>
      <c r="F96" s="36">
        <v>5829223.2000000002</v>
      </c>
    </row>
    <row r="97" spans="1:6" hidden="1" x14ac:dyDescent="0.25">
      <c r="A97" s="50">
        <v>43784</v>
      </c>
      <c r="B97" s="51">
        <v>9577</v>
      </c>
      <c r="C97" s="52" t="s">
        <v>20</v>
      </c>
      <c r="D97" s="56">
        <v>790.99</v>
      </c>
      <c r="E97" s="54"/>
      <c r="F97" s="55">
        <v>5828432.21</v>
      </c>
    </row>
    <row r="98" spans="1:6" hidden="1" x14ac:dyDescent="0.25">
      <c r="A98" s="31">
        <v>43784</v>
      </c>
      <c r="B98" s="32">
        <v>9578</v>
      </c>
      <c r="C98" s="33" t="s">
        <v>19</v>
      </c>
      <c r="D98" s="43">
        <v>15.82</v>
      </c>
      <c r="E98" s="34"/>
      <c r="F98" s="36">
        <v>5828416.3899999997</v>
      </c>
    </row>
    <row r="99" spans="1:6" hidden="1" x14ac:dyDescent="0.25">
      <c r="A99" s="71">
        <v>43784</v>
      </c>
      <c r="B99" s="72">
        <v>9579</v>
      </c>
      <c r="C99" s="73" t="s">
        <v>31</v>
      </c>
      <c r="D99" s="74">
        <v>900000</v>
      </c>
      <c r="E99" s="75"/>
      <c r="F99" s="76">
        <v>4928416.3899999997</v>
      </c>
    </row>
    <row r="100" spans="1:6" hidden="1" x14ac:dyDescent="0.25">
      <c r="A100" s="31">
        <v>43784</v>
      </c>
      <c r="B100" s="32">
        <v>9580</v>
      </c>
      <c r="C100" s="33" t="s">
        <v>19</v>
      </c>
      <c r="D100" s="35">
        <v>18000</v>
      </c>
      <c r="E100" s="34"/>
      <c r="F100" s="36">
        <v>4910416.3899999997</v>
      </c>
    </row>
    <row r="101" spans="1:6" hidden="1" x14ac:dyDescent="0.25">
      <c r="A101" s="50">
        <v>43784</v>
      </c>
      <c r="B101" s="51">
        <v>9581</v>
      </c>
      <c r="C101" s="52" t="s">
        <v>20</v>
      </c>
      <c r="D101" s="53">
        <v>1800</v>
      </c>
      <c r="E101" s="54"/>
      <c r="F101" s="55">
        <v>4908616.3899999997</v>
      </c>
    </row>
    <row r="102" spans="1:6" hidden="1" x14ac:dyDescent="0.25">
      <c r="A102" s="31">
        <v>43784</v>
      </c>
      <c r="B102" s="32">
        <v>9582</v>
      </c>
      <c r="C102" s="33" t="s">
        <v>19</v>
      </c>
      <c r="D102" s="43">
        <v>36</v>
      </c>
      <c r="E102" s="34"/>
      <c r="F102" s="36">
        <v>4908580.3899999997</v>
      </c>
    </row>
    <row r="103" spans="1:6" hidden="1" x14ac:dyDescent="0.25">
      <c r="A103" s="71">
        <v>43784</v>
      </c>
      <c r="B103" s="72">
        <v>9583</v>
      </c>
      <c r="C103" s="73" t="s">
        <v>32</v>
      </c>
      <c r="D103" s="77"/>
      <c r="E103" s="74">
        <v>900000</v>
      </c>
      <c r="F103" s="76">
        <v>5808580.3899999997</v>
      </c>
    </row>
    <row r="104" spans="1:6" hidden="1" x14ac:dyDescent="0.25">
      <c r="A104" s="31">
        <v>43784</v>
      </c>
      <c r="B104" s="32">
        <v>9584</v>
      </c>
      <c r="C104" s="33" t="s">
        <v>33</v>
      </c>
      <c r="D104" s="66"/>
      <c r="E104" s="35">
        <v>18000</v>
      </c>
      <c r="F104" s="36">
        <v>5826580.3899999997</v>
      </c>
    </row>
    <row r="105" spans="1:6" hidden="1" x14ac:dyDescent="0.25">
      <c r="A105" s="37">
        <v>43777</v>
      </c>
      <c r="B105" s="38">
        <v>9508</v>
      </c>
      <c r="C105" s="39" t="s">
        <v>14</v>
      </c>
      <c r="D105" s="40"/>
      <c r="E105" s="41">
        <v>5836943.6799999997</v>
      </c>
      <c r="F105" s="42">
        <v>7713831.3099999996</v>
      </c>
    </row>
    <row r="106" spans="1:6" hidden="1" x14ac:dyDescent="0.25">
      <c r="A106" s="37">
        <v>43778</v>
      </c>
      <c r="B106" s="38">
        <v>9515</v>
      </c>
      <c r="C106" s="39" t="s">
        <v>14</v>
      </c>
      <c r="D106" s="40"/>
      <c r="E106" s="41">
        <v>2256689.7000000002</v>
      </c>
      <c r="F106" s="42">
        <v>13239937.460000001</v>
      </c>
    </row>
    <row r="107" spans="1:6" x14ac:dyDescent="0.25">
      <c r="A107" s="78">
        <v>43782</v>
      </c>
      <c r="B107" s="79">
        <v>9559</v>
      </c>
      <c r="C107" s="80" t="s">
        <v>15</v>
      </c>
      <c r="D107" s="81">
        <v>3691752.63</v>
      </c>
      <c r="E107" s="82"/>
      <c r="F107" s="83">
        <v>4403013.8600000003</v>
      </c>
    </row>
    <row r="108" spans="1:6" hidden="1" x14ac:dyDescent="0.25">
      <c r="A108" s="31">
        <v>43787</v>
      </c>
      <c r="B108" s="32">
        <v>9588</v>
      </c>
      <c r="C108" s="33" t="s">
        <v>19</v>
      </c>
      <c r="D108" s="35">
        <v>72015.48</v>
      </c>
      <c r="E108" s="34"/>
      <c r="F108" s="36">
        <v>8565001.9199999999</v>
      </c>
    </row>
    <row r="109" spans="1:6" hidden="1" x14ac:dyDescent="0.25">
      <c r="A109" s="50">
        <v>43787</v>
      </c>
      <c r="B109" s="51">
        <v>9589</v>
      </c>
      <c r="C109" s="52" t="s">
        <v>20</v>
      </c>
      <c r="D109" s="53">
        <v>7201.55</v>
      </c>
      <c r="E109" s="54"/>
      <c r="F109" s="55">
        <v>8557800.3699999992</v>
      </c>
    </row>
    <row r="110" spans="1:6" hidden="1" x14ac:dyDescent="0.25">
      <c r="A110" s="31">
        <v>43787</v>
      </c>
      <c r="B110" s="32">
        <v>9590</v>
      </c>
      <c r="C110" s="33" t="s">
        <v>19</v>
      </c>
      <c r="D110" s="43">
        <v>144.03</v>
      </c>
      <c r="E110" s="34"/>
      <c r="F110" s="36">
        <v>8557656.3399999999</v>
      </c>
    </row>
    <row r="111" spans="1:6" x14ac:dyDescent="0.25">
      <c r="A111" s="78">
        <v>43794</v>
      </c>
      <c r="B111" s="79">
        <v>9617</v>
      </c>
      <c r="C111" s="80" t="s">
        <v>24</v>
      </c>
      <c r="D111" s="81">
        <v>4900000</v>
      </c>
      <c r="E111" s="82"/>
      <c r="F111" s="83">
        <v>7049678.6200000001</v>
      </c>
    </row>
    <row r="112" spans="1:6" hidden="1" x14ac:dyDescent="0.25">
      <c r="A112" s="31">
        <v>43787</v>
      </c>
      <c r="B112" s="32">
        <v>9592</v>
      </c>
      <c r="C112" s="33" t="s">
        <v>16</v>
      </c>
      <c r="D112" s="35">
        <v>158774.93</v>
      </c>
      <c r="E112" s="34"/>
      <c r="F112" s="36">
        <v>460134.72</v>
      </c>
    </row>
    <row r="113" spans="1:7" hidden="1" x14ac:dyDescent="0.25">
      <c r="A113" s="37">
        <v>43779</v>
      </c>
      <c r="B113" s="38">
        <v>9516</v>
      </c>
      <c r="C113" s="39" t="s">
        <v>14</v>
      </c>
      <c r="D113" s="40"/>
      <c r="E113" s="41">
        <v>2860485.57</v>
      </c>
      <c r="F113" s="42">
        <v>16100423.029999999</v>
      </c>
    </row>
    <row r="114" spans="1:7" hidden="1" x14ac:dyDescent="0.25">
      <c r="A114" s="37">
        <v>43781</v>
      </c>
      <c r="B114" s="38">
        <v>9546</v>
      </c>
      <c r="C114" s="39" t="s">
        <v>14</v>
      </c>
      <c r="D114" s="40"/>
      <c r="E114" s="41">
        <v>3280818.63</v>
      </c>
      <c r="F114" s="42">
        <v>6109773.3600000003</v>
      </c>
    </row>
    <row r="115" spans="1:7" x14ac:dyDescent="0.25">
      <c r="A115" s="78">
        <v>43780</v>
      </c>
      <c r="B115" s="79">
        <v>9543</v>
      </c>
      <c r="C115" s="80" t="s">
        <v>15</v>
      </c>
      <c r="D115" s="81">
        <v>5300000</v>
      </c>
      <c r="E115" s="82"/>
      <c r="F115" s="83">
        <v>2918680.88</v>
      </c>
      <c r="G115" s="4" t="s">
        <v>52</v>
      </c>
    </row>
    <row r="116" spans="1:7" hidden="1" x14ac:dyDescent="0.25">
      <c r="A116" s="31">
        <v>43788</v>
      </c>
      <c r="B116" s="32">
        <v>9596</v>
      </c>
      <c r="C116" s="33" t="s">
        <v>16</v>
      </c>
      <c r="D116" s="35">
        <v>110000</v>
      </c>
      <c r="E116" s="34"/>
      <c r="F116" s="36">
        <v>757936.18</v>
      </c>
    </row>
    <row r="117" spans="1:7" hidden="1" x14ac:dyDescent="0.25">
      <c r="A117" s="37">
        <v>43782</v>
      </c>
      <c r="B117" s="38">
        <v>9554</v>
      </c>
      <c r="C117" s="39" t="s">
        <v>14</v>
      </c>
      <c r="D117" s="40"/>
      <c r="E117" s="41">
        <v>4935598.78</v>
      </c>
      <c r="F117" s="42">
        <v>10055856.84</v>
      </c>
    </row>
    <row r="118" spans="1:7" hidden="1" x14ac:dyDescent="0.25">
      <c r="A118" s="37">
        <v>43783</v>
      </c>
      <c r="B118" s="38">
        <v>9561</v>
      </c>
      <c r="C118" s="39" t="s">
        <v>14</v>
      </c>
      <c r="D118" s="40"/>
      <c r="E118" s="41">
        <v>3538742.26</v>
      </c>
      <c r="F118" s="42">
        <v>7867921.0700000003</v>
      </c>
    </row>
    <row r="119" spans="1:7" hidden="1" x14ac:dyDescent="0.25">
      <c r="A119" s="71">
        <v>43790</v>
      </c>
      <c r="B119" s="72">
        <v>9599</v>
      </c>
      <c r="C119" s="73" t="s">
        <v>35</v>
      </c>
      <c r="D119" s="74">
        <v>719400</v>
      </c>
      <c r="E119" s="75"/>
      <c r="F119" s="76">
        <v>9613508.1400000006</v>
      </c>
    </row>
    <row r="120" spans="1:7" hidden="1" x14ac:dyDescent="0.25">
      <c r="A120" s="31">
        <v>43790</v>
      </c>
      <c r="B120" s="32">
        <v>9600</v>
      </c>
      <c r="C120" s="33" t="s">
        <v>19</v>
      </c>
      <c r="D120" s="35">
        <v>14388</v>
      </c>
      <c r="E120" s="34"/>
      <c r="F120" s="36">
        <v>9599120.1400000006</v>
      </c>
    </row>
    <row r="121" spans="1:7" hidden="1" x14ac:dyDescent="0.25">
      <c r="A121" s="50">
        <v>43790</v>
      </c>
      <c r="B121" s="51">
        <v>9601</v>
      </c>
      <c r="C121" s="52" t="s">
        <v>20</v>
      </c>
      <c r="D121" s="53">
        <v>1438.8</v>
      </c>
      <c r="E121" s="54"/>
      <c r="F121" s="55">
        <v>9597681.3399999999</v>
      </c>
    </row>
    <row r="122" spans="1:7" hidden="1" x14ac:dyDescent="0.25">
      <c r="A122" s="31">
        <v>43790</v>
      </c>
      <c r="B122" s="32">
        <v>9602</v>
      </c>
      <c r="C122" s="33" t="s">
        <v>19</v>
      </c>
      <c r="D122" s="43">
        <v>28.78</v>
      </c>
      <c r="E122" s="34"/>
      <c r="F122" s="36">
        <v>9597652.5600000005</v>
      </c>
    </row>
    <row r="123" spans="1:7" x14ac:dyDescent="0.25">
      <c r="A123" s="78">
        <v>43788</v>
      </c>
      <c r="B123" s="79">
        <v>9595</v>
      </c>
      <c r="C123" s="80" t="s">
        <v>15</v>
      </c>
      <c r="D123" s="81">
        <v>5500000</v>
      </c>
      <c r="E123" s="82"/>
      <c r="F123" s="83">
        <v>867936.18</v>
      </c>
    </row>
    <row r="124" spans="1:7" hidden="1" x14ac:dyDescent="0.25">
      <c r="A124" s="31">
        <v>43790</v>
      </c>
      <c r="B124" s="32">
        <v>9604</v>
      </c>
      <c r="C124" s="33" t="s">
        <v>19</v>
      </c>
      <c r="D124" s="35">
        <v>137655.32</v>
      </c>
      <c r="E124" s="34"/>
      <c r="F124" s="36">
        <v>2577231.04</v>
      </c>
    </row>
    <row r="125" spans="1:7" hidden="1" x14ac:dyDescent="0.25">
      <c r="A125" s="50">
        <v>43790</v>
      </c>
      <c r="B125" s="51">
        <v>9605</v>
      </c>
      <c r="C125" s="52" t="s">
        <v>20</v>
      </c>
      <c r="D125" s="53">
        <v>13765.53</v>
      </c>
      <c r="E125" s="54"/>
      <c r="F125" s="55">
        <v>2563465.5099999998</v>
      </c>
    </row>
    <row r="126" spans="1:7" hidden="1" x14ac:dyDescent="0.25">
      <c r="A126" s="31">
        <v>43790</v>
      </c>
      <c r="B126" s="32">
        <v>9606</v>
      </c>
      <c r="C126" s="33" t="s">
        <v>19</v>
      </c>
      <c r="D126" s="43">
        <v>275.31</v>
      </c>
      <c r="E126" s="34"/>
      <c r="F126" s="36">
        <v>2563190.2000000002</v>
      </c>
    </row>
    <row r="127" spans="1:7" hidden="1" x14ac:dyDescent="0.25">
      <c r="A127" s="71">
        <v>43790</v>
      </c>
      <c r="B127" s="72">
        <v>9607</v>
      </c>
      <c r="C127" s="73" t="s">
        <v>32</v>
      </c>
      <c r="D127" s="77"/>
      <c r="E127" s="74">
        <v>719400</v>
      </c>
      <c r="F127" s="76">
        <v>3282590.2</v>
      </c>
    </row>
    <row r="128" spans="1:7" hidden="1" x14ac:dyDescent="0.25">
      <c r="A128" s="31">
        <v>43790</v>
      </c>
      <c r="B128" s="32">
        <v>9608</v>
      </c>
      <c r="C128" s="33" t="s">
        <v>33</v>
      </c>
      <c r="D128" s="66"/>
      <c r="E128" s="35">
        <v>14388</v>
      </c>
      <c r="F128" s="36">
        <v>3296978.2</v>
      </c>
    </row>
    <row r="129" spans="1:7" hidden="1" x14ac:dyDescent="0.25">
      <c r="A129" s="37">
        <v>43784</v>
      </c>
      <c r="B129" s="38">
        <v>9570</v>
      </c>
      <c r="C129" s="39" t="s">
        <v>14</v>
      </c>
      <c r="D129" s="40"/>
      <c r="E129" s="41">
        <v>1929325.34</v>
      </c>
      <c r="F129" s="42">
        <v>6672132.79</v>
      </c>
    </row>
    <row r="130" spans="1:7" x14ac:dyDescent="0.25">
      <c r="A130" s="78">
        <v>43780</v>
      </c>
      <c r="B130" s="79">
        <v>9535</v>
      </c>
      <c r="C130" s="80" t="s">
        <v>24</v>
      </c>
      <c r="D130" s="81">
        <v>6507072</v>
      </c>
      <c r="E130" s="82"/>
      <c r="F130" s="83">
        <v>9438240.0199999996</v>
      </c>
    </row>
    <row r="131" spans="1:7" hidden="1" x14ac:dyDescent="0.25">
      <c r="A131" s="31">
        <v>43791</v>
      </c>
      <c r="B131" s="32">
        <v>9611</v>
      </c>
      <c r="C131" s="33" t="s">
        <v>19</v>
      </c>
      <c r="D131" s="35">
        <v>17009.21</v>
      </c>
      <c r="E131" s="34"/>
      <c r="F131" s="36">
        <v>5050350.17</v>
      </c>
    </row>
    <row r="132" spans="1:7" hidden="1" x14ac:dyDescent="0.25">
      <c r="A132" s="50">
        <v>43791</v>
      </c>
      <c r="B132" s="51">
        <v>9612</v>
      </c>
      <c r="C132" s="52" t="s">
        <v>20</v>
      </c>
      <c r="D132" s="53">
        <v>1700.92</v>
      </c>
      <c r="E132" s="54"/>
      <c r="F132" s="55">
        <v>5048649.25</v>
      </c>
    </row>
    <row r="133" spans="1:7" hidden="1" x14ac:dyDescent="0.25">
      <c r="A133" s="31">
        <v>43791</v>
      </c>
      <c r="B133" s="32">
        <v>9613</v>
      </c>
      <c r="C133" s="33" t="s">
        <v>19</v>
      </c>
      <c r="D133" s="43">
        <v>34.020000000000003</v>
      </c>
      <c r="E133" s="34"/>
      <c r="F133" s="36">
        <v>5048615.2300000004</v>
      </c>
    </row>
    <row r="134" spans="1:7" hidden="1" x14ac:dyDescent="0.25">
      <c r="A134" s="37">
        <v>43785</v>
      </c>
      <c r="B134" s="38">
        <v>9586</v>
      </c>
      <c r="C134" s="39" t="s">
        <v>14</v>
      </c>
      <c r="D134" s="40"/>
      <c r="E134" s="41">
        <v>6387798.7999999998</v>
      </c>
      <c r="F134" s="41">
        <v>6387798.7999999998</v>
      </c>
    </row>
    <row r="135" spans="1:7" hidden="1" x14ac:dyDescent="0.25">
      <c r="A135" s="37">
        <v>43788</v>
      </c>
      <c r="B135" s="38">
        <v>9594</v>
      </c>
      <c r="C135" s="39" t="s">
        <v>14</v>
      </c>
      <c r="D135" s="40"/>
      <c r="E135" s="41">
        <v>5896611.96</v>
      </c>
      <c r="F135" s="42">
        <v>6367936.1799999997</v>
      </c>
    </row>
    <row r="136" spans="1:7" hidden="1" x14ac:dyDescent="0.25">
      <c r="A136" s="37">
        <v>43789</v>
      </c>
      <c r="B136" s="38">
        <v>9597</v>
      </c>
      <c r="C136" s="39" t="s">
        <v>14</v>
      </c>
      <c r="D136" s="40"/>
      <c r="E136" s="41">
        <v>7313253.8700000001</v>
      </c>
      <c r="F136" s="42">
        <v>8071190.0499999998</v>
      </c>
    </row>
    <row r="137" spans="1:7" x14ac:dyDescent="0.25">
      <c r="A137" s="78">
        <v>43790</v>
      </c>
      <c r="B137" s="79">
        <v>9603</v>
      </c>
      <c r="C137" s="80" t="s">
        <v>36</v>
      </c>
      <c r="D137" s="81">
        <v>6882766.2000000002</v>
      </c>
      <c r="E137" s="82"/>
      <c r="F137" s="83">
        <v>2714886.36</v>
      </c>
    </row>
    <row r="138" spans="1:7" hidden="1" x14ac:dyDescent="0.25">
      <c r="A138" s="31">
        <v>43794</v>
      </c>
      <c r="B138" s="32">
        <v>9618</v>
      </c>
      <c r="C138" s="33" t="s">
        <v>19</v>
      </c>
      <c r="D138" s="35">
        <v>98000</v>
      </c>
      <c r="E138" s="34"/>
      <c r="F138" s="36">
        <v>6951678.6200000001</v>
      </c>
    </row>
    <row r="139" spans="1:7" hidden="1" x14ac:dyDescent="0.25">
      <c r="A139" s="50">
        <v>43794</v>
      </c>
      <c r="B139" s="51">
        <v>9619</v>
      </c>
      <c r="C139" s="52" t="s">
        <v>20</v>
      </c>
      <c r="D139" s="53">
        <v>9800</v>
      </c>
      <c r="E139" s="54"/>
      <c r="F139" s="55">
        <v>6941878.6200000001</v>
      </c>
    </row>
    <row r="140" spans="1:7" hidden="1" x14ac:dyDescent="0.25">
      <c r="A140" s="31">
        <v>43794</v>
      </c>
      <c r="B140" s="32">
        <v>9620</v>
      </c>
      <c r="C140" s="33" t="s">
        <v>19</v>
      </c>
      <c r="D140" s="43">
        <v>196</v>
      </c>
      <c r="E140" s="34"/>
      <c r="F140" s="36">
        <v>6941682.6200000001</v>
      </c>
    </row>
    <row r="141" spans="1:7" hidden="1" x14ac:dyDescent="0.25">
      <c r="A141" s="37">
        <v>43790</v>
      </c>
      <c r="B141" s="38">
        <v>9598</v>
      </c>
      <c r="C141" s="39" t="s">
        <v>14</v>
      </c>
      <c r="D141" s="40"/>
      <c r="E141" s="41">
        <v>2261718.09</v>
      </c>
      <c r="F141" s="42">
        <v>10332908.140000001</v>
      </c>
    </row>
    <row r="142" spans="1:7" hidden="1" x14ac:dyDescent="0.25">
      <c r="A142" s="37">
        <v>43791</v>
      </c>
      <c r="B142" s="38">
        <v>9609</v>
      </c>
      <c r="C142" s="39" t="s">
        <v>14</v>
      </c>
      <c r="D142" s="40"/>
      <c r="E142" s="41">
        <v>2620841.92</v>
      </c>
      <c r="F142" s="42">
        <v>5917820.1200000001</v>
      </c>
      <c r="G142" s="92"/>
    </row>
    <row r="143" spans="1:7" hidden="1" x14ac:dyDescent="0.25">
      <c r="A143" s="50">
        <v>43795</v>
      </c>
      <c r="B143" s="51">
        <v>9623</v>
      </c>
      <c r="C143" s="52" t="s">
        <v>37</v>
      </c>
      <c r="D143" s="53">
        <v>41804</v>
      </c>
      <c r="E143" s="54"/>
      <c r="F143" s="55">
        <v>10020747.32</v>
      </c>
      <c r="G143" s="4" t="s">
        <v>143</v>
      </c>
    </row>
    <row r="144" spans="1:7" hidden="1" x14ac:dyDescent="0.25">
      <c r="A144" s="31">
        <v>43795</v>
      </c>
      <c r="B144" s="32">
        <v>9624</v>
      </c>
      <c r="C144" s="33" t="s">
        <v>16</v>
      </c>
      <c r="D144" s="43">
        <v>836.08</v>
      </c>
      <c r="E144" s="34"/>
      <c r="F144" s="36">
        <v>10019911.24</v>
      </c>
    </row>
    <row r="145" spans="1:6" x14ac:dyDescent="0.25">
      <c r="A145" s="78">
        <v>43787</v>
      </c>
      <c r="B145" s="79">
        <v>9591</v>
      </c>
      <c r="C145" s="80" t="s">
        <v>15</v>
      </c>
      <c r="D145" s="81">
        <v>7938746.6900000004</v>
      </c>
      <c r="E145" s="82"/>
      <c r="F145" s="83">
        <v>618909.65</v>
      </c>
    </row>
    <row r="146" spans="1:6" hidden="1" x14ac:dyDescent="0.25">
      <c r="A146" s="31">
        <v>43795</v>
      </c>
      <c r="B146" s="32">
        <v>9626</v>
      </c>
      <c r="C146" s="33" t="s">
        <v>19</v>
      </c>
      <c r="D146" s="35">
        <v>14025.32</v>
      </c>
      <c r="E146" s="34"/>
      <c r="F146" s="36">
        <v>9304620.1699999999</v>
      </c>
    </row>
    <row r="147" spans="1:6" hidden="1" x14ac:dyDescent="0.25">
      <c r="A147" s="50">
        <v>43795</v>
      </c>
      <c r="B147" s="51">
        <v>9627</v>
      </c>
      <c r="C147" s="52" t="s">
        <v>20</v>
      </c>
      <c r="D147" s="53">
        <v>1402.53</v>
      </c>
      <c r="E147" s="54"/>
      <c r="F147" s="55">
        <v>9303217.6400000006</v>
      </c>
    </row>
    <row r="148" spans="1:6" hidden="1" x14ac:dyDescent="0.25">
      <c r="A148" s="31">
        <v>43795</v>
      </c>
      <c r="B148" s="32">
        <v>9628</v>
      </c>
      <c r="C148" s="33" t="s">
        <v>19</v>
      </c>
      <c r="D148" s="43">
        <v>28.05</v>
      </c>
      <c r="E148" s="34"/>
      <c r="F148" s="36">
        <v>9303189.5899999999</v>
      </c>
    </row>
    <row r="149" spans="1:6" hidden="1" x14ac:dyDescent="0.25">
      <c r="A149" s="84">
        <v>43796</v>
      </c>
      <c r="B149" s="85">
        <v>9629</v>
      </c>
      <c r="C149" s="86" t="s">
        <v>15</v>
      </c>
      <c r="D149" s="87">
        <v>196049.23</v>
      </c>
      <c r="E149" s="88"/>
      <c r="F149" s="89">
        <v>9107140.3599999994</v>
      </c>
    </row>
    <row r="150" spans="1:6" hidden="1" x14ac:dyDescent="0.25">
      <c r="A150" s="31">
        <v>43796</v>
      </c>
      <c r="B150" s="32">
        <v>9630</v>
      </c>
      <c r="C150" s="33" t="s">
        <v>16</v>
      </c>
      <c r="D150" s="35">
        <v>3920.98</v>
      </c>
      <c r="E150" s="34"/>
      <c r="F150" s="36">
        <v>9103219.3800000008</v>
      </c>
    </row>
    <row r="151" spans="1:6" x14ac:dyDescent="0.25">
      <c r="A151" s="78">
        <v>43796</v>
      </c>
      <c r="B151" s="79">
        <v>9631</v>
      </c>
      <c r="C151" s="80" t="s">
        <v>15</v>
      </c>
      <c r="D151" s="81">
        <v>8500000</v>
      </c>
      <c r="E151" s="82"/>
      <c r="F151" s="83">
        <v>603219.38</v>
      </c>
    </row>
    <row r="152" spans="1:6" hidden="1" x14ac:dyDescent="0.25">
      <c r="A152" s="31">
        <v>43796</v>
      </c>
      <c r="B152" s="32">
        <v>9632</v>
      </c>
      <c r="C152" s="33" t="s">
        <v>16</v>
      </c>
      <c r="D152" s="35">
        <v>170000</v>
      </c>
      <c r="E152" s="34"/>
      <c r="F152" s="36">
        <v>433219.38</v>
      </c>
    </row>
    <row r="153" spans="1:6" hidden="1" x14ac:dyDescent="0.25">
      <c r="A153" s="37">
        <v>43792</v>
      </c>
      <c r="B153" s="38">
        <v>9614</v>
      </c>
      <c r="C153" s="39" t="s">
        <v>14</v>
      </c>
      <c r="D153" s="40"/>
      <c r="E153" s="41">
        <v>3674573.62</v>
      </c>
      <c r="F153" s="42">
        <v>8723188.8499999996</v>
      </c>
    </row>
    <row r="154" spans="1:6" hidden="1" x14ac:dyDescent="0.25">
      <c r="A154" s="37">
        <v>43793</v>
      </c>
      <c r="B154" s="38">
        <v>9616</v>
      </c>
      <c r="C154" s="39" t="s">
        <v>14</v>
      </c>
      <c r="D154" s="40"/>
      <c r="E154" s="41">
        <v>3198950.07</v>
      </c>
      <c r="F154" s="42">
        <v>11949678.619999999</v>
      </c>
    </row>
    <row r="155" spans="1:6" hidden="1" x14ac:dyDescent="0.25">
      <c r="A155" s="37">
        <v>43795</v>
      </c>
      <c r="B155" s="38">
        <v>9622</v>
      </c>
      <c r="C155" s="39" t="s">
        <v>14</v>
      </c>
      <c r="D155" s="40"/>
      <c r="E155" s="41">
        <v>3052879.05</v>
      </c>
      <c r="F155" s="42">
        <v>10062551.32</v>
      </c>
    </row>
    <row r="156" spans="1:6" hidden="1" x14ac:dyDescent="0.25">
      <c r="A156" s="37">
        <v>43797</v>
      </c>
      <c r="B156" s="38">
        <v>9634</v>
      </c>
      <c r="C156" s="39" t="s">
        <v>14</v>
      </c>
      <c r="D156" s="40"/>
      <c r="E156" s="41">
        <v>3639956.47</v>
      </c>
      <c r="F156" s="42">
        <v>4092405.41</v>
      </c>
    </row>
    <row r="157" spans="1:6" hidden="1" x14ac:dyDescent="0.25">
      <c r="A157" s="84">
        <v>43798</v>
      </c>
      <c r="B157" s="85">
        <v>9637</v>
      </c>
      <c r="C157" s="86" t="s">
        <v>15</v>
      </c>
      <c r="D157" s="87">
        <v>168165.06</v>
      </c>
      <c r="E157" s="88"/>
      <c r="F157" s="89">
        <v>6200065.5300000003</v>
      </c>
    </row>
    <row r="158" spans="1:6" hidden="1" x14ac:dyDescent="0.25">
      <c r="A158" s="31">
        <v>43798</v>
      </c>
      <c r="B158" s="32">
        <v>9638</v>
      </c>
      <c r="C158" s="33" t="s">
        <v>16</v>
      </c>
      <c r="D158" s="35">
        <v>3363.3</v>
      </c>
      <c r="E158" s="34"/>
      <c r="F158" s="36">
        <v>6196702.2300000004</v>
      </c>
    </row>
    <row r="159" spans="1:6" hidden="1" x14ac:dyDescent="0.25">
      <c r="A159" s="84">
        <v>43798</v>
      </c>
      <c r="B159" s="85">
        <v>9639</v>
      </c>
      <c r="C159" s="86" t="s">
        <v>15</v>
      </c>
      <c r="D159" s="87">
        <v>75000</v>
      </c>
      <c r="E159" s="88"/>
      <c r="F159" s="89">
        <v>6121702.2300000004</v>
      </c>
    </row>
    <row r="160" spans="1:6" hidden="1" x14ac:dyDescent="0.25">
      <c r="A160" s="31">
        <v>43798</v>
      </c>
      <c r="B160" s="32">
        <v>9640</v>
      </c>
      <c r="C160" s="33" t="s">
        <v>16</v>
      </c>
      <c r="D160" s="35">
        <v>1500</v>
      </c>
      <c r="E160" s="34"/>
      <c r="F160" s="36">
        <v>6120202.2300000004</v>
      </c>
    </row>
    <row r="161" spans="1:6" hidden="1" x14ac:dyDescent="0.25">
      <c r="A161" s="37">
        <v>43798</v>
      </c>
      <c r="B161" s="38">
        <v>9636</v>
      </c>
      <c r="C161" s="39" t="s">
        <v>14</v>
      </c>
      <c r="D161" s="40"/>
      <c r="E161" s="41">
        <v>2255957.21</v>
      </c>
      <c r="F161" s="42">
        <v>6368230.5899999999</v>
      </c>
    </row>
    <row r="162" spans="1:6" hidden="1" x14ac:dyDescent="0.25">
      <c r="A162" s="37">
        <v>43799</v>
      </c>
      <c r="B162" s="38">
        <v>9642</v>
      </c>
      <c r="C162" s="39" t="s">
        <v>14</v>
      </c>
      <c r="D162" s="40"/>
      <c r="E162" s="41">
        <v>6500091.1500000004</v>
      </c>
      <c r="F162" s="42">
        <v>12845254.630000001</v>
      </c>
    </row>
    <row r="163" spans="1:6" hidden="1" x14ac:dyDescent="0.25">
      <c r="A163" s="57">
        <v>43799</v>
      </c>
      <c r="B163" s="58">
        <v>9643</v>
      </c>
      <c r="C163" s="59" t="s">
        <v>39</v>
      </c>
      <c r="D163" s="65"/>
      <c r="E163" s="61">
        <v>4.66</v>
      </c>
      <c r="F163" s="60">
        <v>12845259.289999999</v>
      </c>
    </row>
    <row r="164" spans="1:6" hidden="1" x14ac:dyDescent="0.25">
      <c r="A164" s="57">
        <v>43799</v>
      </c>
      <c r="B164" s="58">
        <v>9644</v>
      </c>
      <c r="C164" s="59" t="s">
        <v>40</v>
      </c>
      <c r="D164" s="65"/>
      <c r="E164" s="61">
        <v>0.05</v>
      </c>
      <c r="F164" s="60">
        <v>12845259.34</v>
      </c>
    </row>
    <row r="165" spans="1:6" hidden="1" x14ac:dyDescent="0.25">
      <c r="A165" s="50">
        <v>43799</v>
      </c>
      <c r="B165" s="51">
        <v>9645</v>
      </c>
      <c r="C165" s="52" t="s">
        <v>41</v>
      </c>
      <c r="D165" s="56">
        <v>949</v>
      </c>
      <c r="E165" s="54"/>
      <c r="F165" s="55">
        <v>12844310.34</v>
      </c>
    </row>
    <row r="166" spans="1:6" hidden="1" x14ac:dyDescent="0.25">
      <c r="A166" s="31">
        <v>43799</v>
      </c>
      <c r="B166" s="32">
        <v>9646</v>
      </c>
      <c r="C166" s="33" t="s">
        <v>42</v>
      </c>
      <c r="D166" s="43">
        <v>18.98</v>
      </c>
      <c r="E166" s="34"/>
      <c r="F166" s="36">
        <v>12844291.359999999</v>
      </c>
    </row>
    <row r="167" spans="1:6" hidden="1" x14ac:dyDescent="0.25">
      <c r="A167" s="50">
        <v>43799</v>
      </c>
      <c r="B167" s="51">
        <v>9647</v>
      </c>
      <c r="C167" s="52" t="s">
        <v>43</v>
      </c>
      <c r="D167" s="56">
        <v>296</v>
      </c>
      <c r="E167" s="54"/>
      <c r="F167" s="55">
        <v>12843995.359999999</v>
      </c>
    </row>
    <row r="168" spans="1:6" hidden="1" x14ac:dyDescent="0.25">
      <c r="A168" s="31">
        <v>43799</v>
      </c>
      <c r="B168" s="32">
        <v>9648</v>
      </c>
      <c r="C168" s="33" t="s">
        <v>42</v>
      </c>
      <c r="D168" s="43">
        <v>5.92</v>
      </c>
      <c r="E168" s="34"/>
      <c r="F168" s="36">
        <v>12843989.439999999</v>
      </c>
    </row>
    <row r="169" spans="1:6" ht="49.5" hidden="1" x14ac:dyDescent="0.2">
      <c r="E169" s="26" t="s">
        <v>44</v>
      </c>
      <c r="F169" s="27" t="s">
        <v>45</v>
      </c>
    </row>
    <row r="172" spans="1:6" x14ac:dyDescent="0.2">
      <c r="D172" s="137">
        <f>-SUBTOTAL(9,D21:D171)</f>
        <v>-66677663.230000004</v>
      </c>
      <c r="E172" s="30">
        <f>SUBTOTAL(9,E22:E168)</f>
        <v>0</v>
      </c>
    </row>
    <row r="173" spans="1:6" x14ac:dyDescent="0.2">
      <c r="D173" s="138"/>
      <c r="E173" s="30">
        <f>+E172+D172</f>
        <v>-66677663.230000004</v>
      </c>
    </row>
    <row r="174" spans="1:6" x14ac:dyDescent="0.2">
      <c r="D174" s="96"/>
      <c r="E174" s="30"/>
    </row>
    <row r="175" spans="1:6" x14ac:dyDescent="0.2">
      <c r="E175" s="30"/>
    </row>
    <row r="176" spans="1:6" x14ac:dyDescent="0.2">
      <c r="E176" s="30"/>
    </row>
  </sheetData>
  <autoFilter ref="A20:G169">
    <filterColumn colId="3">
      <colorFilter dxfId="0"/>
    </filterColumn>
    <sortState ref="A24:G151">
      <sortCondition ref="D20:D169"/>
    </sortState>
  </autoFilter>
  <pageMargins left="0.7" right="0.7" top="0.75" bottom="0.75" header="0.3" footer="0.3"/>
  <pageSetup paperSize="30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tabSelected="1" workbookViewId="0">
      <selection activeCell="I80" sqref="I80"/>
    </sheetView>
  </sheetViews>
  <sheetFormatPr baseColWidth="10" defaultRowHeight="12.75" x14ac:dyDescent="0.2"/>
  <cols>
    <col min="1" max="1" width="11" style="90" customWidth="1"/>
    <col min="2" max="2" width="12" style="90"/>
    <col min="3" max="3" width="5.83203125" style="90" bestFit="1" customWidth="1"/>
    <col min="4" max="4" width="15.1640625" style="90" customWidth="1"/>
    <col min="5" max="5" width="14.6640625" style="90" bestFit="1" customWidth="1"/>
    <col min="6" max="6" width="73.1640625" style="90" customWidth="1"/>
    <col min="7" max="8" width="17.5" style="91" bestFit="1" customWidth="1"/>
    <col min="9" max="9" width="38.6640625" style="91" bestFit="1" customWidth="1"/>
    <col min="10" max="10" width="13.6640625" style="90" bestFit="1" customWidth="1"/>
    <col min="11" max="16384" width="12" style="90"/>
  </cols>
  <sheetData>
    <row r="1" spans="1:10" x14ac:dyDescent="0.2">
      <c r="A1" s="122" t="s">
        <v>54</v>
      </c>
      <c r="B1" s="123"/>
      <c r="C1" s="123"/>
      <c r="D1" s="123"/>
      <c r="E1" s="123"/>
      <c r="F1" s="123"/>
      <c r="G1" s="129"/>
      <c r="H1" s="129"/>
      <c r="I1" s="124" t="s">
        <v>150</v>
      </c>
    </row>
    <row r="2" spans="1:10" x14ac:dyDescent="0.2">
      <c r="A2" s="122" t="s">
        <v>55</v>
      </c>
      <c r="B2" s="123"/>
      <c r="C2" s="123"/>
      <c r="D2" s="123"/>
      <c r="E2" s="123"/>
      <c r="F2" s="123"/>
      <c r="G2" s="129"/>
      <c r="H2" s="129"/>
      <c r="I2" s="123"/>
    </row>
    <row r="4" spans="1:10" x14ac:dyDescent="0.2">
      <c r="A4" s="123"/>
      <c r="B4" s="123"/>
      <c r="C4" s="123"/>
      <c r="D4" s="125" t="s">
        <v>56</v>
      </c>
      <c r="E4" s="123"/>
      <c r="F4" s="123"/>
      <c r="G4" s="129"/>
      <c r="H4" s="129"/>
      <c r="I4" s="123"/>
    </row>
    <row r="5" spans="1:10" x14ac:dyDescent="0.2">
      <c r="A5" s="123"/>
      <c r="B5" s="123"/>
      <c r="C5" s="123"/>
      <c r="D5" s="125" t="s">
        <v>57</v>
      </c>
      <c r="E5" s="123"/>
      <c r="F5" s="123"/>
      <c r="G5" s="129"/>
      <c r="H5" s="129"/>
      <c r="I5" s="123"/>
    </row>
    <row r="6" spans="1:10" x14ac:dyDescent="0.2">
      <c r="A6" s="123"/>
      <c r="B6" s="123"/>
      <c r="C6" s="123"/>
      <c r="D6" s="125" t="s">
        <v>58</v>
      </c>
      <c r="E6" s="123"/>
      <c r="F6" s="123"/>
      <c r="G6" s="129"/>
      <c r="H6" s="129"/>
      <c r="I6" s="123"/>
    </row>
    <row r="7" spans="1:10" x14ac:dyDescent="0.2">
      <c r="A7" s="126" t="s">
        <v>59</v>
      </c>
      <c r="B7" s="126" t="s">
        <v>60</v>
      </c>
      <c r="C7" s="127" t="s">
        <v>61</v>
      </c>
      <c r="D7" s="126" t="s">
        <v>62</v>
      </c>
      <c r="E7" s="126" t="s">
        <v>63</v>
      </c>
      <c r="F7" s="126" t="s">
        <v>64</v>
      </c>
      <c r="G7" s="130" t="s">
        <v>65</v>
      </c>
      <c r="H7" s="130" t="s">
        <v>66</v>
      </c>
      <c r="I7" s="127" t="s">
        <v>67</v>
      </c>
    </row>
    <row r="9" spans="1:10" x14ac:dyDescent="0.2">
      <c r="A9" s="122" t="s">
        <v>68</v>
      </c>
      <c r="B9" s="123"/>
      <c r="C9" s="123"/>
      <c r="D9" s="123"/>
      <c r="E9" s="123"/>
      <c r="F9" s="122" t="s">
        <v>69</v>
      </c>
      <c r="G9" s="129"/>
      <c r="H9" s="129" t="s">
        <v>70</v>
      </c>
      <c r="I9" s="128">
        <v>297468.08</v>
      </c>
      <c r="J9" s="121">
        <f>+I9-'EDO CTA (2)'!D3</f>
        <v>0</v>
      </c>
    </row>
    <row r="10" spans="1:10" x14ac:dyDescent="0.2">
      <c r="A10" s="122">
        <v>30</v>
      </c>
      <c r="B10" s="122" t="s">
        <v>71</v>
      </c>
      <c r="C10" s="124">
        <v>3</v>
      </c>
      <c r="D10" s="123"/>
      <c r="E10" s="122">
        <v>9610</v>
      </c>
      <c r="F10" s="122" t="s">
        <v>72</v>
      </c>
      <c r="G10" s="131">
        <v>0</v>
      </c>
      <c r="H10" s="131">
        <v>850460.74</v>
      </c>
      <c r="I10" s="128">
        <v>-552992.66</v>
      </c>
    </row>
    <row r="11" spans="1:10" x14ac:dyDescent="0.2">
      <c r="A11" s="122">
        <v>30</v>
      </c>
      <c r="B11" s="122" t="s">
        <v>73</v>
      </c>
      <c r="C11" s="124">
        <v>3</v>
      </c>
      <c r="D11" s="123"/>
      <c r="E11" s="122">
        <v>9625</v>
      </c>
      <c r="F11" s="122" t="s">
        <v>74</v>
      </c>
      <c r="G11" s="131">
        <v>0</v>
      </c>
      <c r="H11" s="131">
        <v>701265.75</v>
      </c>
      <c r="I11" s="128">
        <v>-1254258.4099999999</v>
      </c>
    </row>
    <row r="12" spans="1:10" x14ac:dyDescent="0.2">
      <c r="A12" s="122">
        <v>30</v>
      </c>
      <c r="B12" s="122" t="s">
        <v>75</v>
      </c>
      <c r="C12" s="124">
        <v>3</v>
      </c>
      <c r="D12" s="123"/>
      <c r="E12" s="122">
        <v>9331</v>
      </c>
      <c r="F12" s="122" t="s">
        <v>76</v>
      </c>
      <c r="G12" s="131">
        <v>0</v>
      </c>
      <c r="H12" s="131">
        <v>8500000</v>
      </c>
      <c r="I12" s="128">
        <v>-9754258.4100000001</v>
      </c>
    </row>
    <row r="13" spans="1:10" x14ac:dyDescent="0.2">
      <c r="A13" s="122">
        <v>30</v>
      </c>
      <c r="B13" s="122" t="s">
        <v>77</v>
      </c>
      <c r="C13" s="124">
        <v>4</v>
      </c>
      <c r="D13" s="123"/>
      <c r="E13" s="122">
        <v>9617</v>
      </c>
      <c r="F13" s="122" t="s">
        <v>78</v>
      </c>
      <c r="G13" s="131">
        <v>0</v>
      </c>
      <c r="H13" s="131">
        <v>4900000</v>
      </c>
      <c r="I13" s="128">
        <v>-14654258.41</v>
      </c>
    </row>
    <row r="14" spans="1:10" x14ac:dyDescent="0.2">
      <c r="A14" s="122">
        <v>30</v>
      </c>
      <c r="B14" s="122" t="s">
        <v>79</v>
      </c>
      <c r="C14" s="124">
        <v>3</v>
      </c>
      <c r="D14" s="123"/>
      <c r="E14" s="122">
        <v>9587</v>
      </c>
      <c r="F14" s="122" t="s">
        <v>80</v>
      </c>
      <c r="G14" s="131">
        <v>0</v>
      </c>
      <c r="H14" s="131">
        <v>3600774.2</v>
      </c>
      <c r="I14" s="128">
        <v>-18255032.609999999</v>
      </c>
    </row>
    <row r="15" spans="1:10" x14ac:dyDescent="0.2">
      <c r="A15" s="122">
        <v>30</v>
      </c>
      <c r="B15" s="122" t="s">
        <v>81</v>
      </c>
      <c r="C15" s="124">
        <v>3</v>
      </c>
      <c r="D15" s="123"/>
      <c r="E15" s="122">
        <v>9571</v>
      </c>
      <c r="F15" s="122" t="s">
        <v>82</v>
      </c>
      <c r="G15" s="131">
        <v>0</v>
      </c>
      <c r="H15" s="131">
        <v>430026.47</v>
      </c>
      <c r="I15" s="128">
        <v>-18685059.079999998</v>
      </c>
    </row>
    <row r="16" spans="1:10" x14ac:dyDescent="0.2">
      <c r="A16" s="122">
        <v>30</v>
      </c>
      <c r="B16" s="122" t="s">
        <v>83</v>
      </c>
      <c r="C16" s="124">
        <v>3</v>
      </c>
      <c r="D16" s="123"/>
      <c r="E16" s="122">
        <v>9595</v>
      </c>
      <c r="F16" s="122" t="s">
        <v>84</v>
      </c>
      <c r="G16" s="131">
        <v>0</v>
      </c>
      <c r="H16" s="131">
        <v>5500000</v>
      </c>
      <c r="I16" s="128">
        <v>-24185059.079999998</v>
      </c>
    </row>
    <row r="17" spans="1:9" x14ac:dyDescent="0.2">
      <c r="A17" s="122">
        <v>30</v>
      </c>
      <c r="B17" s="122" t="s">
        <v>85</v>
      </c>
      <c r="C17" s="124">
        <v>4</v>
      </c>
      <c r="D17" s="123"/>
      <c r="E17" s="122">
        <v>9591</v>
      </c>
      <c r="F17" s="122" t="s">
        <v>76</v>
      </c>
      <c r="G17" s="131">
        <v>0</v>
      </c>
      <c r="H17" s="131">
        <v>7938746.6900000004</v>
      </c>
      <c r="I17" s="128">
        <v>-32123805.77</v>
      </c>
    </row>
    <row r="18" spans="1:9" x14ac:dyDescent="0.2">
      <c r="A18" s="122">
        <v>30</v>
      </c>
      <c r="B18" s="122" t="s">
        <v>86</v>
      </c>
      <c r="C18" s="124">
        <v>3</v>
      </c>
      <c r="D18" s="123"/>
      <c r="E18" s="122">
        <v>9562</v>
      </c>
      <c r="F18" s="122" t="s">
        <v>87</v>
      </c>
      <c r="G18" s="131">
        <v>0</v>
      </c>
      <c r="H18" s="131">
        <v>2817016.28</v>
      </c>
      <c r="I18" s="128">
        <v>-34940822.049999997</v>
      </c>
    </row>
    <row r="19" spans="1:9" x14ac:dyDescent="0.2">
      <c r="A19" s="122">
        <v>30</v>
      </c>
      <c r="B19" s="122" t="s">
        <v>88</v>
      </c>
      <c r="C19" s="124">
        <v>3</v>
      </c>
      <c r="D19" s="123"/>
      <c r="E19" s="122">
        <v>9551</v>
      </c>
      <c r="F19" s="122" t="s">
        <v>89</v>
      </c>
      <c r="G19" s="131">
        <v>0</v>
      </c>
      <c r="H19" s="131">
        <v>562725</v>
      </c>
      <c r="I19" s="128">
        <v>-35503547.049999997</v>
      </c>
    </row>
    <row r="20" spans="1:9" x14ac:dyDescent="0.2">
      <c r="A20" s="122">
        <v>30</v>
      </c>
      <c r="B20" s="122" t="s">
        <v>90</v>
      </c>
      <c r="C20" s="124">
        <v>8</v>
      </c>
      <c r="D20" s="122" t="s">
        <v>91</v>
      </c>
      <c r="E20" s="122">
        <v>9559</v>
      </c>
      <c r="F20" s="122" t="s">
        <v>76</v>
      </c>
      <c r="G20" s="131">
        <v>0</v>
      </c>
      <c r="H20" s="131">
        <v>3691752.63</v>
      </c>
      <c r="I20" s="128">
        <v>-39195299.68</v>
      </c>
    </row>
    <row r="21" spans="1:9" x14ac:dyDescent="0.2">
      <c r="A21" s="122">
        <v>30</v>
      </c>
      <c r="B21" s="122" t="s">
        <v>92</v>
      </c>
      <c r="C21" s="124">
        <v>4</v>
      </c>
      <c r="D21" s="122" t="s">
        <v>91</v>
      </c>
      <c r="E21" s="122">
        <v>9575</v>
      </c>
      <c r="F21" s="122" t="s">
        <v>93</v>
      </c>
      <c r="G21" s="131">
        <v>0</v>
      </c>
      <c r="H21" s="131">
        <v>395495.43</v>
      </c>
      <c r="I21" s="128">
        <v>-39590795.109999999</v>
      </c>
    </row>
    <row r="22" spans="1:9" x14ac:dyDescent="0.2">
      <c r="A22" s="122">
        <v>30</v>
      </c>
      <c r="B22" s="122" t="s">
        <v>94</v>
      </c>
      <c r="C22" s="124">
        <v>3</v>
      </c>
      <c r="D22" s="122" t="s">
        <v>91</v>
      </c>
      <c r="E22" s="122">
        <v>9555</v>
      </c>
      <c r="F22" s="122" t="s">
        <v>95</v>
      </c>
      <c r="G22" s="131">
        <v>0</v>
      </c>
      <c r="H22" s="131">
        <v>1918800</v>
      </c>
      <c r="I22" s="128">
        <v>-41509595.109999999</v>
      </c>
    </row>
    <row r="23" spans="1:9" x14ac:dyDescent="0.2">
      <c r="A23" s="122">
        <v>30</v>
      </c>
      <c r="B23" s="122" t="s">
        <v>96</v>
      </c>
      <c r="C23" s="124">
        <v>3</v>
      </c>
      <c r="D23" s="122" t="s">
        <v>91</v>
      </c>
      <c r="E23" s="122">
        <v>9547</v>
      </c>
      <c r="F23" s="122" t="s">
        <v>97</v>
      </c>
      <c r="G23" s="131">
        <v>0</v>
      </c>
      <c r="H23" s="131">
        <v>414088.57</v>
      </c>
      <c r="I23" s="128">
        <v>-41923683.68</v>
      </c>
    </row>
    <row r="24" spans="1:9" x14ac:dyDescent="0.2">
      <c r="A24" s="122">
        <v>30</v>
      </c>
      <c r="B24" s="122" t="s">
        <v>98</v>
      </c>
      <c r="C24" s="124">
        <v>3</v>
      </c>
      <c r="D24" s="122" t="s">
        <v>91</v>
      </c>
      <c r="E24" s="122">
        <v>9543</v>
      </c>
      <c r="F24" s="122" t="s">
        <v>99</v>
      </c>
      <c r="G24" s="131">
        <v>0</v>
      </c>
      <c r="H24" s="131">
        <v>5300000</v>
      </c>
      <c r="I24" s="128">
        <v>-47223683.68</v>
      </c>
    </row>
    <row r="25" spans="1:9" x14ac:dyDescent="0.2">
      <c r="A25" s="122">
        <v>30</v>
      </c>
      <c r="B25" s="122" t="s">
        <v>100</v>
      </c>
      <c r="C25" s="124">
        <v>4</v>
      </c>
      <c r="D25" s="122" t="s">
        <v>91</v>
      </c>
      <c r="E25" s="122">
        <v>9510</v>
      </c>
      <c r="F25" s="122" t="s">
        <v>101</v>
      </c>
      <c r="G25" s="131">
        <v>0</v>
      </c>
      <c r="H25" s="131">
        <v>1699541.67</v>
      </c>
      <c r="I25" s="128">
        <v>-48923225.350000001</v>
      </c>
    </row>
    <row r="26" spans="1:9" x14ac:dyDescent="0.2">
      <c r="A26" s="122">
        <v>30</v>
      </c>
      <c r="B26" s="122" t="s">
        <v>102</v>
      </c>
      <c r="C26" s="124">
        <v>3</v>
      </c>
      <c r="D26" s="122" t="s">
        <v>91</v>
      </c>
      <c r="E26" s="122">
        <v>9539</v>
      </c>
      <c r="F26" s="122" t="s">
        <v>103</v>
      </c>
      <c r="G26" s="131">
        <v>0</v>
      </c>
      <c r="H26" s="131">
        <v>1052936.56</v>
      </c>
      <c r="I26" s="128">
        <v>-49976161.909999996</v>
      </c>
    </row>
    <row r="27" spans="1:9" x14ac:dyDescent="0.2">
      <c r="A27" s="122">
        <v>30</v>
      </c>
      <c r="B27" s="122" t="s">
        <v>104</v>
      </c>
      <c r="C27" s="124">
        <v>3</v>
      </c>
      <c r="D27" s="122" t="s">
        <v>91</v>
      </c>
      <c r="E27" s="122">
        <v>9535</v>
      </c>
      <c r="F27" s="122" t="s">
        <v>105</v>
      </c>
      <c r="G27" s="131">
        <v>0</v>
      </c>
      <c r="H27" s="131">
        <v>6507072</v>
      </c>
      <c r="I27" s="128">
        <v>-56483233.909999996</v>
      </c>
    </row>
    <row r="28" spans="1:9" x14ac:dyDescent="0.2">
      <c r="A28" s="122">
        <v>30</v>
      </c>
      <c r="B28" s="122" t="s">
        <v>106</v>
      </c>
      <c r="C28" s="124">
        <v>5</v>
      </c>
      <c r="D28" s="122" t="s">
        <v>91</v>
      </c>
      <c r="E28" s="122">
        <v>9504</v>
      </c>
      <c r="F28" s="122" t="s">
        <v>76</v>
      </c>
      <c r="G28" s="131">
        <v>0</v>
      </c>
      <c r="H28" s="131">
        <v>3000000</v>
      </c>
      <c r="I28" s="128">
        <v>-59483233.909999996</v>
      </c>
    </row>
    <row r="29" spans="1:9" x14ac:dyDescent="0.2">
      <c r="A29" s="122">
        <v>30</v>
      </c>
      <c r="B29" s="122" t="s">
        <v>107</v>
      </c>
      <c r="C29" s="124">
        <v>6</v>
      </c>
      <c r="D29" s="122" t="s">
        <v>91</v>
      </c>
      <c r="E29" s="122">
        <v>9603</v>
      </c>
      <c r="F29" s="122" t="s">
        <v>108</v>
      </c>
      <c r="G29" s="131">
        <v>0</v>
      </c>
      <c r="H29" s="131">
        <v>6882766.2000000002</v>
      </c>
      <c r="I29" s="128">
        <v>-66366000.109999999</v>
      </c>
    </row>
    <row r="30" spans="1:9" x14ac:dyDescent="0.2">
      <c r="A30" s="122">
        <v>30</v>
      </c>
      <c r="B30" s="122" t="s">
        <v>109</v>
      </c>
      <c r="C30" s="124">
        <v>2</v>
      </c>
      <c r="D30" s="122" t="s">
        <v>91</v>
      </c>
      <c r="E30" s="122">
        <v>9506</v>
      </c>
      <c r="F30" s="122" t="s">
        <v>110</v>
      </c>
      <c r="G30" s="131">
        <v>0</v>
      </c>
      <c r="H30" s="131">
        <v>14195.04</v>
      </c>
      <c r="I30" s="128">
        <v>-66380195.149999999</v>
      </c>
    </row>
    <row r="31" spans="1:9" x14ac:dyDescent="0.2">
      <c r="A31" s="122">
        <v>30</v>
      </c>
      <c r="B31" s="122" t="s">
        <v>111</v>
      </c>
      <c r="C31" s="124">
        <v>2</v>
      </c>
      <c r="D31" s="122" t="s">
        <v>112</v>
      </c>
      <c r="E31" s="122">
        <v>9509</v>
      </c>
      <c r="F31" s="122" t="s">
        <v>113</v>
      </c>
      <c r="G31" s="131">
        <v>5000000</v>
      </c>
      <c r="H31" s="131">
        <v>0</v>
      </c>
      <c r="I31" s="128">
        <v>-61380195.149999999</v>
      </c>
    </row>
    <row r="32" spans="1:9" x14ac:dyDescent="0.2">
      <c r="A32" s="122">
        <v>30</v>
      </c>
      <c r="B32" s="122" t="s">
        <v>114</v>
      </c>
      <c r="C32" s="124">
        <v>19</v>
      </c>
      <c r="D32" s="122" t="s">
        <v>91</v>
      </c>
      <c r="E32" s="122">
        <v>9566</v>
      </c>
      <c r="F32" s="122" t="s">
        <v>115</v>
      </c>
      <c r="G32" s="131">
        <v>0</v>
      </c>
      <c r="H32" s="131">
        <v>166186.57</v>
      </c>
      <c r="I32" s="128">
        <v>-61546381.719999999</v>
      </c>
    </row>
    <row r="33" spans="1:9" x14ac:dyDescent="0.2">
      <c r="A33" s="122">
        <v>30</v>
      </c>
      <c r="B33" s="122" t="s">
        <v>114</v>
      </c>
      <c r="C33" s="124">
        <v>20</v>
      </c>
      <c r="D33" s="122" t="s">
        <v>91</v>
      </c>
      <c r="E33" s="122">
        <v>9568</v>
      </c>
      <c r="F33" s="122" t="s">
        <v>115</v>
      </c>
      <c r="G33" s="131">
        <v>0</v>
      </c>
      <c r="H33" s="131">
        <v>75000</v>
      </c>
      <c r="I33" s="128">
        <v>-61621381.719999999</v>
      </c>
    </row>
    <row r="34" spans="1:9" x14ac:dyDescent="0.2">
      <c r="A34" s="122">
        <v>30</v>
      </c>
      <c r="B34" s="122" t="s">
        <v>116</v>
      </c>
      <c r="C34" s="124">
        <v>1</v>
      </c>
      <c r="D34" s="122" t="s">
        <v>91</v>
      </c>
      <c r="E34" s="122">
        <v>9637</v>
      </c>
      <c r="F34" s="122" t="s">
        <v>117</v>
      </c>
      <c r="G34" s="131">
        <v>0</v>
      </c>
      <c r="H34" s="131">
        <v>168165.06</v>
      </c>
      <c r="I34" s="128">
        <v>-61789546.780000001</v>
      </c>
    </row>
    <row r="35" spans="1:9" x14ac:dyDescent="0.2">
      <c r="A35" s="122">
        <v>30</v>
      </c>
      <c r="B35" s="122" t="s">
        <v>116</v>
      </c>
      <c r="C35" s="124">
        <v>2</v>
      </c>
      <c r="D35" s="122" t="s">
        <v>91</v>
      </c>
      <c r="E35" s="122">
        <v>9639</v>
      </c>
      <c r="F35" s="122" t="s">
        <v>117</v>
      </c>
      <c r="G35" s="131">
        <v>0</v>
      </c>
      <c r="H35" s="131">
        <v>75000</v>
      </c>
      <c r="I35" s="128">
        <v>-61864546.780000001</v>
      </c>
    </row>
    <row r="36" spans="1:9" x14ac:dyDescent="0.2">
      <c r="A36" s="122">
        <v>30</v>
      </c>
      <c r="B36" s="122" t="s">
        <v>118</v>
      </c>
      <c r="C36" s="124">
        <v>2</v>
      </c>
      <c r="D36" s="123"/>
      <c r="E36" s="122">
        <v>9599</v>
      </c>
      <c r="F36" s="122" t="s">
        <v>119</v>
      </c>
      <c r="G36" s="131">
        <v>0</v>
      </c>
      <c r="H36" s="131">
        <v>719400</v>
      </c>
      <c r="I36" s="128">
        <v>-62583946.780000001</v>
      </c>
    </row>
    <row r="37" spans="1:9" x14ac:dyDescent="0.2">
      <c r="A37" s="122">
        <v>30</v>
      </c>
      <c r="B37" s="122" t="s">
        <v>120</v>
      </c>
      <c r="C37" s="124">
        <v>7</v>
      </c>
      <c r="D37" s="122" t="s">
        <v>91</v>
      </c>
      <c r="E37" s="122">
        <v>9629</v>
      </c>
      <c r="F37" s="122" t="s">
        <v>121</v>
      </c>
      <c r="G37" s="131">
        <v>0</v>
      </c>
      <c r="H37" s="131">
        <v>196049.23</v>
      </c>
      <c r="I37" s="128">
        <v>-62779996.009999998</v>
      </c>
    </row>
    <row r="38" spans="1:9" x14ac:dyDescent="0.2">
      <c r="A38" s="122">
        <v>30</v>
      </c>
      <c r="B38" s="122" t="s">
        <v>132</v>
      </c>
      <c r="C38" s="124">
        <v>1</v>
      </c>
      <c r="D38" s="122" t="s">
        <v>133</v>
      </c>
      <c r="E38" s="122">
        <v>9502</v>
      </c>
      <c r="F38" s="122" t="s">
        <v>134</v>
      </c>
      <c r="G38" s="131">
        <v>47761.32</v>
      </c>
      <c r="H38" s="131">
        <v>0</v>
      </c>
      <c r="I38" s="128">
        <v>-62732234.689999998</v>
      </c>
    </row>
    <row r="39" spans="1:9" x14ac:dyDescent="0.2">
      <c r="A39" s="122">
        <v>30</v>
      </c>
      <c r="B39" s="122" t="s">
        <v>132</v>
      </c>
      <c r="C39" s="124">
        <v>2</v>
      </c>
      <c r="D39" s="122" t="s">
        <v>133</v>
      </c>
      <c r="E39" s="122">
        <v>9514</v>
      </c>
      <c r="F39" s="122" t="s">
        <v>134</v>
      </c>
      <c r="G39" s="131">
        <v>4682.4799999999996</v>
      </c>
      <c r="H39" s="131">
        <v>0</v>
      </c>
      <c r="I39" s="128">
        <v>-62727552.210000001</v>
      </c>
    </row>
    <row r="40" spans="1:9" x14ac:dyDescent="0.2">
      <c r="A40" s="122">
        <v>30</v>
      </c>
      <c r="B40" s="122" t="s">
        <v>132</v>
      </c>
      <c r="C40" s="124">
        <v>3</v>
      </c>
      <c r="D40" s="122" t="s">
        <v>133</v>
      </c>
      <c r="E40" s="122">
        <v>9545</v>
      </c>
      <c r="F40" s="122" t="s">
        <v>134</v>
      </c>
      <c r="G40" s="131">
        <v>16273.85</v>
      </c>
      <c r="H40" s="131">
        <v>0</v>
      </c>
      <c r="I40" s="128">
        <v>-62711278.359999999</v>
      </c>
    </row>
    <row r="41" spans="1:9" x14ac:dyDescent="0.2">
      <c r="A41" s="122">
        <v>30</v>
      </c>
      <c r="B41" s="122" t="s">
        <v>132</v>
      </c>
      <c r="C41" s="124">
        <v>4</v>
      </c>
      <c r="D41" s="122" t="s">
        <v>133</v>
      </c>
      <c r="E41" s="122">
        <v>9553</v>
      </c>
      <c r="F41" s="122" t="s">
        <v>134</v>
      </c>
      <c r="G41" s="131">
        <v>7679.28</v>
      </c>
      <c r="H41" s="131">
        <v>0</v>
      </c>
      <c r="I41" s="128">
        <v>-62703599.079999998</v>
      </c>
    </row>
    <row r="42" spans="1:9" x14ac:dyDescent="0.2">
      <c r="A42" s="122">
        <v>30</v>
      </c>
      <c r="B42" s="122" t="s">
        <v>132</v>
      </c>
      <c r="C42" s="124">
        <v>5</v>
      </c>
      <c r="D42" s="122" t="s">
        <v>133</v>
      </c>
      <c r="E42" s="122">
        <v>9585</v>
      </c>
      <c r="F42" s="122" t="s">
        <v>134</v>
      </c>
      <c r="G42" s="131">
        <v>23412.41</v>
      </c>
      <c r="H42" s="131">
        <v>0</v>
      </c>
      <c r="I42" s="128">
        <v>-62680186.670000002</v>
      </c>
    </row>
    <row r="43" spans="1:9" x14ac:dyDescent="0.2">
      <c r="A43" s="122">
        <v>30</v>
      </c>
      <c r="B43" s="122" t="s">
        <v>132</v>
      </c>
      <c r="C43" s="124">
        <v>6</v>
      </c>
      <c r="D43" s="122" t="s">
        <v>133</v>
      </c>
      <c r="E43" s="122">
        <v>9593</v>
      </c>
      <c r="F43" s="122" t="s">
        <v>134</v>
      </c>
      <c r="G43" s="131">
        <v>11189.5</v>
      </c>
      <c r="H43" s="131">
        <v>0</v>
      </c>
      <c r="I43" s="128">
        <v>-62668997.170000002</v>
      </c>
    </row>
    <row r="44" spans="1:9" x14ac:dyDescent="0.2">
      <c r="A44" s="122">
        <v>30</v>
      </c>
      <c r="B44" s="122" t="s">
        <v>132</v>
      </c>
      <c r="C44" s="124">
        <v>7</v>
      </c>
      <c r="D44" s="122" t="s">
        <v>133</v>
      </c>
      <c r="E44" s="122">
        <v>9615</v>
      </c>
      <c r="F44" s="122" t="s">
        <v>134</v>
      </c>
      <c r="G44" s="131">
        <v>27539.7</v>
      </c>
      <c r="H44" s="131">
        <v>0</v>
      </c>
      <c r="I44" s="128">
        <v>-62641457.469999999</v>
      </c>
    </row>
    <row r="45" spans="1:9" x14ac:dyDescent="0.2">
      <c r="A45" s="122">
        <v>30</v>
      </c>
      <c r="B45" s="122" t="s">
        <v>132</v>
      </c>
      <c r="C45" s="124">
        <v>8</v>
      </c>
      <c r="D45" s="122" t="s">
        <v>133</v>
      </c>
      <c r="E45" s="122">
        <v>9621</v>
      </c>
      <c r="F45" s="122" t="s">
        <v>134</v>
      </c>
      <c r="G45" s="131">
        <v>67989.649999999994</v>
      </c>
      <c r="H45" s="131">
        <v>0</v>
      </c>
      <c r="I45" s="128">
        <v>-62573467.82</v>
      </c>
    </row>
    <row r="46" spans="1:9" x14ac:dyDescent="0.2">
      <c r="A46" s="122">
        <v>30</v>
      </c>
      <c r="B46" s="122" t="s">
        <v>132</v>
      </c>
      <c r="C46" s="124">
        <v>9</v>
      </c>
      <c r="D46" s="122" t="s">
        <v>133</v>
      </c>
      <c r="E46" s="122">
        <v>9633</v>
      </c>
      <c r="F46" s="122" t="s">
        <v>134</v>
      </c>
      <c r="G46" s="131">
        <v>19229.560000000001</v>
      </c>
      <c r="H46" s="131">
        <v>0</v>
      </c>
      <c r="I46" s="128">
        <v>-62554238.259999998</v>
      </c>
    </row>
    <row r="47" spans="1:9" x14ac:dyDescent="0.2">
      <c r="A47" s="122">
        <v>30</v>
      </c>
      <c r="B47" s="122" t="s">
        <v>132</v>
      </c>
      <c r="C47" s="124">
        <v>10</v>
      </c>
      <c r="D47" s="122" t="s">
        <v>133</v>
      </c>
      <c r="E47" s="122">
        <v>9635</v>
      </c>
      <c r="F47" s="122" t="s">
        <v>134</v>
      </c>
      <c r="G47" s="131">
        <v>19867.97</v>
      </c>
      <c r="H47" s="131">
        <v>0</v>
      </c>
      <c r="I47" s="128">
        <v>-62534370.289999999</v>
      </c>
    </row>
    <row r="48" spans="1:9" x14ac:dyDescent="0.2">
      <c r="A48" s="122">
        <v>30</v>
      </c>
      <c r="B48" s="122" t="s">
        <v>132</v>
      </c>
      <c r="C48" s="124">
        <v>11</v>
      </c>
      <c r="D48" s="122" t="s">
        <v>133</v>
      </c>
      <c r="E48" s="140">
        <v>9641</v>
      </c>
      <c r="F48" s="122" t="s">
        <v>134</v>
      </c>
      <c r="G48" s="131">
        <v>224961.25</v>
      </c>
      <c r="H48" s="131">
        <v>0</v>
      </c>
      <c r="I48" s="128">
        <v>-62309409.039999999</v>
      </c>
    </row>
    <row r="49" spans="1:9" x14ac:dyDescent="0.2">
      <c r="A49" s="122">
        <v>30</v>
      </c>
      <c r="B49" s="122" t="s">
        <v>132</v>
      </c>
      <c r="C49" s="124">
        <v>12</v>
      </c>
      <c r="D49" s="122" t="s">
        <v>133</v>
      </c>
      <c r="E49" s="122">
        <v>9503</v>
      </c>
      <c r="F49" s="122" t="s">
        <v>134</v>
      </c>
      <c r="G49" s="131">
        <v>4606137.17</v>
      </c>
      <c r="H49" s="131">
        <v>0</v>
      </c>
      <c r="I49" s="128">
        <v>-57703271.869999997</v>
      </c>
    </row>
    <row r="50" spans="1:9" x14ac:dyDescent="0.2">
      <c r="A50" s="122">
        <v>30</v>
      </c>
      <c r="B50" s="122" t="s">
        <v>132</v>
      </c>
      <c r="C50" s="124">
        <v>13</v>
      </c>
      <c r="D50" s="122" t="s">
        <v>133</v>
      </c>
      <c r="E50" s="122">
        <v>9508</v>
      </c>
      <c r="F50" s="122" t="s">
        <v>134</v>
      </c>
      <c r="G50" s="131">
        <v>5836943.6799999997</v>
      </c>
      <c r="H50" s="131">
        <v>0</v>
      </c>
      <c r="I50" s="128">
        <v>-51866328.189999998</v>
      </c>
    </row>
    <row r="51" spans="1:9" x14ac:dyDescent="0.2">
      <c r="A51" s="122">
        <v>30</v>
      </c>
      <c r="B51" s="122" t="s">
        <v>132</v>
      </c>
      <c r="C51" s="124">
        <v>14</v>
      </c>
      <c r="D51" s="122" t="s">
        <v>133</v>
      </c>
      <c r="E51" s="122">
        <v>9515</v>
      </c>
      <c r="F51" s="122" t="s">
        <v>134</v>
      </c>
      <c r="G51" s="131">
        <v>2256689.7000000002</v>
      </c>
      <c r="H51" s="131">
        <v>0</v>
      </c>
      <c r="I51" s="128">
        <v>-49609638.490000002</v>
      </c>
    </row>
    <row r="52" spans="1:9" x14ac:dyDescent="0.2">
      <c r="A52" s="122">
        <v>30</v>
      </c>
      <c r="B52" s="122" t="s">
        <v>132</v>
      </c>
      <c r="C52" s="124">
        <v>15</v>
      </c>
      <c r="D52" s="122" t="s">
        <v>133</v>
      </c>
      <c r="E52" s="122">
        <v>9516</v>
      </c>
      <c r="F52" s="122" t="s">
        <v>134</v>
      </c>
      <c r="G52" s="131">
        <v>2860485.57</v>
      </c>
      <c r="H52" s="131">
        <v>0</v>
      </c>
      <c r="I52" s="128">
        <v>-46749152.920000002</v>
      </c>
    </row>
    <row r="53" spans="1:9" x14ac:dyDescent="0.2">
      <c r="A53" s="122">
        <v>30</v>
      </c>
      <c r="B53" s="122" t="s">
        <v>132</v>
      </c>
      <c r="C53" s="124">
        <v>16</v>
      </c>
      <c r="D53" s="122" t="s">
        <v>133</v>
      </c>
      <c r="E53" s="122">
        <v>9546</v>
      </c>
      <c r="F53" s="122" t="s">
        <v>134</v>
      </c>
      <c r="G53" s="131">
        <v>3280818.63</v>
      </c>
      <c r="H53" s="131">
        <v>0</v>
      </c>
      <c r="I53" s="128">
        <v>-43468334.289999999</v>
      </c>
    </row>
    <row r="54" spans="1:9" x14ac:dyDescent="0.2">
      <c r="A54" s="122">
        <v>30</v>
      </c>
      <c r="B54" s="122" t="s">
        <v>132</v>
      </c>
      <c r="C54" s="124">
        <v>17</v>
      </c>
      <c r="D54" s="122" t="s">
        <v>133</v>
      </c>
      <c r="E54" s="122">
        <v>9554</v>
      </c>
      <c r="F54" s="122" t="s">
        <v>134</v>
      </c>
      <c r="G54" s="131">
        <v>4935598.78</v>
      </c>
      <c r="H54" s="131">
        <v>0</v>
      </c>
      <c r="I54" s="128">
        <v>-38532735.509999998</v>
      </c>
    </row>
    <row r="55" spans="1:9" x14ac:dyDescent="0.2">
      <c r="A55" s="122">
        <v>30</v>
      </c>
      <c r="B55" s="122" t="s">
        <v>132</v>
      </c>
      <c r="C55" s="124">
        <v>18</v>
      </c>
      <c r="D55" s="122" t="s">
        <v>133</v>
      </c>
      <c r="E55" s="122">
        <v>9561</v>
      </c>
      <c r="F55" s="122" t="s">
        <v>134</v>
      </c>
      <c r="G55" s="131">
        <v>3538742.26</v>
      </c>
      <c r="H55" s="131">
        <v>0</v>
      </c>
      <c r="I55" s="128">
        <v>-34993993.25</v>
      </c>
    </row>
    <row r="56" spans="1:9" x14ac:dyDescent="0.2">
      <c r="A56" s="122">
        <v>30</v>
      </c>
      <c r="B56" s="122" t="s">
        <v>132</v>
      </c>
      <c r="C56" s="124">
        <v>19</v>
      </c>
      <c r="D56" s="122" t="s">
        <v>133</v>
      </c>
      <c r="E56" s="122">
        <v>9570</v>
      </c>
      <c r="F56" s="122" t="s">
        <v>134</v>
      </c>
      <c r="G56" s="131">
        <v>1929325.34</v>
      </c>
      <c r="H56" s="131">
        <v>0</v>
      </c>
      <c r="I56" s="128">
        <v>-33064667.91</v>
      </c>
    </row>
    <row r="57" spans="1:9" x14ac:dyDescent="0.2">
      <c r="A57" s="122">
        <v>30</v>
      </c>
      <c r="B57" s="122" t="s">
        <v>132</v>
      </c>
      <c r="C57" s="124">
        <v>20</v>
      </c>
      <c r="D57" s="122" t="s">
        <v>133</v>
      </c>
      <c r="E57" s="122">
        <v>9586</v>
      </c>
      <c r="F57" s="122" t="s">
        <v>134</v>
      </c>
      <c r="G57" s="131">
        <v>6387798.7999999998</v>
      </c>
      <c r="H57" s="131">
        <v>0</v>
      </c>
      <c r="I57" s="128">
        <v>-26676869.109999999</v>
      </c>
    </row>
    <row r="58" spans="1:9" x14ac:dyDescent="0.2">
      <c r="A58" s="122">
        <v>30</v>
      </c>
      <c r="B58" s="122" t="s">
        <v>132</v>
      </c>
      <c r="C58" s="124">
        <v>21</v>
      </c>
      <c r="D58" s="122" t="s">
        <v>133</v>
      </c>
      <c r="E58" s="122">
        <v>9594</v>
      </c>
      <c r="F58" s="122" t="s">
        <v>134</v>
      </c>
      <c r="G58" s="131">
        <v>5896611.96</v>
      </c>
      <c r="H58" s="131">
        <v>0</v>
      </c>
      <c r="I58" s="128">
        <v>-20780257.149999999</v>
      </c>
    </row>
    <row r="59" spans="1:9" x14ac:dyDescent="0.2">
      <c r="A59" s="122">
        <v>30</v>
      </c>
      <c r="B59" s="122" t="s">
        <v>132</v>
      </c>
      <c r="C59" s="124">
        <v>22</v>
      </c>
      <c r="D59" s="122" t="s">
        <v>133</v>
      </c>
      <c r="E59" s="122">
        <v>9597</v>
      </c>
      <c r="F59" s="122" t="s">
        <v>134</v>
      </c>
      <c r="G59" s="131">
        <v>7313253.8700000001</v>
      </c>
      <c r="H59" s="131">
        <v>0</v>
      </c>
      <c r="I59" s="128">
        <v>-13467003.279999999</v>
      </c>
    </row>
    <row r="60" spans="1:9" x14ac:dyDescent="0.2">
      <c r="A60" s="122">
        <v>30</v>
      </c>
      <c r="B60" s="122" t="s">
        <v>132</v>
      </c>
      <c r="C60" s="124">
        <v>23</v>
      </c>
      <c r="D60" s="122" t="s">
        <v>133</v>
      </c>
      <c r="E60" s="122">
        <v>9598</v>
      </c>
      <c r="F60" s="122" t="s">
        <v>134</v>
      </c>
      <c r="G60" s="131">
        <v>2261718.09</v>
      </c>
      <c r="H60" s="131">
        <v>0</v>
      </c>
      <c r="I60" s="128">
        <v>-11205285.189999999</v>
      </c>
    </row>
    <row r="61" spans="1:9" x14ac:dyDescent="0.2">
      <c r="A61" s="122">
        <v>30</v>
      </c>
      <c r="B61" s="122" t="s">
        <v>132</v>
      </c>
      <c r="C61" s="124">
        <v>24</v>
      </c>
      <c r="D61" s="122" t="s">
        <v>133</v>
      </c>
      <c r="E61" s="122">
        <v>9609</v>
      </c>
      <c r="F61" s="122" t="s">
        <v>134</v>
      </c>
      <c r="G61" s="131">
        <v>2620841.92</v>
      </c>
      <c r="H61" s="131">
        <v>0</v>
      </c>
      <c r="I61" s="128">
        <v>-8584443.2699999996</v>
      </c>
    </row>
    <row r="62" spans="1:9" x14ac:dyDescent="0.2">
      <c r="A62" s="122">
        <v>30</v>
      </c>
      <c r="B62" s="122" t="s">
        <v>132</v>
      </c>
      <c r="C62" s="124">
        <v>25</v>
      </c>
      <c r="D62" s="122" t="s">
        <v>133</v>
      </c>
      <c r="E62" s="122">
        <v>9614</v>
      </c>
      <c r="F62" s="122" t="s">
        <v>134</v>
      </c>
      <c r="G62" s="131">
        <v>3674573.62</v>
      </c>
      <c r="H62" s="131">
        <v>0</v>
      </c>
      <c r="I62" s="128">
        <v>-4909869.6500000004</v>
      </c>
    </row>
    <row r="63" spans="1:9" x14ac:dyDescent="0.2">
      <c r="A63" s="122">
        <v>30</v>
      </c>
      <c r="B63" s="122" t="s">
        <v>132</v>
      </c>
      <c r="C63" s="124">
        <v>26</v>
      </c>
      <c r="D63" s="122" t="s">
        <v>133</v>
      </c>
      <c r="E63" s="122">
        <v>9616</v>
      </c>
      <c r="F63" s="122" t="s">
        <v>134</v>
      </c>
      <c r="G63" s="131">
        <v>3198950.07</v>
      </c>
      <c r="H63" s="131">
        <v>0</v>
      </c>
      <c r="I63" s="128">
        <v>-1710919.58</v>
      </c>
    </row>
    <row r="64" spans="1:9" x14ac:dyDescent="0.2">
      <c r="A64" s="122">
        <v>30</v>
      </c>
      <c r="B64" s="122" t="s">
        <v>132</v>
      </c>
      <c r="C64" s="124">
        <v>27</v>
      </c>
      <c r="D64" s="122" t="s">
        <v>133</v>
      </c>
      <c r="E64" s="122">
        <v>9622</v>
      </c>
      <c r="F64" s="122" t="s">
        <v>134</v>
      </c>
      <c r="G64" s="131">
        <v>3052879.05</v>
      </c>
      <c r="H64" s="131">
        <v>0</v>
      </c>
      <c r="I64" s="128">
        <v>1341959.47</v>
      </c>
    </row>
    <row r="65" spans="1:10" x14ac:dyDescent="0.2">
      <c r="A65" s="122">
        <v>30</v>
      </c>
      <c r="B65" s="122" t="s">
        <v>132</v>
      </c>
      <c r="C65" s="124">
        <v>28</v>
      </c>
      <c r="D65" s="122" t="s">
        <v>133</v>
      </c>
      <c r="E65" s="122">
        <v>9634</v>
      </c>
      <c r="F65" s="122" t="s">
        <v>134</v>
      </c>
      <c r="G65" s="131">
        <v>3639956.47</v>
      </c>
      <c r="H65" s="131">
        <v>0</v>
      </c>
      <c r="I65" s="128">
        <v>4981915.9400000004</v>
      </c>
    </row>
    <row r="66" spans="1:10" x14ac:dyDescent="0.2">
      <c r="A66" s="122">
        <v>30</v>
      </c>
      <c r="B66" s="122" t="s">
        <v>132</v>
      </c>
      <c r="C66" s="124">
        <v>29</v>
      </c>
      <c r="D66" s="122" t="s">
        <v>133</v>
      </c>
      <c r="E66" s="122">
        <v>9636</v>
      </c>
      <c r="F66" s="122" t="s">
        <v>134</v>
      </c>
      <c r="G66" s="131">
        <v>2255957.21</v>
      </c>
      <c r="H66" s="131">
        <v>0</v>
      </c>
      <c r="I66" s="128">
        <v>7237873.1500000004</v>
      </c>
    </row>
    <row r="67" spans="1:10" x14ac:dyDescent="0.2">
      <c r="A67" s="122">
        <v>30</v>
      </c>
      <c r="B67" s="122" t="s">
        <v>132</v>
      </c>
      <c r="C67" s="124">
        <v>30</v>
      </c>
      <c r="D67" s="122" t="s">
        <v>133</v>
      </c>
      <c r="E67" s="122">
        <v>9642</v>
      </c>
      <c r="F67" s="122" t="s">
        <v>134</v>
      </c>
      <c r="G67" s="131">
        <v>6500091.1500000004</v>
      </c>
      <c r="H67" s="131">
        <v>0</v>
      </c>
      <c r="I67" s="128">
        <v>13737964.300000001</v>
      </c>
    </row>
    <row r="68" spans="1:10" x14ac:dyDescent="0.2">
      <c r="A68" s="122">
        <v>30</v>
      </c>
      <c r="B68" s="122" t="s">
        <v>135</v>
      </c>
      <c r="C68" s="124">
        <v>2</v>
      </c>
      <c r="D68" s="123"/>
      <c r="E68" s="122" t="s">
        <v>136</v>
      </c>
      <c r="F68" s="122" t="s">
        <v>145</v>
      </c>
      <c r="G68" s="131">
        <v>0</v>
      </c>
      <c r="H68" s="131">
        <v>1352381.24</v>
      </c>
      <c r="I68" s="128">
        <v>12385583.060000001</v>
      </c>
      <c r="J68" s="121"/>
    </row>
    <row r="69" spans="1:10" x14ac:dyDescent="0.2">
      <c r="A69" s="122">
        <v>30</v>
      </c>
      <c r="B69" s="122" t="s">
        <v>135</v>
      </c>
      <c r="C69" s="124">
        <v>4</v>
      </c>
      <c r="D69" s="123"/>
      <c r="E69" s="122" t="s">
        <v>137</v>
      </c>
      <c r="F69" s="122" t="s">
        <v>146</v>
      </c>
      <c r="G69" s="131">
        <v>0</v>
      </c>
      <c r="H69" s="131">
        <v>109094.35</v>
      </c>
      <c r="I69" s="128">
        <v>12276488.710000001</v>
      </c>
    </row>
    <row r="70" spans="1:10" x14ac:dyDescent="0.2">
      <c r="A70" s="122">
        <v>30</v>
      </c>
      <c r="B70" s="122" t="s">
        <v>135</v>
      </c>
      <c r="C70" s="124">
        <v>6</v>
      </c>
      <c r="D70" s="123"/>
      <c r="E70" s="122" t="s">
        <v>138</v>
      </c>
      <c r="F70" s="122" t="s">
        <v>139</v>
      </c>
      <c r="G70" s="131">
        <v>4.71</v>
      </c>
      <c r="H70" s="131">
        <v>0</v>
      </c>
      <c r="I70" s="128">
        <v>12276493.42</v>
      </c>
    </row>
    <row r="71" spans="1:10" x14ac:dyDescent="0.2">
      <c r="A71" s="122">
        <v>30</v>
      </c>
      <c r="B71" s="122" t="s">
        <v>140</v>
      </c>
      <c r="C71" s="124">
        <v>2</v>
      </c>
      <c r="D71" s="122" t="s">
        <v>141</v>
      </c>
      <c r="E71" s="122">
        <v>9607</v>
      </c>
      <c r="F71" s="122" t="s">
        <v>142</v>
      </c>
      <c r="G71" s="131">
        <v>719400</v>
      </c>
      <c r="H71" s="131">
        <v>0</v>
      </c>
      <c r="I71" s="128">
        <v>12995893.42</v>
      </c>
    </row>
    <row r="72" spans="1:10" x14ac:dyDescent="0.2">
      <c r="A72" s="122">
        <v>30</v>
      </c>
      <c r="B72" s="122" t="s">
        <v>147</v>
      </c>
      <c r="C72" s="124">
        <v>2</v>
      </c>
      <c r="D72" s="122" t="s">
        <v>91</v>
      </c>
      <c r="E72" s="122">
        <v>9517</v>
      </c>
      <c r="F72" s="122" t="s">
        <v>148</v>
      </c>
      <c r="G72" s="131">
        <v>0</v>
      </c>
      <c r="H72" s="131">
        <v>19600.27</v>
      </c>
      <c r="I72" s="128">
        <v>12976293.15</v>
      </c>
    </row>
    <row r="73" spans="1:10" x14ac:dyDescent="0.2">
      <c r="A73" s="122">
        <v>30</v>
      </c>
      <c r="B73" s="122" t="s">
        <v>147</v>
      </c>
      <c r="C73" s="124">
        <v>3</v>
      </c>
      <c r="D73" s="122" t="s">
        <v>91</v>
      </c>
      <c r="E73" s="122">
        <v>9519</v>
      </c>
      <c r="F73" s="122" t="s">
        <v>148</v>
      </c>
      <c r="G73" s="131">
        <v>0</v>
      </c>
      <c r="H73" s="131">
        <v>22095.91</v>
      </c>
      <c r="I73" s="128">
        <v>12954197.24</v>
      </c>
    </row>
    <row r="74" spans="1:10" x14ac:dyDescent="0.2">
      <c r="A74" s="90">
        <v>30</v>
      </c>
      <c r="B74" s="90" t="s">
        <v>147</v>
      </c>
      <c r="C74" s="90">
        <v>4</v>
      </c>
      <c r="D74" s="90" t="s">
        <v>91</v>
      </c>
      <c r="E74" s="90">
        <v>9521</v>
      </c>
      <c r="F74" s="90" t="s">
        <v>148</v>
      </c>
      <c r="G74" s="91">
        <v>0</v>
      </c>
      <c r="H74" s="91">
        <v>27394.89</v>
      </c>
      <c r="I74" s="91">
        <v>12926802.35</v>
      </c>
    </row>
    <row r="75" spans="1:10" x14ac:dyDescent="0.2">
      <c r="A75" s="90">
        <v>30</v>
      </c>
      <c r="B75" s="90" t="s">
        <v>147</v>
      </c>
      <c r="C75" s="90">
        <v>5</v>
      </c>
      <c r="D75" s="90" t="s">
        <v>91</v>
      </c>
      <c r="E75" s="90">
        <v>9523</v>
      </c>
      <c r="F75" s="90" t="s">
        <v>148</v>
      </c>
      <c r="G75" s="91">
        <v>0</v>
      </c>
      <c r="H75" s="91">
        <v>36627.31</v>
      </c>
      <c r="I75" s="91">
        <v>12890175.039999999</v>
      </c>
    </row>
    <row r="76" spans="1:10" x14ac:dyDescent="0.2">
      <c r="A76" s="90">
        <v>30</v>
      </c>
      <c r="B76" s="90" t="s">
        <v>147</v>
      </c>
      <c r="C76" s="90">
        <v>6</v>
      </c>
      <c r="D76" s="90" t="s">
        <v>91</v>
      </c>
      <c r="E76" s="90">
        <v>9527</v>
      </c>
      <c r="F76" s="90" t="s">
        <v>148</v>
      </c>
      <c r="G76" s="91">
        <v>0</v>
      </c>
      <c r="H76" s="91">
        <v>40897.370000000003</v>
      </c>
      <c r="I76" s="91">
        <v>12849277.67</v>
      </c>
    </row>
    <row r="77" spans="1:10" x14ac:dyDescent="0.2">
      <c r="A77" s="90">
        <v>30</v>
      </c>
      <c r="B77" s="90" t="s">
        <v>147</v>
      </c>
      <c r="C77" s="90">
        <v>7</v>
      </c>
      <c r="D77" s="90" t="s">
        <v>91</v>
      </c>
      <c r="E77" s="90">
        <v>9531</v>
      </c>
      <c r="F77" s="90" t="s">
        <v>148</v>
      </c>
      <c r="G77" s="91">
        <v>0</v>
      </c>
      <c r="H77" s="91">
        <v>5288.24</v>
      </c>
      <c r="I77" s="91">
        <v>12843989.43</v>
      </c>
    </row>
    <row r="78" spans="1:10" x14ac:dyDescent="0.2">
      <c r="A78" s="90">
        <v>30</v>
      </c>
      <c r="B78" s="90" t="s">
        <v>149</v>
      </c>
      <c r="C78" s="90">
        <v>2</v>
      </c>
      <c r="F78" s="90" t="s">
        <v>151</v>
      </c>
      <c r="G78" s="91">
        <v>0.01</v>
      </c>
      <c r="H78" s="91">
        <v>0</v>
      </c>
      <c r="I78" s="91">
        <v>12843989.439999999</v>
      </c>
    </row>
    <row r="79" spans="1:10" x14ac:dyDescent="0.2">
      <c r="F79" s="90" t="s">
        <v>122</v>
      </c>
      <c r="G79" s="91">
        <v>82237365.030000001</v>
      </c>
      <c r="H79" s="91">
        <v>69690843.670000002</v>
      </c>
      <c r="I79" s="91">
        <v>12843989.439999999</v>
      </c>
    </row>
    <row r="80" spans="1:10" x14ac:dyDescent="0.2">
      <c r="F80" s="90" t="s">
        <v>123</v>
      </c>
      <c r="G80" s="91">
        <v>82237365.030000001</v>
      </c>
      <c r="H80" s="91">
        <v>69690843.670000002</v>
      </c>
      <c r="I80" s="91">
        <v>12843989.439999999</v>
      </c>
    </row>
    <row r="82" spans="9:9" x14ac:dyDescent="0.2">
      <c r="I82" s="91">
        <f>+I79-'EDO CTA (2)'!D14</f>
        <v>0</v>
      </c>
    </row>
  </sheetData>
  <pageMargins left="0.7" right="0.7" top="0.75" bottom="0.75" header="0.3" footer="0.3"/>
  <pageSetup paperSize="30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EDO CTA</vt:lpstr>
      <vt:lpstr>EDO CTA (2)</vt:lpstr>
      <vt:lpstr>MAYOR ANALITICO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CONTABILIDAD AUX</cp:lastModifiedBy>
  <dcterms:created xsi:type="dcterms:W3CDTF">2020-05-08T13:44:33Z</dcterms:created>
  <dcterms:modified xsi:type="dcterms:W3CDTF">2020-06-05T18:32:45Z</dcterms:modified>
</cp:coreProperties>
</file>