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8960" windowHeight="11325"/>
  </bookViews>
  <sheets>
    <sheet name="EDO CTA" sheetId="1" r:id="rId1"/>
    <sheet name="MAYOR 1112003" sheetId="3" r:id="rId2"/>
    <sheet name="INGRESOS" sheetId="2" state="hidden" r:id="rId3"/>
    <sheet name="IMPUESTO" sheetId="4" state="hidden" r:id="rId4"/>
    <sheet name="IMPUESTOS S SENIAT" sheetId="5" state="hidden" r:id="rId5"/>
  </sheets>
  <definedNames>
    <definedName name="_xlnm._FilterDatabase" localSheetId="0" hidden="1">'EDO CTA'!$A$17:$K$143</definedName>
    <definedName name="_xlnm._FilterDatabase" localSheetId="4" hidden="1">'IMPUESTOS S SENIAT'!$B$1:$J$101</definedName>
  </definedNames>
  <calcPr calcId="144525"/>
</workbook>
</file>

<file path=xl/calcChain.xml><?xml version="1.0" encoding="utf-8"?>
<calcChain xmlns="http://schemas.openxmlformats.org/spreadsheetml/2006/main">
  <c r="I91" i="3" l="1"/>
  <c r="G32" i="1"/>
  <c r="G148" i="1"/>
  <c r="G146" i="1"/>
  <c r="D14" i="1" l="1"/>
  <c r="D15" i="1" s="1"/>
  <c r="D13" i="1"/>
  <c r="D145" i="1"/>
  <c r="E147" i="1"/>
  <c r="E148" i="1" s="1"/>
  <c r="E145" i="1"/>
  <c r="K102" i="1" l="1"/>
  <c r="G120" i="1" l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19" i="1"/>
  <c r="G99" i="1"/>
  <c r="G101" i="1"/>
  <c r="G103" i="1"/>
  <c r="G105" i="1"/>
  <c r="G107" i="1"/>
  <c r="G108" i="1"/>
  <c r="G109" i="1"/>
  <c r="G110" i="1"/>
  <c r="G111" i="1"/>
  <c r="G112" i="1"/>
  <c r="G113" i="1"/>
  <c r="G114" i="1"/>
  <c r="G97" i="1"/>
  <c r="G86" i="1"/>
  <c r="G87" i="1"/>
  <c r="G89" i="1"/>
  <c r="G91" i="1"/>
  <c r="G92" i="1"/>
  <c r="G93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30" i="1"/>
  <c r="G31" i="1"/>
  <c r="G62" i="1"/>
  <c r="G60" i="1"/>
  <c r="G51" i="1"/>
  <c r="G52" i="1"/>
  <c r="G53" i="1"/>
  <c r="G54" i="1"/>
  <c r="G56" i="1"/>
  <c r="G45" i="1"/>
  <c r="G41" i="1"/>
  <c r="G42" i="1"/>
  <c r="G43" i="1"/>
  <c r="G82" i="1"/>
  <c r="G38" i="1"/>
  <c r="G39" i="1"/>
  <c r="G37" i="1"/>
  <c r="G25" i="1"/>
  <c r="G26" i="1"/>
  <c r="G27" i="1"/>
  <c r="G28" i="1"/>
  <c r="G29" i="1"/>
  <c r="G33" i="1"/>
  <c r="G34" i="1"/>
  <c r="G35" i="1"/>
  <c r="G36" i="1"/>
  <c r="G81" i="1"/>
  <c r="G40" i="1"/>
  <c r="G20" i="1"/>
  <c r="G19" i="1"/>
  <c r="G18" i="1"/>
</calcChain>
</file>

<file path=xl/sharedStrings.xml><?xml version="1.0" encoding="utf-8"?>
<sst xmlns="http://schemas.openxmlformats.org/spreadsheetml/2006/main" count="947" uniqueCount="291">
  <si>
    <t>RECAUDACION SENIAT INTERNET 14</t>
  </si>
  <si>
    <t>RECAUDACION SENIAT INTERNET011</t>
  </si>
  <si>
    <t>saldo inicial</t>
  </si>
  <si>
    <t>FECHA</t>
  </si>
  <si>
    <t>DESCRIPCION</t>
  </si>
  <si>
    <t>DEBITOS</t>
  </si>
  <si>
    <t>CREDITOS</t>
  </si>
  <si>
    <t>LQ TDD 76608580 001 0324</t>
  </si>
  <si>
    <t>LQ TDD 76608580 001 0323</t>
  </si>
  <si>
    <t>LQ ELE 76608580 001 0197</t>
  </si>
  <si>
    <t>DEPOSITO CTA. CTE.</t>
  </si>
  <si>
    <t>LQ TDD 76608580 001 0325</t>
  </si>
  <si>
    <t>LQ TDD 76608580 001 0326</t>
  </si>
  <si>
    <t>LQ TDC 76608580 001 0198</t>
  </si>
  <si>
    <t>IMP. G. TRN. FINANCIERAS</t>
  </si>
  <si>
    <t>TRF.OTRO TITU 110719 183209495</t>
  </si>
  <si>
    <t>COMISION TRANSF.OTROS BCOS. JU</t>
  </si>
  <si>
    <t>TRANSF. VIA BCV CCE</t>
  </si>
  <si>
    <t>LQ TDD 76608580 001 0327</t>
  </si>
  <si>
    <t>LQ TDD 76608580 001 0328</t>
  </si>
  <si>
    <t>LQ TDD 76608580 001 0329</t>
  </si>
  <si>
    <t>LQ TDD 76608580 001 0330</t>
  </si>
  <si>
    <t>LQ TDC 76608580 001 0199</t>
  </si>
  <si>
    <t>LQ TDD 76608580 001 0331</t>
  </si>
  <si>
    <t>MANT-76608580-POS NRO-1</t>
  </si>
  <si>
    <t>TRF.OTRO TITU 111519 162839037</t>
  </si>
  <si>
    <t>TRF.OTRO TITU 111519 163021517</t>
  </si>
  <si>
    <t>TRF.OTRO TITU 111519 163114116</t>
  </si>
  <si>
    <t>TRF.OTRO TITU 111519 163207866</t>
  </si>
  <si>
    <t>TRF.OTRO TITU 111519 163316366</t>
  </si>
  <si>
    <t>TRF.OTRO TITU 111519 163420545</t>
  </si>
  <si>
    <t>TRF.OTRO TITU 111519 163515342</t>
  </si>
  <si>
    <t>TRF.OTRO TITU 111519 163559924</t>
  </si>
  <si>
    <t>TRF.OTRO TITU 111519 163648533</t>
  </si>
  <si>
    <t>RECAUDACION SENIAT INTERNET 59</t>
  </si>
  <si>
    <t>RECAUDACION SENIAT INTERNET 60</t>
  </si>
  <si>
    <t>LQ TDD 76608580 001 0332</t>
  </si>
  <si>
    <t>LQ TDD 76608580 001 0333</t>
  </si>
  <si>
    <t>LQ TDD 76608580 001 0334</t>
  </si>
  <si>
    <t>LQ TDD 76608580 001 0335</t>
  </si>
  <si>
    <t>LQ TDD 76608580 001 0336</t>
  </si>
  <si>
    <t>LQ TDD 76608580 001 0337</t>
  </si>
  <si>
    <t>TRF.OTRO TITU 112719 113411786</t>
  </si>
  <si>
    <t>TRF.OTRO TITU 112719 113556236</t>
  </si>
  <si>
    <t>TRF.OTRO TITU 112719 113721827</t>
  </si>
  <si>
    <t>TRF.OTRO TITU 112719 113906432</t>
  </si>
  <si>
    <t>TRF.OTRO TITU 112719 114026890</t>
  </si>
  <si>
    <t>C/CUOTA MTTO DE PLATAFORMA TEC</t>
  </si>
  <si>
    <t>TRF.OTRO TITU 112919 160454398</t>
  </si>
  <si>
    <t>TRF.OTRO TITU 112919 165959307</t>
  </si>
  <si>
    <t>TRF.OTRO TITU 112919 170114223</t>
  </si>
  <si>
    <t>TRF.OTRO TITU 112919 170155290</t>
  </si>
  <si>
    <t>TRF.OTRO TITU 112919 170251215</t>
  </si>
  <si>
    <t>TRF.OTRO TITU 112919 170336165</t>
  </si>
  <si>
    <t>TRF.OTRO TITU 112919 170418361</t>
  </si>
  <si>
    <t>TRF.OTRO TITU 112919 170500542</t>
  </si>
  <si>
    <t>TRF.OTRO TITU 112919 170552636</t>
  </si>
  <si>
    <t>TRF.OTRO TITU 112919 170630384</t>
  </si>
  <si>
    <t>TRF.OTRO TITU 112919 170823887</t>
  </si>
  <si>
    <t>CARGO POR MANTENIMIENTO CTA</t>
  </si>
  <si>
    <t>CARGO EMISION EDO DE CUENTA</t>
  </si>
  <si>
    <t>SALDO</t>
  </si>
  <si>
    <t>REFERENCIA</t>
  </si>
  <si>
    <t>COMISIONES</t>
  </si>
  <si>
    <t>ING TDD</t>
  </si>
  <si>
    <t>ING TDC</t>
  </si>
  <si>
    <t>IGTF</t>
  </si>
  <si>
    <t>TRASPASO DE FONDOS</t>
  </si>
  <si>
    <t>PAGO DE UTILIDADES</t>
  </si>
  <si>
    <t>INGRESOS DE EFECTIVO</t>
  </si>
  <si>
    <t>INGRESOS EN BANCO POR CAMBIO DE EFECTIVO</t>
  </si>
  <si>
    <t>SALDO FINAL</t>
  </si>
  <si>
    <t>a</t>
  </si>
  <si>
    <t>ING LQ ELEC</t>
  </si>
  <si>
    <t>INGRESOS DE BANCO EL TESORO REGISTRADO EN EL ASIENTO 11-66</t>
  </si>
  <si>
    <t>PAGOS</t>
  </si>
  <si>
    <t>IMPUESTO SENIAT</t>
  </si>
  <si>
    <t>NOMINA</t>
  </si>
  <si>
    <t>SALDO INICIAL</t>
  </si>
  <si>
    <t>Metrofarma Social, CA</t>
  </si>
  <si>
    <t>J-29678552-6</t>
  </si>
  <si>
    <t>Mayor analítico</t>
  </si>
  <si>
    <t>Código de cuenta desde: 1112003 hasta: 1112003</t>
  </si>
  <si>
    <t>Fecha del asiento desde: 01/11/2019 hasta: 30/11/2019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</si>
  <si>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</si>
  <si>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</si>
  <si>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</si>
  <si>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</si>
  <si>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</si>
  <si>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</si>
  <si>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</si>
  <si>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</si>
  <si>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</si>
  <si>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Cuenta:1112003             </t>
  </si>
  <si>
    <t xml:space="preserve">BANCO DEL TESORO                                  </t>
  </si>
  <si>
    <t>Anterior:</t>
  </si>
  <si>
    <t>00011-07</t>
  </si>
  <si>
    <t xml:space="preserve">P/R PG CENTRO DE DISTRIBUCIONES FRANCIS                                         </t>
  </si>
  <si>
    <t>00011-08</t>
  </si>
  <si>
    <t>REF 112513</t>
  </si>
  <si>
    <t xml:space="preserve">P/R PG DIST. TEQUE VALLE C.A.                                                   </t>
  </si>
  <si>
    <t>00011-53</t>
  </si>
  <si>
    <t>PG</t>
  </si>
  <si>
    <t xml:space="preserve">P/R PG DE ANTICIPO AUTOMERCADO EXPRESS                                          </t>
  </si>
  <si>
    <t>00011-58</t>
  </si>
  <si>
    <t>TR</t>
  </si>
  <si>
    <t xml:space="preserve">P/R PG TRASPASO DE FONDOS TESORO - PROVINCIAL                                   </t>
  </si>
  <si>
    <t>00011-59</t>
  </si>
  <si>
    <t xml:space="preserve">P/R PG NOMINA DEL 1 AL 15                                                       </t>
  </si>
  <si>
    <t>00011-60</t>
  </si>
  <si>
    <t xml:space="preserve">P/R PG CLAUDIA MIREYA VACACIONES                                                </t>
  </si>
  <si>
    <t>00011-61</t>
  </si>
  <si>
    <t xml:space="preserve">P/R PG PAGO DE NOMINA DEL 15 AL 30-11-19                                        </t>
  </si>
  <si>
    <t>00011-65</t>
  </si>
  <si>
    <t xml:space="preserve">P/R PG DE UTILIDADES 2019                                                       </t>
  </si>
  <si>
    <t>00011-66</t>
  </si>
  <si>
    <t>IN</t>
  </si>
  <si>
    <t xml:space="preserve">P/R INGRESOS NOV-2019                                                           </t>
  </si>
  <si>
    <t xml:space="preserve">P/R INGRESOS NOV-2019        TDB                                                </t>
  </si>
  <si>
    <t xml:space="preserve">P/R INGRESOS NOV-2019      TDB                                                  </t>
  </si>
  <si>
    <t xml:space="preserve">P/R INGRESOS NOV-2019    TDB                                                    </t>
  </si>
  <si>
    <t xml:space="preserve">P/R INGRESOS NOV-2019  TDB                                                      </t>
  </si>
  <si>
    <t xml:space="preserve">P/R INGRESOS NOV-2019     TDB                                                   </t>
  </si>
  <si>
    <t xml:space="preserve">P/R INGRESOS NOV-2019       TDB                                                 </t>
  </si>
  <si>
    <t xml:space="preserve">P/R INGRESOS NOV-2019   TDB                                                     </t>
  </si>
  <si>
    <t xml:space="preserve">P/R INGRESOS NOV-2019 TDC                                                       </t>
  </si>
  <si>
    <t xml:space="preserve">P/R INGRESOS NOV-2019     LQ ELE 76608580 001 0197                              </t>
  </si>
  <si>
    <t>00011-67</t>
  </si>
  <si>
    <t xml:space="preserve">P/R IGTF  NOV-2019                                                              </t>
  </si>
  <si>
    <t xml:space="preserve">P/R COMISIONES MES DE NOV-2019                                                  </t>
  </si>
  <si>
    <t>Total Noviembre:</t>
  </si>
  <si>
    <t>Total cuenta:</t>
  </si>
  <si>
    <t xml:space="preserve">DESCRIPCIÓN </t>
  </si>
  <si>
    <t>N° DE FORMA</t>
  </si>
  <si>
    <t>CUENTA CONTABLE</t>
  </si>
  <si>
    <t>IVA</t>
  </si>
  <si>
    <t>FORMA 99030</t>
  </si>
  <si>
    <t>RET IVA</t>
  </si>
  <si>
    <t>FORMA 99035</t>
  </si>
  <si>
    <t>ANT ISLR</t>
  </si>
  <si>
    <t>FORMA 99044</t>
  </si>
  <si>
    <t>RET ISLR</t>
  </si>
  <si>
    <t>FORMA 99074</t>
  </si>
  <si>
    <t>2121003</t>
  </si>
  <si>
    <t>ANT IVA</t>
  </si>
  <si>
    <t>FORMA 99257</t>
  </si>
  <si>
    <t>FORMA 99057</t>
  </si>
  <si>
    <t>OBSERVACIONES</t>
  </si>
  <si>
    <t>CUENTA COTABLE</t>
  </si>
  <si>
    <t>F 99057 PLAN 86302</t>
  </si>
  <si>
    <t>F 99044 PLAN 73960</t>
  </si>
  <si>
    <t>F 99030 PLAN 38305</t>
  </si>
  <si>
    <t>F 99074 PLAN 32278</t>
  </si>
  <si>
    <r>
      <t>1</t>
    </r>
    <r>
      <rPr>
        <sz val="8"/>
        <color rgb="FF000000"/>
        <rFont val="Verdana"/>
        <family val="2"/>
      </rPr>
      <t> </t>
    </r>
    <r>
      <rPr>
        <sz val="7"/>
        <color rgb="FF000000"/>
        <rFont val="Verdana"/>
        <family val="2"/>
      </rPr>
      <t>2</t>
    </r>
    <r>
      <rPr>
        <sz val="8"/>
        <color rgb="FF000000"/>
        <rFont val="Verdana"/>
        <family val="2"/>
      </rPr>
      <t> </t>
    </r>
    <r>
      <rPr>
        <sz val="7"/>
        <color rgb="FF000000"/>
        <rFont val="Verdana"/>
        <family val="2"/>
      </rPr>
      <t>3</t>
    </r>
    <r>
      <rPr>
        <sz val="8"/>
        <color rgb="FF000000"/>
        <rFont val="Verdana"/>
        <family val="2"/>
      </rPr>
      <t> </t>
    </r>
    <r>
      <rPr>
        <sz val="7"/>
        <color rgb="FF000000"/>
        <rFont val="Verdana"/>
        <family val="2"/>
      </rPr>
      <t>4</t>
    </r>
    <r>
      <rPr>
        <sz val="8"/>
        <color rgb="FF000000"/>
        <rFont val="Verdana"/>
        <family val="2"/>
      </rPr>
      <t> </t>
    </r>
    <r>
      <rPr>
        <b/>
        <sz val="8"/>
        <color rgb="FF000000"/>
        <rFont val="Verdana"/>
        <family val="2"/>
      </rPr>
      <t>5</t>
    </r>
  </si>
  <si>
    <t>   [&lt;&lt; Anterior]</t>
  </si>
  <si>
    <t>  PAGO IMPUESTO A GRANDES PATRIMONIOS PERSONA NATURAL (Pendiente Conciliacion)</t>
  </si>
  <si>
    <t>  Iseniat</t>
  </si>
  <si>
    <t>0  --&gt;</t>
  </si>
  <si>
    <t>  01/01/2019</t>
  </si>
  <si>
    <t>  Impuesto A Grandes Patrimonios Persona Juridica</t>
  </si>
  <si>
    <t>Declaracion</t>
  </si>
  <si>
    <t>IGPJ</t>
  </si>
  <si>
    <t>Certificado: 202010000193002352958</t>
  </si>
  <si>
    <t>  TOTAL A PAGAR IVAOriginal Periodo: 09/2019 (Conciliado)</t>
  </si>
  <si>
    <t>  Internet</t>
  </si>
  <si>
    <t>  01/10/2019</t>
  </si>
  <si>
    <t>  Total A Pagar Iva</t>
  </si>
  <si>
    <t>IVA/30</t>
  </si>
  <si>
    <t>  Original Periodo: 09/2019 (Pendiente Conciliacion)</t>
  </si>
  <si>
    <t>121.401,43  --&gt;</t>
  </si>
  <si>
    <t>  Excedente De Credito Del Ejercicio</t>
  </si>
  <si>
    <t>  IMPUESTO ISLR DECLARADO POR ANTICIPADO BANCA, SEGUROS Y REASEGUROS (Pendiente Conciliacion)</t>
  </si>
  <si>
    <t>233.194,03  --&gt;</t>
  </si>
  <si>
    <t>  Impuesto Islr Declarado Por Anticipado</t>
  </si>
  <si>
    <t>ANTICIPO-ISLR</t>
  </si>
  <si>
    <t>Certificado: 202010000193002405509</t>
  </si>
  <si>
    <t>   (.Conciliado.)</t>
  </si>
  <si>
    <t>446.213,59  --&gt;</t>
  </si>
  <si>
    <t>  07/10/2019</t>
  </si>
  <si>
    <t>Certificado: 202014101193500157127</t>
  </si>
  <si>
    <t>619.227,59  --&gt;</t>
  </si>
  <si>
    <t>  Retenciones Declaradas Del Ejercicio</t>
  </si>
  <si>
    <t>Retencion Iva</t>
  </si>
  <si>
    <t>IVA/35</t>
  </si>
  <si>
    <t>  IMPUESTO ISLR DECLARADO POR ANTICIPADO BANCA, SEGUROS Y REASEGUROS CONCILIADO - SIN VENCER</t>
  </si>
  <si>
    <t>251.385,92  --&gt;</t>
  </si>
  <si>
    <t>  IMPUESTO IVA DECLARADO POR ANTICIPADO CONCILIADO - SIN VENCER</t>
  </si>
  <si>
    <t>  Impuesto Iva Declarado Por Anticipado</t>
  </si>
  <si>
    <t>ANTICIPO-IVA</t>
  </si>
  <si>
    <t>Certificado: 202014101197400029233</t>
  </si>
  <si>
    <t>12.475,00  --&gt;</t>
  </si>
  <si>
    <t>  08/10/2019</t>
  </si>
  <si>
    <t>  Retencion Islr / Salarios Otras Personas Jurid.</t>
  </si>
  <si>
    <t>ISLR</t>
  </si>
  <si>
    <t>  Original Periodo: 10/2019 (Pendiente Conciliacion)</t>
  </si>
  <si>
    <t>208.169,41  --&gt;</t>
  </si>
  <si>
    <t>  14/10/2019</t>
  </si>
  <si>
    <t>Certificado: 202010000193002474236</t>
  </si>
  <si>
    <t>  TOTAL A PAGAR IVAOriginal Periodo: 10/2019 (Conciliado)</t>
  </si>
  <si>
    <t>Certificado: 202014101193500161200</t>
  </si>
  <si>
    <t>1.454.043,74  --&gt;</t>
  </si>
  <si>
    <t>252.930,36  --&gt;</t>
  </si>
  <si>
    <t>Certificado: 202010000193002547664</t>
  </si>
  <si>
    <t>334.506,10  --&gt;</t>
  </si>
  <si>
    <t>  21/10/2019</t>
  </si>
  <si>
    <t>Certificado: 202014101193500165436</t>
  </si>
  <si>
    <t>742.417,02  --&gt;</t>
  </si>
  <si>
    <t>  IMPUESTO IVA DECLARADO POR ANTICIPADO (Pendiente Conciliacion)</t>
  </si>
  <si>
    <t>298.625,02  --&gt;</t>
  </si>
  <si>
    <t>Certificado: 202010000193002591561</t>
  </si>
  <si>
    <t>  28/10/2019</t>
  </si>
  <si>
    <t>Certificado: 202014101193500169312</t>
  </si>
  <si>
    <t>  Pago Impuesto 99035 Periodo: 27-OCT-19 (Conciliado)</t>
  </si>
  <si>
    <t>1.234.335,20  --&gt;</t>
  </si>
  <si>
    <t>142.109,84  --&gt;</t>
  </si>
  <si>
    <t>  Descripción</t>
  </si>
  <si>
    <t>  Origen</t>
  </si>
  <si>
    <t>  Monto(BsS)</t>
  </si>
  <si>
    <t>  Fecha de Operación</t>
  </si>
  <si>
    <t>  Nro. Documento</t>
  </si>
  <si>
    <t>  Periodo</t>
  </si>
  <si>
    <t>Concepto Contable</t>
  </si>
  <si>
    <t>  Tipo de Doc.</t>
  </si>
  <si>
    <t> Renta</t>
  </si>
  <si>
    <t>344.873,38  --&gt;</t>
  </si>
  <si>
    <t>Certificado: 202010000193002633812</t>
  </si>
  <si>
    <t>1.286.527,53  --&gt;</t>
  </si>
  <si>
    <t>  04/11/2019</t>
  </si>
  <si>
    <t>Certificado: 202014101193500174046</t>
  </si>
  <si>
    <t>308.716,57  --&gt;</t>
  </si>
  <si>
    <t>484.165,26  --&gt;</t>
  </si>
  <si>
    <t>Certificado: 202014101197400032278</t>
  </si>
  <si>
    <t>  07/11/2019</t>
  </si>
  <si>
    <t>Certificado: 202014101193500177626</t>
  </si>
  <si>
    <t>3.170.817,73  --&gt;</t>
  </si>
  <si>
    <t>  11/11/2019</t>
  </si>
  <si>
    <t>Certificado: 202010000193002711111</t>
  </si>
  <si>
    <t>  TOTAL A PAGAR IVAOriginal Periodo: 11/2019 (Conciliado)</t>
  </si>
  <si>
    <t>  12/11/2019</t>
  </si>
  <si>
    <t>  Original Periodo: 11/2019 (Pendiente Conciliacion)</t>
  </si>
  <si>
    <t>1.979.971,53  --&gt;</t>
  </si>
  <si>
    <t>580.838,72  --&gt;</t>
  </si>
  <si>
    <t>Certificado: 202001P0000050196605</t>
  </si>
  <si>
    <t>1.093.642,09  --&gt;</t>
  </si>
  <si>
    <t>  18/11/2019</t>
  </si>
  <si>
    <t>Certificado: 202010000193002804593</t>
  </si>
  <si>
    <t>  20/11/2019</t>
  </si>
  <si>
    <t>1.208.762,28  --&gt;</t>
  </si>
  <si>
    <t>500.269,26  --&gt;</t>
  </si>
  <si>
    <t>Certificado: 202010000193002828615</t>
  </si>
  <si>
    <t>  25/11/2019</t>
  </si>
  <si>
    <t>Certificado: 202014101193500185935</t>
  </si>
  <si>
    <t>728.022,27  --&gt;</t>
  </si>
  <si>
    <t>588.624,91  --&gt;</t>
  </si>
  <si>
    <t>Certificado: 202014101193500189770</t>
  </si>
  <si>
    <t>884.363,76  --&gt;</t>
  </si>
  <si>
    <t>  02/12/2019</t>
  </si>
  <si>
    <t>Certificado: 202010000193002876012</t>
  </si>
  <si>
    <t>631.869,22  --&gt;</t>
  </si>
  <si>
    <t>   [Siguiente &gt;&gt;]  </t>
  </si>
  <si>
    <r>
      <t>1</t>
    </r>
    <r>
      <rPr>
        <sz val="8"/>
        <color rgb="FF000000"/>
        <rFont val="Verdana"/>
        <family val="2"/>
      </rPr>
      <t> </t>
    </r>
    <r>
      <rPr>
        <sz val="7"/>
        <color rgb="FF000000"/>
        <rFont val="Verdana"/>
        <family val="2"/>
      </rPr>
      <t>2</t>
    </r>
    <r>
      <rPr>
        <sz val="8"/>
        <color rgb="FF000000"/>
        <rFont val="Verdana"/>
        <family val="2"/>
      </rPr>
      <t> </t>
    </r>
    <r>
      <rPr>
        <sz val="7"/>
        <color rgb="FF000000"/>
        <rFont val="Verdana"/>
        <family val="2"/>
      </rPr>
      <t>3</t>
    </r>
    <r>
      <rPr>
        <sz val="8"/>
        <color rgb="FF000000"/>
        <rFont val="Verdana"/>
        <family val="2"/>
      </rPr>
      <t> </t>
    </r>
    <r>
      <rPr>
        <sz val="7"/>
        <color rgb="FF000000"/>
        <rFont val="Verdana"/>
        <family val="2"/>
      </rPr>
      <t>4</t>
    </r>
    <r>
      <rPr>
        <sz val="8"/>
        <color rgb="FF000000"/>
        <rFont val="Verdana"/>
        <family val="2"/>
      </rPr>
      <t> </t>
    </r>
    <r>
      <rPr>
        <sz val="7"/>
        <color rgb="FF000000"/>
        <rFont val="Verdana"/>
        <family val="2"/>
      </rPr>
      <t>5</t>
    </r>
  </si>
  <si>
    <t>612.660,15  --&gt;</t>
  </si>
  <si>
    <t>Certificado: 202014101197400034586</t>
  </si>
  <si>
    <t>33.733,33  --&gt;</t>
  </si>
  <si>
    <t>  03/12/2019</t>
  </si>
  <si>
    <t>Certificado: 202014101193500194099</t>
  </si>
  <si>
    <t>1.781.737,05  --&gt;</t>
  </si>
  <si>
    <t>  09/12/2019</t>
  </si>
  <si>
    <t>4.251.858,58  --&gt;</t>
  </si>
  <si>
    <t>665.064,80  --&gt;</t>
  </si>
  <si>
    <t>762.311,30  --&gt;</t>
  </si>
  <si>
    <t>  11/12/2019</t>
  </si>
  <si>
    <t>   (Pendiente Conciliacion)</t>
  </si>
  <si>
    <t>115.307,50  --&gt;</t>
  </si>
  <si>
    <t>  26/12/2019</t>
  </si>
  <si>
    <t>Certificado: 202010000193002784163</t>
  </si>
  <si>
    <t>678.793,68  --&gt;</t>
  </si>
  <si>
    <t>Renta</t>
  </si>
  <si>
    <t>F 99035 PLAN 77626</t>
  </si>
  <si>
    <t>F 99035 PLAN 174046</t>
  </si>
  <si>
    <t>1162003</t>
  </si>
  <si>
    <t>2142001</t>
  </si>
  <si>
    <t>2141002</t>
  </si>
  <si>
    <t>2141003</t>
  </si>
  <si>
    <t>F99244 PLAN 30635</t>
  </si>
  <si>
    <t>F99244 PLAN30635</t>
  </si>
  <si>
    <t xml:space="preserve">FORMA 99244      </t>
  </si>
  <si>
    <t>Fecha: 15/05/2020 Hora: 11:08:39 am</t>
  </si>
  <si>
    <t>00011-68</t>
  </si>
  <si>
    <t>IM</t>
  </si>
  <si>
    <t xml:space="preserve">P/R PG IMPUESTOS SENIAT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</si>
</sst>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;@"/>
    <numFmt numFmtId="165" formatCode="000000000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Webdings"/>
      <family val="1"/>
      <charset val="2"/>
    </font>
    <font>
      <b/>
      <sz val="12"/>
      <color rgb="FF000000"/>
      <name val="Times New Roman"/>
      <family val="1"/>
    </font>
    <font>
      <sz val="18"/>
      <color rgb="FF000000"/>
      <name val="Times New Roman"/>
      <family val="1"/>
    </font>
    <font>
      <sz val="10"/>
      <name val="Arial"/>
      <family val="2"/>
    </font>
    <font>
      <b/>
      <sz val="12"/>
      <color rgb="FF000000"/>
      <name val="Courier New"/>
      <family val="3"/>
    </font>
    <font>
      <sz val="12"/>
      <color rgb="FF000000"/>
      <name val="Courier New"/>
      <family val="3"/>
    </font>
    <font>
      <b/>
      <sz val="12"/>
      <color rgb="FFFF0000"/>
      <name val="Courier New"/>
      <family val="3"/>
    </font>
    <font>
      <b/>
      <sz val="12"/>
      <name val="Courier New"/>
      <family val="3"/>
    </font>
    <font>
      <sz val="8"/>
      <color rgb="FF000000"/>
      <name val="Verdana"/>
      <family val="2"/>
    </font>
    <font>
      <sz val="7"/>
      <color rgb="FF000000"/>
      <name val="Verdana"/>
      <family val="2"/>
    </font>
    <font>
      <b/>
      <sz val="8"/>
      <color rgb="FF000000"/>
      <name val="Verdana"/>
      <family val="2"/>
    </font>
    <font>
      <u/>
      <sz val="11"/>
      <color theme="10"/>
      <name val="Calibri"/>
      <family val="2"/>
      <scheme val="minor"/>
    </font>
    <font>
      <sz val="8"/>
      <color rgb="FFFF0000"/>
      <name val="Verdana"/>
      <family val="2"/>
    </font>
    <font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CDC58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76">
    <xf numFmtId="0" fontId="0" fillId="0" borderId="0" xfId="0" applyFill="1" applyBorder="1" applyAlignment="1">
      <alignment horizontal="left" vertical="top"/>
    </xf>
    <xf numFmtId="164" fontId="3" fillId="2" borderId="0" xfId="0" applyNumberFormat="1" applyFont="1" applyFill="1" applyBorder="1" applyAlignment="1">
      <alignment horizontal="center" vertical="top" shrinkToFit="1"/>
    </xf>
    <xf numFmtId="165" fontId="3" fillId="2" borderId="0" xfId="0" applyNumberFormat="1" applyFont="1" applyFill="1" applyBorder="1" applyAlignment="1">
      <alignment horizontal="left" vertical="top" shrinkToFit="1"/>
    </xf>
    <xf numFmtId="0" fontId="5" fillId="2" borderId="0" xfId="0" applyFont="1" applyFill="1" applyBorder="1" applyAlignment="1">
      <alignment horizontal="left" vertical="top"/>
    </xf>
    <xf numFmtId="43" fontId="3" fillId="2" borderId="0" xfId="1" applyFont="1" applyFill="1" applyBorder="1" applyAlignment="1">
      <alignment horizontal="right" vertical="top" shrinkToFit="1"/>
    </xf>
    <xf numFmtId="43" fontId="3" fillId="2" borderId="0" xfId="1" applyFont="1" applyFill="1" applyBorder="1" applyAlignment="1">
      <alignment horizontal="center" vertical="top" shrinkToFit="1"/>
    </xf>
    <xf numFmtId="43" fontId="3" fillId="3" borderId="0" xfId="0" applyNumberFormat="1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43" fontId="3" fillId="3" borderId="5" xfId="1" applyFont="1" applyFill="1" applyBorder="1" applyAlignment="1">
      <alignment horizontal="left" vertical="top"/>
    </xf>
    <xf numFmtId="43" fontId="3" fillId="3" borderId="0" xfId="1" applyFont="1" applyFill="1" applyBorder="1" applyAlignment="1">
      <alignment horizontal="left" vertical="top"/>
    </xf>
    <xf numFmtId="164" fontId="3" fillId="4" borderId="0" xfId="0" applyNumberFormat="1" applyFont="1" applyFill="1" applyBorder="1" applyAlignment="1">
      <alignment vertical="top" shrinkToFit="1"/>
    </xf>
    <xf numFmtId="0" fontId="5" fillId="4" borderId="0" xfId="0" applyFont="1" applyFill="1" applyBorder="1" applyAlignment="1">
      <alignment horizontal="left" vertical="top"/>
    </xf>
    <xf numFmtId="43" fontId="3" fillId="4" borderId="0" xfId="1" applyFont="1" applyFill="1" applyBorder="1" applyAlignment="1">
      <alignment vertical="top" shrinkToFit="1"/>
    </xf>
    <xf numFmtId="43" fontId="3" fillId="4" borderId="0" xfId="1" applyFont="1" applyFill="1" applyBorder="1" applyAlignment="1">
      <alignment horizontal="right" vertical="top" shrinkToFit="1"/>
    </xf>
    <xf numFmtId="43" fontId="3" fillId="4" borderId="0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43" fontId="3" fillId="4" borderId="0" xfId="1" applyFont="1" applyFill="1" applyBorder="1" applyAlignment="1">
      <alignment horizontal="left" vertical="top"/>
    </xf>
    <xf numFmtId="164" fontId="3" fillId="5" borderId="0" xfId="0" applyNumberFormat="1" applyFont="1" applyFill="1" applyBorder="1" applyAlignment="1">
      <alignment vertical="top" shrinkToFit="1"/>
    </xf>
    <xf numFmtId="0" fontId="5" fillId="5" borderId="0" xfId="0" applyFont="1" applyFill="1" applyBorder="1" applyAlignment="1">
      <alignment vertical="top"/>
    </xf>
    <xf numFmtId="43" fontId="3" fillId="5" borderId="0" xfId="1" applyFont="1" applyFill="1" applyBorder="1" applyAlignment="1">
      <alignment vertical="top" shrinkToFit="1"/>
    </xf>
    <xf numFmtId="43" fontId="3" fillId="5" borderId="0" xfId="1" applyFont="1" applyFill="1" applyBorder="1" applyAlignment="1">
      <alignment horizontal="right" vertical="top" shrinkToFit="1"/>
    </xf>
    <xf numFmtId="164" fontId="3" fillId="5" borderId="0" xfId="0" applyNumberFormat="1" applyFont="1" applyFill="1" applyBorder="1" applyAlignment="1">
      <alignment horizontal="center" vertical="top" shrinkToFit="1"/>
    </xf>
    <xf numFmtId="1" fontId="3" fillId="5" borderId="0" xfId="0" applyNumberFormat="1" applyFont="1" applyFill="1" applyBorder="1" applyAlignment="1">
      <alignment horizontal="left" vertical="top" shrinkToFit="1"/>
    </xf>
    <xf numFmtId="0" fontId="5" fillId="5" borderId="0" xfId="0" applyFont="1" applyFill="1" applyBorder="1" applyAlignment="1">
      <alignment horizontal="left" vertical="top"/>
    </xf>
    <xf numFmtId="43" fontId="3" fillId="5" borderId="0" xfId="1" applyFont="1" applyFill="1" applyBorder="1" applyAlignment="1">
      <alignment horizontal="center" vertical="top" shrinkToFit="1"/>
    </xf>
    <xf numFmtId="0" fontId="3" fillId="6" borderId="0" xfId="0" applyFont="1" applyFill="1" applyBorder="1" applyAlignment="1">
      <alignment horizontal="left" vertical="top"/>
    </xf>
    <xf numFmtId="43" fontId="3" fillId="6" borderId="0" xfId="1" applyFont="1" applyFill="1" applyBorder="1" applyAlignment="1">
      <alignment horizontal="left" vertical="top"/>
    </xf>
    <xf numFmtId="164" fontId="3" fillId="6" borderId="0" xfId="0" applyNumberFormat="1" applyFont="1" applyFill="1" applyBorder="1" applyAlignment="1">
      <alignment vertical="top" shrinkToFit="1"/>
    </xf>
    <xf numFmtId="0" fontId="5" fillId="6" borderId="0" xfId="0" applyFont="1" applyFill="1" applyBorder="1" applyAlignment="1">
      <alignment horizontal="left" vertical="top"/>
    </xf>
    <xf numFmtId="43" fontId="3" fillId="6" borderId="0" xfId="1" applyFont="1" applyFill="1" applyBorder="1" applyAlignment="1">
      <alignment vertical="top" shrinkToFit="1"/>
    </xf>
    <xf numFmtId="43" fontId="3" fillId="6" borderId="0" xfId="1" applyFont="1" applyFill="1" applyBorder="1" applyAlignment="1">
      <alignment horizontal="right" vertical="top" shrinkToFit="1"/>
    </xf>
    <xf numFmtId="0" fontId="5" fillId="6" borderId="0" xfId="0" applyFont="1" applyFill="1" applyBorder="1" applyAlignment="1">
      <alignment vertical="top"/>
    </xf>
    <xf numFmtId="164" fontId="3" fillId="6" borderId="0" xfId="0" applyNumberFormat="1" applyFont="1" applyFill="1" applyBorder="1" applyAlignment="1">
      <alignment horizontal="center" vertical="top" shrinkToFit="1"/>
    </xf>
    <xf numFmtId="1" fontId="3" fillId="6" borderId="0" xfId="0" applyNumberFormat="1" applyFont="1" applyFill="1" applyBorder="1" applyAlignment="1">
      <alignment horizontal="left" vertical="top" shrinkToFit="1"/>
    </xf>
    <xf numFmtId="43" fontId="3" fillId="6" borderId="0" xfId="1" applyFont="1" applyFill="1" applyBorder="1" applyAlignment="1">
      <alignment horizontal="center" vertical="top" shrinkToFit="1"/>
    </xf>
    <xf numFmtId="43" fontId="3" fillId="7" borderId="0" xfId="0" applyNumberFormat="1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left" vertical="top"/>
    </xf>
    <xf numFmtId="0" fontId="4" fillId="6" borderId="2" xfId="0" applyFont="1" applyFill="1" applyBorder="1" applyAlignment="1">
      <alignment horizontal="center" vertical="top"/>
    </xf>
    <xf numFmtId="43" fontId="4" fillId="6" borderId="1" xfId="1" applyFont="1" applyFill="1" applyBorder="1" applyAlignment="1">
      <alignment horizontal="left" vertical="top"/>
    </xf>
    <xf numFmtId="43" fontId="4" fillId="6" borderId="2" xfId="1" applyFont="1" applyFill="1" applyBorder="1" applyAlignment="1">
      <alignment vertical="top"/>
    </xf>
    <xf numFmtId="43" fontId="4" fillId="6" borderId="3" xfId="1" applyFont="1" applyFill="1" applyBorder="1" applyAlignment="1">
      <alignment horizontal="center" vertical="top"/>
    </xf>
    <xf numFmtId="0" fontId="3" fillId="5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 vertical="top"/>
    </xf>
    <xf numFmtId="43" fontId="3" fillId="5" borderId="0" xfId="1" applyFont="1" applyFill="1" applyBorder="1" applyAlignment="1">
      <alignment horizontal="left" vertical="top"/>
    </xf>
    <xf numFmtId="43" fontId="3" fillId="5" borderId="0" xfId="0" applyNumberFormat="1" applyFont="1" applyFill="1" applyBorder="1" applyAlignment="1">
      <alignment horizontal="left" vertical="top"/>
    </xf>
    <xf numFmtId="165" fontId="3" fillId="5" borderId="0" xfId="0" applyNumberFormat="1" applyFont="1" applyFill="1" applyBorder="1" applyAlignment="1">
      <alignment horizontal="left" vertical="top" shrinkToFit="1"/>
    </xf>
    <xf numFmtId="165" fontId="3" fillId="4" borderId="0" xfId="0" applyNumberFormat="1" applyFont="1" applyFill="1" applyBorder="1" applyAlignment="1">
      <alignment horizontal="left" vertical="top" shrinkToFit="1"/>
    </xf>
    <xf numFmtId="164" fontId="3" fillId="8" borderId="0" xfId="0" applyNumberFormat="1" applyFont="1" applyFill="1" applyBorder="1" applyAlignment="1">
      <alignment vertical="top" shrinkToFit="1"/>
    </xf>
    <xf numFmtId="165" fontId="3" fillId="8" borderId="0" xfId="0" applyNumberFormat="1" applyFont="1" applyFill="1" applyBorder="1" applyAlignment="1">
      <alignment horizontal="left" vertical="top" shrinkToFit="1"/>
    </xf>
    <xf numFmtId="0" fontId="5" fillId="8" borderId="0" xfId="0" applyFont="1" applyFill="1" applyBorder="1" applyAlignment="1">
      <alignment vertical="top"/>
    </xf>
    <xf numFmtId="43" fontId="3" fillId="8" borderId="0" xfId="1" applyFont="1" applyFill="1" applyBorder="1" applyAlignment="1">
      <alignment vertical="top" shrinkToFit="1"/>
    </xf>
    <xf numFmtId="43" fontId="3" fillId="8" borderId="0" xfId="1" applyFont="1" applyFill="1" applyBorder="1" applyAlignment="1">
      <alignment horizontal="right" vertical="top" shrinkToFit="1"/>
    </xf>
    <xf numFmtId="0" fontId="5" fillId="8" borderId="0" xfId="0" applyFont="1" applyFill="1" applyBorder="1" applyAlignment="1">
      <alignment horizontal="left" vertical="top"/>
    </xf>
    <xf numFmtId="43" fontId="3" fillId="8" borderId="0" xfId="1" applyFont="1" applyFill="1" applyBorder="1" applyAlignment="1">
      <alignment horizontal="left" vertical="top"/>
    </xf>
    <xf numFmtId="164" fontId="3" fillId="8" borderId="0" xfId="0" applyNumberFormat="1" applyFont="1" applyFill="1" applyBorder="1" applyAlignment="1">
      <alignment horizontal="center" vertical="top" shrinkToFit="1"/>
    </xf>
    <xf numFmtId="43" fontId="3" fillId="8" borderId="0" xfId="1" applyFont="1" applyFill="1" applyBorder="1" applyAlignment="1">
      <alignment horizontal="center" vertical="top" shrinkToFit="1"/>
    </xf>
    <xf numFmtId="0" fontId="3" fillId="8" borderId="0" xfId="0" applyFont="1" applyFill="1" applyBorder="1" applyAlignment="1">
      <alignment horizontal="left" vertical="top"/>
    </xf>
    <xf numFmtId="1" fontId="3" fillId="2" borderId="0" xfId="0" applyNumberFormat="1" applyFont="1" applyFill="1" applyBorder="1" applyAlignment="1">
      <alignment horizontal="left" vertical="top" shrinkToFit="1"/>
    </xf>
    <xf numFmtId="43" fontId="3" fillId="2" borderId="0" xfId="0" applyNumberFormat="1" applyFont="1" applyFill="1" applyBorder="1" applyAlignment="1">
      <alignment horizontal="left" vertical="top"/>
    </xf>
    <xf numFmtId="164" fontId="3" fillId="9" borderId="0" xfId="0" applyNumberFormat="1" applyFont="1" applyFill="1" applyBorder="1" applyAlignment="1">
      <alignment vertical="top" shrinkToFit="1"/>
    </xf>
    <xf numFmtId="165" fontId="3" fillId="9" borderId="0" xfId="0" applyNumberFormat="1" applyFont="1" applyFill="1" applyBorder="1" applyAlignment="1">
      <alignment horizontal="left" vertical="top" shrinkToFit="1"/>
    </xf>
    <xf numFmtId="0" fontId="5" fillId="9" borderId="0" xfId="0" applyFont="1" applyFill="1" applyBorder="1" applyAlignment="1">
      <alignment vertical="top"/>
    </xf>
    <xf numFmtId="43" fontId="3" fillId="9" borderId="0" xfId="1" applyFont="1" applyFill="1" applyBorder="1" applyAlignment="1">
      <alignment vertical="top" shrinkToFit="1"/>
    </xf>
    <xf numFmtId="43" fontId="3" fillId="9" borderId="0" xfId="1" applyFont="1" applyFill="1" applyBorder="1" applyAlignment="1">
      <alignment horizontal="right" vertical="top" shrinkToFit="1"/>
    </xf>
    <xf numFmtId="164" fontId="3" fillId="10" borderId="0" xfId="0" applyNumberFormat="1" applyFont="1" applyFill="1" applyBorder="1" applyAlignment="1">
      <alignment vertical="top" shrinkToFit="1"/>
    </xf>
    <xf numFmtId="1" fontId="3" fillId="10" borderId="0" xfId="0" applyNumberFormat="1" applyFont="1" applyFill="1" applyBorder="1" applyAlignment="1">
      <alignment horizontal="left" vertical="top" shrinkToFit="1"/>
    </xf>
    <xf numFmtId="0" fontId="5" fillId="10" borderId="0" xfId="0" applyFont="1" applyFill="1" applyBorder="1" applyAlignment="1">
      <alignment horizontal="left" vertical="top"/>
    </xf>
    <xf numFmtId="43" fontId="3" fillId="10" borderId="0" xfId="1" applyFont="1" applyFill="1" applyBorder="1" applyAlignment="1">
      <alignment vertical="top" shrinkToFit="1"/>
    </xf>
    <xf numFmtId="43" fontId="3" fillId="10" borderId="0" xfId="1" applyFont="1" applyFill="1" applyBorder="1" applyAlignment="1">
      <alignment horizontal="right" vertical="top" shrinkToFit="1"/>
    </xf>
    <xf numFmtId="0" fontId="5" fillId="10" borderId="0" xfId="0" applyFont="1" applyFill="1" applyBorder="1" applyAlignment="1">
      <alignment vertical="top"/>
    </xf>
    <xf numFmtId="164" fontId="3" fillId="10" borderId="0" xfId="0" applyNumberFormat="1" applyFont="1" applyFill="1" applyBorder="1" applyAlignment="1">
      <alignment horizontal="center" vertical="top" shrinkToFit="1"/>
    </xf>
    <xf numFmtId="43" fontId="3" fillId="10" borderId="0" xfId="1" applyFont="1" applyFill="1" applyBorder="1" applyAlignment="1">
      <alignment horizontal="center" vertical="top" shrinkToFit="1"/>
    </xf>
    <xf numFmtId="43" fontId="3" fillId="10" borderId="0" xfId="0" applyNumberFormat="1" applyFont="1" applyFill="1" applyBorder="1" applyAlignment="1">
      <alignment horizontal="left" vertical="top"/>
    </xf>
    <xf numFmtId="43" fontId="6" fillId="3" borderId="0" xfId="1" applyFont="1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center" vertical="top"/>
    </xf>
    <xf numFmtId="43" fontId="4" fillId="3" borderId="6" xfId="1" applyFont="1" applyFill="1" applyBorder="1" applyAlignment="1">
      <alignment horizontal="left" vertical="top"/>
    </xf>
    <xf numFmtId="43" fontId="4" fillId="3" borderId="6" xfId="1" applyFont="1" applyFill="1" applyBorder="1" applyAlignment="1">
      <alignment vertical="top"/>
    </xf>
    <xf numFmtId="164" fontId="3" fillId="3" borderId="6" xfId="0" applyNumberFormat="1" applyFont="1" applyFill="1" applyBorder="1" applyAlignment="1">
      <alignment vertical="top" shrinkToFit="1"/>
    </xf>
    <xf numFmtId="1" fontId="3" fillId="3" borderId="6" xfId="0" applyNumberFormat="1" applyFont="1" applyFill="1" applyBorder="1" applyAlignment="1">
      <alignment horizontal="left" vertical="top" shrinkToFit="1"/>
    </xf>
    <xf numFmtId="0" fontId="5" fillId="3" borderId="6" xfId="0" applyFont="1" applyFill="1" applyBorder="1" applyAlignment="1">
      <alignment horizontal="left" vertical="top"/>
    </xf>
    <xf numFmtId="43" fontId="3" fillId="3" borderId="6" xfId="1" applyFont="1" applyFill="1" applyBorder="1" applyAlignment="1">
      <alignment vertical="top" shrinkToFit="1"/>
    </xf>
    <xf numFmtId="43" fontId="3" fillId="3" borderId="6" xfId="1" applyFont="1" applyFill="1" applyBorder="1" applyAlignment="1">
      <alignment horizontal="right" vertical="top" shrinkToFit="1"/>
    </xf>
    <xf numFmtId="0" fontId="5" fillId="3" borderId="6" xfId="0" applyFont="1" applyFill="1" applyBorder="1" applyAlignment="1">
      <alignment vertical="top"/>
    </xf>
    <xf numFmtId="164" fontId="3" fillId="3" borderId="6" xfId="0" applyNumberFormat="1" applyFont="1" applyFill="1" applyBorder="1" applyAlignment="1">
      <alignment horizontal="center" vertical="top" shrinkToFit="1"/>
    </xf>
    <xf numFmtId="43" fontId="3" fillId="3" borderId="6" xfId="1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right" vertical="top"/>
    </xf>
    <xf numFmtId="43" fontId="7" fillId="3" borderId="0" xfId="1" applyFont="1" applyFill="1" applyBorder="1" applyAlignment="1">
      <alignment horizontal="left" vertical="top"/>
    </xf>
    <xf numFmtId="0" fontId="0" fillId="3" borderId="0" xfId="0" applyFill="1" applyBorder="1" applyAlignment="1">
      <alignment horizontal="right" vertical="top"/>
    </xf>
    <xf numFmtId="43" fontId="4" fillId="3" borderId="6" xfId="1" applyFont="1" applyFill="1" applyBorder="1" applyAlignment="1">
      <alignment horizontal="right" vertical="top"/>
    </xf>
    <xf numFmtId="43" fontId="3" fillId="3" borderId="0" xfId="1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left" vertical="top"/>
    </xf>
    <xf numFmtId="43" fontId="3" fillId="2" borderId="0" xfId="1" applyFont="1" applyFill="1" applyBorder="1" applyAlignment="1">
      <alignment horizontal="left" vertical="top"/>
    </xf>
    <xf numFmtId="0" fontId="3" fillId="10" borderId="0" xfId="0" applyFont="1" applyFill="1" applyBorder="1" applyAlignment="1">
      <alignment horizontal="left" vertical="top"/>
    </xf>
    <xf numFmtId="43" fontId="3" fillId="10" borderId="0" xfId="1" applyFont="1" applyFill="1" applyBorder="1" applyAlignment="1">
      <alignment horizontal="left" vertical="top"/>
    </xf>
    <xf numFmtId="0" fontId="9" fillId="3" borderId="0" xfId="2" applyNumberFormat="1" applyFont="1" applyFill="1" applyAlignment="1" applyProtection="1">
      <alignment horizontal="left"/>
      <protection locked="0"/>
    </xf>
    <xf numFmtId="0" fontId="9" fillId="3" borderId="7" xfId="2" applyNumberFormat="1" applyFont="1" applyFill="1" applyBorder="1" applyAlignment="1" applyProtection="1">
      <alignment horizontal="left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left" vertical="top"/>
    </xf>
    <xf numFmtId="0" fontId="11" fillId="3" borderId="9" xfId="0" applyFont="1" applyFill="1" applyBorder="1" applyAlignment="1">
      <alignment horizontal="left" vertical="top"/>
    </xf>
    <xf numFmtId="49" fontId="12" fillId="3" borderId="10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top"/>
    </xf>
    <xf numFmtId="0" fontId="11" fillId="3" borderId="0" xfId="0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top"/>
    </xf>
    <xf numFmtId="0" fontId="11" fillId="3" borderId="14" xfId="0" applyFont="1" applyFill="1" applyBorder="1" applyAlignment="1">
      <alignment horizontal="left" vertical="top"/>
    </xf>
    <xf numFmtId="49" fontId="12" fillId="3" borderId="15" xfId="0" applyNumberFormat="1" applyFont="1" applyFill="1" applyBorder="1" applyAlignment="1">
      <alignment horizontal="center" vertical="center"/>
    </xf>
    <xf numFmtId="49" fontId="0" fillId="3" borderId="0" xfId="0" applyNumberFormat="1" applyFill="1" applyBorder="1" applyAlignment="1">
      <alignment horizontal="left" vertical="top"/>
    </xf>
    <xf numFmtId="49" fontId="3" fillId="4" borderId="0" xfId="1" applyNumberFormat="1" applyFont="1" applyFill="1" applyBorder="1" applyAlignment="1">
      <alignment vertical="top" shrinkToFit="1"/>
    </xf>
    <xf numFmtId="0" fontId="13" fillId="11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0" fontId="1" fillId="0" borderId="0" xfId="3"/>
    <xf numFmtId="43" fontId="0" fillId="0" borderId="0" xfId="4" applyFont="1"/>
    <xf numFmtId="49" fontId="0" fillId="0" borderId="0" xfId="4" applyNumberFormat="1" applyFont="1"/>
    <xf numFmtId="0" fontId="14" fillId="0" borderId="0" xfId="3" applyFont="1" applyAlignment="1">
      <alignment horizontal="right" vertical="center"/>
    </xf>
    <xf numFmtId="0" fontId="15" fillId="0" borderId="0" xfId="3" applyFont="1" applyAlignment="1">
      <alignment horizontal="center" vertical="center"/>
    </xf>
    <xf numFmtId="0" fontId="17" fillId="0" borderId="0" xfId="5" applyAlignment="1">
      <alignment horizontal="left" vertical="center"/>
    </xf>
    <xf numFmtId="0" fontId="14" fillId="12" borderId="0" xfId="3" applyFont="1" applyFill="1" applyAlignment="1">
      <alignment horizontal="center" vertical="center" wrapText="1"/>
    </xf>
    <xf numFmtId="43" fontId="18" fillId="12" borderId="0" xfId="4" applyFont="1" applyFill="1" applyAlignment="1">
      <alignment horizontal="right" vertical="center" wrapText="1"/>
    </xf>
    <xf numFmtId="49" fontId="14" fillId="12" borderId="0" xfId="4" applyNumberFormat="1" applyFont="1" applyFill="1" applyAlignment="1">
      <alignment horizontal="center" vertical="center" wrapText="1"/>
    </xf>
    <xf numFmtId="17" fontId="14" fillId="12" borderId="0" xfId="3" applyNumberFormat="1" applyFont="1" applyFill="1" applyAlignment="1">
      <alignment horizontal="center" vertical="center" wrapText="1"/>
    </xf>
    <xf numFmtId="0" fontId="17" fillId="13" borderId="0" xfId="5" applyFill="1" applyAlignment="1">
      <alignment horizontal="center" vertical="center" wrapText="1"/>
    </xf>
    <xf numFmtId="0" fontId="14" fillId="13" borderId="0" xfId="3" applyFont="1" applyFill="1" applyAlignment="1">
      <alignment horizontal="center" vertical="center" wrapText="1"/>
    </xf>
    <xf numFmtId="49" fontId="17" fillId="12" borderId="0" xfId="4" applyNumberFormat="1" applyFont="1" applyFill="1" applyAlignment="1">
      <alignment horizontal="center" vertical="center" wrapText="1"/>
    </xf>
    <xf numFmtId="43" fontId="14" fillId="13" borderId="0" xfId="4" applyFont="1" applyFill="1" applyAlignment="1">
      <alignment horizontal="right" vertical="center" wrapText="1"/>
    </xf>
    <xf numFmtId="49" fontId="14" fillId="13" borderId="0" xfId="4" applyNumberFormat="1" applyFont="1" applyFill="1" applyAlignment="1">
      <alignment horizontal="center" vertical="center" wrapText="1"/>
    </xf>
    <xf numFmtId="17" fontId="14" fillId="13" borderId="0" xfId="3" applyNumberFormat="1" applyFont="1" applyFill="1" applyAlignment="1">
      <alignment horizontal="center" vertical="center" wrapText="1"/>
    </xf>
    <xf numFmtId="0" fontId="17" fillId="12" borderId="0" xfId="5" applyFill="1" applyAlignment="1">
      <alignment horizontal="center" vertical="center" wrapText="1"/>
    </xf>
    <xf numFmtId="43" fontId="14" fillId="12" borderId="0" xfId="4" applyFont="1" applyFill="1" applyAlignment="1">
      <alignment horizontal="right" vertical="center" wrapText="1"/>
    </xf>
    <xf numFmtId="43" fontId="18" fillId="13" borderId="0" xfId="4" applyFont="1" applyFill="1" applyAlignment="1">
      <alignment horizontal="right" vertical="center" wrapText="1"/>
    </xf>
    <xf numFmtId="49" fontId="17" fillId="13" borderId="0" xfId="4" applyNumberFormat="1" applyFont="1" applyFill="1" applyAlignment="1">
      <alignment horizontal="center" vertical="center" wrapText="1"/>
    </xf>
    <xf numFmtId="0" fontId="14" fillId="14" borderId="0" xfId="3" applyFont="1" applyFill="1" applyAlignment="1">
      <alignment horizontal="right" vertical="center" wrapText="1"/>
    </xf>
    <xf numFmtId="0" fontId="16" fillId="14" borderId="0" xfId="3" applyFont="1" applyFill="1" applyAlignment="1">
      <alignment vertical="center" wrapText="1"/>
    </xf>
    <xf numFmtId="0" fontId="16" fillId="14" borderId="0" xfId="3" applyFont="1" applyFill="1" applyAlignment="1">
      <alignment horizontal="center" vertical="center" wrapText="1"/>
    </xf>
    <xf numFmtId="0" fontId="17" fillId="0" borderId="0" xfId="5" applyAlignment="1">
      <alignment horizontal="right" vertical="center"/>
    </xf>
    <xf numFmtId="0" fontId="16" fillId="0" borderId="0" xfId="3" applyFont="1" applyAlignment="1">
      <alignment horizontal="center" vertical="center"/>
    </xf>
    <xf numFmtId="0" fontId="14" fillId="0" borderId="0" xfId="3" applyFont="1" applyAlignment="1">
      <alignment horizontal="left" vertical="center"/>
    </xf>
    <xf numFmtId="16" fontId="9" fillId="3" borderId="0" xfId="2" applyNumberFormat="1" applyFont="1" applyFill="1" applyAlignment="1" applyProtection="1">
      <alignment horizontal="left"/>
      <protection locked="0"/>
    </xf>
    <xf numFmtId="0" fontId="19" fillId="3" borderId="0" xfId="0" applyFont="1" applyFill="1" applyBorder="1" applyAlignment="1">
      <alignment horizontal="left" vertical="top"/>
    </xf>
    <xf numFmtId="0" fontId="9" fillId="3" borderId="0" xfId="2" applyFont="1" applyFill="1" applyAlignment="1">
      <alignment horizontal="left"/>
    </xf>
    <xf numFmtId="43" fontId="9" fillId="3" borderId="0" xfId="1" applyFont="1" applyFill="1" applyAlignment="1">
      <alignment horizontal="left"/>
    </xf>
    <xf numFmtId="43" fontId="9" fillId="3" borderId="0" xfId="1" applyFont="1" applyFill="1" applyAlignment="1" applyProtection="1">
      <alignment horizontal="left"/>
      <protection locked="0"/>
    </xf>
    <xf numFmtId="43" fontId="19" fillId="3" borderId="0" xfId="1" applyFont="1" applyFill="1" applyBorder="1" applyAlignment="1">
      <alignment horizontal="left" vertical="top"/>
    </xf>
    <xf numFmtId="43" fontId="9" fillId="3" borderId="7" xfId="1" applyFont="1" applyFill="1" applyBorder="1" applyAlignment="1" applyProtection="1">
      <alignment horizontal="left"/>
      <protection locked="0"/>
    </xf>
    <xf numFmtId="0" fontId="9" fillId="3" borderId="8" xfId="2" applyFont="1" applyFill="1" applyBorder="1" applyAlignment="1">
      <alignment horizontal="left"/>
    </xf>
    <xf numFmtId="0" fontId="9" fillId="3" borderId="9" xfId="2" applyFont="1" applyFill="1" applyBorder="1" applyAlignment="1">
      <alignment horizontal="left"/>
    </xf>
    <xf numFmtId="0" fontId="9" fillId="3" borderId="9" xfId="2" applyNumberFormat="1" applyFont="1" applyFill="1" applyBorder="1" applyAlignment="1" applyProtection="1">
      <alignment horizontal="left"/>
      <protection locked="0"/>
    </xf>
    <xf numFmtId="43" fontId="9" fillId="3" borderId="9" xfId="1" applyFont="1" applyFill="1" applyBorder="1" applyAlignment="1" applyProtection="1">
      <alignment horizontal="left"/>
      <protection locked="0"/>
    </xf>
    <xf numFmtId="43" fontId="9" fillId="3" borderId="10" xfId="1" applyFont="1" applyFill="1" applyBorder="1" applyAlignment="1" applyProtection="1">
      <alignment horizontal="left"/>
      <protection locked="0"/>
    </xf>
    <xf numFmtId="0" fontId="19" fillId="3" borderId="13" xfId="0" applyFont="1" applyFill="1" applyBorder="1" applyAlignment="1">
      <alignment horizontal="left" vertical="top"/>
    </xf>
    <xf numFmtId="0" fontId="19" fillId="3" borderId="14" xfId="0" applyFont="1" applyFill="1" applyBorder="1" applyAlignment="1">
      <alignment horizontal="left" vertical="top"/>
    </xf>
    <xf numFmtId="43" fontId="19" fillId="3" borderId="14" xfId="1" applyFont="1" applyFill="1" applyBorder="1" applyAlignment="1">
      <alignment horizontal="left" vertical="top"/>
    </xf>
    <xf numFmtId="43" fontId="19" fillId="3" borderId="15" xfId="1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center" vertical="top" wrapText="1"/>
    </xf>
    <xf numFmtId="43" fontId="14" fillId="13" borderId="0" xfId="4" applyFont="1" applyFill="1" applyAlignment="1">
      <alignment horizontal="right" vertical="center" wrapText="1"/>
    </xf>
    <xf numFmtId="0" fontId="14" fillId="13" borderId="0" xfId="3" applyFont="1" applyFill="1" applyAlignment="1">
      <alignment horizontal="center" vertical="center" wrapText="1"/>
    </xf>
    <xf numFmtId="0" fontId="1" fillId="0" borderId="0" xfId="3" applyAlignment="1">
      <alignment vertical="center" wrapText="1"/>
    </xf>
    <xf numFmtId="17" fontId="14" fillId="13" borderId="0" xfId="3" applyNumberFormat="1" applyFont="1" applyFill="1" applyAlignment="1">
      <alignment horizontal="center" vertical="center" wrapText="1"/>
    </xf>
    <xf numFmtId="49" fontId="17" fillId="13" borderId="0" xfId="4" applyNumberFormat="1" applyFont="1" applyFill="1" applyAlignment="1">
      <alignment horizontal="center" vertical="center" wrapText="1"/>
    </xf>
    <xf numFmtId="49" fontId="14" fillId="13" borderId="0" xfId="4" applyNumberFormat="1" applyFont="1" applyFill="1" applyAlignment="1">
      <alignment horizontal="center" vertical="center" wrapText="1"/>
    </xf>
    <xf numFmtId="0" fontId="14" fillId="12" borderId="0" xfId="3" applyFont="1" applyFill="1" applyAlignment="1">
      <alignment horizontal="center" vertical="center" wrapText="1"/>
    </xf>
    <xf numFmtId="17" fontId="14" fillId="12" borderId="0" xfId="3" applyNumberFormat="1" applyFont="1" applyFill="1" applyAlignment="1">
      <alignment horizontal="center" vertical="center" wrapText="1"/>
    </xf>
    <xf numFmtId="49" fontId="17" fillId="12" borderId="0" xfId="4" applyNumberFormat="1" applyFont="1" applyFill="1" applyAlignment="1">
      <alignment horizontal="center" vertical="center" wrapText="1"/>
    </xf>
    <xf numFmtId="43" fontId="14" fillId="12" borderId="0" xfId="4" applyFont="1" applyFill="1" applyAlignment="1">
      <alignment horizontal="right" vertical="center" wrapText="1"/>
    </xf>
    <xf numFmtId="49" fontId="14" fillId="12" borderId="0" xfId="4" applyNumberFormat="1" applyFont="1" applyFill="1" applyAlignment="1">
      <alignment horizontal="center" vertical="center" wrapText="1"/>
    </xf>
    <xf numFmtId="0" fontId="16" fillId="14" borderId="0" xfId="3" applyFont="1" applyFill="1" applyAlignment="1">
      <alignment horizontal="center" vertical="center" wrapText="1"/>
    </xf>
    <xf numFmtId="49" fontId="16" fillId="14" borderId="0" xfId="4" applyNumberFormat="1" applyFont="1" applyFill="1" applyAlignment="1">
      <alignment horizontal="center" vertical="center" wrapText="1"/>
    </xf>
    <xf numFmtId="43" fontId="17" fillId="14" borderId="0" xfId="4" applyFont="1" applyFill="1" applyAlignment="1">
      <alignment horizontal="center" vertical="center" wrapText="1"/>
    </xf>
    <xf numFmtId="0" fontId="11" fillId="3" borderId="8" xfId="0" applyFont="1" applyFill="1" applyBorder="1" applyAlignment="1">
      <alignment horizontal="left" vertical="top"/>
    </xf>
    <xf numFmtId="0" fontId="11" fillId="3" borderId="11" xfId="0" applyFont="1" applyFill="1" applyBorder="1" applyAlignment="1">
      <alignment horizontal="left" vertical="top"/>
    </xf>
    <xf numFmtId="0" fontId="11" fillId="3" borderId="13" xfId="0" applyFont="1" applyFill="1" applyBorder="1" applyAlignment="1">
      <alignment horizontal="left" vertical="top"/>
    </xf>
  </cellXfs>
  <cellStyles count="6">
    <cellStyle name="Hipervínculo 2" xfId="5"/>
    <cellStyle name="Millares" xfId="1" builtinId="3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javascript:muestraCertificado('202010000193002876012');" TargetMode="External"/><Relationship Id="rId13" Type="http://schemas.openxmlformats.org/officeDocument/2006/relationships/hyperlink" Target="javascript:verDeclaracionIVA('247167085','http://contribuyente.seniat.gob.ve/');" TargetMode="External"/><Relationship Id="rId18" Type="http://schemas.openxmlformats.org/officeDocument/2006/relationships/hyperlink" Target="javascript:verDeclaracionIVA('244536691','http://contribuyente.seniat.gob.ve/');" TargetMode="External"/><Relationship Id="rId26" Type="http://schemas.openxmlformats.org/officeDocument/2006/relationships/hyperlink" Target="javascript:mostrarOcultarBsF('T','1',6,7);" TargetMode="External"/><Relationship Id="rId39" Type="http://schemas.openxmlformats.org/officeDocument/2006/relationships/hyperlink" Target="javascript:muestraCertificado('202014101193500157127');" TargetMode="External"/><Relationship Id="rId3" Type="http://schemas.openxmlformats.org/officeDocument/2006/relationships/hyperlink" Target="javascript:muestraCertificado('202014101193500194099');" TargetMode="External"/><Relationship Id="rId21" Type="http://schemas.openxmlformats.org/officeDocument/2006/relationships/hyperlink" Target="javascript:muestraCertificado('202014101193500177626');" TargetMode="External"/><Relationship Id="rId34" Type="http://schemas.openxmlformats.org/officeDocument/2006/relationships/hyperlink" Target="javascript:muestraCertificado('202014101193500161200');" TargetMode="External"/><Relationship Id="rId42" Type="http://schemas.openxmlformats.org/officeDocument/2006/relationships/hyperlink" Target="javascript:verDeclaracionIVA('241603661','http://contribuyente.seniat.gob.ve/');" TargetMode="External"/><Relationship Id="rId7" Type="http://schemas.openxmlformats.org/officeDocument/2006/relationships/hyperlink" Target="javascript:verDeclaracionIVA('247809899','http://contribuyente.seniat.gob.ve/');" TargetMode="External"/><Relationship Id="rId12" Type="http://schemas.openxmlformats.org/officeDocument/2006/relationships/hyperlink" Target="javascript:muestraCertificado('202010000193002828615');" TargetMode="External"/><Relationship Id="rId17" Type="http://schemas.openxmlformats.org/officeDocument/2006/relationships/hyperlink" Target="javascript:mostrarOcultarBsF('T','1',6,7);" TargetMode="External"/><Relationship Id="rId25" Type="http://schemas.openxmlformats.org/officeDocument/2006/relationships/hyperlink" Target="javascript:muestraCertificado('202010000193002633812');" TargetMode="External"/><Relationship Id="rId33" Type="http://schemas.openxmlformats.org/officeDocument/2006/relationships/hyperlink" Target="javascript:muestraCertificado('202010000193002547664');" TargetMode="External"/><Relationship Id="rId38" Type="http://schemas.openxmlformats.org/officeDocument/2006/relationships/hyperlink" Target="javascript:muestraCertificado('202014101197400029233');" TargetMode="External"/><Relationship Id="rId46" Type="http://schemas.openxmlformats.org/officeDocument/2006/relationships/printerSettings" Target="../printerSettings/printerSettings4.bin"/><Relationship Id="rId2" Type="http://schemas.openxmlformats.org/officeDocument/2006/relationships/hyperlink" Target="javascript:muestraCertificado('202010000193002784163');" TargetMode="External"/><Relationship Id="rId16" Type="http://schemas.openxmlformats.org/officeDocument/2006/relationships/hyperlink" Target="javascript:muestraCertificado('202001P0000050196605');" TargetMode="External"/><Relationship Id="rId20" Type="http://schemas.openxmlformats.org/officeDocument/2006/relationships/hyperlink" Target="javascript:muestraCertificado('202010000193002711111');" TargetMode="External"/><Relationship Id="rId29" Type="http://schemas.openxmlformats.org/officeDocument/2006/relationships/hyperlink" Target="javascript:verDeclaracionIVA('243482628','http://contribuyente.seniat.gob.ve/');" TargetMode="External"/><Relationship Id="rId41" Type="http://schemas.openxmlformats.org/officeDocument/2006/relationships/hyperlink" Target="javascript:muestraCertificado('202010000193002405509');" TargetMode="External"/><Relationship Id="rId1" Type="http://schemas.openxmlformats.org/officeDocument/2006/relationships/hyperlink" Target="javascript:verDeclaracionIVA('245064620','http://contribuyente.seniat.gob.ve/');" TargetMode="External"/><Relationship Id="rId6" Type="http://schemas.openxmlformats.org/officeDocument/2006/relationships/hyperlink" Target="javascript:mostrarOcultarBsF('T','1',6,7);" TargetMode="External"/><Relationship Id="rId11" Type="http://schemas.openxmlformats.org/officeDocument/2006/relationships/hyperlink" Target="javascript:verDeclaracionIVA('245402966','http://contribuyente.seniat.gob.ve/');" TargetMode="External"/><Relationship Id="rId24" Type="http://schemas.openxmlformats.org/officeDocument/2006/relationships/hyperlink" Target="javascript:verDeclaracionIVA('243863779','http://contribuyente.seniat.gob.ve/');" TargetMode="External"/><Relationship Id="rId32" Type="http://schemas.openxmlformats.org/officeDocument/2006/relationships/hyperlink" Target="javascript:verDeclaracionIVA('243092970','http://contribuyente.seniat.gob.ve/');" TargetMode="External"/><Relationship Id="rId37" Type="http://schemas.openxmlformats.org/officeDocument/2006/relationships/hyperlink" Target="javascript:verDeclaracionIVA('242576700','http://contribuyente.seniat.gob.ve/');" TargetMode="External"/><Relationship Id="rId40" Type="http://schemas.openxmlformats.org/officeDocument/2006/relationships/hyperlink" Target="javascript:verDeclaracionIVA('242047060','http://contribuyente.seniat.gob.ve/');" TargetMode="External"/><Relationship Id="rId45" Type="http://schemas.openxmlformats.org/officeDocument/2006/relationships/hyperlink" Target="javascript:paginacion('/edocuenta/consulta.do?pager.offset=30','c');" TargetMode="External"/><Relationship Id="rId5" Type="http://schemas.openxmlformats.org/officeDocument/2006/relationships/hyperlink" Target="javascript:paginacion('/edocuenta/consulta.do?pager.offset=10','c');" TargetMode="External"/><Relationship Id="rId15" Type="http://schemas.openxmlformats.org/officeDocument/2006/relationships/hyperlink" Target="javascript:muestraCertificado('202010000193002804593');" TargetMode="External"/><Relationship Id="rId23" Type="http://schemas.openxmlformats.org/officeDocument/2006/relationships/hyperlink" Target="javascript:muestraCertificado('202014101193500174046');" TargetMode="External"/><Relationship Id="rId28" Type="http://schemas.openxmlformats.org/officeDocument/2006/relationships/hyperlink" Target="javascript:muestraCertificado('202014101193500169312');" TargetMode="External"/><Relationship Id="rId36" Type="http://schemas.openxmlformats.org/officeDocument/2006/relationships/hyperlink" Target="javascript:muestraCertificado('202010000193002474236');" TargetMode="External"/><Relationship Id="rId10" Type="http://schemas.openxmlformats.org/officeDocument/2006/relationships/hyperlink" Target="javascript:muestraCertificado('202014101193500185935');" TargetMode="External"/><Relationship Id="rId19" Type="http://schemas.openxmlformats.org/officeDocument/2006/relationships/hyperlink" Target="javascript:verDeclaracionIVA('244536691','http://contribuyente.seniat.gob.ve/');" TargetMode="External"/><Relationship Id="rId31" Type="http://schemas.openxmlformats.org/officeDocument/2006/relationships/hyperlink" Target="javascript:muestraCertificado('202014101193500165436');" TargetMode="External"/><Relationship Id="rId44" Type="http://schemas.openxmlformats.org/officeDocument/2006/relationships/hyperlink" Target="javascript:muestraCertificado('202010000193002352958');" TargetMode="External"/><Relationship Id="rId4" Type="http://schemas.openxmlformats.org/officeDocument/2006/relationships/hyperlink" Target="javascript:muestraCertificado('202014101197400034586');" TargetMode="External"/><Relationship Id="rId9" Type="http://schemas.openxmlformats.org/officeDocument/2006/relationships/hyperlink" Target="javascript:muestraCertificado('202014101193500189770');" TargetMode="External"/><Relationship Id="rId14" Type="http://schemas.openxmlformats.org/officeDocument/2006/relationships/hyperlink" Target="javascript:verDeclaracionIVA('247167085','http://contribuyente.seniat.gob.ve/');" TargetMode="External"/><Relationship Id="rId22" Type="http://schemas.openxmlformats.org/officeDocument/2006/relationships/hyperlink" Target="javascript:muestraCertificado('202014101197400032278');" TargetMode="External"/><Relationship Id="rId27" Type="http://schemas.openxmlformats.org/officeDocument/2006/relationships/hyperlink" Target="javascript:verDeclaracionIVA('243482628','http://contribuyente.seniat.gob.ve/');" TargetMode="External"/><Relationship Id="rId30" Type="http://schemas.openxmlformats.org/officeDocument/2006/relationships/hyperlink" Target="javascript:muestraCertificado('202010000193002591561');" TargetMode="External"/><Relationship Id="rId35" Type="http://schemas.openxmlformats.org/officeDocument/2006/relationships/hyperlink" Target="javascript:verDeclaracionIVA('242576700','http://contribuyente.seniat.gob.ve/');" TargetMode="External"/><Relationship Id="rId43" Type="http://schemas.openxmlformats.org/officeDocument/2006/relationships/hyperlink" Target="javascript:verDeclaracionIVA('241603661','http://contribuyente.seniat.gob.ve/'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tabSelected="1" workbookViewId="0">
      <selection activeCell="H2" sqref="H2:I9"/>
    </sheetView>
  </sheetViews>
  <sheetFormatPr baseColWidth="10" defaultRowHeight="15.75" x14ac:dyDescent="0.2"/>
  <cols>
    <col min="1" max="1" width="12.6640625" style="7" customWidth="1"/>
    <col min="2" max="2" width="18.5" style="7" bestFit="1" customWidth="1"/>
    <col min="3" max="3" width="49.5" style="7" bestFit="1" customWidth="1"/>
    <col min="4" max="4" width="19.33203125" style="10" customWidth="1"/>
    <col min="5" max="5" width="19" style="10" bestFit="1" customWidth="1"/>
    <col min="6" max="6" width="17.1640625" style="10" customWidth="1"/>
    <col min="7" max="7" width="33.1640625" style="7" hidden="1" customWidth="1"/>
    <col min="8" max="8" width="26.6640625" style="7" bestFit="1" customWidth="1"/>
    <col min="9" max="9" width="25.1640625" style="7" customWidth="1"/>
    <col min="10" max="10" width="9.33203125" style="7"/>
    <col min="11" max="11" width="14.5" style="7" bestFit="1" customWidth="1"/>
    <col min="12" max="16384" width="12" style="7"/>
  </cols>
  <sheetData>
    <row r="1" spans="3:9" x14ac:dyDescent="0.2">
      <c r="C1" s="8" t="s">
        <v>78</v>
      </c>
      <c r="D1" s="9">
        <v>4738904.3000000007</v>
      </c>
    </row>
    <row r="2" spans="3:9" ht="31.5" x14ac:dyDescent="0.2">
      <c r="C2" s="16" t="s">
        <v>76</v>
      </c>
      <c r="D2" s="17">
        <v>-6781565.1200000001</v>
      </c>
      <c r="G2" s="100" t="s">
        <v>132</v>
      </c>
      <c r="H2" s="101" t="s">
        <v>133</v>
      </c>
      <c r="I2" s="102" t="s">
        <v>134</v>
      </c>
    </row>
    <row r="3" spans="3:9" ht="16.5" x14ac:dyDescent="0.2">
      <c r="C3" s="16"/>
      <c r="D3" s="17"/>
      <c r="G3" s="103" t="s">
        <v>135</v>
      </c>
      <c r="H3" s="173" t="s">
        <v>136</v>
      </c>
      <c r="I3" s="105" t="s">
        <v>283</v>
      </c>
    </row>
    <row r="4" spans="3:9" ht="16.5" x14ac:dyDescent="0.2">
      <c r="C4" s="44" t="s">
        <v>63</v>
      </c>
      <c r="D4" s="45">
        <v>-90650.82</v>
      </c>
      <c r="E4" s="75" t="s">
        <v>72</v>
      </c>
      <c r="G4" s="106" t="s">
        <v>137</v>
      </c>
      <c r="H4" s="174" t="s">
        <v>138</v>
      </c>
      <c r="I4" s="108" t="s">
        <v>282</v>
      </c>
    </row>
    <row r="5" spans="3:9" ht="16.5" x14ac:dyDescent="0.2">
      <c r="C5" s="94" t="s">
        <v>75</v>
      </c>
      <c r="D5" s="95">
        <v>-10422614.449999999</v>
      </c>
      <c r="E5" s="75"/>
      <c r="G5" s="106" t="s">
        <v>139</v>
      </c>
      <c r="H5" s="174" t="s">
        <v>140</v>
      </c>
      <c r="I5" s="108" t="s">
        <v>280</v>
      </c>
    </row>
    <row r="6" spans="3:9" ht="16.5" x14ac:dyDescent="0.2">
      <c r="C6" s="26" t="s">
        <v>64</v>
      </c>
      <c r="D6" s="27">
        <v>18043641.27</v>
      </c>
      <c r="E6" s="75" t="s">
        <v>72</v>
      </c>
      <c r="G6" s="106" t="s">
        <v>141</v>
      </c>
      <c r="H6" s="174" t="s">
        <v>142</v>
      </c>
      <c r="I6" s="108" t="s">
        <v>281</v>
      </c>
    </row>
    <row r="7" spans="3:9" ht="16.5" x14ac:dyDescent="0.2">
      <c r="C7" s="26" t="s">
        <v>65</v>
      </c>
      <c r="D7" s="27">
        <v>58694.04</v>
      </c>
      <c r="E7" s="75" t="s">
        <v>72</v>
      </c>
      <c r="G7" s="106" t="s">
        <v>139</v>
      </c>
      <c r="H7" s="174" t="s">
        <v>286</v>
      </c>
      <c r="I7" s="108" t="s">
        <v>280</v>
      </c>
    </row>
    <row r="8" spans="3:9" ht="16.5" x14ac:dyDescent="0.2">
      <c r="C8" s="26" t="s">
        <v>73</v>
      </c>
      <c r="D8" s="27">
        <v>62741.25</v>
      </c>
      <c r="E8" s="75" t="s">
        <v>72</v>
      </c>
      <c r="G8" s="106" t="s">
        <v>144</v>
      </c>
      <c r="H8" s="174" t="s">
        <v>145</v>
      </c>
      <c r="I8" s="108">
        <v>1162005</v>
      </c>
    </row>
    <row r="9" spans="3:9" ht="16.5" x14ac:dyDescent="0.2">
      <c r="C9" s="26" t="s">
        <v>70</v>
      </c>
      <c r="D9" s="27">
        <v>15258930</v>
      </c>
      <c r="E9" s="75" t="s">
        <v>72</v>
      </c>
      <c r="G9" s="109" t="s">
        <v>144</v>
      </c>
      <c r="H9" s="175" t="s">
        <v>146</v>
      </c>
      <c r="I9" s="111">
        <v>1162005</v>
      </c>
    </row>
    <row r="10" spans="3:9" x14ac:dyDescent="0.2">
      <c r="C10" s="58" t="s">
        <v>66</v>
      </c>
      <c r="D10" s="55">
        <v>-325286.15999999997</v>
      </c>
      <c r="E10" s="75" t="s">
        <v>72</v>
      </c>
    </row>
    <row r="11" spans="3:9" x14ac:dyDescent="0.2">
      <c r="C11" s="96" t="s">
        <v>77</v>
      </c>
      <c r="D11" s="97">
        <v>-5840783.9800000004</v>
      </c>
    </row>
    <row r="12" spans="3:9" x14ac:dyDescent="0.2">
      <c r="C12" s="63" t="s">
        <v>17</v>
      </c>
      <c r="D12" s="64">
        <v>-5000000</v>
      </c>
    </row>
    <row r="13" spans="3:9" x14ac:dyDescent="0.2">
      <c r="C13" s="8" t="s">
        <v>71</v>
      </c>
      <c r="D13" s="9">
        <f>SUM(D1:D12)</f>
        <v>9702010.3300000019</v>
      </c>
    </row>
    <row r="14" spans="3:9" x14ac:dyDescent="0.2">
      <c r="D14" s="10">
        <f>+F143</f>
        <v>9702010.3300000001</v>
      </c>
    </row>
    <row r="15" spans="3:9" x14ac:dyDescent="0.2">
      <c r="D15" s="10">
        <f>+D13-D14</f>
        <v>0</v>
      </c>
    </row>
    <row r="16" spans="3:9" x14ac:dyDescent="0.2">
      <c r="C16" s="7" t="s">
        <v>2</v>
      </c>
      <c r="E16" s="10">
        <v>4738904.3000000007</v>
      </c>
    </row>
    <row r="17" spans="1:9" ht="16.5" x14ac:dyDescent="0.2">
      <c r="A17" s="37" t="s">
        <v>3</v>
      </c>
      <c r="B17" s="38" t="s">
        <v>62</v>
      </c>
      <c r="C17" s="39" t="s">
        <v>4</v>
      </c>
      <c r="D17" s="40" t="s">
        <v>5</v>
      </c>
      <c r="E17" s="41" t="s">
        <v>6</v>
      </c>
      <c r="F17" s="42" t="s">
        <v>61</v>
      </c>
      <c r="H17" s="114" t="s">
        <v>147</v>
      </c>
      <c r="I17" s="115" t="s">
        <v>148</v>
      </c>
    </row>
    <row r="18" spans="1:9" x14ac:dyDescent="0.2">
      <c r="A18" s="28">
        <v>43774</v>
      </c>
      <c r="B18" s="34">
        <v>108688322</v>
      </c>
      <c r="C18" s="29" t="s">
        <v>7</v>
      </c>
      <c r="D18" s="30">
        <v>0</v>
      </c>
      <c r="E18" s="30">
        <v>2516904.0699999998</v>
      </c>
      <c r="F18" s="31">
        <v>7255808.3700000001</v>
      </c>
      <c r="G18" s="6">
        <f>+E16+E18-F18</f>
        <v>0</v>
      </c>
    </row>
    <row r="19" spans="1:9" x14ac:dyDescent="0.2">
      <c r="A19" s="28">
        <v>43774</v>
      </c>
      <c r="B19" s="34">
        <v>108688323</v>
      </c>
      <c r="C19" s="29" t="s">
        <v>8</v>
      </c>
      <c r="D19" s="30">
        <v>0</v>
      </c>
      <c r="E19" s="30">
        <v>5647247.4400000004</v>
      </c>
      <c r="F19" s="31">
        <v>12903055.810000001</v>
      </c>
      <c r="G19" s="6">
        <f>+F18+E19-F19</f>
        <v>0</v>
      </c>
    </row>
    <row r="20" spans="1:9" x14ac:dyDescent="0.2">
      <c r="A20" s="28">
        <v>43774</v>
      </c>
      <c r="B20" s="34">
        <v>300700011</v>
      </c>
      <c r="C20" s="29" t="s">
        <v>9</v>
      </c>
      <c r="D20" s="30">
        <v>0</v>
      </c>
      <c r="E20" s="30">
        <v>62741.25</v>
      </c>
      <c r="F20" s="31">
        <v>12965797.060000001</v>
      </c>
      <c r="G20" s="6">
        <f t="shared" ref="G20" si="0">+F19+E20-F20</f>
        <v>0</v>
      </c>
    </row>
    <row r="21" spans="1:9" x14ac:dyDescent="0.2">
      <c r="A21" s="28">
        <v>43774</v>
      </c>
      <c r="B21" s="34">
        <v>227476561</v>
      </c>
      <c r="C21" s="29" t="s">
        <v>10</v>
      </c>
      <c r="D21" s="30">
        <v>0</v>
      </c>
      <c r="E21" s="30">
        <v>479500</v>
      </c>
      <c r="F21" s="31">
        <v>13445297.060000001</v>
      </c>
      <c r="G21" s="6" t="s">
        <v>69</v>
      </c>
    </row>
    <row r="22" spans="1:9" x14ac:dyDescent="0.2">
      <c r="A22" s="28">
        <v>43774</v>
      </c>
      <c r="B22" s="34">
        <v>227576562</v>
      </c>
      <c r="C22" s="29" t="s">
        <v>10</v>
      </c>
      <c r="D22" s="30">
        <v>0</v>
      </c>
      <c r="E22" s="30">
        <v>619900</v>
      </c>
      <c r="F22" s="31">
        <v>14065197.060000001</v>
      </c>
      <c r="G22" s="6" t="s">
        <v>69</v>
      </c>
    </row>
    <row r="23" spans="1:9" x14ac:dyDescent="0.2">
      <c r="A23" s="28">
        <v>43774</v>
      </c>
      <c r="B23" s="34">
        <v>227106563</v>
      </c>
      <c r="C23" s="29" t="s">
        <v>10</v>
      </c>
      <c r="D23" s="30">
        <v>0</v>
      </c>
      <c r="E23" s="30">
        <v>511500</v>
      </c>
      <c r="F23" s="31">
        <v>14576697.060000001</v>
      </c>
      <c r="G23" s="6" t="s">
        <v>69</v>
      </c>
    </row>
    <row r="24" spans="1:9" x14ac:dyDescent="0.2">
      <c r="A24" s="28">
        <v>43774</v>
      </c>
      <c r="B24" s="34">
        <v>227156609</v>
      </c>
      <c r="C24" s="29" t="s">
        <v>10</v>
      </c>
      <c r="D24" s="30">
        <v>0</v>
      </c>
      <c r="E24" s="30">
        <v>350100</v>
      </c>
      <c r="F24" s="31">
        <v>14926797.060000001</v>
      </c>
      <c r="G24" s="6" t="s">
        <v>69</v>
      </c>
    </row>
    <row r="25" spans="1:9" s="16" customFormat="1" x14ac:dyDescent="0.2">
      <c r="A25" s="11">
        <v>43774</v>
      </c>
      <c r="B25" s="48">
        <v>146551</v>
      </c>
      <c r="C25" s="12" t="s">
        <v>0</v>
      </c>
      <c r="D25" s="13">
        <v>96833.06</v>
      </c>
      <c r="E25" s="13">
        <v>0</v>
      </c>
      <c r="F25" s="14">
        <v>14521247.43</v>
      </c>
      <c r="G25" s="15">
        <f t="shared" ref="G25:G36" si="1">+F24-D25-F25</f>
        <v>308716.5700000003</v>
      </c>
      <c r="H25" s="16" t="s">
        <v>150</v>
      </c>
      <c r="I25" s="16" t="s">
        <v>280</v>
      </c>
    </row>
    <row r="26" spans="1:9" s="16" customFormat="1" x14ac:dyDescent="0.2">
      <c r="A26" s="11">
        <v>43774</v>
      </c>
      <c r="B26" s="48">
        <v>146671</v>
      </c>
      <c r="C26" s="12" t="s">
        <v>0</v>
      </c>
      <c r="D26" s="13">
        <v>96833.05</v>
      </c>
      <c r="E26" s="13">
        <v>0</v>
      </c>
      <c r="F26" s="14">
        <v>14424414.380000001</v>
      </c>
      <c r="G26" s="15">
        <f t="shared" si="1"/>
        <v>0</v>
      </c>
      <c r="H26" s="16" t="s">
        <v>150</v>
      </c>
      <c r="I26" s="16" t="s">
        <v>280</v>
      </c>
    </row>
    <row r="27" spans="1:9" s="16" customFormat="1" x14ac:dyDescent="0.2">
      <c r="A27" s="11">
        <v>43774</v>
      </c>
      <c r="B27" s="48">
        <v>146883</v>
      </c>
      <c r="C27" s="12" t="s">
        <v>0</v>
      </c>
      <c r="D27" s="13">
        <v>96833.05</v>
      </c>
      <c r="E27" s="13">
        <v>0</v>
      </c>
      <c r="F27" s="14">
        <v>14327581.33</v>
      </c>
      <c r="G27" s="15">
        <f t="shared" si="1"/>
        <v>0</v>
      </c>
      <c r="H27" s="16" t="s">
        <v>150</v>
      </c>
      <c r="I27" s="16" t="s">
        <v>280</v>
      </c>
    </row>
    <row r="28" spans="1:9" s="16" customFormat="1" x14ac:dyDescent="0.2">
      <c r="A28" s="11">
        <v>43774</v>
      </c>
      <c r="B28" s="48">
        <v>146957</v>
      </c>
      <c r="C28" s="12" t="s">
        <v>0</v>
      </c>
      <c r="D28" s="13">
        <v>96833.05</v>
      </c>
      <c r="E28" s="13">
        <v>0</v>
      </c>
      <c r="F28" s="14">
        <v>14230748.279999999</v>
      </c>
      <c r="G28" s="15">
        <f t="shared" si="1"/>
        <v>0</v>
      </c>
      <c r="H28" s="16" t="s">
        <v>150</v>
      </c>
      <c r="I28" s="16" t="s">
        <v>280</v>
      </c>
    </row>
    <row r="29" spans="1:9" s="16" customFormat="1" x14ac:dyDescent="0.2">
      <c r="A29" s="11">
        <v>43774</v>
      </c>
      <c r="B29" s="48">
        <v>147014</v>
      </c>
      <c r="C29" s="12" t="s">
        <v>0</v>
      </c>
      <c r="D29" s="13">
        <v>96833.05</v>
      </c>
      <c r="E29" s="13">
        <v>0</v>
      </c>
      <c r="F29" s="14">
        <v>14133915.23</v>
      </c>
      <c r="G29" s="15">
        <f t="shared" si="1"/>
        <v>0</v>
      </c>
      <c r="H29" s="16" t="s">
        <v>150</v>
      </c>
      <c r="I29" s="16" t="s">
        <v>280</v>
      </c>
    </row>
    <row r="30" spans="1:9" s="16" customFormat="1" x14ac:dyDescent="0.2">
      <c r="A30" s="11">
        <v>43784</v>
      </c>
      <c r="B30" s="48">
        <v>600304</v>
      </c>
      <c r="C30" s="12" t="s">
        <v>35</v>
      </c>
      <c r="D30" s="13">
        <v>116167.76</v>
      </c>
      <c r="E30" s="13"/>
      <c r="F30" s="14">
        <v>13717277.539999999</v>
      </c>
      <c r="G30" s="15">
        <f t="shared" si="1"/>
        <v>300469.93000000156</v>
      </c>
      <c r="H30" s="16" t="s">
        <v>284</v>
      </c>
      <c r="I30" s="16" t="s">
        <v>280</v>
      </c>
    </row>
    <row r="31" spans="1:9" s="16" customFormat="1" x14ac:dyDescent="0.2">
      <c r="A31" s="11">
        <v>43784</v>
      </c>
      <c r="B31" s="48">
        <v>600666</v>
      </c>
      <c r="C31" s="12" t="s">
        <v>35</v>
      </c>
      <c r="D31" s="13">
        <v>116167.74</v>
      </c>
      <c r="E31" s="13"/>
      <c r="F31" s="14">
        <v>13601109.800000001</v>
      </c>
      <c r="G31" s="15">
        <f t="shared" si="1"/>
        <v>0</v>
      </c>
      <c r="H31" s="16" t="s">
        <v>285</v>
      </c>
      <c r="I31" s="16" t="s">
        <v>280</v>
      </c>
    </row>
    <row r="32" spans="1:9" s="16" customFormat="1" x14ac:dyDescent="0.2">
      <c r="A32" s="11">
        <v>43774</v>
      </c>
      <c r="B32" s="48">
        <v>147132</v>
      </c>
      <c r="C32" s="12" t="s">
        <v>0</v>
      </c>
      <c r="D32" s="13">
        <v>257305.53</v>
      </c>
      <c r="E32" s="13">
        <v>0</v>
      </c>
      <c r="F32" s="14">
        <v>13876609.699999999</v>
      </c>
      <c r="G32" s="15">
        <f t="shared" si="1"/>
        <v>-532805.42999999784</v>
      </c>
      <c r="H32" s="16" t="s">
        <v>149</v>
      </c>
      <c r="I32" s="16">
        <v>1162005</v>
      </c>
    </row>
    <row r="33" spans="1:9" s="16" customFormat="1" x14ac:dyDescent="0.2">
      <c r="A33" s="11">
        <v>43774</v>
      </c>
      <c r="B33" s="48">
        <v>147270</v>
      </c>
      <c r="C33" s="12" t="s">
        <v>0</v>
      </c>
      <c r="D33" s="13">
        <v>257305.5</v>
      </c>
      <c r="E33" s="13">
        <v>0</v>
      </c>
      <c r="F33" s="14">
        <v>13619304.199999999</v>
      </c>
      <c r="G33" s="15">
        <f t="shared" si="1"/>
        <v>0</v>
      </c>
      <c r="H33" s="16" t="s">
        <v>149</v>
      </c>
      <c r="I33" s="16">
        <v>1162005</v>
      </c>
    </row>
    <row r="34" spans="1:9" s="16" customFormat="1" x14ac:dyDescent="0.2">
      <c r="A34" s="11">
        <v>43774</v>
      </c>
      <c r="B34" s="48">
        <v>147375</v>
      </c>
      <c r="C34" s="12" t="s">
        <v>0</v>
      </c>
      <c r="D34" s="13">
        <v>257305.5</v>
      </c>
      <c r="E34" s="13">
        <v>0</v>
      </c>
      <c r="F34" s="14">
        <v>13361998.699999999</v>
      </c>
      <c r="G34" s="15">
        <f t="shared" si="1"/>
        <v>0</v>
      </c>
      <c r="H34" s="16" t="s">
        <v>149</v>
      </c>
      <c r="I34" s="16">
        <v>1162005</v>
      </c>
    </row>
    <row r="35" spans="1:9" s="16" customFormat="1" x14ac:dyDescent="0.2">
      <c r="A35" s="11">
        <v>43774</v>
      </c>
      <c r="B35" s="48">
        <v>147439</v>
      </c>
      <c r="C35" s="12" t="s">
        <v>0</v>
      </c>
      <c r="D35" s="13">
        <v>257305.5</v>
      </c>
      <c r="E35" s="13">
        <v>0</v>
      </c>
      <c r="F35" s="14">
        <v>13104693.199999999</v>
      </c>
      <c r="G35" s="15">
        <f t="shared" si="1"/>
        <v>0</v>
      </c>
      <c r="H35" s="16" t="s">
        <v>149</v>
      </c>
      <c r="I35" s="16">
        <v>1162005</v>
      </c>
    </row>
    <row r="36" spans="1:9" s="16" customFormat="1" x14ac:dyDescent="0.2">
      <c r="A36" s="11">
        <v>43774</v>
      </c>
      <c r="B36" s="48">
        <v>147503</v>
      </c>
      <c r="C36" s="12" t="s">
        <v>0</v>
      </c>
      <c r="D36" s="13">
        <v>257305.5</v>
      </c>
      <c r="E36" s="13">
        <v>0</v>
      </c>
      <c r="F36" s="14">
        <v>12847387.699999999</v>
      </c>
      <c r="G36" s="15">
        <f t="shared" si="1"/>
        <v>0</v>
      </c>
      <c r="H36" s="16" t="s">
        <v>149</v>
      </c>
      <c r="I36" s="16">
        <v>1162005</v>
      </c>
    </row>
    <row r="37" spans="1:9" x14ac:dyDescent="0.2">
      <c r="A37" s="28">
        <v>43776</v>
      </c>
      <c r="B37" s="34">
        <v>108732882</v>
      </c>
      <c r="C37" s="29" t="s">
        <v>11</v>
      </c>
      <c r="D37" s="30">
        <v>0</v>
      </c>
      <c r="E37" s="30">
        <v>957133.51</v>
      </c>
      <c r="F37" s="31">
        <v>12517993.68</v>
      </c>
      <c r="G37" s="6">
        <f>+F36+E37-F37</f>
        <v>1286527.5299999993</v>
      </c>
    </row>
    <row r="38" spans="1:9" x14ac:dyDescent="0.2">
      <c r="A38" s="28">
        <v>43776</v>
      </c>
      <c r="B38" s="34">
        <v>108732883</v>
      </c>
      <c r="C38" s="29" t="s">
        <v>12</v>
      </c>
      <c r="D38" s="30">
        <v>0</v>
      </c>
      <c r="E38" s="30">
        <v>188929.16</v>
      </c>
      <c r="F38" s="31">
        <v>12706922.84</v>
      </c>
      <c r="G38" s="6">
        <f>+F37+E38-F38</f>
        <v>0</v>
      </c>
    </row>
    <row r="39" spans="1:9" x14ac:dyDescent="0.2">
      <c r="A39" s="28">
        <v>43776</v>
      </c>
      <c r="B39" s="34">
        <v>202506756</v>
      </c>
      <c r="C39" s="29" t="s">
        <v>13</v>
      </c>
      <c r="D39" s="30">
        <v>0</v>
      </c>
      <c r="E39" s="30">
        <v>12869.93</v>
      </c>
      <c r="F39" s="31">
        <v>12719792.77</v>
      </c>
      <c r="G39" s="6">
        <f>+F38+E39-F39</f>
        <v>0</v>
      </c>
    </row>
    <row r="40" spans="1:9" s="16" customFormat="1" x14ac:dyDescent="0.2">
      <c r="A40" s="11">
        <v>43774</v>
      </c>
      <c r="B40" s="48">
        <v>146409</v>
      </c>
      <c r="C40" s="12" t="s">
        <v>0</v>
      </c>
      <c r="D40" s="13">
        <v>308716.57</v>
      </c>
      <c r="E40" s="13">
        <v>0</v>
      </c>
      <c r="F40" s="14">
        <v>14618080.49</v>
      </c>
      <c r="G40" s="15">
        <f>+F39-D40-F40</f>
        <v>-2207004.290000001</v>
      </c>
      <c r="H40" s="16" t="s">
        <v>279</v>
      </c>
      <c r="I40" s="16" t="s">
        <v>282</v>
      </c>
    </row>
    <row r="41" spans="1:9" x14ac:dyDescent="0.2">
      <c r="A41" s="49">
        <v>43776</v>
      </c>
      <c r="B41" s="50">
        <v>83209495</v>
      </c>
      <c r="C41" s="51" t="s">
        <v>14</v>
      </c>
      <c r="D41" s="52">
        <v>8042.63</v>
      </c>
      <c r="E41" s="52">
        <v>0</v>
      </c>
      <c r="F41" s="53">
        <v>12699275.140000001</v>
      </c>
      <c r="G41" s="36">
        <f>+F40-D41-F41</f>
        <v>1910762.7199999988</v>
      </c>
    </row>
    <row r="42" spans="1:9" x14ac:dyDescent="0.2">
      <c r="A42" s="66">
        <v>43776</v>
      </c>
      <c r="B42" s="67">
        <v>183209495</v>
      </c>
      <c r="C42" s="71" t="s">
        <v>15</v>
      </c>
      <c r="D42" s="69">
        <v>402131.82</v>
      </c>
      <c r="E42" s="69">
        <v>0</v>
      </c>
      <c r="F42" s="70">
        <v>12297143.32</v>
      </c>
      <c r="G42" s="6">
        <f>+F41-D42-F42</f>
        <v>0</v>
      </c>
    </row>
    <row r="43" spans="1:9" x14ac:dyDescent="0.2">
      <c r="A43" s="18">
        <v>43776</v>
      </c>
      <c r="B43" s="23">
        <v>202506756</v>
      </c>
      <c r="C43" s="19" t="s">
        <v>16</v>
      </c>
      <c r="D43" s="20">
        <v>5000</v>
      </c>
      <c r="E43" s="20">
        <v>0</v>
      </c>
      <c r="F43" s="21">
        <v>12292143.32</v>
      </c>
      <c r="G43" s="6">
        <f>+F42-D43-F43</f>
        <v>0</v>
      </c>
    </row>
    <row r="44" spans="1:9" x14ac:dyDescent="0.2">
      <c r="A44" s="61">
        <v>43776</v>
      </c>
      <c r="B44" s="62">
        <v>183309</v>
      </c>
      <c r="C44" s="63" t="s">
        <v>17</v>
      </c>
      <c r="D44" s="64">
        <v>5000000</v>
      </c>
      <c r="E44" s="64">
        <v>0</v>
      </c>
      <c r="F44" s="65">
        <v>7292143.3200000003</v>
      </c>
      <c r="G44" s="6" t="s">
        <v>67</v>
      </c>
    </row>
    <row r="45" spans="1:9" x14ac:dyDescent="0.2">
      <c r="A45" s="28">
        <v>43777</v>
      </c>
      <c r="B45" s="34">
        <v>108742350</v>
      </c>
      <c r="C45" s="32" t="s">
        <v>18</v>
      </c>
      <c r="D45" s="30">
        <v>0</v>
      </c>
      <c r="E45" s="30">
        <v>1140299.33</v>
      </c>
      <c r="F45" s="31">
        <v>8432442.6500000004</v>
      </c>
      <c r="G45" s="6">
        <f>+F44+E45-F45</f>
        <v>0</v>
      </c>
    </row>
    <row r="46" spans="1:9" x14ac:dyDescent="0.2">
      <c r="A46" s="28">
        <v>43777</v>
      </c>
      <c r="B46" s="34">
        <v>227300940</v>
      </c>
      <c r="C46" s="32" t="s">
        <v>10</v>
      </c>
      <c r="D46" s="30">
        <v>0</v>
      </c>
      <c r="E46" s="30">
        <v>915600</v>
      </c>
      <c r="F46" s="31">
        <v>9348042.6500000004</v>
      </c>
      <c r="G46" s="6" t="s">
        <v>69</v>
      </c>
    </row>
    <row r="47" spans="1:9" x14ac:dyDescent="0.2">
      <c r="A47" s="28">
        <v>43780</v>
      </c>
      <c r="B47" s="34">
        <v>227897440</v>
      </c>
      <c r="C47" s="32" t="s">
        <v>10</v>
      </c>
      <c r="D47" s="30">
        <v>0</v>
      </c>
      <c r="E47" s="30">
        <v>710600</v>
      </c>
      <c r="F47" s="31">
        <v>10058642.65</v>
      </c>
      <c r="G47" s="6" t="s">
        <v>69</v>
      </c>
    </row>
    <row r="48" spans="1:9" x14ac:dyDescent="0.2">
      <c r="A48" s="28">
        <v>43780</v>
      </c>
      <c r="B48" s="34">
        <v>227607441</v>
      </c>
      <c r="C48" s="32" t="s">
        <v>10</v>
      </c>
      <c r="D48" s="30">
        <v>0</v>
      </c>
      <c r="E48" s="30">
        <v>702800</v>
      </c>
      <c r="F48" s="31">
        <v>10761442.65</v>
      </c>
      <c r="G48" s="6" t="s">
        <v>69</v>
      </c>
    </row>
    <row r="49" spans="1:7" x14ac:dyDescent="0.2">
      <c r="A49" s="28">
        <v>43780</v>
      </c>
      <c r="B49" s="34">
        <v>227107442</v>
      </c>
      <c r="C49" s="32" t="s">
        <v>10</v>
      </c>
      <c r="D49" s="30">
        <v>0</v>
      </c>
      <c r="E49" s="30">
        <v>2000</v>
      </c>
      <c r="F49" s="31">
        <v>10763442.65</v>
      </c>
      <c r="G49" s="6" t="s">
        <v>69</v>
      </c>
    </row>
    <row r="50" spans="1:7" x14ac:dyDescent="0.2">
      <c r="A50" s="28">
        <v>43780</v>
      </c>
      <c r="B50" s="34">
        <v>227757443</v>
      </c>
      <c r="C50" s="32" t="s">
        <v>10</v>
      </c>
      <c r="D50" s="30">
        <v>0</v>
      </c>
      <c r="E50" s="30">
        <v>353510</v>
      </c>
      <c r="F50" s="31">
        <v>11116952.65</v>
      </c>
      <c r="G50" s="6" t="s">
        <v>69</v>
      </c>
    </row>
    <row r="51" spans="1:7" x14ac:dyDescent="0.2">
      <c r="A51" s="28">
        <v>43780</v>
      </c>
      <c r="B51" s="34">
        <v>108752290</v>
      </c>
      <c r="C51" s="32" t="s">
        <v>19</v>
      </c>
      <c r="D51" s="30">
        <v>0</v>
      </c>
      <c r="E51" s="30">
        <v>441590.55</v>
      </c>
      <c r="F51" s="31">
        <v>11558543.199999999</v>
      </c>
      <c r="G51" s="6">
        <f>+F50+E51-F51</f>
        <v>0</v>
      </c>
    </row>
    <row r="52" spans="1:7" x14ac:dyDescent="0.2">
      <c r="A52" s="28">
        <v>43780</v>
      </c>
      <c r="B52" s="34">
        <v>108752291</v>
      </c>
      <c r="C52" s="29" t="s">
        <v>20</v>
      </c>
      <c r="D52" s="30">
        <v>0</v>
      </c>
      <c r="E52" s="30">
        <v>815158.22</v>
      </c>
      <c r="F52" s="31">
        <v>12373701.42</v>
      </c>
      <c r="G52" s="6">
        <f>+F51+E52-F52</f>
        <v>0</v>
      </c>
    </row>
    <row r="53" spans="1:7" x14ac:dyDescent="0.2">
      <c r="A53" s="28">
        <v>43780</v>
      </c>
      <c r="B53" s="34">
        <v>108762106</v>
      </c>
      <c r="C53" s="29" t="s">
        <v>21</v>
      </c>
      <c r="D53" s="30">
        <v>0</v>
      </c>
      <c r="E53" s="30">
        <v>1413867.69</v>
      </c>
      <c r="F53" s="31">
        <v>13787569.109999999</v>
      </c>
      <c r="G53" s="6">
        <f>+F52+E53-F53</f>
        <v>0</v>
      </c>
    </row>
    <row r="54" spans="1:7" x14ac:dyDescent="0.2">
      <c r="A54" s="28">
        <v>43780</v>
      </c>
      <c r="B54" s="34">
        <v>202508088</v>
      </c>
      <c r="C54" s="29" t="s">
        <v>22</v>
      </c>
      <c r="D54" s="30">
        <v>0</v>
      </c>
      <c r="E54" s="30">
        <v>45824.11</v>
      </c>
      <c r="F54" s="31">
        <v>13833393.220000001</v>
      </c>
      <c r="G54" s="6">
        <f>+F53+E54-F54</f>
        <v>0</v>
      </c>
    </row>
    <row r="55" spans="1:7" x14ac:dyDescent="0.2">
      <c r="A55" s="28">
        <v>43780</v>
      </c>
      <c r="B55" s="34">
        <v>227517504</v>
      </c>
      <c r="C55" s="29" t="s">
        <v>10</v>
      </c>
      <c r="D55" s="30">
        <v>0</v>
      </c>
      <c r="E55" s="30">
        <v>365800</v>
      </c>
      <c r="F55" s="31">
        <v>14199193.220000001</v>
      </c>
      <c r="G55" s="6" t="s">
        <v>69</v>
      </c>
    </row>
    <row r="56" spans="1:7" x14ac:dyDescent="0.2">
      <c r="A56" s="28">
        <v>43782</v>
      </c>
      <c r="B56" s="34">
        <v>108788359</v>
      </c>
      <c r="C56" s="29" t="s">
        <v>23</v>
      </c>
      <c r="D56" s="30">
        <v>0</v>
      </c>
      <c r="E56" s="30">
        <v>1043945.01</v>
      </c>
      <c r="F56" s="31">
        <v>15243138.23</v>
      </c>
      <c r="G56" s="6">
        <f>+F55+E56-F56</f>
        <v>0</v>
      </c>
    </row>
    <row r="57" spans="1:7" x14ac:dyDescent="0.2">
      <c r="A57" s="28">
        <v>43782</v>
      </c>
      <c r="B57" s="34">
        <v>227061524</v>
      </c>
      <c r="C57" s="29" t="s">
        <v>10</v>
      </c>
      <c r="D57" s="30">
        <v>0</v>
      </c>
      <c r="E57" s="30">
        <v>604100</v>
      </c>
      <c r="F57" s="31">
        <v>15847238.23</v>
      </c>
      <c r="G57" s="6" t="s">
        <v>69</v>
      </c>
    </row>
    <row r="58" spans="1:7" x14ac:dyDescent="0.2">
      <c r="A58" s="28">
        <v>43782</v>
      </c>
      <c r="B58" s="34">
        <v>227971527</v>
      </c>
      <c r="C58" s="29" t="s">
        <v>10</v>
      </c>
      <c r="D58" s="30">
        <v>0</v>
      </c>
      <c r="E58" s="30">
        <v>729200</v>
      </c>
      <c r="F58" s="31">
        <v>16576438.23</v>
      </c>
      <c r="G58" s="6" t="s">
        <v>69</v>
      </c>
    </row>
    <row r="59" spans="1:7" x14ac:dyDescent="0.2">
      <c r="A59" s="28">
        <v>43783</v>
      </c>
      <c r="B59" s="34">
        <v>227287779</v>
      </c>
      <c r="C59" s="29" t="s">
        <v>10</v>
      </c>
      <c r="D59" s="30">
        <v>0</v>
      </c>
      <c r="E59" s="30">
        <v>692100</v>
      </c>
      <c r="F59" s="31">
        <v>17268538.23</v>
      </c>
      <c r="G59" s="6" t="s">
        <v>69</v>
      </c>
    </row>
    <row r="60" spans="1:7" x14ac:dyDescent="0.2">
      <c r="A60" s="18">
        <v>43783</v>
      </c>
      <c r="B60" s="47">
        <v>163309</v>
      </c>
      <c r="C60" s="24" t="s">
        <v>24</v>
      </c>
      <c r="D60" s="20">
        <v>41804</v>
      </c>
      <c r="E60" s="20">
        <v>0</v>
      </c>
      <c r="F60" s="21">
        <v>17226734.23</v>
      </c>
      <c r="G60" s="6">
        <f>+F59-D60-F60</f>
        <v>0</v>
      </c>
    </row>
    <row r="61" spans="1:7" x14ac:dyDescent="0.2">
      <c r="A61" s="28">
        <v>43784</v>
      </c>
      <c r="B61" s="34">
        <v>227941900</v>
      </c>
      <c r="C61" s="29" t="s">
        <v>10</v>
      </c>
      <c r="D61" s="30">
        <v>0</v>
      </c>
      <c r="E61" s="30">
        <v>878120</v>
      </c>
      <c r="F61" s="31">
        <v>18104854.23</v>
      </c>
      <c r="G61" s="6" t="s">
        <v>69</v>
      </c>
    </row>
    <row r="62" spans="1:7" x14ac:dyDescent="0.2">
      <c r="A62" s="49">
        <v>43784</v>
      </c>
      <c r="B62" s="50">
        <v>62839037</v>
      </c>
      <c r="C62" s="54" t="s">
        <v>14</v>
      </c>
      <c r="D62" s="52">
        <v>3323.73</v>
      </c>
      <c r="E62" s="55"/>
      <c r="F62" s="53">
        <v>18101530.5</v>
      </c>
      <c r="G62" s="36">
        <f t="shared" ref="G62:G82" si="2">+F61-D62-F62</f>
        <v>0</v>
      </c>
    </row>
    <row r="63" spans="1:7" x14ac:dyDescent="0.2">
      <c r="A63" s="66">
        <v>43784</v>
      </c>
      <c r="B63" s="67">
        <v>162839037</v>
      </c>
      <c r="C63" s="68" t="s">
        <v>25</v>
      </c>
      <c r="D63" s="69">
        <v>166186.57</v>
      </c>
      <c r="E63" s="69"/>
      <c r="F63" s="70">
        <v>17935343.93</v>
      </c>
      <c r="G63" s="6">
        <f t="shared" si="2"/>
        <v>0</v>
      </c>
    </row>
    <row r="64" spans="1:7" x14ac:dyDescent="0.2">
      <c r="A64" s="49">
        <v>43784</v>
      </c>
      <c r="B64" s="50">
        <v>63021517</v>
      </c>
      <c r="C64" s="54" t="s">
        <v>14</v>
      </c>
      <c r="D64" s="52">
        <v>2938.06</v>
      </c>
      <c r="E64" s="52"/>
      <c r="F64" s="53">
        <v>17932405.870000001</v>
      </c>
      <c r="G64" s="36">
        <f t="shared" si="2"/>
        <v>0</v>
      </c>
    </row>
    <row r="65" spans="1:9" x14ac:dyDescent="0.2">
      <c r="A65" s="66">
        <v>43784</v>
      </c>
      <c r="B65" s="67">
        <v>163021517</v>
      </c>
      <c r="C65" s="68" t="s">
        <v>26</v>
      </c>
      <c r="D65" s="69">
        <v>146903.23000000001</v>
      </c>
      <c r="E65" s="69"/>
      <c r="F65" s="70">
        <v>17785502.640000001</v>
      </c>
      <c r="G65" s="6">
        <f t="shared" si="2"/>
        <v>0</v>
      </c>
    </row>
    <row r="66" spans="1:9" x14ac:dyDescent="0.2">
      <c r="A66" s="49">
        <v>43784</v>
      </c>
      <c r="B66" s="50">
        <v>63114116</v>
      </c>
      <c r="C66" s="54" t="s">
        <v>14</v>
      </c>
      <c r="D66" s="52">
        <v>3323.73</v>
      </c>
      <c r="E66" s="52"/>
      <c r="F66" s="53">
        <v>17782178.91</v>
      </c>
      <c r="G66" s="36">
        <f t="shared" si="2"/>
        <v>0</v>
      </c>
    </row>
    <row r="67" spans="1:9" x14ac:dyDescent="0.2">
      <c r="A67" s="66">
        <v>43784</v>
      </c>
      <c r="B67" s="67">
        <v>163114116</v>
      </c>
      <c r="C67" s="68" t="s">
        <v>27</v>
      </c>
      <c r="D67" s="69">
        <v>166186.57</v>
      </c>
      <c r="E67" s="69"/>
      <c r="F67" s="70">
        <v>17615992.34</v>
      </c>
      <c r="G67" s="6">
        <f t="shared" si="2"/>
        <v>0</v>
      </c>
    </row>
    <row r="68" spans="1:9" x14ac:dyDescent="0.2">
      <c r="A68" s="49">
        <v>43784</v>
      </c>
      <c r="B68" s="50">
        <v>63207866</v>
      </c>
      <c r="C68" s="54" t="s">
        <v>14</v>
      </c>
      <c r="D68" s="52">
        <v>4494.6899999999996</v>
      </c>
      <c r="E68" s="52"/>
      <c r="F68" s="53">
        <v>17611497.649999999</v>
      </c>
      <c r="G68" s="36">
        <f t="shared" si="2"/>
        <v>0</v>
      </c>
    </row>
    <row r="69" spans="1:9" x14ac:dyDescent="0.2">
      <c r="A69" s="66">
        <v>43784</v>
      </c>
      <c r="B69" s="67">
        <v>163207866</v>
      </c>
      <c r="C69" s="68" t="s">
        <v>28</v>
      </c>
      <c r="D69" s="69">
        <v>224734.62</v>
      </c>
      <c r="E69" s="69"/>
      <c r="F69" s="70">
        <v>17386763.030000001</v>
      </c>
      <c r="G69" s="6">
        <f t="shared" si="2"/>
        <v>0</v>
      </c>
    </row>
    <row r="70" spans="1:9" x14ac:dyDescent="0.2">
      <c r="A70" s="49">
        <v>43784</v>
      </c>
      <c r="B70" s="50">
        <v>63316366</v>
      </c>
      <c r="C70" s="54" t="s">
        <v>14</v>
      </c>
      <c r="D70" s="52">
        <v>1500</v>
      </c>
      <c r="E70" s="52"/>
      <c r="F70" s="53">
        <v>17385263.030000001</v>
      </c>
      <c r="G70" s="36">
        <f t="shared" si="2"/>
        <v>0</v>
      </c>
    </row>
    <row r="71" spans="1:9" x14ac:dyDescent="0.2">
      <c r="A71" s="66">
        <v>43784</v>
      </c>
      <c r="B71" s="67">
        <v>163316366</v>
      </c>
      <c r="C71" s="68" t="s">
        <v>29</v>
      </c>
      <c r="D71" s="69">
        <v>75000</v>
      </c>
      <c r="E71" s="69"/>
      <c r="F71" s="70">
        <v>17310263.030000001</v>
      </c>
      <c r="G71" s="6">
        <f t="shared" si="2"/>
        <v>0</v>
      </c>
    </row>
    <row r="72" spans="1:9" x14ac:dyDescent="0.2">
      <c r="A72" s="49">
        <v>43784</v>
      </c>
      <c r="B72" s="50">
        <v>63420545</v>
      </c>
      <c r="C72" s="54" t="s">
        <v>14</v>
      </c>
      <c r="D72" s="52">
        <v>1500</v>
      </c>
      <c r="E72" s="52"/>
      <c r="F72" s="53">
        <v>17308763.030000001</v>
      </c>
      <c r="G72" s="36">
        <f t="shared" si="2"/>
        <v>0</v>
      </c>
    </row>
    <row r="73" spans="1:9" x14ac:dyDescent="0.2">
      <c r="A73" s="66">
        <v>43784</v>
      </c>
      <c r="B73" s="67">
        <v>163420545</v>
      </c>
      <c r="C73" s="68" t="s">
        <v>30</v>
      </c>
      <c r="D73" s="69">
        <v>75000</v>
      </c>
      <c r="E73" s="69"/>
      <c r="F73" s="70">
        <v>17233763.030000001</v>
      </c>
      <c r="G73" s="6">
        <f t="shared" si="2"/>
        <v>0</v>
      </c>
    </row>
    <row r="74" spans="1:9" x14ac:dyDescent="0.2">
      <c r="A74" s="49">
        <v>43784</v>
      </c>
      <c r="B74" s="50">
        <v>63515342</v>
      </c>
      <c r="C74" s="54" t="s">
        <v>14</v>
      </c>
      <c r="D74" s="52">
        <v>1500</v>
      </c>
      <c r="E74" s="52"/>
      <c r="F74" s="53">
        <v>17232263.030000001</v>
      </c>
      <c r="G74" s="36">
        <f t="shared" si="2"/>
        <v>0</v>
      </c>
    </row>
    <row r="75" spans="1:9" x14ac:dyDescent="0.2">
      <c r="A75" s="66">
        <v>43784</v>
      </c>
      <c r="B75" s="67">
        <v>163515342</v>
      </c>
      <c r="C75" s="68" t="s">
        <v>31</v>
      </c>
      <c r="D75" s="69">
        <v>75000</v>
      </c>
      <c r="E75" s="69"/>
      <c r="F75" s="70">
        <v>17157263.030000001</v>
      </c>
      <c r="G75" s="6">
        <f t="shared" si="2"/>
        <v>0</v>
      </c>
    </row>
    <row r="76" spans="1:9" x14ac:dyDescent="0.2">
      <c r="A76" s="49">
        <v>43784</v>
      </c>
      <c r="B76" s="50">
        <v>63559924</v>
      </c>
      <c r="C76" s="54" t="s">
        <v>14</v>
      </c>
      <c r="D76" s="52">
        <v>1500</v>
      </c>
      <c r="E76" s="52"/>
      <c r="F76" s="53">
        <v>17155763.030000001</v>
      </c>
      <c r="G76" s="36">
        <f t="shared" si="2"/>
        <v>0</v>
      </c>
    </row>
    <row r="77" spans="1:9" x14ac:dyDescent="0.2">
      <c r="A77" s="66">
        <v>43784</v>
      </c>
      <c r="B77" s="67">
        <v>163559924</v>
      </c>
      <c r="C77" s="68" t="s">
        <v>32</v>
      </c>
      <c r="D77" s="69">
        <v>75000</v>
      </c>
      <c r="E77" s="69"/>
      <c r="F77" s="70">
        <v>17080763.030000001</v>
      </c>
      <c r="G77" s="6">
        <f t="shared" si="2"/>
        <v>0</v>
      </c>
    </row>
    <row r="78" spans="1:9" x14ac:dyDescent="0.2">
      <c r="A78" s="49">
        <v>43784</v>
      </c>
      <c r="B78" s="50">
        <v>63648533</v>
      </c>
      <c r="C78" s="54" t="s">
        <v>14</v>
      </c>
      <c r="D78" s="52">
        <v>1500</v>
      </c>
      <c r="E78" s="52"/>
      <c r="F78" s="53">
        <v>17079263.030000001</v>
      </c>
      <c r="G78" s="36">
        <f t="shared" si="2"/>
        <v>0</v>
      </c>
    </row>
    <row r="79" spans="1:9" x14ac:dyDescent="0.2">
      <c r="A79" s="66">
        <v>43784</v>
      </c>
      <c r="B79" s="67">
        <v>163648533</v>
      </c>
      <c r="C79" s="68" t="s">
        <v>33</v>
      </c>
      <c r="D79" s="69">
        <v>75000</v>
      </c>
      <c r="E79" s="69"/>
      <c r="F79" s="70">
        <v>17004263.030000001</v>
      </c>
      <c r="G79" s="6">
        <f t="shared" si="2"/>
        <v>0</v>
      </c>
    </row>
    <row r="80" spans="1:9" s="16" customFormat="1" x14ac:dyDescent="0.2">
      <c r="A80" s="11">
        <v>43784</v>
      </c>
      <c r="B80" s="48">
        <v>599860</v>
      </c>
      <c r="C80" s="12" t="s">
        <v>34</v>
      </c>
      <c r="D80" s="13">
        <v>3170817.73</v>
      </c>
      <c r="E80" s="13"/>
      <c r="F80" s="14">
        <v>13833445.300000001</v>
      </c>
      <c r="G80" s="15">
        <f t="shared" si="2"/>
        <v>0</v>
      </c>
      <c r="H80" s="16" t="s">
        <v>278</v>
      </c>
      <c r="I80" s="16" t="s">
        <v>282</v>
      </c>
    </row>
    <row r="81" spans="1:9" s="16" customFormat="1" x14ac:dyDescent="0.2">
      <c r="A81" s="11">
        <v>43774</v>
      </c>
      <c r="B81" s="48">
        <v>147762</v>
      </c>
      <c r="C81" s="12" t="s">
        <v>0</v>
      </c>
      <c r="D81" s="13">
        <v>1286527.53</v>
      </c>
      <c r="E81" s="13">
        <v>0</v>
      </c>
      <c r="F81" s="14">
        <v>11560860.17</v>
      </c>
      <c r="G81" s="15">
        <f t="shared" si="2"/>
        <v>986057.60000000149</v>
      </c>
      <c r="H81" s="16" t="s">
        <v>151</v>
      </c>
      <c r="I81" s="16">
        <v>2141003</v>
      </c>
    </row>
    <row r="82" spans="1:9" s="16" customFormat="1" x14ac:dyDescent="0.2">
      <c r="A82" s="11">
        <v>43776</v>
      </c>
      <c r="B82" s="48">
        <v>11063</v>
      </c>
      <c r="C82" s="12" t="s">
        <v>1</v>
      </c>
      <c r="D82" s="13">
        <v>12475</v>
      </c>
      <c r="E82" s="13">
        <v>0</v>
      </c>
      <c r="F82" s="14">
        <v>12707317.77</v>
      </c>
      <c r="G82" s="15">
        <f t="shared" si="2"/>
        <v>-1158932.5999999996</v>
      </c>
      <c r="H82" s="16" t="s">
        <v>152</v>
      </c>
      <c r="I82" s="16" t="s">
        <v>281</v>
      </c>
    </row>
    <row r="83" spans="1:9" x14ac:dyDescent="0.2">
      <c r="A83" s="28">
        <v>43788</v>
      </c>
      <c r="B83" s="34">
        <v>227182175</v>
      </c>
      <c r="C83" s="29" t="s">
        <v>10</v>
      </c>
      <c r="D83" s="30">
        <v>0</v>
      </c>
      <c r="E83" s="31">
        <v>976000</v>
      </c>
      <c r="F83" s="31">
        <v>14577109.800000001</v>
      </c>
      <c r="G83" s="6" t="s">
        <v>69</v>
      </c>
    </row>
    <row r="84" spans="1:9" x14ac:dyDescent="0.2">
      <c r="A84" s="28">
        <v>43788</v>
      </c>
      <c r="B84" s="34">
        <v>227592177</v>
      </c>
      <c r="C84" s="29" t="s">
        <v>10</v>
      </c>
      <c r="D84" s="30">
        <v>0</v>
      </c>
      <c r="E84" s="31">
        <v>69300</v>
      </c>
      <c r="F84" s="31">
        <v>14646409.800000001</v>
      </c>
      <c r="G84" s="6" t="s">
        <v>69</v>
      </c>
    </row>
    <row r="85" spans="1:9" x14ac:dyDescent="0.2">
      <c r="A85" s="28">
        <v>43788</v>
      </c>
      <c r="B85" s="34">
        <v>227552182</v>
      </c>
      <c r="C85" s="29" t="s">
        <v>10</v>
      </c>
      <c r="D85" s="30">
        <v>0</v>
      </c>
      <c r="E85" s="31">
        <v>1125500</v>
      </c>
      <c r="F85" s="31">
        <v>15771909.800000001</v>
      </c>
      <c r="G85" s="6" t="s">
        <v>69</v>
      </c>
    </row>
    <row r="86" spans="1:9" x14ac:dyDescent="0.2">
      <c r="A86" s="28">
        <v>43788</v>
      </c>
      <c r="B86" s="34">
        <v>108844558</v>
      </c>
      <c r="C86" s="29" t="s">
        <v>36</v>
      </c>
      <c r="D86" s="30">
        <v>0</v>
      </c>
      <c r="E86" s="31">
        <v>1562858.63</v>
      </c>
      <c r="F86" s="31">
        <v>17334768.43</v>
      </c>
      <c r="G86" s="6">
        <f t="shared" ref="G86:G93" si="3">+F85+E86-F86</f>
        <v>0</v>
      </c>
    </row>
    <row r="87" spans="1:9" x14ac:dyDescent="0.2">
      <c r="A87" s="28">
        <v>43789</v>
      </c>
      <c r="B87" s="34">
        <v>108853973</v>
      </c>
      <c r="C87" s="29" t="s">
        <v>37</v>
      </c>
      <c r="D87" s="30">
        <v>0</v>
      </c>
      <c r="E87" s="31">
        <v>1097151.06</v>
      </c>
      <c r="F87" s="31">
        <v>18431919.489999998</v>
      </c>
      <c r="G87" s="6">
        <f t="shared" si="3"/>
        <v>0</v>
      </c>
    </row>
    <row r="88" spans="1:9" x14ac:dyDescent="0.2">
      <c r="A88" s="33">
        <v>43789</v>
      </c>
      <c r="B88" s="34">
        <v>227788443</v>
      </c>
      <c r="C88" s="29" t="s">
        <v>10</v>
      </c>
      <c r="D88" s="27"/>
      <c r="E88" s="31">
        <v>551000</v>
      </c>
      <c r="F88" s="35">
        <v>18982919.489999998</v>
      </c>
      <c r="G88" s="6" t="s">
        <v>69</v>
      </c>
    </row>
    <row r="89" spans="1:9" x14ac:dyDescent="0.2">
      <c r="A89" s="33">
        <v>43790</v>
      </c>
      <c r="B89" s="34">
        <v>108863671</v>
      </c>
      <c r="C89" s="29" t="s">
        <v>38</v>
      </c>
      <c r="D89" s="27"/>
      <c r="E89" s="31">
        <v>229912.45</v>
      </c>
      <c r="F89" s="35">
        <v>19212831.940000001</v>
      </c>
      <c r="G89" s="6">
        <f t="shared" si="3"/>
        <v>0</v>
      </c>
    </row>
    <row r="90" spans="1:9" x14ac:dyDescent="0.2">
      <c r="A90" s="33">
        <v>43790</v>
      </c>
      <c r="B90" s="34">
        <v>227428746</v>
      </c>
      <c r="C90" s="29" t="s">
        <v>10</v>
      </c>
      <c r="D90" s="27"/>
      <c r="E90" s="31">
        <v>230900</v>
      </c>
      <c r="F90" s="35">
        <v>19443731.940000001</v>
      </c>
      <c r="G90" s="6" t="s">
        <v>69</v>
      </c>
    </row>
    <row r="91" spans="1:9" x14ac:dyDescent="0.2">
      <c r="A91" s="33">
        <v>43791</v>
      </c>
      <c r="B91" s="34">
        <v>108873667</v>
      </c>
      <c r="C91" s="29" t="s">
        <v>39</v>
      </c>
      <c r="D91" s="27"/>
      <c r="E91" s="31">
        <v>254641.41</v>
      </c>
      <c r="F91" s="35">
        <v>19698373.350000001</v>
      </c>
      <c r="G91" s="6">
        <f t="shared" si="3"/>
        <v>0</v>
      </c>
    </row>
    <row r="92" spans="1:9" x14ac:dyDescent="0.2">
      <c r="A92" s="33">
        <v>43794</v>
      </c>
      <c r="B92" s="34">
        <v>108883362</v>
      </c>
      <c r="C92" s="29" t="s">
        <v>40</v>
      </c>
      <c r="D92" s="27"/>
      <c r="E92" s="31">
        <v>166927.44</v>
      </c>
      <c r="F92" s="35">
        <v>19865300.789999999</v>
      </c>
      <c r="G92" s="6">
        <f t="shared" si="3"/>
        <v>0</v>
      </c>
    </row>
    <row r="93" spans="1:9" x14ac:dyDescent="0.2">
      <c r="A93" s="33">
        <v>43794</v>
      </c>
      <c r="B93" s="34">
        <v>108893788</v>
      </c>
      <c r="C93" s="29" t="s">
        <v>41</v>
      </c>
      <c r="D93" s="27"/>
      <c r="E93" s="31">
        <v>567075.30000000005</v>
      </c>
      <c r="F93" s="35">
        <v>20432376.09</v>
      </c>
      <c r="G93" s="6">
        <f t="shared" si="3"/>
        <v>0</v>
      </c>
    </row>
    <row r="94" spans="1:9" x14ac:dyDescent="0.2">
      <c r="A94" s="33">
        <v>43794</v>
      </c>
      <c r="B94" s="34">
        <v>227903561</v>
      </c>
      <c r="C94" s="29" t="s">
        <v>10</v>
      </c>
      <c r="D94" s="27"/>
      <c r="E94" s="31">
        <v>263800</v>
      </c>
      <c r="F94" s="35">
        <v>20696176.09</v>
      </c>
      <c r="G94" s="6" t="s">
        <v>69</v>
      </c>
    </row>
    <row r="95" spans="1:9" x14ac:dyDescent="0.2">
      <c r="A95" s="33">
        <v>43794</v>
      </c>
      <c r="B95" s="34">
        <v>227993562</v>
      </c>
      <c r="C95" s="29" t="s">
        <v>10</v>
      </c>
      <c r="D95" s="27"/>
      <c r="E95" s="31">
        <v>554100</v>
      </c>
      <c r="F95" s="35">
        <v>21250276.09</v>
      </c>
      <c r="G95" s="6" t="s">
        <v>69</v>
      </c>
    </row>
    <row r="96" spans="1:9" x14ac:dyDescent="0.2">
      <c r="A96" s="33">
        <v>43794</v>
      </c>
      <c r="B96" s="34">
        <v>227313563</v>
      </c>
      <c r="C96" s="29" t="s">
        <v>10</v>
      </c>
      <c r="D96" s="27"/>
      <c r="E96" s="31">
        <v>687400</v>
      </c>
      <c r="F96" s="35">
        <v>21937676.09</v>
      </c>
      <c r="G96" s="6" t="s">
        <v>69</v>
      </c>
    </row>
    <row r="97" spans="1:11" x14ac:dyDescent="0.2">
      <c r="A97" s="56">
        <v>43796</v>
      </c>
      <c r="B97" s="50">
        <v>13411786</v>
      </c>
      <c r="C97" s="54" t="s">
        <v>14</v>
      </c>
      <c r="D97" s="53">
        <v>21297.27</v>
      </c>
      <c r="E97" s="53">
        <v>0</v>
      </c>
      <c r="F97" s="57">
        <v>21916378.82</v>
      </c>
      <c r="G97" s="36">
        <f>+F96-D97-F97</f>
        <v>0</v>
      </c>
    </row>
    <row r="98" spans="1:11" x14ac:dyDescent="0.2">
      <c r="A98" s="72">
        <v>43796</v>
      </c>
      <c r="B98" s="67">
        <v>113411786</v>
      </c>
      <c r="C98" s="68" t="s">
        <v>42</v>
      </c>
      <c r="D98" s="70">
        <v>1064863.51</v>
      </c>
      <c r="E98" s="70">
        <v>0</v>
      </c>
      <c r="F98" s="73">
        <v>20851515.309999999</v>
      </c>
      <c r="G98" s="74" t="s">
        <v>68</v>
      </c>
    </row>
    <row r="99" spans="1:11" x14ac:dyDescent="0.2">
      <c r="A99" s="56">
        <v>43796</v>
      </c>
      <c r="B99" s="50">
        <v>13556236</v>
      </c>
      <c r="C99" s="54" t="s">
        <v>14</v>
      </c>
      <c r="D99" s="53">
        <v>15684.2</v>
      </c>
      <c r="E99" s="53">
        <v>0</v>
      </c>
      <c r="F99" s="57">
        <v>20835831.109999999</v>
      </c>
      <c r="G99" s="36">
        <f t="shared" ref="G99:G114" si="4">+F98-D99-F99</f>
        <v>0</v>
      </c>
    </row>
    <row r="100" spans="1:11" x14ac:dyDescent="0.2">
      <c r="A100" s="72">
        <v>43796</v>
      </c>
      <c r="B100" s="67">
        <v>113556236</v>
      </c>
      <c r="C100" s="68" t="s">
        <v>43</v>
      </c>
      <c r="D100" s="70">
        <v>784210.09</v>
      </c>
      <c r="E100" s="70">
        <v>0</v>
      </c>
      <c r="F100" s="73">
        <v>20051621.02</v>
      </c>
      <c r="G100" s="74" t="s">
        <v>68</v>
      </c>
    </row>
    <row r="101" spans="1:11" x14ac:dyDescent="0.2">
      <c r="A101" s="56">
        <v>43796</v>
      </c>
      <c r="B101" s="50">
        <v>13721827</v>
      </c>
      <c r="C101" s="54" t="s">
        <v>14</v>
      </c>
      <c r="D101" s="53">
        <v>11763.08</v>
      </c>
      <c r="E101" s="53">
        <v>0</v>
      </c>
      <c r="F101" s="57">
        <v>20039857.940000001</v>
      </c>
      <c r="G101" s="36">
        <f t="shared" si="4"/>
        <v>0</v>
      </c>
    </row>
    <row r="102" spans="1:11" x14ac:dyDescent="0.2">
      <c r="A102" s="72">
        <v>43796</v>
      </c>
      <c r="B102" s="67">
        <v>113721827</v>
      </c>
      <c r="C102" s="68" t="s">
        <v>44</v>
      </c>
      <c r="D102" s="70">
        <v>588154.27</v>
      </c>
      <c r="E102" s="70">
        <v>0</v>
      </c>
      <c r="F102" s="73">
        <v>19451703.670000002</v>
      </c>
      <c r="G102" s="74" t="s">
        <v>68</v>
      </c>
      <c r="K102" s="10">
        <f>100053.85*5</f>
        <v>500269.25</v>
      </c>
    </row>
    <row r="103" spans="1:11" x14ac:dyDescent="0.2">
      <c r="A103" s="56">
        <v>43796</v>
      </c>
      <c r="B103" s="50">
        <v>13906432</v>
      </c>
      <c r="C103" s="54" t="s">
        <v>14</v>
      </c>
      <c r="D103" s="53">
        <v>15684.2</v>
      </c>
      <c r="E103" s="53">
        <v>0</v>
      </c>
      <c r="F103" s="57">
        <v>19436019.469999999</v>
      </c>
      <c r="G103" s="36">
        <f t="shared" si="4"/>
        <v>0</v>
      </c>
    </row>
    <row r="104" spans="1:11" x14ac:dyDescent="0.2">
      <c r="A104" s="72">
        <v>43796</v>
      </c>
      <c r="B104" s="67">
        <v>113906432</v>
      </c>
      <c r="C104" s="68" t="s">
        <v>45</v>
      </c>
      <c r="D104" s="70">
        <v>784210.09</v>
      </c>
      <c r="E104" s="70">
        <v>0</v>
      </c>
      <c r="F104" s="73">
        <v>18651809.379999999</v>
      </c>
      <c r="G104" s="74" t="s">
        <v>68</v>
      </c>
    </row>
    <row r="105" spans="1:11" x14ac:dyDescent="0.2">
      <c r="A105" s="56">
        <v>43796</v>
      </c>
      <c r="B105" s="50">
        <v>14026890</v>
      </c>
      <c r="C105" s="54" t="s">
        <v>14</v>
      </c>
      <c r="D105" s="53">
        <v>2613.98</v>
      </c>
      <c r="E105" s="53">
        <v>0</v>
      </c>
      <c r="F105" s="57">
        <v>18649195.399999999</v>
      </c>
      <c r="G105" s="36">
        <f t="shared" si="4"/>
        <v>0</v>
      </c>
    </row>
    <row r="106" spans="1:11" x14ac:dyDescent="0.2">
      <c r="A106" s="72">
        <v>43796</v>
      </c>
      <c r="B106" s="67">
        <v>114026890</v>
      </c>
      <c r="C106" s="68" t="s">
        <v>46</v>
      </c>
      <c r="D106" s="70">
        <v>130699.48</v>
      </c>
      <c r="E106" s="70">
        <v>0</v>
      </c>
      <c r="F106" s="73">
        <v>18518495.920000002</v>
      </c>
      <c r="G106" s="74" t="s">
        <v>68</v>
      </c>
    </row>
    <row r="107" spans="1:11" x14ac:dyDescent="0.2">
      <c r="A107" s="22">
        <v>43796</v>
      </c>
      <c r="B107" s="23">
        <v>113411786</v>
      </c>
      <c r="C107" s="24" t="s">
        <v>16</v>
      </c>
      <c r="D107" s="21">
        <v>579.97</v>
      </c>
      <c r="E107" s="21">
        <v>0</v>
      </c>
      <c r="F107" s="25">
        <v>18517915.949999999</v>
      </c>
      <c r="G107" s="6">
        <f t="shared" si="4"/>
        <v>0</v>
      </c>
    </row>
    <row r="108" spans="1:11" x14ac:dyDescent="0.2">
      <c r="A108" s="1">
        <v>43796</v>
      </c>
      <c r="B108" s="2">
        <v>112513</v>
      </c>
      <c r="C108" s="3" t="s">
        <v>17</v>
      </c>
      <c r="D108" s="4">
        <v>579974.88</v>
      </c>
      <c r="E108" s="4">
        <v>0</v>
      </c>
      <c r="F108" s="5">
        <v>17937941.07</v>
      </c>
      <c r="G108" s="6">
        <f t="shared" si="4"/>
        <v>0</v>
      </c>
    </row>
    <row r="109" spans="1:11" x14ac:dyDescent="0.2">
      <c r="A109" s="56">
        <v>43796</v>
      </c>
      <c r="B109" s="50">
        <v>112513</v>
      </c>
      <c r="C109" s="54" t="s">
        <v>14</v>
      </c>
      <c r="D109" s="53">
        <v>11599.49</v>
      </c>
      <c r="E109" s="53">
        <v>0</v>
      </c>
      <c r="F109" s="57">
        <v>17926341.579999998</v>
      </c>
      <c r="G109" s="36">
        <f t="shared" si="4"/>
        <v>0</v>
      </c>
    </row>
    <row r="110" spans="1:11" x14ac:dyDescent="0.2">
      <c r="A110" s="56">
        <v>43796</v>
      </c>
      <c r="B110" s="50">
        <v>7491611</v>
      </c>
      <c r="C110" s="54" t="s">
        <v>14</v>
      </c>
      <c r="D110" s="53">
        <v>11.59</v>
      </c>
      <c r="E110" s="53">
        <v>0</v>
      </c>
      <c r="F110" s="57">
        <v>17926329.989999998</v>
      </c>
      <c r="G110" s="36">
        <f t="shared" si="4"/>
        <v>0</v>
      </c>
    </row>
    <row r="111" spans="1:11" x14ac:dyDescent="0.2">
      <c r="A111" s="22">
        <v>43796</v>
      </c>
      <c r="B111" s="23">
        <v>113411786</v>
      </c>
      <c r="C111" s="24" t="s">
        <v>16</v>
      </c>
      <c r="D111" s="21">
        <v>333.85</v>
      </c>
      <c r="E111" s="21">
        <v>0</v>
      </c>
      <c r="F111" s="25">
        <v>17925996.140000001</v>
      </c>
      <c r="G111" s="6">
        <f t="shared" si="4"/>
        <v>0</v>
      </c>
    </row>
    <row r="112" spans="1:11" x14ac:dyDescent="0.2">
      <c r="A112" s="1">
        <v>43796</v>
      </c>
      <c r="B112" s="2">
        <v>112701</v>
      </c>
      <c r="C112" s="3" t="s">
        <v>17</v>
      </c>
      <c r="D112" s="4">
        <v>333849.71999999997</v>
      </c>
      <c r="E112" s="4">
        <v>0</v>
      </c>
      <c r="F112" s="5">
        <v>17592146.420000002</v>
      </c>
      <c r="G112" s="6">
        <f t="shared" si="4"/>
        <v>0</v>
      </c>
    </row>
    <row r="113" spans="1:7" x14ac:dyDescent="0.2">
      <c r="A113" s="56">
        <v>43796</v>
      </c>
      <c r="B113" s="50">
        <v>112701</v>
      </c>
      <c r="C113" s="54" t="s">
        <v>14</v>
      </c>
      <c r="D113" s="53">
        <v>6676.99</v>
      </c>
      <c r="E113" s="53">
        <v>0</v>
      </c>
      <c r="F113" s="57">
        <v>17585469.43</v>
      </c>
      <c r="G113" s="36">
        <f t="shared" si="4"/>
        <v>0</v>
      </c>
    </row>
    <row r="114" spans="1:7" x14ac:dyDescent="0.2">
      <c r="A114" s="56">
        <v>43796</v>
      </c>
      <c r="B114" s="50">
        <v>7491611</v>
      </c>
      <c r="C114" s="54" t="s">
        <v>14</v>
      </c>
      <c r="D114" s="53">
        <v>6.67</v>
      </c>
      <c r="E114" s="53">
        <v>0</v>
      </c>
      <c r="F114" s="57">
        <v>17585462.760000002</v>
      </c>
      <c r="G114" s="36">
        <f t="shared" si="4"/>
        <v>0</v>
      </c>
    </row>
    <row r="115" spans="1:7" x14ac:dyDescent="0.2">
      <c r="A115" s="33">
        <v>43798</v>
      </c>
      <c r="B115" s="34">
        <v>227141778</v>
      </c>
      <c r="C115" s="29" t="s">
        <v>10</v>
      </c>
      <c r="D115" s="31">
        <v>0</v>
      </c>
      <c r="E115" s="31">
        <v>630900</v>
      </c>
      <c r="F115" s="35">
        <v>18216362.760000002</v>
      </c>
      <c r="G115" s="6" t="s">
        <v>69</v>
      </c>
    </row>
    <row r="116" spans="1:7" x14ac:dyDescent="0.2">
      <c r="A116" s="33">
        <v>43798</v>
      </c>
      <c r="B116" s="34">
        <v>227581779</v>
      </c>
      <c r="C116" s="29" t="s">
        <v>10</v>
      </c>
      <c r="D116" s="31">
        <v>0</v>
      </c>
      <c r="E116" s="31">
        <v>1126100</v>
      </c>
      <c r="F116" s="35">
        <v>19342462.760000002</v>
      </c>
      <c r="G116" s="6" t="s">
        <v>69</v>
      </c>
    </row>
    <row r="117" spans="1:7" x14ac:dyDescent="0.2">
      <c r="A117" s="33">
        <v>43798</v>
      </c>
      <c r="B117" s="34">
        <v>227191780</v>
      </c>
      <c r="C117" s="29" t="s">
        <v>10</v>
      </c>
      <c r="D117" s="31">
        <v>0</v>
      </c>
      <c r="E117" s="31">
        <v>631400</v>
      </c>
      <c r="F117" s="35">
        <v>19973862.760000002</v>
      </c>
      <c r="G117" s="6" t="s">
        <v>69</v>
      </c>
    </row>
    <row r="118" spans="1:7" x14ac:dyDescent="0.2">
      <c r="A118" s="33">
        <v>43798</v>
      </c>
      <c r="B118" s="34">
        <v>227951781</v>
      </c>
      <c r="C118" s="29" t="s">
        <v>10</v>
      </c>
      <c r="D118" s="31">
        <v>0</v>
      </c>
      <c r="E118" s="31">
        <v>497700</v>
      </c>
      <c r="F118" s="35">
        <v>20471562.760000002</v>
      </c>
      <c r="G118" s="6" t="s">
        <v>69</v>
      </c>
    </row>
    <row r="119" spans="1:7" x14ac:dyDescent="0.25">
      <c r="A119" s="22">
        <v>43798</v>
      </c>
      <c r="B119" s="43"/>
      <c r="C119" s="24" t="s">
        <v>47</v>
      </c>
      <c r="D119" s="21">
        <v>41804</v>
      </c>
      <c r="E119" s="21">
        <v>0</v>
      </c>
      <c r="F119" s="25">
        <v>20429758.760000002</v>
      </c>
      <c r="G119" s="46">
        <f>+F118-D119-F119</f>
        <v>0</v>
      </c>
    </row>
    <row r="120" spans="1:7" x14ac:dyDescent="0.2">
      <c r="A120" s="56">
        <v>43798</v>
      </c>
      <c r="B120" s="50">
        <v>60454398</v>
      </c>
      <c r="C120" s="54" t="s">
        <v>14</v>
      </c>
      <c r="D120" s="53">
        <v>190175.79</v>
      </c>
      <c r="E120" s="53">
        <v>0</v>
      </c>
      <c r="F120" s="57">
        <v>20239582.969999999</v>
      </c>
      <c r="G120" s="36">
        <f t="shared" ref="G120:G143" si="5">+F119-D120-F120</f>
        <v>0</v>
      </c>
    </row>
    <row r="121" spans="1:7" x14ac:dyDescent="0.2">
      <c r="A121" s="1">
        <v>43798</v>
      </c>
      <c r="B121" s="59">
        <v>160454398</v>
      </c>
      <c r="C121" s="3" t="s">
        <v>48</v>
      </c>
      <c r="D121" s="4">
        <v>9508789.8499999996</v>
      </c>
      <c r="E121" s="4">
        <v>0</v>
      </c>
      <c r="F121" s="5">
        <v>10730793.119999999</v>
      </c>
      <c r="G121" s="60">
        <f t="shared" si="5"/>
        <v>0</v>
      </c>
    </row>
    <row r="122" spans="1:7" x14ac:dyDescent="0.2">
      <c r="A122" s="56">
        <v>43798</v>
      </c>
      <c r="B122" s="50">
        <v>65959307</v>
      </c>
      <c r="C122" s="54" t="s">
        <v>14</v>
      </c>
      <c r="D122" s="53">
        <v>1229.28</v>
      </c>
      <c r="E122" s="53">
        <v>0</v>
      </c>
      <c r="F122" s="57">
        <v>10729563.84</v>
      </c>
      <c r="G122" s="36">
        <f t="shared" si="5"/>
        <v>0</v>
      </c>
    </row>
    <row r="123" spans="1:7" x14ac:dyDescent="0.2">
      <c r="A123" s="66">
        <v>43798</v>
      </c>
      <c r="B123" s="67">
        <v>165959307</v>
      </c>
      <c r="C123" s="68" t="s">
        <v>49</v>
      </c>
      <c r="D123" s="69">
        <v>61464.39</v>
      </c>
      <c r="E123" s="70">
        <v>0</v>
      </c>
      <c r="F123" s="70">
        <v>10668099.449999999</v>
      </c>
      <c r="G123" s="6">
        <f t="shared" si="5"/>
        <v>0</v>
      </c>
    </row>
    <row r="124" spans="1:7" x14ac:dyDescent="0.2">
      <c r="A124" s="49">
        <v>43798</v>
      </c>
      <c r="B124" s="50">
        <v>70114223</v>
      </c>
      <c r="C124" s="54" t="s">
        <v>14</v>
      </c>
      <c r="D124" s="52">
        <v>3363.3</v>
      </c>
      <c r="E124" s="53">
        <v>0</v>
      </c>
      <c r="F124" s="53">
        <v>10664736.15</v>
      </c>
      <c r="G124" s="36">
        <f t="shared" si="5"/>
        <v>0</v>
      </c>
    </row>
    <row r="125" spans="1:7" x14ac:dyDescent="0.2">
      <c r="A125" s="66">
        <v>43798</v>
      </c>
      <c r="B125" s="67">
        <v>170114223</v>
      </c>
      <c r="C125" s="68" t="s">
        <v>50</v>
      </c>
      <c r="D125" s="69">
        <v>168165.06</v>
      </c>
      <c r="E125" s="70">
        <v>0</v>
      </c>
      <c r="F125" s="70">
        <v>10496571.09</v>
      </c>
      <c r="G125" s="6">
        <f t="shared" si="5"/>
        <v>0</v>
      </c>
    </row>
    <row r="126" spans="1:7" x14ac:dyDescent="0.2">
      <c r="A126" s="49">
        <v>43798</v>
      </c>
      <c r="B126" s="50">
        <v>70155290</v>
      </c>
      <c r="C126" s="54" t="s">
        <v>14</v>
      </c>
      <c r="D126" s="52">
        <v>1631.48</v>
      </c>
      <c r="E126" s="53">
        <v>0</v>
      </c>
      <c r="F126" s="53">
        <v>10494939.609999999</v>
      </c>
      <c r="G126" s="36">
        <f t="shared" si="5"/>
        <v>0</v>
      </c>
    </row>
    <row r="127" spans="1:7" x14ac:dyDescent="0.2">
      <c r="A127" s="66">
        <v>43798</v>
      </c>
      <c r="B127" s="67">
        <v>170155290</v>
      </c>
      <c r="C127" s="68" t="s">
        <v>51</v>
      </c>
      <c r="D127" s="69">
        <v>81574.22</v>
      </c>
      <c r="E127" s="70">
        <v>0</v>
      </c>
      <c r="F127" s="70">
        <v>10413365.390000001</v>
      </c>
      <c r="G127" s="6">
        <f t="shared" si="5"/>
        <v>0</v>
      </c>
    </row>
    <row r="128" spans="1:7" x14ac:dyDescent="0.2">
      <c r="A128" s="49">
        <v>43798</v>
      </c>
      <c r="B128" s="50">
        <v>70251215</v>
      </c>
      <c r="C128" s="54" t="s">
        <v>14</v>
      </c>
      <c r="D128" s="52">
        <v>3363.3</v>
      </c>
      <c r="E128" s="53">
        <v>0</v>
      </c>
      <c r="F128" s="53">
        <v>10410002.09</v>
      </c>
      <c r="G128" s="36">
        <f t="shared" si="5"/>
        <v>0</v>
      </c>
    </row>
    <row r="129" spans="1:7" x14ac:dyDescent="0.2">
      <c r="A129" s="66">
        <v>43798</v>
      </c>
      <c r="B129" s="67">
        <v>170251215</v>
      </c>
      <c r="C129" s="68" t="s">
        <v>52</v>
      </c>
      <c r="D129" s="69">
        <v>168165.06</v>
      </c>
      <c r="E129" s="70">
        <v>0</v>
      </c>
      <c r="F129" s="70">
        <v>10241837.029999999</v>
      </c>
      <c r="G129" s="6">
        <f t="shared" si="5"/>
        <v>0</v>
      </c>
    </row>
    <row r="130" spans="1:7" x14ac:dyDescent="0.2">
      <c r="A130" s="49">
        <v>43798</v>
      </c>
      <c r="B130" s="50">
        <v>70336165</v>
      </c>
      <c r="C130" s="54" t="s">
        <v>14</v>
      </c>
      <c r="D130" s="52">
        <v>3662.7</v>
      </c>
      <c r="E130" s="53">
        <v>0</v>
      </c>
      <c r="F130" s="53">
        <v>10238174.33</v>
      </c>
      <c r="G130" s="36">
        <f t="shared" si="5"/>
        <v>0</v>
      </c>
    </row>
    <row r="131" spans="1:7" x14ac:dyDescent="0.2">
      <c r="A131" s="66">
        <v>43798</v>
      </c>
      <c r="B131" s="67">
        <v>170336165</v>
      </c>
      <c r="C131" s="68" t="s">
        <v>53</v>
      </c>
      <c r="D131" s="69">
        <v>183135</v>
      </c>
      <c r="E131" s="70">
        <v>0</v>
      </c>
      <c r="F131" s="70">
        <v>10055039.33</v>
      </c>
      <c r="G131" s="6">
        <f t="shared" si="5"/>
        <v>0</v>
      </c>
    </row>
    <row r="132" spans="1:7" x14ac:dyDescent="0.2">
      <c r="A132" s="49">
        <v>43798</v>
      </c>
      <c r="B132" s="50">
        <v>70418361</v>
      </c>
      <c r="C132" s="54" t="s">
        <v>14</v>
      </c>
      <c r="D132" s="52">
        <v>1500</v>
      </c>
      <c r="E132" s="53">
        <v>0</v>
      </c>
      <c r="F132" s="53">
        <v>10053539.33</v>
      </c>
      <c r="G132" s="36">
        <f t="shared" si="5"/>
        <v>0</v>
      </c>
    </row>
    <row r="133" spans="1:7" x14ac:dyDescent="0.2">
      <c r="A133" s="66">
        <v>43798</v>
      </c>
      <c r="B133" s="67">
        <v>170418361</v>
      </c>
      <c r="C133" s="68" t="s">
        <v>54</v>
      </c>
      <c r="D133" s="69">
        <v>75000</v>
      </c>
      <c r="E133" s="70">
        <v>0</v>
      </c>
      <c r="F133" s="70">
        <v>9978539.3300000001</v>
      </c>
      <c r="G133" s="6">
        <f t="shared" si="5"/>
        <v>0</v>
      </c>
    </row>
    <row r="134" spans="1:7" x14ac:dyDescent="0.2">
      <c r="A134" s="49">
        <v>43798</v>
      </c>
      <c r="B134" s="50">
        <v>70500542</v>
      </c>
      <c r="C134" s="54" t="s">
        <v>14</v>
      </c>
      <c r="D134" s="52">
        <v>1500</v>
      </c>
      <c r="E134" s="53">
        <v>0</v>
      </c>
      <c r="F134" s="53">
        <v>9977039.3300000001</v>
      </c>
      <c r="G134" s="36">
        <f t="shared" si="5"/>
        <v>0</v>
      </c>
    </row>
    <row r="135" spans="1:7" x14ac:dyDescent="0.2">
      <c r="A135" s="66">
        <v>43798</v>
      </c>
      <c r="B135" s="67">
        <v>170500542</v>
      </c>
      <c r="C135" s="68" t="s">
        <v>55</v>
      </c>
      <c r="D135" s="69">
        <v>75000</v>
      </c>
      <c r="E135" s="70">
        <v>0</v>
      </c>
      <c r="F135" s="70">
        <v>9902039.3300000001</v>
      </c>
      <c r="G135" s="6">
        <f t="shared" si="5"/>
        <v>0</v>
      </c>
    </row>
    <row r="136" spans="1:7" x14ac:dyDescent="0.2">
      <c r="A136" s="49">
        <v>43798</v>
      </c>
      <c r="B136" s="50">
        <v>70552636</v>
      </c>
      <c r="C136" s="54" t="s">
        <v>14</v>
      </c>
      <c r="D136" s="52">
        <v>900</v>
      </c>
      <c r="E136" s="53">
        <v>0</v>
      </c>
      <c r="F136" s="53">
        <v>9901139.3300000001</v>
      </c>
      <c r="G136" s="36">
        <f t="shared" si="5"/>
        <v>0</v>
      </c>
    </row>
    <row r="137" spans="1:7" x14ac:dyDescent="0.2">
      <c r="A137" s="66">
        <v>43798</v>
      </c>
      <c r="B137" s="67">
        <v>170552636</v>
      </c>
      <c r="C137" s="68" t="s">
        <v>56</v>
      </c>
      <c r="D137" s="69">
        <v>45000</v>
      </c>
      <c r="E137" s="70">
        <v>0</v>
      </c>
      <c r="F137" s="70">
        <v>9856139.3300000001</v>
      </c>
      <c r="G137" s="6">
        <f t="shared" si="5"/>
        <v>0</v>
      </c>
    </row>
    <row r="138" spans="1:7" x14ac:dyDescent="0.2">
      <c r="A138" s="49">
        <v>43798</v>
      </c>
      <c r="B138" s="50">
        <v>70630384</v>
      </c>
      <c r="C138" s="54" t="s">
        <v>14</v>
      </c>
      <c r="D138" s="52">
        <v>1500</v>
      </c>
      <c r="E138" s="53">
        <v>0</v>
      </c>
      <c r="F138" s="53">
        <v>9854639.3300000001</v>
      </c>
      <c r="G138" s="36">
        <f t="shared" si="5"/>
        <v>0</v>
      </c>
    </row>
    <row r="139" spans="1:7" x14ac:dyDescent="0.2">
      <c r="A139" s="66">
        <v>43798</v>
      </c>
      <c r="B139" s="67">
        <v>170630384</v>
      </c>
      <c r="C139" s="68" t="s">
        <v>57</v>
      </c>
      <c r="D139" s="69">
        <v>75000</v>
      </c>
      <c r="E139" s="70">
        <v>0</v>
      </c>
      <c r="F139" s="70">
        <v>9779639.3300000001</v>
      </c>
      <c r="G139" s="6">
        <f t="shared" si="5"/>
        <v>0</v>
      </c>
    </row>
    <row r="140" spans="1:7" x14ac:dyDescent="0.2">
      <c r="A140" s="49">
        <v>43798</v>
      </c>
      <c r="B140" s="50">
        <v>70823887</v>
      </c>
      <c r="C140" s="54" t="s">
        <v>14</v>
      </c>
      <c r="D140" s="52">
        <v>1500</v>
      </c>
      <c r="E140" s="53">
        <v>0</v>
      </c>
      <c r="F140" s="53">
        <v>9778139.3300000001</v>
      </c>
      <c r="G140" s="36">
        <f t="shared" si="5"/>
        <v>0</v>
      </c>
    </row>
    <row r="141" spans="1:7" x14ac:dyDescent="0.2">
      <c r="A141" s="66">
        <v>43798</v>
      </c>
      <c r="B141" s="67">
        <v>170823887</v>
      </c>
      <c r="C141" s="68" t="s">
        <v>58</v>
      </c>
      <c r="D141" s="69">
        <v>75000</v>
      </c>
      <c r="E141" s="70">
        <v>0</v>
      </c>
      <c r="F141" s="70">
        <v>9703139.3300000001</v>
      </c>
      <c r="G141" s="6">
        <f t="shared" si="5"/>
        <v>0</v>
      </c>
    </row>
    <row r="142" spans="1:7" x14ac:dyDescent="0.25">
      <c r="A142" s="18">
        <v>43798</v>
      </c>
      <c r="B142" s="43"/>
      <c r="C142" s="24" t="s">
        <v>59</v>
      </c>
      <c r="D142" s="20">
        <v>833</v>
      </c>
      <c r="E142" s="21">
        <v>0</v>
      </c>
      <c r="F142" s="21">
        <v>9702306.3300000001</v>
      </c>
      <c r="G142" s="6">
        <f t="shared" si="5"/>
        <v>0</v>
      </c>
    </row>
    <row r="143" spans="1:7" x14ac:dyDescent="0.25">
      <c r="A143" s="18">
        <v>43798</v>
      </c>
      <c r="B143" s="43"/>
      <c r="C143" s="24" t="s">
        <v>60</v>
      </c>
      <c r="D143" s="20">
        <v>296</v>
      </c>
      <c r="E143" s="21">
        <v>0</v>
      </c>
      <c r="F143" s="21">
        <v>9702010.3300000001</v>
      </c>
      <c r="G143" s="6">
        <f t="shared" si="5"/>
        <v>0</v>
      </c>
    </row>
    <row r="145" spans="4:7" x14ac:dyDescent="0.2">
      <c r="D145" s="10">
        <f>+SUBTOTAL(9,D17:D143)</f>
        <v>28460900.529999994</v>
      </c>
      <c r="E145" s="10">
        <f>+SUBTOTAL(9,E17:E143)</f>
        <v>33424006.560000002</v>
      </c>
    </row>
    <row r="146" spans="4:7" x14ac:dyDescent="0.2">
      <c r="D146" s="10">
        <v>28460900.529999994</v>
      </c>
      <c r="E146" s="10">
        <v>38162910.859999999</v>
      </c>
      <c r="G146" s="10">
        <f>+D82*4+D81</f>
        <v>1336427.53</v>
      </c>
    </row>
    <row r="147" spans="4:7" x14ac:dyDescent="0.2">
      <c r="E147" s="10">
        <f>+E146-D146</f>
        <v>9702010.3300000057</v>
      </c>
    </row>
    <row r="148" spans="4:7" x14ac:dyDescent="0.2">
      <c r="E148" s="10">
        <f>+E147-F143</f>
        <v>0</v>
      </c>
      <c r="G148" s="10">
        <f>+D80/5</f>
        <v>634163.54599999997</v>
      </c>
    </row>
  </sheetData>
  <autoFilter ref="A17:K143">
    <sortState ref="A25:K82">
      <sortCondition ref="I17:I143"/>
    </sortState>
  </autoFilter>
  <pageMargins left="0.7" right="0.7" top="0.75" bottom="0.75" header="0.3" footer="0.3"/>
  <pageSetup scale="2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opLeftCell="A76" workbookViewId="0">
      <selection activeCell="I88" sqref="I88"/>
    </sheetView>
  </sheetViews>
  <sheetFormatPr baseColWidth="10" defaultRowHeight="12.75" x14ac:dyDescent="0.2"/>
  <cols>
    <col min="1" max="1" width="12.1640625" style="143" bestFit="1" customWidth="1"/>
    <col min="2" max="2" width="12" style="143"/>
    <col min="3" max="3" width="12.1640625" style="143" bestFit="1" customWidth="1"/>
    <col min="4" max="4" width="12" style="143"/>
    <col min="5" max="5" width="12.83203125" style="143" bestFit="1" customWidth="1"/>
    <col min="6" max="6" width="84.83203125" style="143" bestFit="1" customWidth="1"/>
    <col min="7" max="8" width="16.33203125" style="147" bestFit="1" customWidth="1"/>
    <col min="9" max="9" width="38.83203125" style="147" bestFit="1" customWidth="1"/>
    <col min="10" max="16384" width="12" style="143"/>
  </cols>
  <sheetData>
    <row r="1" spans="1:9" x14ac:dyDescent="0.2">
      <c r="A1" s="98" t="s">
        <v>79</v>
      </c>
      <c r="B1" s="144"/>
      <c r="C1" s="144"/>
      <c r="D1" s="144"/>
      <c r="E1" s="144"/>
      <c r="F1" s="144"/>
      <c r="G1" s="145"/>
      <c r="H1" s="145"/>
      <c r="I1" s="146" t="s">
        <v>287</v>
      </c>
    </row>
    <row r="2" spans="1:9" x14ac:dyDescent="0.2">
      <c r="A2" s="98" t="s">
        <v>80</v>
      </c>
      <c r="B2" s="144"/>
      <c r="C2" s="144"/>
      <c r="D2" s="144"/>
      <c r="E2" s="144"/>
      <c r="F2" s="144"/>
      <c r="G2" s="145"/>
      <c r="H2" s="145"/>
      <c r="I2" s="145"/>
    </row>
    <row r="4" spans="1:9" x14ac:dyDescent="0.2">
      <c r="A4" s="144"/>
      <c r="B4" s="144"/>
      <c r="C4" s="144"/>
      <c r="D4" s="98" t="s">
        <v>81</v>
      </c>
      <c r="E4" s="144"/>
      <c r="F4" s="144"/>
      <c r="G4" s="145"/>
      <c r="H4" s="145"/>
      <c r="I4" s="145"/>
    </row>
    <row r="5" spans="1:9" x14ac:dyDescent="0.2">
      <c r="A5" s="144"/>
      <c r="B5" s="144"/>
      <c r="C5" s="144"/>
      <c r="D5" s="98" t="s">
        <v>82</v>
      </c>
      <c r="E5" s="144"/>
      <c r="F5" s="144"/>
      <c r="G5" s="145"/>
      <c r="H5" s="145"/>
      <c r="I5" s="145"/>
    </row>
    <row r="6" spans="1:9" x14ac:dyDescent="0.2">
      <c r="A6" s="144"/>
      <c r="B6" s="144"/>
      <c r="C6" s="144"/>
      <c r="D6" s="98" t="s">
        <v>83</v>
      </c>
      <c r="E6" s="144"/>
      <c r="F6" s="144"/>
      <c r="G6" s="145"/>
      <c r="H6" s="145"/>
      <c r="I6" s="145"/>
    </row>
    <row r="7" spans="1:9" x14ac:dyDescent="0.2">
      <c r="A7" s="99" t="s">
        <v>84</v>
      </c>
      <c r="B7" s="99" t="s">
        <v>85</v>
      </c>
      <c r="C7" s="99" t="s">
        <v>86</v>
      </c>
      <c r="D7" s="99" t="s">
        <v>87</v>
      </c>
      <c r="E7" s="99" t="s">
        <v>88</v>
      </c>
      <c r="F7" s="99" t="s">
        <v>89</v>
      </c>
      <c r="G7" s="148" t="s">
        <v>90</v>
      </c>
      <c r="H7" s="148" t="s">
        <v>91</v>
      </c>
      <c r="I7" s="148" t="s">
        <v>92</v>
      </c>
    </row>
    <row r="9" spans="1:9" x14ac:dyDescent="0.2">
      <c r="A9" s="98" t="s">
        <v>93</v>
      </c>
      <c r="B9" s="144"/>
      <c r="C9" s="144"/>
      <c r="D9" s="144"/>
      <c r="E9" s="144"/>
      <c r="F9" s="98" t="s">
        <v>94</v>
      </c>
      <c r="G9" s="145"/>
      <c r="H9" s="146" t="s">
        <v>95</v>
      </c>
      <c r="I9" s="146">
        <v>4738904.3</v>
      </c>
    </row>
    <row r="10" spans="1:9" x14ac:dyDescent="0.2">
      <c r="A10" s="98">
        <v>30</v>
      </c>
      <c r="B10" s="98" t="s">
        <v>96</v>
      </c>
      <c r="C10" s="98">
        <v>3</v>
      </c>
      <c r="D10" s="144"/>
      <c r="E10" s="98">
        <v>112701</v>
      </c>
      <c r="F10" s="98" t="s">
        <v>97</v>
      </c>
      <c r="G10" s="146">
        <v>0</v>
      </c>
      <c r="H10" s="146">
        <v>333849.71999999997</v>
      </c>
      <c r="I10" s="146">
        <v>4405054.58</v>
      </c>
    </row>
    <row r="11" spans="1:9" x14ac:dyDescent="0.2">
      <c r="A11" s="98">
        <v>30</v>
      </c>
      <c r="B11" s="98" t="s">
        <v>98</v>
      </c>
      <c r="C11" s="98">
        <v>3</v>
      </c>
      <c r="D11" s="144"/>
      <c r="E11" s="98" t="s">
        <v>99</v>
      </c>
      <c r="F11" s="98" t="s">
        <v>100</v>
      </c>
      <c r="G11" s="146">
        <v>0</v>
      </c>
      <c r="H11" s="146">
        <v>579974.88</v>
      </c>
      <c r="I11" s="146">
        <v>3825079.7</v>
      </c>
    </row>
    <row r="12" spans="1:9" x14ac:dyDescent="0.2">
      <c r="A12" s="98">
        <v>30</v>
      </c>
      <c r="B12" s="98" t="s">
        <v>101</v>
      </c>
      <c r="C12" s="98">
        <v>3</v>
      </c>
      <c r="D12" s="98" t="s">
        <v>102</v>
      </c>
      <c r="E12" s="98">
        <v>160454</v>
      </c>
      <c r="F12" s="98" t="s">
        <v>103</v>
      </c>
      <c r="G12" s="146">
        <v>0</v>
      </c>
      <c r="H12" s="146">
        <v>9508789.8499999996</v>
      </c>
      <c r="I12" s="146">
        <v>-5683710.1500000004</v>
      </c>
    </row>
    <row r="13" spans="1:9" x14ac:dyDescent="0.2">
      <c r="A13" s="98">
        <v>30</v>
      </c>
      <c r="B13" s="98" t="s">
        <v>104</v>
      </c>
      <c r="C13" s="98">
        <v>1</v>
      </c>
      <c r="D13" s="98" t="s">
        <v>105</v>
      </c>
      <c r="E13" s="98">
        <v>183309</v>
      </c>
      <c r="F13" s="98" t="s">
        <v>106</v>
      </c>
      <c r="G13" s="146">
        <v>0</v>
      </c>
      <c r="H13" s="146">
        <v>5000000</v>
      </c>
      <c r="I13" s="146">
        <v>-10683710.15</v>
      </c>
    </row>
    <row r="14" spans="1:9" x14ac:dyDescent="0.2">
      <c r="A14" s="98">
        <v>30</v>
      </c>
      <c r="B14" s="98" t="s">
        <v>107</v>
      </c>
      <c r="C14" s="98">
        <v>9</v>
      </c>
      <c r="D14" s="98" t="s">
        <v>102</v>
      </c>
      <c r="E14" s="98">
        <v>162839037</v>
      </c>
      <c r="F14" s="98" t="s">
        <v>108</v>
      </c>
      <c r="G14" s="146">
        <v>0</v>
      </c>
      <c r="H14" s="146">
        <v>166186.57</v>
      </c>
      <c r="I14" s="146">
        <v>-10849896.720000001</v>
      </c>
    </row>
    <row r="15" spans="1:9" x14ac:dyDescent="0.2">
      <c r="A15" s="98">
        <v>30</v>
      </c>
      <c r="B15" s="98" t="s">
        <v>107</v>
      </c>
      <c r="C15" s="98">
        <v>10</v>
      </c>
      <c r="D15" s="98" t="s">
        <v>102</v>
      </c>
      <c r="E15" s="98">
        <v>163021517</v>
      </c>
      <c r="F15" s="98" t="s">
        <v>108</v>
      </c>
      <c r="G15" s="146">
        <v>0</v>
      </c>
      <c r="H15" s="146">
        <v>146903.23000000001</v>
      </c>
      <c r="I15" s="146">
        <v>-10996799.949999999</v>
      </c>
    </row>
    <row r="16" spans="1:9" x14ac:dyDescent="0.2">
      <c r="A16" s="98">
        <v>30</v>
      </c>
      <c r="B16" s="98" t="s">
        <v>107</v>
      </c>
      <c r="C16" s="98">
        <v>11</v>
      </c>
      <c r="D16" s="98" t="s">
        <v>102</v>
      </c>
      <c r="E16" s="98">
        <v>163114116</v>
      </c>
      <c r="F16" s="98" t="s">
        <v>108</v>
      </c>
      <c r="G16" s="146">
        <v>0</v>
      </c>
      <c r="H16" s="146">
        <v>166186.57</v>
      </c>
      <c r="I16" s="146">
        <v>-11162986.52</v>
      </c>
    </row>
    <row r="17" spans="1:9" x14ac:dyDescent="0.2">
      <c r="A17" s="98">
        <v>30</v>
      </c>
      <c r="B17" s="98" t="s">
        <v>107</v>
      </c>
      <c r="C17" s="98">
        <v>12</v>
      </c>
      <c r="D17" s="98" t="s">
        <v>102</v>
      </c>
      <c r="E17" s="98">
        <v>163207866</v>
      </c>
      <c r="F17" s="98" t="s">
        <v>108</v>
      </c>
      <c r="G17" s="146">
        <v>0</v>
      </c>
      <c r="H17" s="146">
        <v>224734.62</v>
      </c>
      <c r="I17" s="146">
        <v>-11387721.140000001</v>
      </c>
    </row>
    <row r="18" spans="1:9" x14ac:dyDescent="0.2">
      <c r="A18" s="98">
        <v>30</v>
      </c>
      <c r="B18" s="98" t="s">
        <v>107</v>
      </c>
      <c r="C18" s="98">
        <v>14</v>
      </c>
      <c r="D18" s="98" t="s">
        <v>102</v>
      </c>
      <c r="E18" s="98">
        <v>163316366</v>
      </c>
      <c r="F18" s="98" t="s">
        <v>108</v>
      </c>
      <c r="G18" s="146">
        <v>0</v>
      </c>
      <c r="H18" s="146">
        <v>75000</v>
      </c>
      <c r="I18" s="146">
        <v>-11462721.140000001</v>
      </c>
    </row>
    <row r="19" spans="1:9" x14ac:dyDescent="0.2">
      <c r="A19" s="98">
        <v>30</v>
      </c>
      <c r="B19" s="98" t="s">
        <v>107</v>
      </c>
      <c r="C19" s="98">
        <v>15</v>
      </c>
      <c r="D19" s="98" t="s">
        <v>102</v>
      </c>
      <c r="E19" s="98">
        <v>163420545</v>
      </c>
      <c r="F19" s="98" t="s">
        <v>108</v>
      </c>
      <c r="G19" s="146">
        <v>0</v>
      </c>
      <c r="H19" s="146">
        <v>75000</v>
      </c>
      <c r="I19" s="146">
        <v>-11537721.140000001</v>
      </c>
    </row>
    <row r="20" spans="1:9" x14ac:dyDescent="0.2">
      <c r="A20" s="98">
        <v>30</v>
      </c>
      <c r="B20" s="98" t="s">
        <v>107</v>
      </c>
      <c r="C20" s="98">
        <v>16</v>
      </c>
      <c r="D20" s="98" t="s">
        <v>102</v>
      </c>
      <c r="E20" s="98">
        <v>1635153425</v>
      </c>
      <c r="F20" s="98" t="s">
        <v>108</v>
      </c>
      <c r="G20" s="146">
        <v>0</v>
      </c>
      <c r="H20" s="146">
        <v>75000</v>
      </c>
      <c r="I20" s="146">
        <v>-11612721.140000001</v>
      </c>
    </row>
    <row r="21" spans="1:9" x14ac:dyDescent="0.2">
      <c r="A21" s="98">
        <v>30</v>
      </c>
      <c r="B21" s="98" t="s">
        <v>107</v>
      </c>
      <c r="C21" s="98">
        <v>17</v>
      </c>
      <c r="D21" s="98" t="s">
        <v>102</v>
      </c>
      <c r="E21" s="98">
        <v>163559924</v>
      </c>
      <c r="F21" s="98" t="s">
        <v>108</v>
      </c>
      <c r="G21" s="146">
        <v>0</v>
      </c>
      <c r="H21" s="146">
        <v>75000</v>
      </c>
      <c r="I21" s="146">
        <v>-11687721.140000001</v>
      </c>
    </row>
    <row r="22" spans="1:9" x14ac:dyDescent="0.2">
      <c r="A22" s="98">
        <v>30</v>
      </c>
      <c r="B22" s="98" t="s">
        <v>107</v>
      </c>
      <c r="C22" s="98">
        <v>18</v>
      </c>
      <c r="D22" s="98" t="s">
        <v>102</v>
      </c>
      <c r="E22" s="98">
        <v>163648533</v>
      </c>
      <c r="F22" s="98" t="s">
        <v>108</v>
      </c>
      <c r="G22" s="146">
        <v>0</v>
      </c>
      <c r="H22" s="146">
        <v>75000</v>
      </c>
      <c r="I22" s="146">
        <v>-11762721.140000001</v>
      </c>
    </row>
    <row r="23" spans="1:9" x14ac:dyDescent="0.2">
      <c r="A23" s="98">
        <v>30</v>
      </c>
      <c r="B23" s="98" t="s">
        <v>109</v>
      </c>
      <c r="C23" s="98">
        <v>5</v>
      </c>
      <c r="D23" s="144"/>
      <c r="E23" s="98">
        <v>183209</v>
      </c>
      <c r="F23" s="98" t="s">
        <v>110</v>
      </c>
      <c r="G23" s="146">
        <v>0</v>
      </c>
      <c r="H23" s="146">
        <v>402131.82</v>
      </c>
      <c r="I23" s="146">
        <v>-12164852.960000001</v>
      </c>
    </row>
    <row r="24" spans="1:9" x14ac:dyDescent="0.2">
      <c r="A24" s="98">
        <v>30</v>
      </c>
      <c r="B24" s="98" t="s">
        <v>111</v>
      </c>
      <c r="C24" s="98">
        <v>3</v>
      </c>
      <c r="D24" s="98" t="s">
        <v>102</v>
      </c>
      <c r="E24" s="98">
        <v>1659593079</v>
      </c>
      <c r="F24" s="98" t="s">
        <v>112</v>
      </c>
      <c r="G24" s="146">
        <v>0</v>
      </c>
      <c r="H24" s="146">
        <v>61464.39</v>
      </c>
      <c r="I24" s="146">
        <v>-12226317.35</v>
      </c>
    </row>
    <row r="25" spans="1:9" x14ac:dyDescent="0.2">
      <c r="A25" s="98">
        <v>30</v>
      </c>
      <c r="B25" s="98" t="s">
        <v>111</v>
      </c>
      <c r="C25" s="98">
        <v>4</v>
      </c>
      <c r="D25" s="98" t="s">
        <v>102</v>
      </c>
      <c r="E25" s="98">
        <v>170114223</v>
      </c>
      <c r="F25" s="98" t="s">
        <v>112</v>
      </c>
      <c r="G25" s="146">
        <v>0</v>
      </c>
      <c r="H25" s="146">
        <v>168165.06</v>
      </c>
      <c r="I25" s="146">
        <v>-12394482.41</v>
      </c>
    </row>
    <row r="26" spans="1:9" x14ac:dyDescent="0.2">
      <c r="A26" s="98">
        <v>30</v>
      </c>
      <c r="B26" s="98" t="s">
        <v>111</v>
      </c>
      <c r="C26" s="98">
        <v>5</v>
      </c>
      <c r="D26" s="98" t="s">
        <v>102</v>
      </c>
      <c r="E26" s="98">
        <v>170155290</v>
      </c>
      <c r="F26" s="98" t="s">
        <v>112</v>
      </c>
      <c r="G26" s="146">
        <v>0</v>
      </c>
      <c r="H26" s="146">
        <v>81574.22</v>
      </c>
      <c r="I26" s="146">
        <v>-12476056.630000001</v>
      </c>
    </row>
    <row r="27" spans="1:9" x14ac:dyDescent="0.2">
      <c r="A27" s="98">
        <v>30</v>
      </c>
      <c r="B27" s="98" t="s">
        <v>111</v>
      </c>
      <c r="C27" s="98">
        <v>6</v>
      </c>
      <c r="D27" s="98" t="s">
        <v>102</v>
      </c>
      <c r="E27" s="98">
        <v>170251215</v>
      </c>
      <c r="F27" s="98" t="s">
        <v>112</v>
      </c>
      <c r="G27" s="146">
        <v>0</v>
      </c>
      <c r="H27" s="146">
        <v>168165.06</v>
      </c>
      <c r="I27" s="146">
        <v>-12644221.689999999</v>
      </c>
    </row>
    <row r="28" spans="1:9" x14ac:dyDescent="0.2">
      <c r="A28" s="98">
        <v>30</v>
      </c>
      <c r="B28" s="98" t="s">
        <v>111</v>
      </c>
      <c r="C28" s="98">
        <v>7</v>
      </c>
      <c r="D28" s="98" t="s">
        <v>102</v>
      </c>
      <c r="E28" s="98">
        <v>170336165</v>
      </c>
      <c r="F28" s="98" t="s">
        <v>112</v>
      </c>
      <c r="G28" s="146">
        <v>0</v>
      </c>
      <c r="H28" s="146">
        <v>183135</v>
      </c>
      <c r="I28" s="146">
        <v>-12827356.689999999</v>
      </c>
    </row>
    <row r="29" spans="1:9" x14ac:dyDescent="0.2">
      <c r="A29" s="98">
        <v>30</v>
      </c>
      <c r="B29" s="98" t="s">
        <v>111</v>
      </c>
      <c r="C29" s="98">
        <v>8</v>
      </c>
      <c r="D29" s="98" t="s">
        <v>102</v>
      </c>
      <c r="E29" s="98">
        <v>170418361</v>
      </c>
      <c r="F29" s="98" t="s">
        <v>112</v>
      </c>
      <c r="G29" s="146">
        <v>0</v>
      </c>
      <c r="H29" s="146">
        <v>75000</v>
      </c>
      <c r="I29" s="146">
        <v>-12902356.689999999</v>
      </c>
    </row>
    <row r="30" spans="1:9" x14ac:dyDescent="0.2">
      <c r="A30" s="98">
        <v>30</v>
      </c>
      <c r="B30" s="98" t="s">
        <v>111</v>
      </c>
      <c r="C30" s="98">
        <v>9</v>
      </c>
      <c r="D30" s="98" t="s">
        <v>102</v>
      </c>
      <c r="E30" s="98">
        <v>170500542</v>
      </c>
      <c r="F30" s="98" t="s">
        <v>112</v>
      </c>
      <c r="G30" s="146">
        <v>0</v>
      </c>
      <c r="H30" s="146">
        <v>75000</v>
      </c>
      <c r="I30" s="146">
        <v>-12977356.689999999</v>
      </c>
    </row>
    <row r="31" spans="1:9" x14ac:dyDescent="0.2">
      <c r="A31" s="98">
        <v>30</v>
      </c>
      <c r="B31" s="98" t="s">
        <v>111</v>
      </c>
      <c r="C31" s="98">
        <v>10</v>
      </c>
      <c r="D31" s="98" t="s">
        <v>102</v>
      </c>
      <c r="E31" s="98">
        <v>170552636</v>
      </c>
      <c r="F31" s="98" t="s">
        <v>112</v>
      </c>
      <c r="G31" s="146">
        <v>0</v>
      </c>
      <c r="H31" s="146">
        <v>45000</v>
      </c>
      <c r="I31" s="146">
        <v>-13022356.689999999</v>
      </c>
    </row>
    <row r="32" spans="1:9" x14ac:dyDescent="0.2">
      <c r="A32" s="98">
        <v>30</v>
      </c>
      <c r="B32" s="98" t="s">
        <v>111</v>
      </c>
      <c r="C32" s="98">
        <v>11</v>
      </c>
      <c r="D32" s="98" t="s">
        <v>102</v>
      </c>
      <c r="E32" s="98">
        <v>170630384</v>
      </c>
      <c r="F32" s="98" t="s">
        <v>112</v>
      </c>
      <c r="G32" s="146">
        <v>0</v>
      </c>
      <c r="H32" s="146">
        <v>75000</v>
      </c>
      <c r="I32" s="146">
        <v>-13097356.689999999</v>
      </c>
    </row>
    <row r="33" spans="1:9" x14ac:dyDescent="0.2">
      <c r="A33" s="98">
        <v>30</v>
      </c>
      <c r="B33" s="98" t="s">
        <v>111</v>
      </c>
      <c r="C33" s="98">
        <v>12</v>
      </c>
      <c r="D33" s="98" t="s">
        <v>102</v>
      </c>
      <c r="E33" s="98">
        <v>170823887</v>
      </c>
      <c r="F33" s="98" t="s">
        <v>112</v>
      </c>
      <c r="G33" s="146">
        <v>0</v>
      </c>
      <c r="H33" s="146">
        <v>75000</v>
      </c>
      <c r="I33" s="146">
        <v>-13172356.689999999</v>
      </c>
    </row>
    <row r="34" spans="1:9" x14ac:dyDescent="0.2">
      <c r="A34" s="98">
        <v>30</v>
      </c>
      <c r="B34" s="98" t="s">
        <v>113</v>
      </c>
      <c r="C34" s="98">
        <v>2</v>
      </c>
      <c r="D34" s="98" t="s">
        <v>102</v>
      </c>
      <c r="E34" s="98">
        <v>113411786</v>
      </c>
      <c r="F34" s="98" t="s">
        <v>114</v>
      </c>
      <c r="G34" s="146">
        <v>0</v>
      </c>
      <c r="H34" s="146">
        <v>1064863.51</v>
      </c>
      <c r="I34" s="146">
        <v>-14237220.199999999</v>
      </c>
    </row>
    <row r="35" spans="1:9" x14ac:dyDescent="0.2">
      <c r="A35" s="98">
        <v>30</v>
      </c>
      <c r="B35" s="98" t="s">
        <v>113</v>
      </c>
      <c r="C35" s="98">
        <v>3</v>
      </c>
      <c r="D35" s="98" t="s">
        <v>102</v>
      </c>
      <c r="E35" s="98">
        <v>113556236</v>
      </c>
      <c r="F35" s="98" t="s">
        <v>114</v>
      </c>
      <c r="G35" s="146">
        <v>0</v>
      </c>
      <c r="H35" s="146">
        <v>784210.09</v>
      </c>
      <c r="I35" s="146">
        <v>-15021430.289999999</v>
      </c>
    </row>
    <row r="36" spans="1:9" x14ac:dyDescent="0.2">
      <c r="A36" s="98">
        <v>30</v>
      </c>
      <c r="B36" s="98" t="s">
        <v>113</v>
      </c>
      <c r="C36" s="98">
        <v>4</v>
      </c>
      <c r="D36" s="98" t="s">
        <v>102</v>
      </c>
      <c r="E36" s="98">
        <v>113721827</v>
      </c>
      <c r="F36" s="98" t="s">
        <v>114</v>
      </c>
      <c r="G36" s="146">
        <v>0</v>
      </c>
      <c r="H36" s="146">
        <v>588154.27</v>
      </c>
      <c r="I36" s="146">
        <v>-15609584.560000001</v>
      </c>
    </row>
    <row r="37" spans="1:9" x14ac:dyDescent="0.2">
      <c r="A37" s="98">
        <v>30</v>
      </c>
      <c r="B37" s="98" t="s">
        <v>113</v>
      </c>
      <c r="C37" s="98">
        <v>5</v>
      </c>
      <c r="D37" s="98" t="s">
        <v>102</v>
      </c>
      <c r="E37" s="98">
        <v>113906432</v>
      </c>
      <c r="F37" s="98" t="s">
        <v>114</v>
      </c>
      <c r="G37" s="146">
        <v>0</v>
      </c>
      <c r="H37" s="146">
        <v>784210.09</v>
      </c>
      <c r="I37" s="146">
        <v>-16393794.65</v>
      </c>
    </row>
    <row r="38" spans="1:9" x14ac:dyDescent="0.2">
      <c r="A38" s="98">
        <v>30</v>
      </c>
      <c r="B38" s="98" t="s">
        <v>113</v>
      </c>
      <c r="C38" s="98">
        <v>6</v>
      </c>
      <c r="D38" s="98" t="s">
        <v>102</v>
      </c>
      <c r="E38" s="98">
        <v>114026890</v>
      </c>
      <c r="F38" s="98" t="s">
        <v>114</v>
      </c>
      <c r="G38" s="146">
        <v>0</v>
      </c>
      <c r="H38" s="146">
        <v>130699.48</v>
      </c>
      <c r="I38" s="146">
        <v>-16524494.130000001</v>
      </c>
    </row>
    <row r="39" spans="1:9" x14ac:dyDescent="0.2">
      <c r="A39" s="98">
        <v>30</v>
      </c>
      <c r="B39" s="98" t="s">
        <v>115</v>
      </c>
      <c r="C39" s="98">
        <v>1</v>
      </c>
      <c r="D39" s="98" t="s">
        <v>116</v>
      </c>
      <c r="E39" s="98">
        <v>227476561</v>
      </c>
      <c r="F39" s="98" t="s">
        <v>117</v>
      </c>
      <c r="G39" s="146">
        <v>479500</v>
      </c>
      <c r="H39" s="146">
        <v>0</v>
      </c>
      <c r="I39" s="146">
        <v>-16044994.130000001</v>
      </c>
    </row>
    <row r="40" spans="1:9" x14ac:dyDescent="0.2">
      <c r="A40" s="98">
        <v>30</v>
      </c>
      <c r="B40" s="98" t="s">
        <v>115</v>
      </c>
      <c r="C40" s="98">
        <v>2</v>
      </c>
      <c r="D40" s="98" t="s">
        <v>116</v>
      </c>
      <c r="E40" s="98">
        <v>227576562</v>
      </c>
      <c r="F40" s="98" t="s">
        <v>117</v>
      </c>
      <c r="G40" s="146">
        <v>619900</v>
      </c>
      <c r="H40" s="146">
        <v>0</v>
      </c>
      <c r="I40" s="146">
        <v>-15425094.130000001</v>
      </c>
    </row>
    <row r="41" spans="1:9" x14ac:dyDescent="0.2">
      <c r="A41" s="98">
        <v>30</v>
      </c>
      <c r="B41" s="98" t="s">
        <v>115</v>
      </c>
      <c r="C41" s="98">
        <v>3</v>
      </c>
      <c r="D41" s="98" t="s">
        <v>116</v>
      </c>
      <c r="E41" s="98">
        <v>227106563</v>
      </c>
      <c r="F41" s="98" t="s">
        <v>117</v>
      </c>
      <c r="G41" s="146">
        <v>511500</v>
      </c>
      <c r="H41" s="146">
        <v>0</v>
      </c>
      <c r="I41" s="146">
        <v>-14913594.130000001</v>
      </c>
    </row>
    <row r="42" spans="1:9" x14ac:dyDescent="0.2">
      <c r="A42" s="98">
        <v>30</v>
      </c>
      <c r="B42" s="98" t="s">
        <v>115</v>
      </c>
      <c r="C42" s="98">
        <v>4</v>
      </c>
      <c r="D42" s="98" t="s">
        <v>116</v>
      </c>
      <c r="E42" s="98">
        <v>227156609</v>
      </c>
      <c r="F42" s="98" t="s">
        <v>117</v>
      </c>
      <c r="G42" s="146">
        <v>350100</v>
      </c>
      <c r="H42" s="146">
        <v>0</v>
      </c>
      <c r="I42" s="146">
        <v>-14563494.130000001</v>
      </c>
    </row>
    <row r="43" spans="1:9" x14ac:dyDescent="0.2">
      <c r="A43" s="98">
        <v>30</v>
      </c>
      <c r="B43" s="98" t="s">
        <v>115</v>
      </c>
      <c r="C43" s="98">
        <v>5</v>
      </c>
      <c r="D43" s="98" t="s">
        <v>116</v>
      </c>
      <c r="E43" s="98">
        <v>227300940</v>
      </c>
      <c r="F43" s="98" t="s">
        <v>117</v>
      </c>
      <c r="G43" s="146">
        <v>915600</v>
      </c>
      <c r="H43" s="146">
        <v>0</v>
      </c>
      <c r="I43" s="146">
        <v>-13647894.130000001</v>
      </c>
    </row>
    <row r="44" spans="1:9" x14ac:dyDescent="0.2">
      <c r="A44" s="98">
        <v>30</v>
      </c>
      <c r="B44" s="98" t="s">
        <v>115</v>
      </c>
      <c r="C44" s="98">
        <v>6</v>
      </c>
      <c r="D44" s="98" t="s">
        <v>116</v>
      </c>
      <c r="E44" s="98">
        <v>227897440</v>
      </c>
      <c r="F44" s="98" t="s">
        <v>117</v>
      </c>
      <c r="G44" s="146">
        <v>710600</v>
      </c>
      <c r="H44" s="146">
        <v>0</v>
      </c>
      <c r="I44" s="146">
        <v>-12937294.130000001</v>
      </c>
    </row>
    <row r="45" spans="1:9" x14ac:dyDescent="0.2">
      <c r="A45" s="98">
        <v>30</v>
      </c>
      <c r="B45" s="98" t="s">
        <v>115</v>
      </c>
      <c r="C45" s="98">
        <v>7</v>
      </c>
      <c r="D45" s="98" t="s">
        <v>116</v>
      </c>
      <c r="E45" s="98">
        <v>227607441</v>
      </c>
      <c r="F45" s="98" t="s">
        <v>117</v>
      </c>
      <c r="G45" s="146">
        <v>702800</v>
      </c>
      <c r="H45" s="146">
        <v>0</v>
      </c>
      <c r="I45" s="146">
        <v>-12234494.130000001</v>
      </c>
    </row>
    <row r="46" spans="1:9" x14ac:dyDescent="0.2">
      <c r="A46" s="98">
        <v>30</v>
      </c>
      <c r="B46" s="98" t="s">
        <v>115</v>
      </c>
      <c r="C46" s="98">
        <v>8</v>
      </c>
      <c r="D46" s="98" t="s">
        <v>116</v>
      </c>
      <c r="E46" s="98">
        <v>227107442</v>
      </c>
      <c r="F46" s="98" t="s">
        <v>117</v>
      </c>
      <c r="G46" s="146">
        <v>2000</v>
      </c>
      <c r="H46" s="146">
        <v>0</v>
      </c>
      <c r="I46" s="146">
        <v>-12232494.130000001</v>
      </c>
    </row>
    <row r="47" spans="1:9" x14ac:dyDescent="0.2">
      <c r="A47" s="98">
        <v>30</v>
      </c>
      <c r="B47" s="98" t="s">
        <v>115</v>
      </c>
      <c r="C47" s="98">
        <v>9</v>
      </c>
      <c r="D47" s="98" t="s">
        <v>116</v>
      </c>
      <c r="E47" s="98">
        <v>227757443</v>
      </c>
      <c r="F47" s="98" t="s">
        <v>117</v>
      </c>
      <c r="G47" s="146">
        <v>353510</v>
      </c>
      <c r="H47" s="146">
        <v>0</v>
      </c>
      <c r="I47" s="146">
        <v>-11878984.130000001</v>
      </c>
    </row>
    <row r="48" spans="1:9" x14ac:dyDescent="0.2">
      <c r="A48" s="98">
        <v>30</v>
      </c>
      <c r="B48" s="98" t="s">
        <v>115</v>
      </c>
      <c r="C48" s="98">
        <v>10</v>
      </c>
      <c r="D48" s="98" t="s">
        <v>116</v>
      </c>
      <c r="E48" s="98">
        <v>227517504</v>
      </c>
      <c r="F48" s="98" t="s">
        <v>117</v>
      </c>
      <c r="G48" s="146">
        <v>365800</v>
      </c>
      <c r="H48" s="146">
        <v>0</v>
      </c>
      <c r="I48" s="146">
        <v>-11513184.130000001</v>
      </c>
    </row>
    <row r="49" spans="1:9" x14ac:dyDescent="0.2">
      <c r="A49" s="98">
        <v>30</v>
      </c>
      <c r="B49" s="98" t="s">
        <v>115</v>
      </c>
      <c r="C49" s="98">
        <v>11</v>
      </c>
      <c r="D49" s="98" t="s">
        <v>116</v>
      </c>
      <c r="E49" s="98">
        <v>227061524</v>
      </c>
      <c r="F49" s="98" t="s">
        <v>117</v>
      </c>
      <c r="G49" s="146">
        <v>604100</v>
      </c>
      <c r="H49" s="146">
        <v>0</v>
      </c>
      <c r="I49" s="146">
        <v>-10909084.130000001</v>
      </c>
    </row>
    <row r="50" spans="1:9" x14ac:dyDescent="0.2">
      <c r="A50" s="98">
        <v>30</v>
      </c>
      <c r="B50" s="98" t="s">
        <v>115</v>
      </c>
      <c r="C50" s="98">
        <v>12</v>
      </c>
      <c r="D50" s="98" t="s">
        <v>116</v>
      </c>
      <c r="E50" s="98">
        <v>227971527</v>
      </c>
      <c r="F50" s="98" t="s">
        <v>117</v>
      </c>
      <c r="G50" s="146">
        <v>729200</v>
      </c>
      <c r="H50" s="146">
        <v>0</v>
      </c>
      <c r="I50" s="146">
        <v>-10179884.130000001</v>
      </c>
    </row>
    <row r="51" spans="1:9" x14ac:dyDescent="0.2">
      <c r="A51" s="98">
        <v>30</v>
      </c>
      <c r="B51" s="98" t="s">
        <v>115</v>
      </c>
      <c r="C51" s="98">
        <v>13</v>
      </c>
      <c r="D51" s="98" t="s">
        <v>116</v>
      </c>
      <c r="E51" s="98">
        <v>227287779</v>
      </c>
      <c r="F51" s="98" t="s">
        <v>117</v>
      </c>
      <c r="G51" s="146">
        <v>692100</v>
      </c>
      <c r="H51" s="146">
        <v>0</v>
      </c>
      <c r="I51" s="146">
        <v>-9487784.1300000008</v>
      </c>
    </row>
    <row r="52" spans="1:9" x14ac:dyDescent="0.2">
      <c r="A52" s="98">
        <v>30</v>
      </c>
      <c r="B52" s="98" t="s">
        <v>115</v>
      </c>
      <c r="C52" s="98">
        <v>14</v>
      </c>
      <c r="D52" s="98" t="s">
        <v>116</v>
      </c>
      <c r="E52" s="98">
        <v>227941900</v>
      </c>
      <c r="F52" s="98" t="s">
        <v>117</v>
      </c>
      <c r="G52" s="146">
        <v>878120</v>
      </c>
      <c r="H52" s="146">
        <v>0</v>
      </c>
      <c r="I52" s="146">
        <v>-8609664.1300000008</v>
      </c>
    </row>
    <row r="53" spans="1:9" x14ac:dyDescent="0.2">
      <c r="A53" s="98">
        <v>30</v>
      </c>
      <c r="B53" s="98" t="s">
        <v>115</v>
      </c>
      <c r="C53" s="98">
        <v>15</v>
      </c>
      <c r="D53" s="98" t="s">
        <v>116</v>
      </c>
      <c r="E53" s="98">
        <v>227182175</v>
      </c>
      <c r="F53" s="98" t="s">
        <v>117</v>
      </c>
      <c r="G53" s="146">
        <v>976000</v>
      </c>
      <c r="H53" s="146">
        <v>0</v>
      </c>
      <c r="I53" s="146">
        <v>-7633664.1299999999</v>
      </c>
    </row>
    <row r="54" spans="1:9" x14ac:dyDescent="0.2">
      <c r="A54" s="98">
        <v>30</v>
      </c>
      <c r="B54" s="98" t="s">
        <v>115</v>
      </c>
      <c r="C54" s="98">
        <v>16</v>
      </c>
      <c r="D54" s="98" t="s">
        <v>116</v>
      </c>
      <c r="E54" s="98">
        <v>227592177</v>
      </c>
      <c r="F54" s="98" t="s">
        <v>117</v>
      </c>
      <c r="G54" s="146">
        <v>69300</v>
      </c>
      <c r="H54" s="146">
        <v>0</v>
      </c>
      <c r="I54" s="146">
        <v>-7564364.1299999999</v>
      </c>
    </row>
    <row r="55" spans="1:9" x14ac:dyDescent="0.2">
      <c r="A55" s="98">
        <v>30</v>
      </c>
      <c r="B55" s="98" t="s">
        <v>115</v>
      </c>
      <c r="C55" s="98">
        <v>17</v>
      </c>
      <c r="D55" s="98" t="s">
        <v>116</v>
      </c>
      <c r="E55" s="98">
        <v>2275521820</v>
      </c>
      <c r="F55" s="98" t="s">
        <v>117</v>
      </c>
      <c r="G55" s="146">
        <v>1125500</v>
      </c>
      <c r="H55" s="146">
        <v>0</v>
      </c>
      <c r="I55" s="146">
        <v>-6438864.1299999999</v>
      </c>
    </row>
    <row r="56" spans="1:9" x14ac:dyDescent="0.2">
      <c r="A56" s="98">
        <v>30</v>
      </c>
      <c r="B56" s="98" t="s">
        <v>115</v>
      </c>
      <c r="C56" s="98">
        <v>18</v>
      </c>
      <c r="D56" s="98" t="s">
        <v>116</v>
      </c>
      <c r="E56" s="98">
        <v>2277884432</v>
      </c>
      <c r="F56" s="98" t="s">
        <v>117</v>
      </c>
      <c r="G56" s="146">
        <v>551000</v>
      </c>
      <c r="H56" s="146">
        <v>0</v>
      </c>
      <c r="I56" s="146">
        <v>-5887864.1299999999</v>
      </c>
    </row>
    <row r="57" spans="1:9" x14ac:dyDescent="0.2">
      <c r="A57" s="98">
        <v>30</v>
      </c>
      <c r="B57" s="98" t="s">
        <v>115</v>
      </c>
      <c r="C57" s="98">
        <v>19</v>
      </c>
      <c r="D57" s="98" t="s">
        <v>116</v>
      </c>
      <c r="E57" s="98">
        <v>2274287462</v>
      </c>
      <c r="F57" s="98" t="s">
        <v>117</v>
      </c>
      <c r="G57" s="146">
        <v>230900</v>
      </c>
      <c r="H57" s="146">
        <v>0</v>
      </c>
      <c r="I57" s="146">
        <v>-5656964.1299999999</v>
      </c>
    </row>
    <row r="58" spans="1:9" x14ac:dyDescent="0.2">
      <c r="A58" s="98">
        <v>30</v>
      </c>
      <c r="B58" s="98" t="s">
        <v>115</v>
      </c>
      <c r="C58" s="98">
        <v>20</v>
      </c>
      <c r="D58" s="98" t="s">
        <v>116</v>
      </c>
      <c r="E58" s="98">
        <v>2279035612</v>
      </c>
      <c r="F58" s="98" t="s">
        <v>117</v>
      </c>
      <c r="G58" s="146">
        <v>263800</v>
      </c>
      <c r="H58" s="146">
        <v>0</v>
      </c>
      <c r="I58" s="146">
        <v>-5393164.1299999999</v>
      </c>
    </row>
    <row r="59" spans="1:9" x14ac:dyDescent="0.2">
      <c r="A59" s="98">
        <v>30</v>
      </c>
      <c r="B59" s="98" t="s">
        <v>115</v>
      </c>
      <c r="C59" s="98">
        <v>21</v>
      </c>
      <c r="D59" s="98" t="s">
        <v>116</v>
      </c>
      <c r="E59" s="98">
        <v>2279935622</v>
      </c>
      <c r="F59" s="98" t="s">
        <v>117</v>
      </c>
      <c r="G59" s="146">
        <v>554100</v>
      </c>
      <c r="H59" s="146">
        <v>0</v>
      </c>
      <c r="I59" s="146">
        <v>-4839064.13</v>
      </c>
    </row>
    <row r="60" spans="1:9" x14ac:dyDescent="0.2">
      <c r="A60" s="98">
        <v>30</v>
      </c>
      <c r="B60" s="98" t="s">
        <v>115</v>
      </c>
      <c r="C60" s="98">
        <v>22</v>
      </c>
      <c r="D60" s="98" t="s">
        <v>116</v>
      </c>
      <c r="E60" s="98">
        <v>227313563</v>
      </c>
      <c r="F60" s="98" t="s">
        <v>117</v>
      </c>
      <c r="G60" s="146">
        <v>687400</v>
      </c>
      <c r="H60" s="146">
        <v>0</v>
      </c>
      <c r="I60" s="146">
        <v>-4151664.13</v>
      </c>
    </row>
    <row r="61" spans="1:9" x14ac:dyDescent="0.2">
      <c r="A61" s="98">
        <v>30</v>
      </c>
      <c r="B61" s="98" t="s">
        <v>115</v>
      </c>
      <c r="C61" s="98">
        <v>23</v>
      </c>
      <c r="D61" s="98" t="s">
        <v>116</v>
      </c>
      <c r="E61" s="98">
        <v>227141778</v>
      </c>
      <c r="F61" s="98" t="s">
        <v>117</v>
      </c>
      <c r="G61" s="146">
        <v>630900</v>
      </c>
      <c r="H61" s="146">
        <v>0</v>
      </c>
      <c r="I61" s="146">
        <v>-3520764.13</v>
      </c>
    </row>
    <row r="62" spans="1:9" x14ac:dyDescent="0.2">
      <c r="A62" s="98">
        <v>30</v>
      </c>
      <c r="B62" s="98" t="s">
        <v>115</v>
      </c>
      <c r="C62" s="98">
        <v>24</v>
      </c>
      <c r="D62" s="98" t="s">
        <v>116</v>
      </c>
      <c r="E62" s="98">
        <v>227581779</v>
      </c>
      <c r="F62" s="98" t="s">
        <v>117</v>
      </c>
      <c r="G62" s="146">
        <v>1126100</v>
      </c>
      <c r="H62" s="146">
        <v>0</v>
      </c>
      <c r="I62" s="146">
        <v>-2394664.13</v>
      </c>
    </row>
    <row r="63" spans="1:9" x14ac:dyDescent="0.2">
      <c r="A63" s="98">
        <v>30</v>
      </c>
      <c r="B63" s="98" t="s">
        <v>115</v>
      </c>
      <c r="C63" s="98">
        <v>25</v>
      </c>
      <c r="D63" s="98" t="s">
        <v>116</v>
      </c>
      <c r="E63" s="98">
        <v>227191780</v>
      </c>
      <c r="F63" s="98" t="s">
        <v>117</v>
      </c>
      <c r="G63" s="146">
        <v>631400</v>
      </c>
      <c r="H63" s="146">
        <v>0</v>
      </c>
      <c r="I63" s="146">
        <v>-1763264.13</v>
      </c>
    </row>
    <row r="64" spans="1:9" x14ac:dyDescent="0.2">
      <c r="A64" s="98">
        <v>30</v>
      </c>
      <c r="B64" s="98" t="s">
        <v>115</v>
      </c>
      <c r="C64" s="98">
        <v>26</v>
      </c>
      <c r="D64" s="98" t="s">
        <v>116</v>
      </c>
      <c r="E64" s="98">
        <v>227951781</v>
      </c>
      <c r="F64" s="98" t="s">
        <v>117</v>
      </c>
      <c r="G64" s="146">
        <v>497700</v>
      </c>
      <c r="H64" s="146">
        <v>0</v>
      </c>
      <c r="I64" s="146">
        <v>-1265564.1299999999</v>
      </c>
    </row>
    <row r="65" spans="1:9" x14ac:dyDescent="0.2">
      <c r="A65" s="98">
        <v>30</v>
      </c>
      <c r="B65" s="98" t="s">
        <v>115</v>
      </c>
      <c r="C65" s="98">
        <v>28</v>
      </c>
      <c r="D65" s="98" t="s">
        <v>116</v>
      </c>
      <c r="E65" s="98">
        <v>108688322</v>
      </c>
      <c r="F65" s="98" t="s">
        <v>118</v>
      </c>
      <c r="G65" s="146">
        <v>2516904.0699999998</v>
      </c>
      <c r="H65" s="146">
        <v>0</v>
      </c>
      <c r="I65" s="146">
        <v>1251339.94</v>
      </c>
    </row>
    <row r="66" spans="1:9" x14ac:dyDescent="0.2">
      <c r="A66" s="98">
        <v>30</v>
      </c>
      <c r="B66" s="98" t="s">
        <v>115</v>
      </c>
      <c r="C66" s="98">
        <v>29</v>
      </c>
      <c r="D66" s="98" t="s">
        <v>116</v>
      </c>
      <c r="E66" s="98">
        <v>1086883230</v>
      </c>
      <c r="F66" s="98" t="s">
        <v>119</v>
      </c>
      <c r="G66" s="146">
        <v>5647247.4400000004</v>
      </c>
      <c r="H66" s="146">
        <v>0</v>
      </c>
      <c r="I66" s="146">
        <v>6898587.3799999999</v>
      </c>
    </row>
    <row r="67" spans="1:9" x14ac:dyDescent="0.2">
      <c r="A67" s="98">
        <v>30</v>
      </c>
      <c r="B67" s="98" t="s">
        <v>115</v>
      </c>
      <c r="C67" s="98">
        <v>30</v>
      </c>
      <c r="D67" s="98" t="s">
        <v>116</v>
      </c>
      <c r="E67" s="98">
        <v>1087328821</v>
      </c>
      <c r="F67" s="98" t="s">
        <v>120</v>
      </c>
      <c r="G67" s="146">
        <v>957133.51</v>
      </c>
      <c r="H67" s="146">
        <v>0</v>
      </c>
      <c r="I67" s="146">
        <v>7855720.8899999997</v>
      </c>
    </row>
    <row r="68" spans="1:9" x14ac:dyDescent="0.2">
      <c r="A68" s="98">
        <v>30</v>
      </c>
      <c r="B68" s="98" t="s">
        <v>115</v>
      </c>
      <c r="C68" s="98">
        <v>31</v>
      </c>
      <c r="D68" s="98" t="s">
        <v>116</v>
      </c>
      <c r="E68" s="98">
        <v>108732883</v>
      </c>
      <c r="F68" s="98" t="s">
        <v>120</v>
      </c>
      <c r="G68" s="146">
        <v>188929.16</v>
      </c>
      <c r="H68" s="146">
        <v>0</v>
      </c>
      <c r="I68" s="146">
        <v>8044650.0499999998</v>
      </c>
    </row>
    <row r="69" spans="1:9" x14ac:dyDescent="0.2">
      <c r="A69" s="98">
        <v>30</v>
      </c>
      <c r="B69" s="98" t="s">
        <v>115</v>
      </c>
      <c r="C69" s="98">
        <v>32</v>
      </c>
      <c r="D69" s="98" t="s">
        <v>116</v>
      </c>
      <c r="E69" s="98">
        <v>1087423500</v>
      </c>
      <c r="F69" s="98" t="s">
        <v>121</v>
      </c>
      <c r="G69" s="146">
        <v>1140299.33</v>
      </c>
      <c r="H69" s="146">
        <v>0</v>
      </c>
      <c r="I69" s="146">
        <v>9184949.3800000008</v>
      </c>
    </row>
    <row r="70" spans="1:9" x14ac:dyDescent="0.2">
      <c r="A70" s="98">
        <v>30</v>
      </c>
      <c r="B70" s="98" t="s">
        <v>115</v>
      </c>
      <c r="C70" s="98">
        <v>33</v>
      </c>
      <c r="D70" s="98" t="s">
        <v>116</v>
      </c>
      <c r="E70" s="98">
        <v>108752290</v>
      </c>
      <c r="F70" s="98" t="s">
        <v>120</v>
      </c>
      <c r="G70" s="146">
        <v>441590.55</v>
      </c>
      <c r="H70" s="146">
        <v>0</v>
      </c>
      <c r="I70" s="146">
        <v>9626539.9299999997</v>
      </c>
    </row>
    <row r="71" spans="1:9" x14ac:dyDescent="0.2">
      <c r="A71" s="98">
        <v>30</v>
      </c>
      <c r="B71" s="98" t="s">
        <v>115</v>
      </c>
      <c r="C71" s="98">
        <v>34</v>
      </c>
      <c r="D71" s="98" t="s">
        <v>116</v>
      </c>
      <c r="E71" s="98">
        <v>108752291</v>
      </c>
      <c r="F71" s="98" t="s">
        <v>122</v>
      </c>
      <c r="G71" s="146">
        <v>815158.22</v>
      </c>
      <c r="H71" s="146">
        <v>0</v>
      </c>
      <c r="I71" s="146">
        <v>10441698.15</v>
      </c>
    </row>
    <row r="72" spans="1:9" x14ac:dyDescent="0.2">
      <c r="A72" s="98">
        <v>30</v>
      </c>
      <c r="B72" s="98" t="s">
        <v>115</v>
      </c>
      <c r="C72" s="98">
        <v>35</v>
      </c>
      <c r="D72" s="98" t="s">
        <v>116</v>
      </c>
      <c r="E72" s="98">
        <v>108762106</v>
      </c>
      <c r="F72" s="98" t="s">
        <v>123</v>
      </c>
      <c r="G72" s="146">
        <v>1413867.69</v>
      </c>
      <c r="H72" s="146">
        <v>0</v>
      </c>
      <c r="I72" s="146">
        <v>11855565.84</v>
      </c>
    </row>
    <row r="73" spans="1:9" x14ac:dyDescent="0.2">
      <c r="A73" s="98">
        <v>30</v>
      </c>
      <c r="B73" s="98" t="s">
        <v>115</v>
      </c>
      <c r="C73" s="98">
        <v>36</v>
      </c>
      <c r="D73" s="98" t="s">
        <v>116</v>
      </c>
      <c r="E73" s="98">
        <v>108788359</v>
      </c>
      <c r="F73" s="98" t="s">
        <v>120</v>
      </c>
      <c r="G73" s="146">
        <v>1043945.01</v>
      </c>
      <c r="H73" s="146">
        <v>0</v>
      </c>
      <c r="I73" s="146">
        <v>12899510.85</v>
      </c>
    </row>
    <row r="74" spans="1:9" x14ac:dyDescent="0.2">
      <c r="A74" s="98">
        <v>30</v>
      </c>
      <c r="B74" s="98" t="s">
        <v>115</v>
      </c>
      <c r="C74" s="98">
        <v>37</v>
      </c>
      <c r="D74" s="98" t="s">
        <v>116</v>
      </c>
      <c r="E74" s="98">
        <v>108844558</v>
      </c>
      <c r="F74" s="98" t="s">
        <v>119</v>
      </c>
      <c r="G74" s="146">
        <v>1562858.63</v>
      </c>
      <c r="H74" s="146">
        <v>0</v>
      </c>
      <c r="I74" s="146">
        <v>14462369.48</v>
      </c>
    </row>
    <row r="75" spans="1:9" x14ac:dyDescent="0.2">
      <c r="A75" s="98">
        <v>30</v>
      </c>
      <c r="B75" s="98" t="s">
        <v>115</v>
      </c>
      <c r="C75" s="98">
        <v>38</v>
      </c>
      <c r="D75" s="98" t="s">
        <v>116</v>
      </c>
      <c r="E75" s="98">
        <v>108853973</v>
      </c>
      <c r="F75" s="98" t="s">
        <v>119</v>
      </c>
      <c r="G75" s="146">
        <v>1097151.06</v>
      </c>
      <c r="H75" s="146">
        <v>0</v>
      </c>
      <c r="I75" s="146">
        <v>15559520.539999999</v>
      </c>
    </row>
    <row r="76" spans="1:9" x14ac:dyDescent="0.2">
      <c r="A76" s="98">
        <v>30</v>
      </c>
      <c r="B76" s="98" t="s">
        <v>115</v>
      </c>
      <c r="C76" s="98">
        <v>39</v>
      </c>
      <c r="D76" s="98" t="s">
        <v>116</v>
      </c>
      <c r="E76" s="98">
        <v>108863671</v>
      </c>
      <c r="F76" s="98" t="s">
        <v>123</v>
      </c>
      <c r="G76" s="146">
        <v>229912.45</v>
      </c>
      <c r="H76" s="146">
        <v>0</v>
      </c>
      <c r="I76" s="146">
        <v>15789432.99</v>
      </c>
    </row>
    <row r="77" spans="1:9" x14ac:dyDescent="0.2">
      <c r="A77" s="98">
        <v>30</v>
      </c>
      <c r="B77" s="98" t="s">
        <v>115</v>
      </c>
      <c r="C77" s="98">
        <v>40</v>
      </c>
      <c r="D77" s="98" t="s">
        <v>116</v>
      </c>
      <c r="E77" s="98">
        <v>108873667</v>
      </c>
      <c r="F77" s="98" t="s">
        <v>119</v>
      </c>
      <c r="G77" s="146">
        <v>254641.41</v>
      </c>
      <c r="H77" s="146">
        <v>0</v>
      </c>
      <c r="I77" s="146">
        <v>16044074.4</v>
      </c>
    </row>
    <row r="78" spans="1:9" x14ac:dyDescent="0.2">
      <c r="A78" s="98">
        <v>30</v>
      </c>
      <c r="B78" s="98" t="s">
        <v>115</v>
      </c>
      <c r="C78" s="98">
        <v>41</v>
      </c>
      <c r="D78" s="98" t="s">
        <v>116</v>
      </c>
      <c r="E78" s="98">
        <v>108883362</v>
      </c>
      <c r="F78" s="98" t="s">
        <v>120</v>
      </c>
      <c r="G78" s="146">
        <v>166927.44</v>
      </c>
      <c r="H78" s="146">
        <v>0</v>
      </c>
      <c r="I78" s="146">
        <v>16211001.84</v>
      </c>
    </row>
    <row r="79" spans="1:9" x14ac:dyDescent="0.2">
      <c r="A79" s="98">
        <v>30</v>
      </c>
      <c r="B79" s="98" t="s">
        <v>115</v>
      </c>
      <c r="C79" s="98">
        <v>42</v>
      </c>
      <c r="D79" s="98" t="s">
        <v>116</v>
      </c>
      <c r="E79" s="98">
        <v>108893788</v>
      </c>
      <c r="F79" s="98" t="s">
        <v>124</v>
      </c>
      <c r="G79" s="146">
        <v>567075.30000000005</v>
      </c>
      <c r="H79" s="146">
        <v>0</v>
      </c>
      <c r="I79" s="146">
        <v>16778077.140000001</v>
      </c>
    </row>
    <row r="80" spans="1:9" x14ac:dyDescent="0.2">
      <c r="A80" s="98">
        <v>30</v>
      </c>
      <c r="B80" s="98" t="s">
        <v>115</v>
      </c>
      <c r="C80" s="98">
        <v>44</v>
      </c>
      <c r="D80" s="98" t="s">
        <v>116</v>
      </c>
      <c r="E80" s="98">
        <v>202506756</v>
      </c>
      <c r="F80" s="98" t="s">
        <v>125</v>
      </c>
      <c r="G80" s="146">
        <v>12869.93</v>
      </c>
      <c r="H80" s="146">
        <v>0</v>
      </c>
      <c r="I80" s="146">
        <v>16790947.07</v>
      </c>
    </row>
    <row r="81" spans="1:9" x14ac:dyDescent="0.2">
      <c r="A81" s="98">
        <v>30</v>
      </c>
      <c r="B81" s="98" t="s">
        <v>115</v>
      </c>
      <c r="C81" s="98">
        <v>45</v>
      </c>
      <c r="D81" s="98" t="s">
        <v>116</v>
      </c>
      <c r="E81" s="98">
        <v>202508088</v>
      </c>
      <c r="F81" s="98" t="s">
        <v>125</v>
      </c>
      <c r="G81" s="146">
        <v>45824.11</v>
      </c>
      <c r="H81" s="146">
        <v>0</v>
      </c>
      <c r="I81" s="146">
        <v>16836771.18</v>
      </c>
    </row>
    <row r="82" spans="1:9" x14ac:dyDescent="0.2">
      <c r="A82" s="98">
        <v>30</v>
      </c>
      <c r="B82" s="98" t="s">
        <v>115</v>
      </c>
      <c r="C82" s="98">
        <v>47</v>
      </c>
      <c r="D82" s="98" t="s">
        <v>116</v>
      </c>
      <c r="E82" s="98">
        <v>300700011</v>
      </c>
      <c r="F82" s="98" t="s">
        <v>126</v>
      </c>
      <c r="G82" s="146">
        <v>62741.25</v>
      </c>
      <c r="H82" s="146">
        <v>0</v>
      </c>
      <c r="I82" s="146">
        <v>16899512.43</v>
      </c>
    </row>
    <row r="83" spans="1:9" x14ac:dyDescent="0.2">
      <c r="A83" s="98">
        <v>30</v>
      </c>
      <c r="B83" s="98" t="s">
        <v>127</v>
      </c>
      <c r="C83" s="98">
        <v>2</v>
      </c>
      <c r="D83" s="144"/>
      <c r="E83" s="142">
        <v>44165</v>
      </c>
      <c r="F83" s="98" t="s">
        <v>128</v>
      </c>
      <c r="G83" s="146">
        <v>0</v>
      </c>
      <c r="H83" s="146">
        <v>325286.15999999997</v>
      </c>
      <c r="I83" s="146">
        <v>16574226.27</v>
      </c>
    </row>
    <row r="84" spans="1:9" x14ac:dyDescent="0.2">
      <c r="A84" s="98">
        <v>30</v>
      </c>
      <c r="B84" s="98" t="s">
        <v>127</v>
      </c>
      <c r="C84" s="98">
        <v>4</v>
      </c>
      <c r="D84" s="144"/>
      <c r="E84" s="142">
        <v>44165</v>
      </c>
      <c r="F84" s="98" t="s">
        <v>129</v>
      </c>
      <c r="G84" s="146">
        <v>0</v>
      </c>
      <c r="H84" s="146">
        <v>90650.82</v>
      </c>
      <c r="I84" s="146">
        <v>16483575.449999999</v>
      </c>
    </row>
    <row r="85" spans="1:9" x14ac:dyDescent="0.2">
      <c r="A85" s="144">
        <v>30</v>
      </c>
      <c r="B85" s="144" t="s">
        <v>288</v>
      </c>
      <c r="C85" s="144">
        <v>17</v>
      </c>
      <c r="D85" s="144" t="s">
        <v>289</v>
      </c>
      <c r="E85" s="144">
        <v>11063</v>
      </c>
      <c r="F85" s="98" t="s">
        <v>290</v>
      </c>
      <c r="G85" s="146">
        <v>0</v>
      </c>
      <c r="H85" s="146">
        <v>6781565.1200000001</v>
      </c>
      <c r="I85" s="146">
        <v>9702010.3300000001</v>
      </c>
    </row>
    <row r="86" spans="1:9" x14ac:dyDescent="0.2">
      <c r="A86" s="149"/>
      <c r="B86" s="150"/>
      <c r="C86" s="150"/>
      <c r="D86" s="150"/>
      <c r="E86" s="150"/>
      <c r="F86" s="151" t="s">
        <v>130</v>
      </c>
      <c r="G86" s="152">
        <v>33424006.559999999</v>
      </c>
      <c r="H86" s="152">
        <v>28460900.530000001</v>
      </c>
      <c r="I86" s="153">
        <v>9702010.3300000001</v>
      </c>
    </row>
    <row r="87" spans="1:9" x14ac:dyDescent="0.2">
      <c r="A87" s="154"/>
      <c r="B87" s="155"/>
      <c r="C87" s="155"/>
      <c r="D87" s="155"/>
      <c r="E87" s="155"/>
      <c r="F87" s="155" t="s">
        <v>131</v>
      </c>
      <c r="G87" s="156">
        <v>33424006.559999999</v>
      </c>
      <c r="H87" s="156">
        <v>28460900.530000001</v>
      </c>
      <c r="I87" s="157">
        <v>9702010.3300000001</v>
      </c>
    </row>
    <row r="91" spans="1:9" x14ac:dyDescent="0.2">
      <c r="I91" s="147">
        <f>+I87-'EDO CTA'!E147</f>
        <v>0</v>
      </c>
    </row>
  </sheetData>
  <pageMargins left="0.7" right="0.7" top="0.75" bottom="0.75" header="0.3" footer="0.3"/>
  <pageSetup paperSize="3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41"/>
  <sheetViews>
    <sheetView workbookViewId="0">
      <selection activeCell="B31" sqref="B31"/>
    </sheetView>
  </sheetViews>
  <sheetFormatPr baseColWidth="10" defaultRowHeight="12.75" x14ac:dyDescent="0.2"/>
  <cols>
    <col min="1" max="2" width="12" style="76"/>
    <col min="3" max="3" width="10.5" style="76" bestFit="1" customWidth="1"/>
    <col min="4" max="4" width="18.5" style="76" bestFit="1" customWidth="1"/>
    <col min="5" max="5" width="33.1640625" style="76" bestFit="1" customWidth="1"/>
    <col min="6" max="7" width="18" style="76" bestFit="1" customWidth="1"/>
    <col min="8" max="16384" width="12" style="76"/>
  </cols>
  <sheetData>
    <row r="3" spans="3:7" ht="15.75" x14ac:dyDescent="0.2">
      <c r="C3" s="77" t="s">
        <v>3</v>
      </c>
      <c r="D3" s="77" t="s">
        <v>62</v>
      </c>
      <c r="E3" s="78" t="s">
        <v>4</v>
      </c>
      <c r="F3" s="79" t="s">
        <v>5</v>
      </c>
      <c r="G3" s="80" t="s">
        <v>6</v>
      </c>
    </row>
    <row r="4" spans="3:7" ht="15.75" x14ac:dyDescent="0.2">
      <c r="C4" s="81">
        <v>43774</v>
      </c>
      <c r="D4" s="82">
        <v>108688322</v>
      </c>
      <c r="E4" s="83" t="s">
        <v>7</v>
      </c>
      <c r="F4" s="84">
        <v>0</v>
      </c>
      <c r="G4" s="84">
        <v>2516904.0699999998</v>
      </c>
    </row>
    <row r="5" spans="3:7" ht="15.75" x14ac:dyDescent="0.2">
      <c r="C5" s="81">
        <v>43774</v>
      </c>
      <c r="D5" s="82">
        <v>108688323</v>
      </c>
      <c r="E5" s="83" t="s">
        <v>8</v>
      </c>
      <c r="F5" s="84">
        <v>0</v>
      </c>
      <c r="G5" s="84">
        <v>5647247.4400000004</v>
      </c>
    </row>
    <row r="6" spans="3:7" ht="15.75" x14ac:dyDescent="0.2">
      <c r="C6" s="81">
        <v>43776</v>
      </c>
      <c r="D6" s="82">
        <v>108732882</v>
      </c>
      <c r="E6" s="83" t="s">
        <v>11</v>
      </c>
      <c r="F6" s="84">
        <v>0</v>
      </c>
      <c r="G6" s="84">
        <v>957133.51</v>
      </c>
    </row>
    <row r="7" spans="3:7" ht="15.75" x14ac:dyDescent="0.2">
      <c r="C7" s="81">
        <v>43776</v>
      </c>
      <c r="D7" s="82">
        <v>108732883</v>
      </c>
      <c r="E7" s="83" t="s">
        <v>12</v>
      </c>
      <c r="F7" s="84">
        <v>0</v>
      </c>
      <c r="G7" s="84">
        <v>188929.16</v>
      </c>
    </row>
    <row r="8" spans="3:7" ht="15.75" x14ac:dyDescent="0.2">
      <c r="C8" s="81">
        <v>43777</v>
      </c>
      <c r="D8" s="82">
        <v>108742350</v>
      </c>
      <c r="E8" s="86" t="s">
        <v>18</v>
      </c>
      <c r="F8" s="84">
        <v>0</v>
      </c>
      <c r="G8" s="84">
        <v>1140299.33</v>
      </c>
    </row>
    <row r="9" spans="3:7" ht="15.75" x14ac:dyDescent="0.2">
      <c r="C9" s="81">
        <v>43780</v>
      </c>
      <c r="D9" s="82">
        <v>108752290</v>
      </c>
      <c r="E9" s="86" t="s">
        <v>19</v>
      </c>
      <c r="F9" s="84">
        <v>0</v>
      </c>
      <c r="G9" s="84">
        <v>441590.55</v>
      </c>
    </row>
    <row r="10" spans="3:7" ht="15.75" x14ac:dyDescent="0.2">
      <c r="C10" s="81">
        <v>43780</v>
      </c>
      <c r="D10" s="82">
        <v>108752291</v>
      </c>
      <c r="E10" s="83" t="s">
        <v>20</v>
      </c>
      <c r="F10" s="84">
        <v>0</v>
      </c>
      <c r="G10" s="84">
        <v>815158.22</v>
      </c>
    </row>
    <row r="11" spans="3:7" ht="15.75" x14ac:dyDescent="0.2">
      <c r="C11" s="81">
        <v>43780</v>
      </c>
      <c r="D11" s="82">
        <v>108762106</v>
      </c>
      <c r="E11" s="83" t="s">
        <v>21</v>
      </c>
      <c r="F11" s="84">
        <v>0</v>
      </c>
      <c r="G11" s="84">
        <v>1413867.69</v>
      </c>
    </row>
    <row r="12" spans="3:7" ht="15.75" x14ac:dyDescent="0.2">
      <c r="C12" s="81">
        <v>43782</v>
      </c>
      <c r="D12" s="82">
        <v>108788359</v>
      </c>
      <c r="E12" s="83" t="s">
        <v>23</v>
      </c>
      <c r="F12" s="84">
        <v>0</v>
      </c>
      <c r="G12" s="84">
        <v>1043945.01</v>
      </c>
    </row>
    <row r="13" spans="3:7" ht="15.75" x14ac:dyDescent="0.2">
      <c r="C13" s="81">
        <v>43788</v>
      </c>
      <c r="D13" s="82">
        <v>108844558</v>
      </c>
      <c r="E13" s="83" t="s">
        <v>36</v>
      </c>
      <c r="F13" s="84">
        <v>0</v>
      </c>
      <c r="G13" s="85">
        <v>1562858.63</v>
      </c>
    </row>
    <row r="14" spans="3:7" ht="15.75" x14ac:dyDescent="0.2">
      <c r="C14" s="81">
        <v>43789</v>
      </c>
      <c r="D14" s="82">
        <v>108853973</v>
      </c>
      <c r="E14" s="83" t="s">
        <v>37</v>
      </c>
      <c r="F14" s="84">
        <v>0</v>
      </c>
      <c r="G14" s="85">
        <v>1097151.06</v>
      </c>
    </row>
    <row r="15" spans="3:7" ht="15.75" x14ac:dyDescent="0.2">
      <c r="C15" s="87">
        <v>43790</v>
      </c>
      <c r="D15" s="82">
        <v>108863671</v>
      </c>
      <c r="E15" s="83" t="s">
        <v>38</v>
      </c>
      <c r="F15" s="88"/>
      <c r="G15" s="85">
        <v>229912.45</v>
      </c>
    </row>
    <row r="16" spans="3:7" ht="15.75" x14ac:dyDescent="0.2">
      <c r="C16" s="87">
        <v>43791</v>
      </c>
      <c r="D16" s="82">
        <v>108873667</v>
      </c>
      <c r="E16" s="83" t="s">
        <v>39</v>
      </c>
      <c r="F16" s="88"/>
      <c r="G16" s="85">
        <v>254641.41</v>
      </c>
    </row>
    <row r="17" spans="3:7" ht="15.75" x14ac:dyDescent="0.2">
      <c r="C17" s="87">
        <v>43794</v>
      </c>
      <c r="D17" s="82">
        <v>108883362</v>
      </c>
      <c r="E17" s="83" t="s">
        <v>40</v>
      </c>
      <c r="F17" s="88"/>
      <c r="G17" s="85">
        <v>166927.44</v>
      </c>
    </row>
    <row r="18" spans="3:7" ht="15.75" x14ac:dyDescent="0.2">
      <c r="C18" s="87">
        <v>43794</v>
      </c>
      <c r="D18" s="82">
        <v>108893788</v>
      </c>
      <c r="E18" s="83" t="s">
        <v>41</v>
      </c>
      <c r="F18" s="88"/>
      <c r="G18" s="85">
        <v>567075.30000000005</v>
      </c>
    </row>
    <row r="21" spans="3:7" ht="15.75" x14ac:dyDescent="0.2">
      <c r="F21" s="89" t="s">
        <v>64</v>
      </c>
      <c r="G21" s="10">
        <v>18043641.27</v>
      </c>
    </row>
    <row r="22" spans="3:7" x14ac:dyDescent="0.2">
      <c r="F22" s="91"/>
    </row>
    <row r="23" spans="3:7" x14ac:dyDescent="0.2">
      <c r="F23" s="91"/>
    </row>
    <row r="24" spans="3:7" x14ac:dyDescent="0.2">
      <c r="F24" s="91"/>
    </row>
    <row r="25" spans="3:7" ht="15.75" x14ac:dyDescent="0.2">
      <c r="C25" s="77" t="s">
        <v>3</v>
      </c>
      <c r="D25" s="77" t="s">
        <v>62</v>
      </c>
      <c r="E25" s="78" t="s">
        <v>4</v>
      </c>
      <c r="F25" s="92" t="s">
        <v>5</v>
      </c>
      <c r="G25" s="80" t="s">
        <v>6</v>
      </c>
    </row>
    <row r="26" spans="3:7" ht="15.75" x14ac:dyDescent="0.2">
      <c r="C26" s="81">
        <v>43776</v>
      </c>
      <c r="D26" s="82">
        <v>202506756</v>
      </c>
      <c r="E26" s="83" t="s">
        <v>13</v>
      </c>
      <c r="F26" s="85">
        <v>0</v>
      </c>
      <c r="G26" s="84">
        <v>12869.93</v>
      </c>
    </row>
    <row r="27" spans="3:7" ht="15.75" x14ac:dyDescent="0.2">
      <c r="C27" s="81">
        <v>43780</v>
      </c>
      <c r="D27" s="82">
        <v>202508088</v>
      </c>
      <c r="E27" s="83" t="s">
        <v>22</v>
      </c>
      <c r="F27" s="85">
        <v>0</v>
      </c>
      <c r="G27" s="84">
        <v>45824.11</v>
      </c>
    </row>
    <row r="28" spans="3:7" ht="15.75" x14ac:dyDescent="0.2">
      <c r="C28" s="7"/>
      <c r="D28" s="7"/>
      <c r="E28" s="7"/>
      <c r="F28" s="93"/>
      <c r="G28" s="10"/>
    </row>
    <row r="29" spans="3:7" ht="15.75" x14ac:dyDescent="0.2">
      <c r="C29" s="7"/>
      <c r="D29" s="7"/>
      <c r="E29" s="7"/>
      <c r="F29" s="89" t="s">
        <v>65</v>
      </c>
      <c r="G29" s="90">
        <v>58694.04</v>
      </c>
    </row>
    <row r="30" spans="3:7" x14ac:dyDescent="0.2">
      <c r="F30" s="91"/>
    </row>
    <row r="31" spans="3:7" ht="15.75" x14ac:dyDescent="0.2">
      <c r="C31" s="77" t="s">
        <v>3</v>
      </c>
      <c r="D31" s="77" t="s">
        <v>62</v>
      </c>
      <c r="E31" s="78" t="s">
        <v>4</v>
      </c>
      <c r="F31" s="92" t="s">
        <v>5</v>
      </c>
      <c r="G31" s="80" t="s">
        <v>6</v>
      </c>
    </row>
    <row r="32" spans="3:7" ht="15.75" x14ac:dyDescent="0.2">
      <c r="C32" s="81">
        <v>43774</v>
      </c>
      <c r="D32" s="82">
        <v>300700011</v>
      </c>
      <c r="E32" s="83" t="s">
        <v>9</v>
      </c>
      <c r="F32" s="85">
        <v>0</v>
      </c>
      <c r="G32" s="84">
        <v>62741.25</v>
      </c>
    </row>
    <row r="33" spans="3:7" ht="15.75" x14ac:dyDescent="0.2">
      <c r="C33" s="7"/>
      <c r="D33" s="7"/>
      <c r="E33" s="10"/>
      <c r="F33" s="93"/>
    </row>
    <row r="34" spans="3:7" ht="15.75" x14ac:dyDescent="0.2">
      <c r="C34" s="7"/>
      <c r="D34" s="7"/>
      <c r="E34" s="10"/>
      <c r="F34" s="89" t="s">
        <v>73</v>
      </c>
      <c r="G34" s="10">
        <v>62741.25</v>
      </c>
    </row>
    <row r="35" spans="3:7" x14ac:dyDescent="0.2">
      <c r="F35" s="91"/>
    </row>
    <row r="38" spans="3:7" x14ac:dyDescent="0.2">
      <c r="C38" s="158" t="s">
        <v>74</v>
      </c>
      <c r="D38" s="158"/>
      <c r="E38" s="158"/>
      <c r="F38" s="158"/>
      <c r="G38" s="158"/>
    </row>
    <row r="39" spans="3:7" x14ac:dyDescent="0.2">
      <c r="C39" s="158"/>
      <c r="D39" s="158"/>
      <c r="E39" s="158"/>
      <c r="F39" s="158"/>
      <c r="G39" s="158"/>
    </row>
    <row r="40" spans="3:7" x14ac:dyDescent="0.2">
      <c r="C40" s="158"/>
      <c r="D40" s="158"/>
      <c r="E40" s="158"/>
      <c r="F40" s="158"/>
      <c r="G40" s="158"/>
    </row>
    <row r="41" spans="3:7" x14ac:dyDescent="0.2">
      <c r="C41" s="158"/>
      <c r="D41" s="158"/>
      <c r="E41" s="158"/>
      <c r="F41" s="158"/>
      <c r="G41" s="158"/>
    </row>
  </sheetData>
  <mergeCells count="1">
    <mergeCell ref="C38:G4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9"/>
  <sheetViews>
    <sheetView workbookViewId="0">
      <selection activeCell="M6" sqref="M6"/>
    </sheetView>
  </sheetViews>
  <sheetFormatPr baseColWidth="10" defaultRowHeight="12.75" x14ac:dyDescent="0.2"/>
  <cols>
    <col min="1" max="1" width="12" style="76"/>
    <col min="2" max="2" width="10.5" style="76" bestFit="1" customWidth="1"/>
    <col min="3" max="3" width="13.1640625" style="76" bestFit="1" customWidth="1"/>
    <col min="4" max="4" width="47.6640625" style="76" bestFit="1" customWidth="1"/>
    <col min="5" max="5" width="16.6640625" style="76" bestFit="1" customWidth="1"/>
    <col min="6" max="6" width="6.1640625" style="76" bestFit="1" customWidth="1"/>
    <col min="7" max="7" width="18" style="76" bestFit="1" customWidth="1"/>
    <col min="8" max="8" width="14.5" style="76" bestFit="1" customWidth="1"/>
    <col min="9" max="10" width="12" style="76"/>
    <col min="11" max="11" width="19.33203125" style="76" bestFit="1" customWidth="1"/>
    <col min="12" max="12" width="20" style="76" bestFit="1" customWidth="1"/>
    <col min="13" max="13" width="13.1640625" style="76" bestFit="1" customWidth="1"/>
    <col min="14" max="16384" width="12" style="76"/>
  </cols>
  <sheetData>
    <row r="3" spans="2:13" ht="47.25" x14ac:dyDescent="0.2">
      <c r="K3" s="100" t="s">
        <v>132</v>
      </c>
      <c r="L3" s="101" t="s">
        <v>133</v>
      </c>
      <c r="M3" s="102" t="s">
        <v>134</v>
      </c>
    </row>
    <row r="4" spans="2:13" ht="16.5" x14ac:dyDescent="0.2">
      <c r="K4" s="103" t="s">
        <v>135</v>
      </c>
      <c r="L4" s="104" t="s">
        <v>136</v>
      </c>
      <c r="M4" s="105">
        <v>2121001</v>
      </c>
    </row>
    <row r="5" spans="2:13" ht="16.5" x14ac:dyDescent="0.2">
      <c r="K5" s="106" t="s">
        <v>137</v>
      </c>
      <c r="L5" s="107" t="s">
        <v>138</v>
      </c>
      <c r="M5" s="108">
        <v>2121002</v>
      </c>
    </row>
    <row r="6" spans="2:13" ht="16.5" x14ac:dyDescent="0.2">
      <c r="K6" s="106" t="s">
        <v>139</v>
      </c>
      <c r="L6" s="107" t="s">
        <v>140</v>
      </c>
      <c r="M6" s="108">
        <v>1151008</v>
      </c>
    </row>
    <row r="7" spans="2:13" ht="16.5" x14ac:dyDescent="0.2">
      <c r="H7" s="112"/>
      <c r="K7" s="106" t="s">
        <v>141</v>
      </c>
      <c r="L7" s="107" t="s">
        <v>142</v>
      </c>
      <c r="M7" s="108" t="s">
        <v>143</v>
      </c>
    </row>
    <row r="8" spans="2:13" ht="16.5" x14ac:dyDescent="0.2">
      <c r="B8" s="11">
        <v>43774</v>
      </c>
      <c r="C8" s="48">
        <v>146409</v>
      </c>
      <c r="D8" s="12" t="s">
        <v>0</v>
      </c>
      <c r="E8" s="13">
        <v>308716.57</v>
      </c>
      <c r="F8" s="13">
        <v>0</v>
      </c>
      <c r="G8" s="14">
        <v>14618080.49</v>
      </c>
      <c r="H8" s="113"/>
      <c r="K8" s="106" t="s">
        <v>144</v>
      </c>
      <c r="L8" s="107" t="s">
        <v>145</v>
      </c>
      <c r="M8" s="108">
        <v>1151007</v>
      </c>
    </row>
    <row r="9" spans="2:13" ht="16.5" x14ac:dyDescent="0.2">
      <c r="B9" s="11">
        <v>43774</v>
      </c>
      <c r="C9" s="48">
        <v>146551</v>
      </c>
      <c r="D9" s="12" t="s">
        <v>0</v>
      </c>
      <c r="E9" s="13">
        <v>96833.06</v>
      </c>
      <c r="F9" s="13">
        <v>0</v>
      </c>
      <c r="G9" s="14">
        <v>14521247.43</v>
      </c>
      <c r="H9" s="113"/>
      <c r="K9" s="109" t="s">
        <v>144</v>
      </c>
      <c r="L9" s="110" t="s">
        <v>146</v>
      </c>
      <c r="M9" s="111">
        <v>1151007</v>
      </c>
    </row>
    <row r="10" spans="2:13" ht="15.75" x14ac:dyDescent="0.2">
      <c r="B10" s="11">
        <v>43774</v>
      </c>
      <c r="C10" s="48">
        <v>146671</v>
      </c>
      <c r="D10" s="12" t="s">
        <v>0</v>
      </c>
      <c r="E10" s="13">
        <v>96833.05</v>
      </c>
      <c r="F10" s="13">
        <v>0</v>
      </c>
      <c r="G10" s="14">
        <v>14424414.380000001</v>
      </c>
      <c r="H10" s="113"/>
    </row>
    <row r="11" spans="2:13" ht="15.75" x14ac:dyDescent="0.2">
      <c r="B11" s="11">
        <v>43774</v>
      </c>
      <c r="C11" s="48">
        <v>146883</v>
      </c>
      <c r="D11" s="12" t="s">
        <v>0</v>
      </c>
      <c r="E11" s="13">
        <v>96833.05</v>
      </c>
      <c r="F11" s="13">
        <v>0</v>
      </c>
      <c r="G11" s="14">
        <v>14327581.33</v>
      </c>
      <c r="H11" s="113"/>
    </row>
    <row r="12" spans="2:13" ht="15.75" x14ac:dyDescent="0.2">
      <c r="B12" s="11">
        <v>43774</v>
      </c>
      <c r="C12" s="48">
        <v>146957</v>
      </c>
      <c r="D12" s="12" t="s">
        <v>0</v>
      </c>
      <c r="E12" s="13">
        <v>96833.05</v>
      </c>
      <c r="F12" s="13">
        <v>0</v>
      </c>
      <c r="G12" s="14">
        <v>14230748.279999999</v>
      </c>
      <c r="H12" s="113"/>
    </row>
    <row r="13" spans="2:13" ht="15.75" x14ac:dyDescent="0.2">
      <c r="B13" s="11">
        <v>43774</v>
      </c>
      <c r="C13" s="48">
        <v>147014</v>
      </c>
      <c r="D13" s="12" t="s">
        <v>0</v>
      </c>
      <c r="E13" s="13">
        <v>96833.05</v>
      </c>
      <c r="F13" s="13">
        <v>0</v>
      </c>
      <c r="G13" s="14">
        <v>14133915.23</v>
      </c>
      <c r="H13" s="113"/>
    </row>
    <row r="14" spans="2:13" ht="15.75" x14ac:dyDescent="0.2">
      <c r="B14" s="11">
        <v>43774</v>
      </c>
      <c r="C14" s="48">
        <v>147132</v>
      </c>
      <c r="D14" s="12" t="s">
        <v>0</v>
      </c>
      <c r="E14" s="13">
        <v>257305.53</v>
      </c>
      <c r="F14" s="13">
        <v>0</v>
      </c>
      <c r="G14" s="14">
        <v>13876609.699999999</v>
      </c>
      <c r="H14" s="113">
        <v>990573</v>
      </c>
    </row>
    <row r="15" spans="2:13" ht="15.75" x14ac:dyDescent="0.2">
      <c r="B15" s="11">
        <v>43774</v>
      </c>
      <c r="C15" s="48">
        <v>147270</v>
      </c>
      <c r="D15" s="12" t="s">
        <v>0</v>
      </c>
      <c r="E15" s="13">
        <v>257305.5</v>
      </c>
      <c r="F15" s="13">
        <v>0</v>
      </c>
      <c r="G15" s="14">
        <v>13619304.199999999</v>
      </c>
      <c r="H15" s="113"/>
    </row>
    <row r="16" spans="2:13" ht="15.75" x14ac:dyDescent="0.2">
      <c r="B16" s="11">
        <v>43774</v>
      </c>
      <c r="C16" s="48">
        <v>147375</v>
      </c>
      <c r="D16" s="12" t="s">
        <v>0</v>
      </c>
      <c r="E16" s="13">
        <v>257305.5</v>
      </c>
      <c r="F16" s="13">
        <v>0</v>
      </c>
      <c r="G16" s="14">
        <v>13361998.699999999</v>
      </c>
      <c r="H16" s="113"/>
    </row>
    <row r="17" spans="2:8" ht="15.75" x14ac:dyDescent="0.2">
      <c r="B17" s="11">
        <v>43774</v>
      </c>
      <c r="C17" s="48">
        <v>147439</v>
      </c>
      <c r="D17" s="12" t="s">
        <v>0</v>
      </c>
      <c r="E17" s="13">
        <v>257305.5</v>
      </c>
      <c r="F17" s="13">
        <v>0</v>
      </c>
      <c r="G17" s="14">
        <v>13104693.199999999</v>
      </c>
      <c r="H17" s="113"/>
    </row>
    <row r="18" spans="2:8" ht="15.75" x14ac:dyDescent="0.2">
      <c r="B18" s="11">
        <v>43774</v>
      </c>
      <c r="C18" s="48">
        <v>147503</v>
      </c>
      <c r="D18" s="12" t="s">
        <v>0</v>
      </c>
      <c r="E18" s="13">
        <v>257305.5</v>
      </c>
      <c r="F18" s="13">
        <v>0</v>
      </c>
      <c r="G18" s="14">
        <v>12847387.699999999</v>
      </c>
      <c r="H18" s="113"/>
    </row>
    <row r="19" spans="2:8" ht="15.75" x14ac:dyDescent="0.2">
      <c r="B19" s="11">
        <v>43774</v>
      </c>
      <c r="C19" s="48">
        <v>147762</v>
      </c>
      <c r="D19" s="12" t="s">
        <v>0</v>
      </c>
      <c r="E19" s="13">
        <v>1286527.53</v>
      </c>
      <c r="F19" s="13">
        <v>0</v>
      </c>
      <c r="G19" s="14">
        <v>11560860.17</v>
      </c>
      <c r="H19" s="1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J101"/>
  <sheetViews>
    <sheetView workbookViewId="0">
      <selection activeCell="J104" sqref="J104"/>
    </sheetView>
  </sheetViews>
  <sheetFormatPr baseColWidth="10" defaultRowHeight="15" x14ac:dyDescent="0.25"/>
  <cols>
    <col min="1" max="1" width="12" style="116"/>
    <col min="2" max="2" width="23.5" style="116" customWidth="1"/>
    <col min="3" max="3" width="18.83203125" style="116" customWidth="1"/>
    <col min="4" max="4" width="27.5" style="116" customWidth="1"/>
    <col min="5" max="5" width="12" style="116"/>
    <col min="6" max="6" width="24.6640625" style="118" bestFit="1" customWidth="1"/>
    <col min="7" max="7" width="12" style="116"/>
    <col min="8" max="8" width="17.6640625" style="117" customWidth="1"/>
    <col min="9" max="9" width="18.1640625" style="116" customWidth="1"/>
    <col min="10" max="10" width="47" style="116" customWidth="1"/>
    <col min="11" max="16384" width="12" style="116"/>
  </cols>
  <sheetData>
    <row r="1" spans="2:10" ht="35.25" customHeight="1" x14ac:dyDescent="0.25">
      <c r="B1" s="138" t="s">
        <v>277</v>
      </c>
      <c r="C1" s="170" t="s">
        <v>222</v>
      </c>
      <c r="D1" s="170" t="s">
        <v>221</v>
      </c>
      <c r="E1" s="170" t="s">
        <v>220</v>
      </c>
      <c r="F1" s="171" t="s">
        <v>219</v>
      </c>
      <c r="G1" s="170" t="s">
        <v>218</v>
      </c>
      <c r="H1" s="172" t="s">
        <v>217</v>
      </c>
      <c r="I1" s="170" t="s">
        <v>216</v>
      </c>
      <c r="J1" s="170" t="s">
        <v>215</v>
      </c>
    </row>
    <row r="2" spans="2:10" hidden="1" x14ac:dyDescent="0.25">
      <c r="B2" s="138"/>
      <c r="C2" s="170"/>
      <c r="D2" s="170"/>
      <c r="E2" s="170"/>
      <c r="F2" s="171"/>
      <c r="G2" s="170"/>
      <c r="H2" s="172"/>
      <c r="I2" s="170"/>
      <c r="J2" s="170"/>
    </row>
    <row r="3" spans="2:10" hidden="1" x14ac:dyDescent="0.25">
      <c r="B3" s="137"/>
      <c r="C3" s="170"/>
      <c r="D3" s="170"/>
      <c r="E3" s="170"/>
      <c r="F3" s="171"/>
      <c r="G3" s="170"/>
      <c r="H3" s="172"/>
      <c r="I3" s="170"/>
      <c r="J3" s="170"/>
    </row>
    <row r="4" spans="2:10" hidden="1" x14ac:dyDescent="0.25">
      <c r="B4" s="136"/>
      <c r="C4" s="170"/>
      <c r="D4" s="170"/>
      <c r="E4" s="170"/>
      <c r="F4" s="171"/>
      <c r="G4" s="170"/>
      <c r="H4" s="172"/>
      <c r="I4" s="170"/>
      <c r="J4" s="170"/>
    </row>
    <row r="5" spans="2:10" ht="31.5" hidden="1" x14ac:dyDescent="0.25">
      <c r="B5" s="127" t="s">
        <v>193</v>
      </c>
      <c r="C5" s="127" t="s">
        <v>160</v>
      </c>
      <c r="D5" s="127" t="s">
        <v>173</v>
      </c>
      <c r="E5" s="131">
        <v>43831</v>
      </c>
      <c r="F5" s="130">
        <v>1920018475</v>
      </c>
      <c r="G5" s="127" t="s">
        <v>274</v>
      </c>
      <c r="H5" s="129" t="s">
        <v>276</v>
      </c>
      <c r="I5" s="127" t="s">
        <v>156</v>
      </c>
      <c r="J5" s="127" t="s">
        <v>171</v>
      </c>
    </row>
    <row r="6" spans="2:10" ht="21" hidden="1" x14ac:dyDescent="0.25">
      <c r="B6" s="165" t="s">
        <v>167</v>
      </c>
      <c r="C6" s="165" t="s">
        <v>160</v>
      </c>
      <c r="D6" s="165" t="s">
        <v>166</v>
      </c>
      <c r="E6" s="166">
        <v>43770</v>
      </c>
      <c r="F6" s="167">
        <v>1920013070</v>
      </c>
      <c r="G6" s="165" t="s">
        <v>274</v>
      </c>
      <c r="H6" s="168" t="s">
        <v>157</v>
      </c>
      <c r="I6" s="165" t="s">
        <v>164</v>
      </c>
      <c r="J6" s="122" t="s">
        <v>237</v>
      </c>
    </row>
    <row r="7" spans="2:10" hidden="1" x14ac:dyDescent="0.25">
      <c r="B7" s="165"/>
      <c r="C7" s="165"/>
      <c r="D7" s="165"/>
      <c r="E7" s="166"/>
      <c r="F7" s="167"/>
      <c r="G7" s="165"/>
      <c r="H7" s="168"/>
      <c r="I7" s="165"/>
      <c r="J7" s="132" t="s">
        <v>275</v>
      </c>
    </row>
    <row r="8" spans="2:10" ht="31.5" hidden="1" x14ac:dyDescent="0.25">
      <c r="B8" s="127" t="s">
        <v>183</v>
      </c>
      <c r="C8" s="127" t="s">
        <v>182</v>
      </c>
      <c r="D8" s="127" t="s">
        <v>181</v>
      </c>
      <c r="E8" s="131">
        <v>43770</v>
      </c>
      <c r="F8" s="130">
        <v>1920014876</v>
      </c>
      <c r="G8" s="127" t="s">
        <v>274</v>
      </c>
      <c r="H8" s="129" t="s">
        <v>273</v>
      </c>
      <c r="I8" s="127" t="s">
        <v>156</v>
      </c>
      <c r="J8" s="127" t="s">
        <v>272</v>
      </c>
    </row>
    <row r="9" spans="2:10" ht="31.5" hidden="1" x14ac:dyDescent="0.25">
      <c r="B9" s="122" t="s">
        <v>174</v>
      </c>
      <c r="C9" s="122" t="s">
        <v>160</v>
      </c>
      <c r="D9" s="122" t="s">
        <v>173</v>
      </c>
      <c r="E9" s="125">
        <v>43800</v>
      </c>
      <c r="F9" s="124">
        <v>1904529245</v>
      </c>
      <c r="G9" s="122" t="s">
        <v>271</v>
      </c>
      <c r="H9" s="133" t="s">
        <v>269</v>
      </c>
      <c r="I9" s="122" t="s">
        <v>156</v>
      </c>
      <c r="J9" s="122" t="s">
        <v>171</v>
      </c>
    </row>
    <row r="10" spans="2:10" ht="31.5" hidden="1" x14ac:dyDescent="0.25">
      <c r="B10" s="127" t="s">
        <v>188</v>
      </c>
      <c r="C10" s="127" t="s">
        <v>160</v>
      </c>
      <c r="D10" s="127" t="s">
        <v>187</v>
      </c>
      <c r="E10" s="131">
        <v>43800</v>
      </c>
      <c r="F10" s="130">
        <v>1902110957</v>
      </c>
      <c r="G10" s="127" t="s">
        <v>271</v>
      </c>
      <c r="H10" s="129" t="s">
        <v>270</v>
      </c>
      <c r="I10" s="127" t="s">
        <v>156</v>
      </c>
      <c r="J10" s="127" t="s">
        <v>207</v>
      </c>
    </row>
    <row r="11" spans="2:10" ht="31.5" hidden="1" x14ac:dyDescent="0.25">
      <c r="B11" s="122" t="s">
        <v>174</v>
      </c>
      <c r="C11" s="122" t="s">
        <v>160</v>
      </c>
      <c r="D11" s="122" t="s">
        <v>173</v>
      </c>
      <c r="E11" s="125">
        <v>43800</v>
      </c>
      <c r="F11" s="124">
        <v>1904415985</v>
      </c>
      <c r="G11" s="122" t="s">
        <v>267</v>
      </c>
      <c r="H11" s="133" t="s">
        <v>269</v>
      </c>
      <c r="I11" s="122" t="s">
        <v>156</v>
      </c>
      <c r="J11" s="122" t="s">
        <v>171</v>
      </c>
    </row>
    <row r="12" spans="2:10" ht="31.5" hidden="1" x14ac:dyDescent="0.25">
      <c r="B12" s="127" t="s">
        <v>188</v>
      </c>
      <c r="C12" s="127" t="s">
        <v>160</v>
      </c>
      <c r="D12" s="127" t="s">
        <v>187</v>
      </c>
      <c r="E12" s="131">
        <v>43800</v>
      </c>
      <c r="F12" s="130">
        <v>1902081687</v>
      </c>
      <c r="G12" s="127" t="s">
        <v>267</v>
      </c>
      <c r="H12" s="129" t="s">
        <v>268</v>
      </c>
      <c r="I12" s="127" t="s">
        <v>156</v>
      </c>
      <c r="J12" s="127" t="s">
        <v>207</v>
      </c>
    </row>
    <row r="13" spans="2:10" hidden="1" x14ac:dyDescent="0.25">
      <c r="B13" s="165" t="s">
        <v>183</v>
      </c>
      <c r="C13" s="165" t="s">
        <v>182</v>
      </c>
      <c r="D13" s="165" t="s">
        <v>181</v>
      </c>
      <c r="E13" s="166">
        <v>43800</v>
      </c>
      <c r="F13" s="169">
        <v>1905067692</v>
      </c>
      <c r="G13" s="165" t="s">
        <v>267</v>
      </c>
      <c r="H13" s="168" t="s">
        <v>266</v>
      </c>
      <c r="I13" s="165" t="s">
        <v>156</v>
      </c>
      <c r="J13" s="122" t="s">
        <v>176</v>
      </c>
    </row>
    <row r="14" spans="2:10" hidden="1" x14ac:dyDescent="0.25">
      <c r="B14" s="165"/>
      <c r="C14" s="165"/>
      <c r="D14" s="165"/>
      <c r="E14" s="166"/>
      <c r="F14" s="169"/>
      <c r="G14" s="165"/>
      <c r="H14" s="168"/>
      <c r="I14" s="165"/>
      <c r="J14" s="132" t="s">
        <v>265</v>
      </c>
    </row>
    <row r="15" spans="2:10" hidden="1" x14ac:dyDescent="0.25">
      <c r="B15" s="160" t="s">
        <v>193</v>
      </c>
      <c r="C15" s="160" t="s">
        <v>160</v>
      </c>
      <c r="D15" s="160" t="s">
        <v>192</v>
      </c>
      <c r="E15" s="162">
        <v>43770</v>
      </c>
      <c r="F15" s="164">
        <v>1902413731</v>
      </c>
      <c r="G15" s="160" t="s">
        <v>264</v>
      </c>
      <c r="H15" s="159" t="s">
        <v>263</v>
      </c>
      <c r="I15" s="160" t="s">
        <v>156</v>
      </c>
      <c r="J15" s="127" t="s">
        <v>176</v>
      </c>
    </row>
    <row r="16" spans="2:10" hidden="1" x14ac:dyDescent="0.25">
      <c r="B16" s="160"/>
      <c r="C16" s="160"/>
      <c r="D16" s="160"/>
      <c r="E16" s="162"/>
      <c r="F16" s="164"/>
      <c r="G16" s="160"/>
      <c r="H16" s="159"/>
      <c r="I16" s="160"/>
      <c r="J16" s="126" t="s">
        <v>262</v>
      </c>
    </row>
    <row r="17" spans="2:10" ht="31.5" hidden="1" x14ac:dyDescent="0.25">
      <c r="B17" s="122" t="s">
        <v>174</v>
      </c>
      <c r="C17" s="122" t="s">
        <v>160</v>
      </c>
      <c r="D17" s="122" t="s">
        <v>173</v>
      </c>
      <c r="E17" s="125">
        <v>43800</v>
      </c>
      <c r="F17" s="124">
        <v>1904108211</v>
      </c>
      <c r="G17" s="122" t="s">
        <v>256</v>
      </c>
      <c r="H17" s="133" t="s">
        <v>261</v>
      </c>
      <c r="I17" s="122" t="s">
        <v>156</v>
      </c>
      <c r="J17" s="122" t="s">
        <v>171</v>
      </c>
    </row>
    <row r="18" spans="2:10" hidden="1" x14ac:dyDescent="0.25"/>
    <row r="19" spans="2:10" hidden="1" x14ac:dyDescent="0.25">
      <c r="B19" s="141"/>
      <c r="C19" s="140" t="s">
        <v>260</v>
      </c>
      <c r="D19" s="139" t="s">
        <v>259</v>
      </c>
    </row>
    <row r="20" spans="2:10" hidden="1" x14ac:dyDescent="0.25"/>
    <row r="21" spans="2:10" hidden="1" x14ac:dyDescent="0.25"/>
    <row r="22" spans="2:10" ht="31.5" hidden="1" x14ac:dyDescent="0.25">
      <c r="B22" s="127" t="s">
        <v>188</v>
      </c>
      <c r="C22" s="127" t="s">
        <v>160</v>
      </c>
      <c r="D22" s="127" t="s">
        <v>187</v>
      </c>
      <c r="E22" s="131">
        <v>43800</v>
      </c>
      <c r="F22" s="130">
        <v>1902000257</v>
      </c>
      <c r="G22" s="127" t="s">
        <v>256</v>
      </c>
      <c r="H22" s="129" t="s">
        <v>258</v>
      </c>
      <c r="I22" s="127" t="s">
        <v>156</v>
      </c>
      <c r="J22" s="127" t="s">
        <v>207</v>
      </c>
    </row>
    <row r="23" spans="2:10" hidden="1" x14ac:dyDescent="0.25">
      <c r="B23" s="165" t="s">
        <v>167</v>
      </c>
      <c r="C23" s="165" t="s">
        <v>160</v>
      </c>
      <c r="D23" s="165" t="s">
        <v>166</v>
      </c>
      <c r="E23" s="166">
        <v>43800</v>
      </c>
      <c r="F23" s="167">
        <v>1910080309</v>
      </c>
      <c r="G23" s="165" t="s">
        <v>256</v>
      </c>
      <c r="H23" s="168" t="s">
        <v>258</v>
      </c>
      <c r="I23" s="165" t="s">
        <v>164</v>
      </c>
      <c r="J23" s="122" t="s">
        <v>176</v>
      </c>
    </row>
    <row r="24" spans="2:10" hidden="1" x14ac:dyDescent="0.25">
      <c r="B24" s="165"/>
      <c r="C24" s="165"/>
      <c r="D24" s="165"/>
      <c r="E24" s="166"/>
      <c r="F24" s="167"/>
      <c r="G24" s="165"/>
      <c r="H24" s="168"/>
      <c r="I24" s="165"/>
      <c r="J24" s="132" t="s">
        <v>257</v>
      </c>
    </row>
    <row r="25" spans="2:10" hidden="1" x14ac:dyDescent="0.25">
      <c r="B25" s="160" t="s">
        <v>183</v>
      </c>
      <c r="C25" s="160" t="s">
        <v>182</v>
      </c>
      <c r="D25" s="160" t="s">
        <v>181</v>
      </c>
      <c r="E25" s="162">
        <v>43800</v>
      </c>
      <c r="F25" s="164">
        <v>1904954863</v>
      </c>
      <c r="G25" s="160" t="s">
        <v>256</v>
      </c>
      <c r="H25" s="159" t="s">
        <v>255</v>
      </c>
      <c r="I25" s="160" t="s">
        <v>156</v>
      </c>
      <c r="J25" s="127" t="s">
        <v>176</v>
      </c>
    </row>
    <row r="26" spans="2:10" hidden="1" x14ac:dyDescent="0.25">
      <c r="B26" s="160"/>
      <c r="C26" s="160"/>
      <c r="D26" s="160"/>
      <c r="E26" s="162"/>
      <c r="F26" s="164"/>
      <c r="G26" s="160"/>
      <c r="H26" s="159"/>
      <c r="I26" s="160"/>
      <c r="J26" s="126" t="s">
        <v>254</v>
      </c>
    </row>
    <row r="27" spans="2:10" ht="31.5" hidden="1" x14ac:dyDescent="0.25">
      <c r="B27" s="122" t="s">
        <v>174</v>
      </c>
      <c r="C27" s="122" t="s">
        <v>160</v>
      </c>
      <c r="D27" s="122" t="s">
        <v>173</v>
      </c>
      <c r="E27" s="125">
        <v>43800</v>
      </c>
      <c r="F27" s="124">
        <v>1903772217</v>
      </c>
      <c r="G27" s="122" t="s">
        <v>250</v>
      </c>
      <c r="H27" s="133" t="s">
        <v>253</v>
      </c>
      <c r="I27" s="122" t="s">
        <v>156</v>
      </c>
      <c r="J27" s="122" t="s">
        <v>171</v>
      </c>
    </row>
    <row r="28" spans="2:10" hidden="1" x14ac:dyDescent="0.25">
      <c r="B28" s="160" t="s">
        <v>183</v>
      </c>
      <c r="C28" s="160" t="s">
        <v>182</v>
      </c>
      <c r="D28" s="160" t="s">
        <v>181</v>
      </c>
      <c r="E28" s="162">
        <v>43770</v>
      </c>
      <c r="F28" s="164">
        <v>1904852739</v>
      </c>
      <c r="G28" s="160" t="s">
        <v>250</v>
      </c>
      <c r="H28" s="159" t="s">
        <v>252</v>
      </c>
      <c r="I28" s="160" t="s">
        <v>156</v>
      </c>
      <c r="J28" s="127" t="s">
        <v>176</v>
      </c>
    </row>
    <row r="29" spans="2:10" hidden="1" x14ac:dyDescent="0.25">
      <c r="B29" s="160"/>
      <c r="C29" s="160"/>
      <c r="D29" s="160"/>
      <c r="E29" s="162"/>
      <c r="F29" s="164"/>
      <c r="G29" s="160"/>
      <c r="H29" s="159"/>
      <c r="I29" s="160"/>
      <c r="J29" s="126" t="s">
        <v>251</v>
      </c>
    </row>
    <row r="30" spans="2:10" ht="21" hidden="1" x14ac:dyDescent="0.25">
      <c r="B30" s="165" t="s">
        <v>167</v>
      </c>
      <c r="C30" s="165" t="s">
        <v>160</v>
      </c>
      <c r="D30" s="165" t="s">
        <v>166</v>
      </c>
      <c r="E30" s="166">
        <v>43770</v>
      </c>
      <c r="F30" s="167">
        <v>1909923986</v>
      </c>
      <c r="G30" s="165" t="s">
        <v>250</v>
      </c>
      <c r="H30" s="168" t="s">
        <v>157</v>
      </c>
      <c r="I30" s="165" t="s">
        <v>164</v>
      </c>
      <c r="J30" s="122" t="s">
        <v>237</v>
      </c>
    </row>
    <row r="31" spans="2:10" hidden="1" x14ac:dyDescent="0.25">
      <c r="B31" s="165"/>
      <c r="C31" s="165"/>
      <c r="D31" s="165"/>
      <c r="E31" s="166"/>
      <c r="F31" s="167"/>
      <c r="G31" s="165"/>
      <c r="H31" s="168"/>
      <c r="I31" s="165"/>
      <c r="J31" s="132" t="s">
        <v>249</v>
      </c>
    </row>
    <row r="32" spans="2:10" ht="31.5" hidden="1" x14ac:dyDescent="0.25">
      <c r="B32" s="127" t="s">
        <v>174</v>
      </c>
      <c r="C32" s="127" t="s">
        <v>160</v>
      </c>
      <c r="D32" s="127" t="s">
        <v>173</v>
      </c>
      <c r="E32" s="131">
        <v>43770</v>
      </c>
      <c r="F32" s="130">
        <v>1903612803</v>
      </c>
      <c r="G32" s="127" t="s">
        <v>246</v>
      </c>
      <c r="H32" s="129" t="s">
        <v>248</v>
      </c>
      <c r="I32" s="127" t="s">
        <v>156</v>
      </c>
      <c r="J32" s="127" t="s">
        <v>171</v>
      </c>
    </row>
    <row r="33" spans="2:10" ht="31.5" hidden="1" x14ac:dyDescent="0.25">
      <c r="B33" s="122" t="s">
        <v>167</v>
      </c>
      <c r="C33" s="122" t="s">
        <v>160</v>
      </c>
      <c r="D33" s="122" t="s">
        <v>170</v>
      </c>
      <c r="E33" s="125">
        <v>43770</v>
      </c>
      <c r="F33" s="128">
        <v>1909844234</v>
      </c>
      <c r="G33" s="122" t="s">
        <v>246</v>
      </c>
      <c r="H33" s="123" t="s">
        <v>247</v>
      </c>
      <c r="I33" s="122" t="s">
        <v>164</v>
      </c>
      <c r="J33" s="122" t="s">
        <v>239</v>
      </c>
    </row>
    <row r="34" spans="2:10" ht="21" hidden="1" x14ac:dyDescent="0.25">
      <c r="B34" s="160" t="s">
        <v>167</v>
      </c>
      <c r="C34" s="160" t="s">
        <v>160</v>
      </c>
      <c r="D34" s="160" t="s">
        <v>166</v>
      </c>
      <c r="E34" s="162">
        <v>43770</v>
      </c>
      <c r="F34" s="163">
        <v>1909844234</v>
      </c>
      <c r="G34" s="160" t="s">
        <v>246</v>
      </c>
      <c r="H34" s="159" t="s">
        <v>157</v>
      </c>
      <c r="I34" s="160" t="s">
        <v>164</v>
      </c>
      <c r="J34" s="127" t="s">
        <v>237</v>
      </c>
    </row>
    <row r="35" spans="2:10" hidden="1" x14ac:dyDescent="0.25">
      <c r="B35" s="160"/>
      <c r="C35" s="160"/>
      <c r="D35" s="160"/>
      <c r="E35" s="162"/>
      <c r="F35" s="163"/>
      <c r="G35" s="160"/>
      <c r="H35" s="159"/>
      <c r="I35" s="160"/>
      <c r="J35" s="126" t="s">
        <v>245</v>
      </c>
    </row>
    <row r="36" spans="2:10" hidden="1" x14ac:dyDescent="0.25">
      <c r="B36" s="165" t="s">
        <v>183</v>
      </c>
      <c r="C36" s="165" t="s">
        <v>182</v>
      </c>
      <c r="D36" s="165" t="s">
        <v>181</v>
      </c>
      <c r="E36" s="166">
        <v>43770</v>
      </c>
      <c r="F36" s="169">
        <v>1904741161</v>
      </c>
      <c r="G36" s="165" t="s">
        <v>244</v>
      </c>
      <c r="H36" s="168" t="s">
        <v>243</v>
      </c>
      <c r="I36" s="165" t="s">
        <v>156</v>
      </c>
      <c r="J36" s="122" t="s">
        <v>176</v>
      </c>
    </row>
    <row r="37" spans="2:10" hidden="1" x14ac:dyDescent="0.25">
      <c r="B37" s="165"/>
      <c r="C37" s="165"/>
      <c r="D37" s="165"/>
      <c r="E37" s="166"/>
      <c r="F37" s="169"/>
      <c r="G37" s="165"/>
      <c r="H37" s="168"/>
      <c r="I37" s="165"/>
      <c r="J37" s="132" t="s">
        <v>242</v>
      </c>
    </row>
    <row r="38" spans="2:10" hidden="1" x14ac:dyDescent="0.25"/>
    <row r="39" spans="2:10" hidden="1" x14ac:dyDescent="0.25"/>
    <row r="40" spans="2:10" hidden="1" x14ac:dyDescent="0.25">
      <c r="B40" s="138" t="s">
        <v>223</v>
      </c>
      <c r="C40" s="170" t="s">
        <v>222</v>
      </c>
      <c r="D40" s="170" t="s">
        <v>221</v>
      </c>
      <c r="E40" s="170" t="s">
        <v>220</v>
      </c>
      <c r="F40" s="171" t="s">
        <v>219</v>
      </c>
      <c r="G40" s="170" t="s">
        <v>218</v>
      </c>
      <c r="H40" s="172" t="s">
        <v>217</v>
      </c>
      <c r="I40" s="170" t="s">
        <v>216</v>
      </c>
      <c r="J40" s="170" t="s">
        <v>215</v>
      </c>
    </row>
    <row r="41" spans="2:10" hidden="1" x14ac:dyDescent="0.25">
      <c r="B41" s="138"/>
      <c r="C41" s="170"/>
      <c r="D41" s="170"/>
      <c r="E41" s="170"/>
      <c r="F41" s="171"/>
      <c r="G41" s="170"/>
      <c r="H41" s="172"/>
      <c r="I41" s="170"/>
      <c r="J41" s="170"/>
    </row>
    <row r="42" spans="2:10" hidden="1" x14ac:dyDescent="0.25">
      <c r="B42" s="137"/>
      <c r="C42" s="170"/>
      <c r="D42" s="170"/>
      <c r="E42" s="170"/>
      <c r="F42" s="171"/>
      <c r="G42" s="170"/>
      <c r="H42" s="172"/>
      <c r="I42" s="170"/>
      <c r="J42" s="170"/>
    </row>
    <row r="43" spans="2:10" hidden="1" x14ac:dyDescent="0.25">
      <c r="B43" s="136"/>
      <c r="C43" s="170"/>
      <c r="D43" s="170"/>
      <c r="E43" s="170"/>
      <c r="F43" s="171"/>
      <c r="G43" s="170"/>
      <c r="H43" s="172"/>
      <c r="I43" s="170"/>
      <c r="J43" s="170"/>
    </row>
    <row r="44" spans="2:10" ht="31.5" hidden="1" x14ac:dyDescent="0.25">
      <c r="B44" s="127" t="s">
        <v>174</v>
      </c>
      <c r="C44" s="127" t="s">
        <v>160</v>
      </c>
      <c r="D44" s="127" t="s">
        <v>173</v>
      </c>
      <c r="E44" s="131">
        <v>43770</v>
      </c>
      <c r="F44" s="130">
        <v>1903230631</v>
      </c>
      <c r="G44" s="127" t="s">
        <v>238</v>
      </c>
      <c r="H44" s="129" t="s">
        <v>241</v>
      </c>
      <c r="I44" s="127" t="s">
        <v>156</v>
      </c>
      <c r="J44" s="127" t="s">
        <v>171</v>
      </c>
    </row>
    <row r="45" spans="2:10" ht="31.5" hidden="1" x14ac:dyDescent="0.25">
      <c r="B45" s="122" t="s">
        <v>167</v>
      </c>
      <c r="C45" s="122" t="s">
        <v>160</v>
      </c>
      <c r="D45" s="122" t="s">
        <v>170</v>
      </c>
      <c r="E45" s="125">
        <v>43770</v>
      </c>
      <c r="F45" s="128">
        <v>1909502693</v>
      </c>
      <c r="G45" s="122" t="s">
        <v>238</v>
      </c>
      <c r="H45" s="123" t="s">
        <v>240</v>
      </c>
      <c r="I45" s="122" t="s">
        <v>164</v>
      </c>
      <c r="J45" s="122" t="s">
        <v>239</v>
      </c>
    </row>
    <row r="46" spans="2:10" ht="21" hidden="1" x14ac:dyDescent="0.25">
      <c r="B46" s="160" t="s">
        <v>167</v>
      </c>
      <c r="C46" s="160" t="s">
        <v>160</v>
      </c>
      <c r="D46" s="160" t="s">
        <v>166</v>
      </c>
      <c r="E46" s="162">
        <v>43770</v>
      </c>
      <c r="F46" s="163">
        <v>1909502693</v>
      </c>
      <c r="G46" s="160" t="s">
        <v>238</v>
      </c>
      <c r="H46" s="159" t="s">
        <v>157</v>
      </c>
      <c r="I46" s="160" t="s">
        <v>164</v>
      </c>
      <c r="J46" s="127" t="s">
        <v>237</v>
      </c>
    </row>
    <row r="47" spans="2:10" hidden="1" x14ac:dyDescent="0.25">
      <c r="B47" s="160"/>
      <c r="C47" s="160"/>
      <c r="D47" s="160"/>
      <c r="E47" s="162"/>
      <c r="F47" s="163"/>
      <c r="G47" s="160"/>
      <c r="H47" s="159"/>
      <c r="I47" s="160"/>
      <c r="J47" s="126" t="s">
        <v>236</v>
      </c>
    </row>
    <row r="48" spans="2:10" ht="36.75" hidden="1" customHeight="1" x14ac:dyDescent="0.25">
      <c r="B48" s="165" t="s">
        <v>183</v>
      </c>
      <c r="C48" s="165" t="s">
        <v>182</v>
      </c>
      <c r="D48" s="165" t="s">
        <v>181</v>
      </c>
      <c r="E48" s="166">
        <v>43770</v>
      </c>
      <c r="F48" s="169">
        <v>1904639961</v>
      </c>
      <c r="G48" s="165" t="s">
        <v>235</v>
      </c>
      <c r="H48" s="168" t="s">
        <v>234</v>
      </c>
      <c r="I48" s="165" t="s">
        <v>156</v>
      </c>
      <c r="J48" s="122" t="s">
        <v>176</v>
      </c>
    </row>
    <row r="49" spans="2:10" hidden="1" x14ac:dyDescent="0.25">
      <c r="B49" s="165"/>
      <c r="C49" s="165"/>
      <c r="D49" s="165"/>
      <c r="E49" s="166"/>
      <c r="F49" s="169"/>
      <c r="G49" s="165"/>
      <c r="H49" s="168"/>
      <c r="I49" s="165"/>
      <c r="J49" s="132" t="s">
        <v>233</v>
      </c>
    </row>
    <row r="50" spans="2:10" ht="30" hidden="1" customHeight="1" x14ac:dyDescent="0.25">
      <c r="B50" s="160" t="s">
        <v>193</v>
      </c>
      <c r="C50" s="160" t="s">
        <v>160</v>
      </c>
      <c r="D50" s="160" t="s">
        <v>192</v>
      </c>
      <c r="E50" s="162">
        <v>43739</v>
      </c>
      <c r="F50" s="164">
        <v>1902253332</v>
      </c>
      <c r="G50" s="160" t="s">
        <v>232</v>
      </c>
      <c r="H50" s="159" t="s">
        <v>190</v>
      </c>
      <c r="I50" s="160" t="s">
        <v>156</v>
      </c>
      <c r="J50" s="127" t="s">
        <v>176</v>
      </c>
    </row>
    <row r="51" spans="2:10" hidden="1" x14ac:dyDescent="0.25">
      <c r="B51" s="160"/>
      <c r="C51" s="160"/>
      <c r="D51" s="160"/>
      <c r="E51" s="162"/>
      <c r="F51" s="164"/>
      <c r="G51" s="160"/>
      <c r="H51" s="159"/>
      <c r="I51" s="160"/>
      <c r="J51" s="126" t="s">
        <v>231</v>
      </c>
    </row>
    <row r="52" spans="2:10" ht="31.5" hidden="1" x14ac:dyDescent="0.25">
      <c r="B52" s="122" t="s">
        <v>174</v>
      </c>
      <c r="C52" s="122" t="s">
        <v>160</v>
      </c>
      <c r="D52" s="122" t="s">
        <v>173</v>
      </c>
      <c r="E52" s="125">
        <v>43770</v>
      </c>
      <c r="F52" s="124">
        <v>1902873960</v>
      </c>
      <c r="G52" s="122" t="s">
        <v>227</v>
      </c>
      <c r="H52" s="133" t="s">
        <v>230</v>
      </c>
      <c r="I52" s="122" t="s">
        <v>156</v>
      </c>
      <c r="J52" s="122" t="s">
        <v>184</v>
      </c>
    </row>
    <row r="53" spans="2:10" ht="31.5" hidden="1" x14ac:dyDescent="0.25">
      <c r="B53" s="127" t="s">
        <v>188</v>
      </c>
      <c r="C53" s="127" t="s">
        <v>160</v>
      </c>
      <c r="D53" s="127" t="s">
        <v>187</v>
      </c>
      <c r="E53" s="131">
        <v>43770</v>
      </c>
      <c r="F53" s="130">
        <v>1901686302</v>
      </c>
      <c r="G53" s="127" t="s">
        <v>227</v>
      </c>
      <c r="H53" s="129" t="s">
        <v>226</v>
      </c>
      <c r="I53" s="127" t="s">
        <v>156</v>
      </c>
      <c r="J53" s="127" t="s">
        <v>186</v>
      </c>
    </row>
    <row r="54" spans="2:10" ht="32.25" customHeight="1" x14ac:dyDescent="0.25">
      <c r="B54" s="165" t="s">
        <v>183</v>
      </c>
      <c r="C54" s="165" t="s">
        <v>182</v>
      </c>
      <c r="D54" s="165" t="s">
        <v>181</v>
      </c>
      <c r="E54" s="166">
        <v>43770</v>
      </c>
      <c r="F54" s="169">
        <v>1904550186</v>
      </c>
      <c r="G54" s="165" t="s">
        <v>227</v>
      </c>
      <c r="H54" s="168" t="s">
        <v>229</v>
      </c>
      <c r="I54" s="165" t="s">
        <v>156</v>
      </c>
      <c r="J54" s="122" t="s">
        <v>176</v>
      </c>
    </row>
    <row r="55" spans="2:10" hidden="1" x14ac:dyDescent="0.25">
      <c r="B55" s="165"/>
      <c r="C55" s="165"/>
      <c r="D55" s="165"/>
      <c r="E55" s="166"/>
      <c r="F55" s="169"/>
      <c r="G55" s="165"/>
      <c r="H55" s="168"/>
      <c r="I55" s="165"/>
      <c r="J55" s="132" t="s">
        <v>228</v>
      </c>
    </row>
    <row r="56" spans="2:10" hidden="1" x14ac:dyDescent="0.25">
      <c r="B56" s="160" t="s">
        <v>167</v>
      </c>
      <c r="C56" s="160" t="s">
        <v>160</v>
      </c>
      <c r="D56" s="160" t="s">
        <v>166</v>
      </c>
      <c r="E56" s="162">
        <v>43770</v>
      </c>
      <c r="F56" s="163">
        <v>1909238305</v>
      </c>
      <c r="G56" s="160" t="s">
        <v>227</v>
      </c>
      <c r="H56" s="159" t="s">
        <v>226</v>
      </c>
      <c r="I56" s="160" t="s">
        <v>164</v>
      </c>
      <c r="J56" s="127" t="s">
        <v>176</v>
      </c>
    </row>
    <row r="57" spans="2:10" hidden="1" x14ac:dyDescent="0.25">
      <c r="B57" s="160"/>
      <c r="C57" s="160"/>
      <c r="D57" s="160"/>
      <c r="E57" s="162"/>
      <c r="F57" s="163"/>
      <c r="G57" s="160"/>
      <c r="H57" s="159"/>
      <c r="I57" s="160"/>
      <c r="J57" s="126" t="s">
        <v>225</v>
      </c>
    </row>
    <row r="58" spans="2:10" ht="31.5" hidden="1" x14ac:dyDescent="0.25">
      <c r="B58" s="122" t="s">
        <v>174</v>
      </c>
      <c r="C58" s="122" t="s">
        <v>160</v>
      </c>
      <c r="D58" s="122" t="s">
        <v>173</v>
      </c>
      <c r="E58" s="125">
        <v>43770</v>
      </c>
      <c r="F58" s="124">
        <v>1902595382</v>
      </c>
      <c r="G58" s="122" t="s">
        <v>210</v>
      </c>
      <c r="H58" s="133" t="s">
        <v>224</v>
      </c>
      <c r="I58" s="122" t="s">
        <v>156</v>
      </c>
      <c r="J58" s="122" t="s">
        <v>184</v>
      </c>
    </row>
    <row r="59" spans="2:10" hidden="1" x14ac:dyDescent="0.25"/>
    <row r="60" spans="2:10" hidden="1" x14ac:dyDescent="0.25">
      <c r="B60" s="138" t="s">
        <v>223</v>
      </c>
      <c r="C60" s="170" t="s">
        <v>222</v>
      </c>
      <c r="D60" s="170" t="s">
        <v>221</v>
      </c>
      <c r="E60" s="170" t="s">
        <v>220</v>
      </c>
      <c r="F60" s="171" t="s">
        <v>219</v>
      </c>
      <c r="G60" s="170" t="s">
        <v>218</v>
      </c>
      <c r="H60" s="172" t="s">
        <v>217</v>
      </c>
      <c r="I60" s="170" t="s">
        <v>216</v>
      </c>
      <c r="J60" s="170" t="s">
        <v>215</v>
      </c>
    </row>
    <row r="61" spans="2:10" hidden="1" x14ac:dyDescent="0.25">
      <c r="B61" s="138"/>
      <c r="C61" s="170"/>
      <c r="D61" s="170"/>
      <c r="E61" s="170"/>
      <c r="F61" s="171"/>
      <c r="G61" s="170"/>
      <c r="H61" s="172"/>
      <c r="I61" s="170"/>
      <c r="J61" s="170"/>
    </row>
    <row r="62" spans="2:10" hidden="1" x14ac:dyDescent="0.25">
      <c r="B62" s="137"/>
      <c r="C62" s="170"/>
      <c r="D62" s="170"/>
      <c r="E62" s="170"/>
      <c r="F62" s="171"/>
      <c r="G62" s="170"/>
      <c r="H62" s="172"/>
      <c r="I62" s="170"/>
      <c r="J62" s="170"/>
    </row>
    <row r="63" spans="2:10" hidden="1" x14ac:dyDescent="0.25">
      <c r="B63" s="136"/>
      <c r="C63" s="170"/>
      <c r="D63" s="170"/>
      <c r="E63" s="170"/>
      <c r="F63" s="171"/>
      <c r="G63" s="170"/>
      <c r="H63" s="172"/>
      <c r="I63" s="170"/>
      <c r="J63" s="170"/>
    </row>
    <row r="64" spans="2:10" ht="31.5" hidden="1" x14ac:dyDescent="0.25">
      <c r="B64" s="127" t="s">
        <v>167</v>
      </c>
      <c r="C64" s="127" t="s">
        <v>160</v>
      </c>
      <c r="D64" s="127" t="s">
        <v>170</v>
      </c>
      <c r="E64" s="131">
        <v>43739</v>
      </c>
      <c r="F64" s="135">
        <v>1909098881</v>
      </c>
      <c r="G64" s="127" t="s">
        <v>210</v>
      </c>
      <c r="H64" s="134" t="s">
        <v>214</v>
      </c>
      <c r="I64" s="127" t="s">
        <v>164</v>
      </c>
      <c r="J64" s="127" t="s">
        <v>194</v>
      </c>
    </row>
    <row r="65" spans="2:10" ht="21" hidden="1" x14ac:dyDescent="0.25">
      <c r="B65" s="165" t="s">
        <v>183</v>
      </c>
      <c r="C65" s="165" t="s">
        <v>182</v>
      </c>
      <c r="D65" s="165" t="s">
        <v>181</v>
      </c>
      <c r="E65" s="166">
        <v>43739</v>
      </c>
      <c r="F65" s="169">
        <v>1904428168</v>
      </c>
      <c r="G65" s="165" t="s">
        <v>210</v>
      </c>
      <c r="H65" s="168" t="s">
        <v>213</v>
      </c>
      <c r="I65" s="165" t="s">
        <v>156</v>
      </c>
      <c r="J65" s="122" t="s">
        <v>212</v>
      </c>
    </row>
    <row r="66" spans="2:10" hidden="1" x14ac:dyDescent="0.25">
      <c r="B66" s="165"/>
      <c r="C66" s="165"/>
      <c r="D66" s="165"/>
      <c r="E66" s="166"/>
      <c r="F66" s="169"/>
      <c r="G66" s="165"/>
      <c r="H66" s="168"/>
      <c r="I66" s="165"/>
      <c r="J66" s="132" t="s">
        <v>211</v>
      </c>
    </row>
    <row r="67" spans="2:10" ht="21" hidden="1" x14ac:dyDescent="0.25">
      <c r="B67" s="160" t="s">
        <v>167</v>
      </c>
      <c r="C67" s="160" t="s">
        <v>160</v>
      </c>
      <c r="D67" s="160" t="s">
        <v>166</v>
      </c>
      <c r="E67" s="162">
        <v>43739</v>
      </c>
      <c r="F67" s="163">
        <v>1909098881</v>
      </c>
      <c r="G67" s="160" t="s">
        <v>210</v>
      </c>
      <c r="H67" s="159" t="s">
        <v>157</v>
      </c>
      <c r="I67" s="160" t="s">
        <v>164</v>
      </c>
      <c r="J67" s="127" t="s">
        <v>198</v>
      </c>
    </row>
    <row r="68" spans="2:10" hidden="1" x14ac:dyDescent="0.25">
      <c r="B68" s="160"/>
      <c r="C68" s="160"/>
      <c r="D68" s="160"/>
      <c r="E68" s="162"/>
      <c r="F68" s="163"/>
      <c r="G68" s="160"/>
      <c r="H68" s="159"/>
      <c r="I68" s="160"/>
      <c r="J68" s="126" t="s">
        <v>209</v>
      </c>
    </row>
    <row r="69" spans="2:10" ht="31.5" hidden="1" x14ac:dyDescent="0.25">
      <c r="B69" s="122" t="s">
        <v>174</v>
      </c>
      <c r="C69" s="122" t="s">
        <v>160</v>
      </c>
      <c r="D69" s="122" t="s">
        <v>173</v>
      </c>
      <c r="E69" s="125">
        <v>43739</v>
      </c>
      <c r="F69" s="124">
        <v>1901849898</v>
      </c>
      <c r="G69" s="122" t="s">
        <v>204</v>
      </c>
      <c r="H69" s="133" t="s">
        <v>208</v>
      </c>
      <c r="I69" s="122" t="s">
        <v>156</v>
      </c>
      <c r="J69" s="122" t="s">
        <v>171</v>
      </c>
    </row>
    <row r="70" spans="2:10" ht="31.5" hidden="1" x14ac:dyDescent="0.25">
      <c r="B70" s="127" t="s">
        <v>188</v>
      </c>
      <c r="C70" s="127" t="s">
        <v>160</v>
      </c>
      <c r="D70" s="127" t="s">
        <v>187</v>
      </c>
      <c r="E70" s="131">
        <v>43739</v>
      </c>
      <c r="F70" s="130">
        <v>1901538718</v>
      </c>
      <c r="G70" s="127" t="s">
        <v>204</v>
      </c>
      <c r="H70" s="129" t="s">
        <v>203</v>
      </c>
      <c r="I70" s="127" t="s">
        <v>156</v>
      </c>
      <c r="J70" s="127" t="s">
        <v>207</v>
      </c>
    </row>
    <row r="71" spans="2:10" hidden="1" x14ac:dyDescent="0.25">
      <c r="B71" s="165" t="s">
        <v>183</v>
      </c>
      <c r="C71" s="165" t="s">
        <v>182</v>
      </c>
      <c r="D71" s="165" t="s">
        <v>181</v>
      </c>
      <c r="E71" s="166">
        <v>43739</v>
      </c>
      <c r="F71" s="169">
        <v>1904326470</v>
      </c>
      <c r="G71" s="165" t="s">
        <v>204</v>
      </c>
      <c r="H71" s="168" t="s">
        <v>206</v>
      </c>
      <c r="I71" s="165" t="s">
        <v>156</v>
      </c>
      <c r="J71" s="122" t="s">
        <v>176</v>
      </c>
    </row>
    <row r="72" spans="2:10" hidden="1" x14ac:dyDescent="0.25">
      <c r="B72" s="165"/>
      <c r="C72" s="165"/>
      <c r="D72" s="165"/>
      <c r="E72" s="166"/>
      <c r="F72" s="169"/>
      <c r="G72" s="165"/>
      <c r="H72" s="168"/>
      <c r="I72" s="165"/>
      <c r="J72" s="132" t="s">
        <v>205</v>
      </c>
    </row>
    <row r="73" spans="2:10" hidden="1" x14ac:dyDescent="0.25">
      <c r="B73" s="160" t="s">
        <v>167</v>
      </c>
      <c r="C73" s="160" t="s">
        <v>160</v>
      </c>
      <c r="D73" s="160" t="s">
        <v>166</v>
      </c>
      <c r="E73" s="162">
        <v>43739</v>
      </c>
      <c r="F73" s="163">
        <v>1908954090</v>
      </c>
      <c r="G73" s="160" t="s">
        <v>204</v>
      </c>
      <c r="H73" s="159" t="s">
        <v>203</v>
      </c>
      <c r="I73" s="160" t="s">
        <v>164</v>
      </c>
      <c r="J73" s="127" t="s">
        <v>176</v>
      </c>
    </row>
    <row r="74" spans="2:10" hidden="1" x14ac:dyDescent="0.25">
      <c r="B74" s="160"/>
      <c r="C74" s="160"/>
      <c r="D74" s="160"/>
      <c r="E74" s="162"/>
      <c r="F74" s="163"/>
      <c r="G74" s="160"/>
      <c r="H74" s="159"/>
      <c r="I74" s="160"/>
      <c r="J74" s="126" t="s">
        <v>202</v>
      </c>
    </row>
    <row r="75" spans="2:10" ht="31.5" hidden="1" x14ac:dyDescent="0.25">
      <c r="B75" s="122" t="s">
        <v>174</v>
      </c>
      <c r="C75" s="122" t="s">
        <v>160</v>
      </c>
      <c r="D75" s="122" t="s">
        <v>173</v>
      </c>
      <c r="E75" s="125">
        <v>43739</v>
      </c>
      <c r="F75" s="124">
        <v>1901359404</v>
      </c>
      <c r="G75" s="122" t="s">
        <v>196</v>
      </c>
      <c r="H75" s="133" t="s">
        <v>201</v>
      </c>
      <c r="I75" s="122" t="s">
        <v>156</v>
      </c>
      <c r="J75" s="122" t="s">
        <v>184</v>
      </c>
    </row>
    <row r="76" spans="2:10" hidden="1" x14ac:dyDescent="0.25">
      <c r="B76" s="160" t="s">
        <v>183</v>
      </c>
      <c r="C76" s="160" t="s">
        <v>182</v>
      </c>
      <c r="D76" s="160" t="s">
        <v>181</v>
      </c>
      <c r="E76" s="162">
        <v>43739</v>
      </c>
      <c r="F76" s="164">
        <v>1904217325</v>
      </c>
      <c r="G76" s="160" t="s">
        <v>196</v>
      </c>
      <c r="H76" s="159" t="s">
        <v>200</v>
      </c>
      <c r="I76" s="160" t="s">
        <v>156</v>
      </c>
      <c r="J76" s="127" t="s">
        <v>176</v>
      </c>
    </row>
    <row r="77" spans="2:10" hidden="1" x14ac:dyDescent="0.25">
      <c r="B77" s="160"/>
      <c r="C77" s="160"/>
      <c r="D77" s="160"/>
      <c r="E77" s="162"/>
      <c r="F77" s="164"/>
      <c r="G77" s="160"/>
      <c r="H77" s="159"/>
      <c r="I77" s="160"/>
      <c r="J77" s="126" t="s">
        <v>199</v>
      </c>
    </row>
    <row r="78" spans="2:10" ht="21" hidden="1" x14ac:dyDescent="0.25">
      <c r="B78" s="165" t="s">
        <v>167</v>
      </c>
      <c r="C78" s="165" t="s">
        <v>160</v>
      </c>
      <c r="D78" s="165" t="s">
        <v>166</v>
      </c>
      <c r="E78" s="166">
        <v>43739</v>
      </c>
      <c r="F78" s="167">
        <v>1908680676</v>
      </c>
      <c r="G78" s="165" t="s">
        <v>196</v>
      </c>
      <c r="H78" s="168" t="s">
        <v>157</v>
      </c>
      <c r="I78" s="165" t="s">
        <v>164</v>
      </c>
      <c r="J78" s="122" t="s">
        <v>198</v>
      </c>
    </row>
    <row r="79" spans="2:10" hidden="1" x14ac:dyDescent="0.25">
      <c r="B79" s="165"/>
      <c r="C79" s="165"/>
      <c r="D79" s="165"/>
      <c r="E79" s="166"/>
      <c r="F79" s="167"/>
      <c r="G79" s="165"/>
      <c r="H79" s="168"/>
      <c r="I79" s="165"/>
      <c r="J79" s="132" t="s">
        <v>197</v>
      </c>
    </row>
    <row r="80" spans="2:10" hidden="1" x14ac:dyDescent="0.25"/>
    <row r="81" spans="2:10" hidden="1" x14ac:dyDescent="0.25"/>
    <row r="82" spans="2:10" ht="31.5" hidden="1" x14ac:dyDescent="0.25">
      <c r="B82" s="127" t="s">
        <v>167</v>
      </c>
      <c r="C82" s="127" t="s">
        <v>160</v>
      </c>
      <c r="D82" s="127" t="s">
        <v>170</v>
      </c>
      <c r="E82" s="131">
        <v>43739</v>
      </c>
      <c r="F82" s="135">
        <v>1908680676</v>
      </c>
      <c r="G82" s="127" t="s">
        <v>196</v>
      </c>
      <c r="H82" s="134" t="s">
        <v>195</v>
      </c>
      <c r="I82" s="127" t="s">
        <v>164</v>
      </c>
      <c r="J82" s="127" t="s">
        <v>194</v>
      </c>
    </row>
    <row r="83" spans="2:10" ht="31.5" hidden="1" customHeight="1" x14ac:dyDescent="0.25">
      <c r="B83" s="165" t="s">
        <v>193</v>
      </c>
      <c r="C83" s="165" t="s">
        <v>160</v>
      </c>
      <c r="D83" s="165" t="s">
        <v>192</v>
      </c>
      <c r="E83" s="166">
        <v>43709</v>
      </c>
      <c r="F83" s="169">
        <v>1992054361</v>
      </c>
      <c r="G83" s="165" t="s">
        <v>191</v>
      </c>
      <c r="H83" s="168" t="s">
        <v>190</v>
      </c>
      <c r="I83" s="165" t="s">
        <v>156</v>
      </c>
      <c r="J83" s="122" t="s">
        <v>176</v>
      </c>
    </row>
    <row r="84" spans="2:10" hidden="1" x14ac:dyDescent="0.25">
      <c r="B84" s="165"/>
      <c r="C84" s="165"/>
      <c r="D84" s="165"/>
      <c r="E84" s="166"/>
      <c r="F84" s="169"/>
      <c r="G84" s="165"/>
      <c r="H84" s="168"/>
      <c r="I84" s="165"/>
      <c r="J84" s="132" t="s">
        <v>189</v>
      </c>
    </row>
    <row r="85" spans="2:10" ht="31.5" hidden="1" x14ac:dyDescent="0.25">
      <c r="B85" s="127" t="s">
        <v>188</v>
      </c>
      <c r="C85" s="127" t="s">
        <v>160</v>
      </c>
      <c r="D85" s="127" t="s">
        <v>187</v>
      </c>
      <c r="E85" s="131">
        <v>43739</v>
      </c>
      <c r="F85" s="130">
        <v>1991401642</v>
      </c>
      <c r="G85" s="127" t="s">
        <v>178</v>
      </c>
      <c r="H85" s="129" t="s">
        <v>177</v>
      </c>
      <c r="I85" s="127" t="s">
        <v>156</v>
      </c>
      <c r="J85" s="127" t="s">
        <v>186</v>
      </c>
    </row>
    <row r="86" spans="2:10" ht="31.5" hidden="1" x14ac:dyDescent="0.25">
      <c r="B86" s="122" t="s">
        <v>174</v>
      </c>
      <c r="C86" s="122" t="s">
        <v>160</v>
      </c>
      <c r="D86" s="122" t="s">
        <v>173</v>
      </c>
      <c r="E86" s="125">
        <v>43739</v>
      </c>
      <c r="F86" s="124">
        <v>1995565931</v>
      </c>
      <c r="G86" s="122" t="s">
        <v>178</v>
      </c>
      <c r="H86" s="133" t="s">
        <v>185</v>
      </c>
      <c r="I86" s="122" t="s">
        <v>156</v>
      </c>
      <c r="J86" s="122" t="s">
        <v>184</v>
      </c>
    </row>
    <row r="87" spans="2:10" hidden="1" x14ac:dyDescent="0.25">
      <c r="B87" s="160" t="s">
        <v>183</v>
      </c>
      <c r="C87" s="160" t="s">
        <v>182</v>
      </c>
      <c r="D87" s="160" t="s">
        <v>181</v>
      </c>
      <c r="E87" s="162">
        <v>43739</v>
      </c>
      <c r="F87" s="164">
        <v>1994112228</v>
      </c>
      <c r="G87" s="160" t="s">
        <v>178</v>
      </c>
      <c r="H87" s="159" t="s">
        <v>180</v>
      </c>
      <c r="I87" s="160" t="s">
        <v>156</v>
      </c>
      <c r="J87" s="127" t="s">
        <v>176</v>
      </c>
    </row>
    <row r="88" spans="2:10" hidden="1" x14ac:dyDescent="0.25">
      <c r="B88" s="160"/>
      <c r="C88" s="160"/>
      <c r="D88" s="160"/>
      <c r="E88" s="162"/>
      <c r="F88" s="164"/>
      <c r="G88" s="160"/>
      <c r="H88" s="159"/>
      <c r="I88" s="160"/>
      <c r="J88" s="126" t="s">
        <v>179</v>
      </c>
    </row>
    <row r="89" spans="2:10" hidden="1" x14ac:dyDescent="0.25">
      <c r="B89" s="165" t="s">
        <v>167</v>
      </c>
      <c r="C89" s="165" t="s">
        <v>160</v>
      </c>
      <c r="D89" s="165" t="s">
        <v>166</v>
      </c>
      <c r="E89" s="166">
        <v>43739</v>
      </c>
      <c r="F89" s="167">
        <v>1998426462</v>
      </c>
      <c r="G89" s="165" t="s">
        <v>178</v>
      </c>
      <c r="H89" s="168" t="s">
        <v>177</v>
      </c>
      <c r="I89" s="165" t="s">
        <v>164</v>
      </c>
      <c r="J89" s="122" t="s">
        <v>176</v>
      </c>
    </row>
    <row r="90" spans="2:10" hidden="1" x14ac:dyDescent="0.25">
      <c r="B90" s="165"/>
      <c r="C90" s="165"/>
      <c r="D90" s="165"/>
      <c r="E90" s="166"/>
      <c r="F90" s="167"/>
      <c r="G90" s="165"/>
      <c r="H90" s="168"/>
      <c r="I90" s="165"/>
      <c r="J90" s="132" t="s">
        <v>175</v>
      </c>
    </row>
    <row r="91" spans="2:10" ht="31.5" hidden="1" x14ac:dyDescent="0.25">
      <c r="B91" s="127" t="s">
        <v>174</v>
      </c>
      <c r="C91" s="127" t="s">
        <v>160</v>
      </c>
      <c r="D91" s="127" t="s">
        <v>173</v>
      </c>
      <c r="E91" s="131">
        <v>43739</v>
      </c>
      <c r="F91" s="130">
        <v>1995321581</v>
      </c>
      <c r="G91" s="127" t="s">
        <v>165</v>
      </c>
      <c r="H91" s="129" t="s">
        <v>172</v>
      </c>
      <c r="I91" s="127" t="s">
        <v>156</v>
      </c>
      <c r="J91" s="127" t="s">
        <v>171</v>
      </c>
    </row>
    <row r="92" spans="2:10" ht="31.5" hidden="1" x14ac:dyDescent="0.25">
      <c r="B92" s="122" t="s">
        <v>167</v>
      </c>
      <c r="C92" s="122" t="s">
        <v>160</v>
      </c>
      <c r="D92" s="122" t="s">
        <v>170</v>
      </c>
      <c r="E92" s="125">
        <v>43709</v>
      </c>
      <c r="F92" s="128">
        <v>1998254828</v>
      </c>
      <c r="G92" s="122" t="s">
        <v>165</v>
      </c>
      <c r="H92" s="123" t="s">
        <v>169</v>
      </c>
      <c r="I92" s="122" t="s">
        <v>164</v>
      </c>
      <c r="J92" s="122" t="s">
        <v>168</v>
      </c>
    </row>
    <row r="93" spans="2:10" ht="21" hidden="1" x14ac:dyDescent="0.25">
      <c r="B93" s="160" t="s">
        <v>167</v>
      </c>
      <c r="C93" s="160" t="s">
        <v>160</v>
      </c>
      <c r="D93" s="160" t="s">
        <v>166</v>
      </c>
      <c r="E93" s="162">
        <v>43709</v>
      </c>
      <c r="F93" s="163">
        <v>1998254828</v>
      </c>
      <c r="G93" s="160" t="s">
        <v>165</v>
      </c>
      <c r="H93" s="159" t="s">
        <v>157</v>
      </c>
      <c r="I93" s="160" t="s">
        <v>164</v>
      </c>
      <c r="J93" s="127" t="s">
        <v>163</v>
      </c>
    </row>
    <row r="94" spans="2:10" hidden="1" x14ac:dyDescent="0.25">
      <c r="B94" s="160"/>
      <c r="C94" s="160"/>
      <c r="D94" s="160"/>
      <c r="E94" s="162"/>
      <c r="F94" s="163"/>
      <c r="G94" s="160"/>
      <c r="H94" s="159"/>
      <c r="I94" s="160"/>
      <c r="J94" s="126" t="s">
        <v>162</v>
      </c>
    </row>
    <row r="95" spans="2:10" ht="31.5" hidden="1" x14ac:dyDescent="0.25">
      <c r="B95" s="122" t="s">
        <v>161</v>
      </c>
      <c r="C95" s="122" t="s">
        <v>160</v>
      </c>
      <c r="D95" s="122" t="s">
        <v>159</v>
      </c>
      <c r="E95" s="125">
        <v>43709</v>
      </c>
      <c r="F95" s="124">
        <v>1990018913</v>
      </c>
      <c r="G95" s="122" t="s">
        <v>158</v>
      </c>
      <c r="H95" s="123" t="s">
        <v>157</v>
      </c>
      <c r="I95" s="122" t="s">
        <v>156</v>
      </c>
      <c r="J95" s="122" t="s">
        <v>155</v>
      </c>
    </row>
    <row r="96" spans="2:10" hidden="1" x14ac:dyDescent="0.25">
      <c r="B96" s="161"/>
      <c r="C96" s="161"/>
      <c r="D96" s="161"/>
      <c r="E96" s="161"/>
      <c r="F96" s="161"/>
      <c r="G96" s="161"/>
      <c r="H96" s="161"/>
      <c r="I96" s="161"/>
      <c r="J96" s="161"/>
    </row>
    <row r="97" spans="2:4" hidden="1" x14ac:dyDescent="0.25">
      <c r="B97" s="121" t="s">
        <v>154</v>
      </c>
      <c r="C97" s="120" t="s">
        <v>153</v>
      </c>
      <c r="D97" s="119"/>
    </row>
    <row r="98" spans="2:4" hidden="1" x14ac:dyDescent="0.25"/>
    <row r="99" spans="2:4" hidden="1" x14ac:dyDescent="0.25"/>
    <row r="100" spans="2:4" hidden="1" x14ac:dyDescent="0.25"/>
    <row r="101" spans="2:4" hidden="1" x14ac:dyDescent="0.25"/>
  </sheetData>
  <autoFilter ref="B1:J101">
    <filterColumn colId="6">
      <filters>
        <filter val="308.716,57  --&gt;"/>
      </filters>
    </filterColumn>
  </autoFilter>
  <mergeCells count="217">
    <mergeCell ref="B15:B16"/>
    <mergeCell ref="C15:C16"/>
    <mergeCell ref="D15:D16"/>
    <mergeCell ref="E15:E16"/>
    <mergeCell ref="F15:F16"/>
    <mergeCell ref="G15:G16"/>
    <mergeCell ref="H6:H7"/>
    <mergeCell ref="I6:I7"/>
    <mergeCell ref="B13:B14"/>
    <mergeCell ref="C13:C14"/>
    <mergeCell ref="D13:D14"/>
    <mergeCell ref="E13:E14"/>
    <mergeCell ref="F13:F14"/>
    <mergeCell ref="G13:G14"/>
    <mergeCell ref="H13:H14"/>
    <mergeCell ref="I13:I14"/>
    <mergeCell ref="J1:J4"/>
    <mergeCell ref="B23:B24"/>
    <mergeCell ref="C23:C24"/>
    <mergeCell ref="D23:D24"/>
    <mergeCell ref="E23:E24"/>
    <mergeCell ref="F23:F24"/>
    <mergeCell ref="G23:G24"/>
    <mergeCell ref="H23:H24"/>
    <mergeCell ref="I23:I24"/>
    <mergeCell ref="H15:H16"/>
    <mergeCell ref="I15:I16"/>
    <mergeCell ref="C1:C4"/>
    <mergeCell ref="D1:D4"/>
    <mergeCell ref="E1:E4"/>
    <mergeCell ref="F1:F4"/>
    <mergeCell ref="G1:G4"/>
    <mergeCell ref="H1:H4"/>
    <mergeCell ref="I1:I4"/>
    <mergeCell ref="B6:B7"/>
    <mergeCell ref="C6:C7"/>
    <mergeCell ref="D6:D7"/>
    <mergeCell ref="E6:E7"/>
    <mergeCell ref="F6:F7"/>
    <mergeCell ref="G6:G7"/>
    <mergeCell ref="H25:H26"/>
    <mergeCell ref="I25:I26"/>
    <mergeCell ref="B28:B29"/>
    <mergeCell ref="C28:C29"/>
    <mergeCell ref="D28:D29"/>
    <mergeCell ref="E28:E29"/>
    <mergeCell ref="F28:F29"/>
    <mergeCell ref="G28:G29"/>
    <mergeCell ref="H28:H29"/>
    <mergeCell ref="I28:I29"/>
    <mergeCell ref="B36:B37"/>
    <mergeCell ref="C36:C37"/>
    <mergeCell ref="D36:D37"/>
    <mergeCell ref="E36:E37"/>
    <mergeCell ref="F36:F37"/>
    <mergeCell ref="G36:G37"/>
    <mergeCell ref="B25:B26"/>
    <mergeCell ref="C25:C26"/>
    <mergeCell ref="D25:D26"/>
    <mergeCell ref="E25:E26"/>
    <mergeCell ref="F25:F26"/>
    <mergeCell ref="G25:G26"/>
    <mergeCell ref="B30:B31"/>
    <mergeCell ref="C30:C31"/>
    <mergeCell ref="D30:D31"/>
    <mergeCell ref="E30:E31"/>
    <mergeCell ref="F30:F31"/>
    <mergeCell ref="G30:G31"/>
    <mergeCell ref="H30:H31"/>
    <mergeCell ref="I30:I31"/>
    <mergeCell ref="B34:B35"/>
    <mergeCell ref="C34:C35"/>
    <mergeCell ref="D34:D35"/>
    <mergeCell ref="E34:E35"/>
    <mergeCell ref="F34:F35"/>
    <mergeCell ref="G34:G35"/>
    <mergeCell ref="H34:H35"/>
    <mergeCell ref="I34:I35"/>
    <mergeCell ref="H36:H37"/>
    <mergeCell ref="I36:I37"/>
    <mergeCell ref="C40:C43"/>
    <mergeCell ref="D40:D43"/>
    <mergeCell ref="E40:E43"/>
    <mergeCell ref="F40:F43"/>
    <mergeCell ref="G40:G43"/>
    <mergeCell ref="H40:H43"/>
    <mergeCell ref="I40:I43"/>
    <mergeCell ref="J40:J43"/>
    <mergeCell ref="B46:B47"/>
    <mergeCell ref="C46:C47"/>
    <mergeCell ref="D46:D47"/>
    <mergeCell ref="E46:E47"/>
    <mergeCell ref="F46:F47"/>
    <mergeCell ref="G46:G47"/>
    <mergeCell ref="H46:H47"/>
    <mergeCell ref="I46:I47"/>
    <mergeCell ref="B48:B49"/>
    <mergeCell ref="C48:C49"/>
    <mergeCell ref="D48:D49"/>
    <mergeCell ref="E48:E49"/>
    <mergeCell ref="F48:F49"/>
    <mergeCell ref="G48:G49"/>
    <mergeCell ref="H48:H49"/>
    <mergeCell ref="I48:I49"/>
    <mergeCell ref="B50:B51"/>
    <mergeCell ref="C50:C51"/>
    <mergeCell ref="D50:D51"/>
    <mergeCell ref="E50:E51"/>
    <mergeCell ref="F50:F51"/>
    <mergeCell ref="G50:G51"/>
    <mergeCell ref="H50:H51"/>
    <mergeCell ref="I50:I51"/>
    <mergeCell ref="B54:B55"/>
    <mergeCell ref="C54:C55"/>
    <mergeCell ref="D54:D55"/>
    <mergeCell ref="E54:E55"/>
    <mergeCell ref="F54:F55"/>
    <mergeCell ref="G54:G55"/>
    <mergeCell ref="H54:H55"/>
    <mergeCell ref="I54:I55"/>
    <mergeCell ref="B56:B57"/>
    <mergeCell ref="C56:C57"/>
    <mergeCell ref="D56:D57"/>
    <mergeCell ref="E56:E57"/>
    <mergeCell ref="F56:F57"/>
    <mergeCell ref="G56:G57"/>
    <mergeCell ref="H56:H57"/>
    <mergeCell ref="I56:I57"/>
    <mergeCell ref="C60:C63"/>
    <mergeCell ref="D60:D63"/>
    <mergeCell ref="E60:E63"/>
    <mergeCell ref="F60:F63"/>
    <mergeCell ref="G60:G63"/>
    <mergeCell ref="H60:H63"/>
    <mergeCell ref="I60:I63"/>
    <mergeCell ref="J60:J63"/>
    <mergeCell ref="B65:B66"/>
    <mergeCell ref="C65:C66"/>
    <mergeCell ref="D65:D66"/>
    <mergeCell ref="E65:E66"/>
    <mergeCell ref="F65:F66"/>
    <mergeCell ref="G65:G66"/>
    <mergeCell ref="H65:H66"/>
    <mergeCell ref="I65:I66"/>
    <mergeCell ref="B67:B68"/>
    <mergeCell ref="C67:C68"/>
    <mergeCell ref="D67:D68"/>
    <mergeCell ref="E67:E68"/>
    <mergeCell ref="F67:F68"/>
    <mergeCell ref="G67:G68"/>
    <mergeCell ref="H67:H68"/>
    <mergeCell ref="I67:I68"/>
    <mergeCell ref="B71:B72"/>
    <mergeCell ref="C71:C72"/>
    <mergeCell ref="D71:D72"/>
    <mergeCell ref="E71:E72"/>
    <mergeCell ref="F71:F72"/>
    <mergeCell ref="G71:G72"/>
    <mergeCell ref="H71:H72"/>
    <mergeCell ref="I71:I72"/>
    <mergeCell ref="B73:B74"/>
    <mergeCell ref="C73:C74"/>
    <mergeCell ref="D73:D74"/>
    <mergeCell ref="E73:E74"/>
    <mergeCell ref="F73:F74"/>
    <mergeCell ref="G73:G74"/>
    <mergeCell ref="H73:H74"/>
    <mergeCell ref="I73:I74"/>
    <mergeCell ref="B76:B77"/>
    <mergeCell ref="C76:C77"/>
    <mergeCell ref="D76:D77"/>
    <mergeCell ref="E76:E77"/>
    <mergeCell ref="F76:F77"/>
    <mergeCell ref="G76:G77"/>
    <mergeCell ref="H76:H77"/>
    <mergeCell ref="I76:I77"/>
    <mergeCell ref="B78:B79"/>
    <mergeCell ref="C78:C79"/>
    <mergeCell ref="D78:D79"/>
    <mergeCell ref="E78:E79"/>
    <mergeCell ref="F78:F79"/>
    <mergeCell ref="G78:G79"/>
    <mergeCell ref="H78:H79"/>
    <mergeCell ref="I78:I79"/>
    <mergeCell ref="B83:B84"/>
    <mergeCell ref="C83:C84"/>
    <mergeCell ref="D83:D84"/>
    <mergeCell ref="E83:E84"/>
    <mergeCell ref="F83:F84"/>
    <mergeCell ref="G83:G84"/>
    <mergeCell ref="H83:H84"/>
    <mergeCell ref="I83:I84"/>
    <mergeCell ref="B87:B88"/>
    <mergeCell ref="C87:C88"/>
    <mergeCell ref="D87:D88"/>
    <mergeCell ref="E87:E88"/>
    <mergeCell ref="F87:F88"/>
    <mergeCell ref="G87:G88"/>
    <mergeCell ref="H87:H88"/>
    <mergeCell ref="I87:I88"/>
    <mergeCell ref="B89:B90"/>
    <mergeCell ref="C89:C90"/>
    <mergeCell ref="D89:D90"/>
    <mergeCell ref="E89:E90"/>
    <mergeCell ref="F89:F90"/>
    <mergeCell ref="G89:G90"/>
    <mergeCell ref="H89:H90"/>
    <mergeCell ref="I89:I90"/>
    <mergeCell ref="H93:H94"/>
    <mergeCell ref="I93:I94"/>
    <mergeCell ref="B96:J96"/>
    <mergeCell ref="B93:B94"/>
    <mergeCell ref="C93:C94"/>
    <mergeCell ref="D93:D94"/>
    <mergeCell ref="E93:E94"/>
    <mergeCell ref="F93:F94"/>
    <mergeCell ref="G93:G94"/>
  </mergeCells>
  <hyperlinks>
    <hyperlink ref="F6" r:id="rId1" display="javascript:verDeclaracionIVA('245064620','http://contribuyente.seniat.gob.ve/');"/>
    <hyperlink ref="J7" r:id="rId2" display="javascript:muestraCertificado('202010000193002784163');"/>
    <hyperlink ref="J14" r:id="rId3" display="javascript:muestraCertificado('202014101193500194099');"/>
    <hyperlink ref="J16" r:id="rId4" display="javascript:muestraCertificado('202014101197400034586');"/>
    <hyperlink ref="D19" r:id="rId5" display="javascript:paginacion('/edocuenta/consulta.do?pager.offset=10','c');"/>
    <hyperlink ref="H1" r:id="rId6" display="javascript:mostrarOcultarBsF('T','1',6,7);"/>
    <hyperlink ref="F23" r:id="rId7" display="javascript:verDeclaracionIVA('247809899','http://contribuyente.seniat.gob.ve/');"/>
    <hyperlink ref="J24" r:id="rId8" display="javascript:muestraCertificado('202010000193002876012');"/>
    <hyperlink ref="J26" r:id="rId9" display="javascript:muestraCertificado('202014101193500189770');"/>
    <hyperlink ref="J29" r:id="rId10" display="javascript:muestraCertificado('202014101193500185935');"/>
    <hyperlink ref="F30" r:id="rId11" display="javascript:verDeclaracionIVA('245402966','http://contribuyente.seniat.gob.ve/');"/>
    <hyperlink ref="J31" r:id="rId12" display="javascript:muestraCertificado('202010000193002828615');"/>
    <hyperlink ref="F33" r:id="rId13" display="javascript:verDeclaracionIVA('247167085','http://contribuyente.seniat.gob.ve/');"/>
    <hyperlink ref="F34" r:id="rId14" display="javascript:verDeclaracionIVA('247167085','http://contribuyente.seniat.gob.ve/');"/>
    <hyperlink ref="J35" r:id="rId15" display="javascript:muestraCertificado('202010000193002804593');"/>
    <hyperlink ref="J37" r:id="rId16" display="javascript:muestraCertificado('202001P0000050196605');"/>
    <hyperlink ref="H40" r:id="rId17" display="javascript:mostrarOcultarBsF('T','1',6,7);"/>
    <hyperlink ref="F45" r:id="rId18" display="javascript:verDeclaracionIVA('244536691','http://contribuyente.seniat.gob.ve/');"/>
    <hyperlink ref="F46" r:id="rId19" display="javascript:verDeclaracionIVA('244536691','http://contribuyente.seniat.gob.ve/');"/>
    <hyperlink ref="J47" r:id="rId20" display="javascript:muestraCertificado('202010000193002711111');"/>
    <hyperlink ref="J49" r:id="rId21" display="javascript:muestraCertificado('202014101193500177626');"/>
    <hyperlink ref="J51" r:id="rId22" display="javascript:muestraCertificado('202014101197400032278');"/>
    <hyperlink ref="J55" r:id="rId23" display="javascript:muestraCertificado('202014101193500174046');"/>
    <hyperlink ref="F56" r:id="rId24" display="javascript:verDeclaracionIVA('243863779','http://contribuyente.seniat.gob.ve/');"/>
    <hyperlink ref="J57" r:id="rId25" display="javascript:muestraCertificado('202010000193002633812');"/>
    <hyperlink ref="H60" r:id="rId26" display="javascript:mostrarOcultarBsF('T','1',6,7);"/>
    <hyperlink ref="F64" r:id="rId27" display="javascript:verDeclaracionIVA('243482628','http://contribuyente.seniat.gob.ve/');"/>
    <hyperlink ref="J66" r:id="rId28" display="javascript:muestraCertificado('202014101193500169312');"/>
    <hyperlink ref="F67" r:id="rId29" display="javascript:verDeclaracionIVA('243482628','http://contribuyente.seniat.gob.ve/');"/>
    <hyperlink ref="J68" r:id="rId30" display="javascript:muestraCertificado('202010000193002591561');"/>
    <hyperlink ref="J72" r:id="rId31" display="javascript:muestraCertificado('202014101193500165436');"/>
    <hyperlink ref="F73" r:id="rId32" display="javascript:verDeclaracionIVA('243092970','http://contribuyente.seniat.gob.ve/');"/>
    <hyperlink ref="J74" r:id="rId33" display="javascript:muestraCertificado('202010000193002547664');"/>
    <hyperlink ref="J77" r:id="rId34" display="javascript:muestraCertificado('202014101193500161200');"/>
    <hyperlink ref="F78" r:id="rId35" display="javascript:verDeclaracionIVA('242576700','http://contribuyente.seniat.gob.ve/');"/>
    <hyperlink ref="J79" r:id="rId36" display="javascript:muestraCertificado('202010000193002474236');"/>
    <hyperlink ref="F82" r:id="rId37" display="javascript:verDeclaracionIVA('242576700','http://contribuyente.seniat.gob.ve/');"/>
    <hyperlink ref="J84" r:id="rId38" display="javascript:muestraCertificado('202014101197400029233');"/>
    <hyperlink ref="J88" r:id="rId39" display="javascript:muestraCertificado('202014101193500157127');"/>
    <hyperlink ref="F89" r:id="rId40" display="javascript:verDeclaracionIVA('242047060','http://contribuyente.seniat.gob.ve/');"/>
    <hyperlink ref="J90" r:id="rId41" display="javascript:muestraCertificado('202010000193002405509');"/>
    <hyperlink ref="F92" r:id="rId42" display="javascript:verDeclaracionIVA('241603661','http://contribuyente.seniat.gob.ve/');"/>
    <hyperlink ref="F93" r:id="rId43" display="javascript:verDeclaracionIVA('241603661','http://contribuyente.seniat.gob.ve/');"/>
    <hyperlink ref="J94" r:id="rId44" display="javascript:muestraCertificado('202010000193002352958');"/>
    <hyperlink ref="B97" r:id="rId45" display="javascript:paginacion('/edocuenta/consulta.do?pager.offset=30','c');"/>
  </hyperlinks>
  <pageMargins left="0.7" right="0.7" top="0.75" bottom="0.75" header="0.3" footer="0.3"/>
  <pageSetup orientation="portrait" verticalDpi="0" r:id="rId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EDO CTA</vt:lpstr>
      <vt:lpstr>MAYOR 1112003</vt:lpstr>
      <vt:lpstr>INGRESOS</vt:lpstr>
      <vt:lpstr>IMPUESTO</vt:lpstr>
      <vt:lpstr>IMPUESTOS S SENIAT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 BANCO NACIDO EN REVOLUCIÓN</dc:title>
  <dc:creator>Banco del Tesoro</dc:creator>
  <cp:keywords>pdf, itext, Java, open source, http</cp:keywords>
  <cp:lastModifiedBy>CONTABILIDAD AUX</cp:lastModifiedBy>
  <cp:lastPrinted>2020-05-15T15:05:11Z</cp:lastPrinted>
  <dcterms:created xsi:type="dcterms:W3CDTF">2020-05-08T14:27:55Z</dcterms:created>
  <dcterms:modified xsi:type="dcterms:W3CDTF">2020-05-21T16:13:15Z</dcterms:modified>
</cp:coreProperties>
</file>